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9-2020\МАГИСТР\Форма ввідомостей про самооцінювання\Навчальний план\"/>
    </mc:Choice>
  </mc:AlternateContent>
  <bookViews>
    <workbookView xWindow="0" yWindow="0" windowWidth="15480" windowHeight="9195" activeTab="1"/>
  </bookViews>
  <sheets>
    <sheet name="титульний" sheetId="1" r:id="rId1"/>
    <sheet name="план" sheetId="3" r:id="rId2"/>
    <sheet name="1" sheetId="4" state="hidden" r:id="rId3"/>
    <sheet name="2" sheetId="5" state="hidden" r:id="rId4"/>
    <sheet name="3" sheetId="6" state="hidden" r:id="rId5"/>
  </sheets>
  <definedNames>
    <definedName name="_xlnm._FilterDatabase" localSheetId="2" hidden="1">'1'!$S$1:$S$8</definedName>
    <definedName name="_xlnm._FilterDatabase" localSheetId="3" hidden="1">'2'!$R$1:$R$8</definedName>
    <definedName name="_xlnm._FilterDatabase" localSheetId="4" hidden="1">'3'!$R$1:$R$8</definedName>
    <definedName name="_xlnm.Print_Area" localSheetId="2">'1'!$A$1:$R$24</definedName>
    <definedName name="_xlnm.Print_Area" localSheetId="3">'2'!$A$1:$R$18</definedName>
    <definedName name="_xlnm.Print_Area" localSheetId="4">'3'!$A$1:$R$21</definedName>
    <definedName name="_xlnm.Print_Area" localSheetId="1">план!$A$1:$Q$82</definedName>
    <definedName name="_xlnm.Print_Area" localSheetId="0">титульний!$A$1:$BA$30</definedName>
  </definedNames>
  <calcPr calcId="162913"/>
</workbook>
</file>

<file path=xl/calcChain.xml><?xml version="1.0" encoding="utf-8"?>
<calcChain xmlns="http://schemas.openxmlformats.org/spreadsheetml/2006/main">
  <c r="I28" i="3" l="1"/>
  <c r="J61" i="3" l="1"/>
  <c r="K61" i="3"/>
  <c r="L61" i="3"/>
  <c r="Q61" i="3"/>
  <c r="G61" i="3"/>
  <c r="K34" i="3"/>
  <c r="O34" i="3"/>
  <c r="Q34" i="3"/>
  <c r="I53" i="3"/>
  <c r="O53" i="3" s="1"/>
  <c r="H53" i="3"/>
  <c r="I51" i="3"/>
  <c r="P51" i="3" s="1"/>
  <c r="H51" i="3"/>
  <c r="P48" i="3"/>
  <c r="P49" i="3" s="1"/>
  <c r="O48" i="3"/>
  <c r="O49" i="3" s="1"/>
  <c r="N48" i="3"/>
  <c r="N49" i="3" s="1"/>
  <c r="L48" i="3"/>
  <c r="L49" i="3" s="1"/>
  <c r="K48" i="3"/>
  <c r="K49" i="3" s="1"/>
  <c r="J48" i="3"/>
  <c r="J49" i="3" s="1"/>
  <c r="G48" i="3"/>
  <c r="G49" i="3" s="1"/>
  <c r="I47" i="3"/>
  <c r="H47" i="3"/>
  <c r="I46" i="3"/>
  <c r="H46" i="3"/>
  <c r="I48" i="3"/>
  <c r="I49" i="3" s="1"/>
  <c r="H45" i="3"/>
  <c r="H48" i="3" s="1"/>
  <c r="H49" i="3" s="1"/>
  <c r="P43" i="3"/>
  <c r="O43" i="3"/>
  <c r="K43" i="3"/>
  <c r="J43" i="3"/>
  <c r="I42" i="3"/>
  <c r="H42" i="3"/>
  <c r="I41" i="3"/>
  <c r="H41" i="3"/>
  <c r="I40" i="3"/>
  <c r="I39" i="3" s="1"/>
  <c r="I43" i="3" s="1"/>
  <c r="H40" i="3"/>
  <c r="L39" i="3"/>
  <c r="L43" i="3" s="1"/>
  <c r="G39" i="3"/>
  <c r="G43" i="3" s="1"/>
  <c r="M51" i="3" l="1"/>
  <c r="M53" i="3"/>
  <c r="N40" i="3"/>
  <c r="N43" i="3" s="1"/>
  <c r="M40" i="3"/>
  <c r="M41" i="3"/>
  <c r="M42" i="3"/>
  <c r="H39" i="3"/>
  <c r="H43" i="3" s="1"/>
  <c r="M46" i="3"/>
  <c r="M47" i="3"/>
  <c r="M45" i="3"/>
  <c r="M39" i="3" l="1"/>
  <c r="M43" i="3" s="1"/>
  <c r="M48" i="3"/>
  <c r="M49" i="3" s="1"/>
  <c r="H28" i="3" l="1"/>
  <c r="H29" i="3"/>
  <c r="H30" i="3"/>
  <c r="H31" i="3"/>
  <c r="H33" i="3"/>
  <c r="H32" i="3"/>
  <c r="I15" i="3" l="1"/>
  <c r="H15" i="3"/>
  <c r="M15" i="3" l="1"/>
  <c r="M31" i="3"/>
  <c r="I29" i="3"/>
  <c r="Q76" i="3" l="1"/>
  <c r="I18" i="3" l="1"/>
  <c r="H66" i="3"/>
  <c r="J26" i="3" l="1"/>
  <c r="J34" i="3" s="1"/>
  <c r="L26" i="3"/>
  <c r="L34" i="3" s="1"/>
  <c r="G67" i="3"/>
  <c r="H64" i="3"/>
  <c r="I55" i="3"/>
  <c r="H55" i="3"/>
  <c r="I60" i="3"/>
  <c r="N60" i="3" s="1"/>
  <c r="N61" i="3" s="1"/>
  <c r="H60" i="3"/>
  <c r="I58" i="3"/>
  <c r="O58" i="3" s="1"/>
  <c r="O61" i="3" s="1"/>
  <c r="H58" i="3"/>
  <c r="O23" i="3"/>
  <c r="O35" i="3" s="1"/>
  <c r="P23" i="3"/>
  <c r="Q23" i="3"/>
  <c r="I20" i="3"/>
  <c r="H20" i="3"/>
  <c r="I32" i="3"/>
  <c r="M29" i="3"/>
  <c r="O71" i="3"/>
  <c r="I33" i="3"/>
  <c r="N33" i="3" s="1"/>
  <c r="N34" i="3" s="1"/>
  <c r="I30" i="3"/>
  <c r="P30" i="3" s="1"/>
  <c r="P34" i="3" s="1"/>
  <c r="P35" i="3" s="1"/>
  <c r="I27" i="3"/>
  <c r="N27" i="3" s="1"/>
  <c r="H27" i="3"/>
  <c r="G26" i="3"/>
  <c r="G34" i="3" s="1"/>
  <c r="I19" i="3"/>
  <c r="H19" i="3"/>
  <c r="I61" i="3" l="1"/>
  <c r="Q35" i="3"/>
  <c r="Q71" i="3" s="1"/>
  <c r="H61" i="3"/>
  <c r="N19" i="3"/>
  <c r="N23" i="3" s="1"/>
  <c r="N35" i="3" s="1"/>
  <c r="P55" i="3"/>
  <c r="P61" i="3" s="1"/>
  <c r="I26" i="3"/>
  <c r="I34" i="3" s="1"/>
  <c r="M55" i="3"/>
  <c r="M60" i="3"/>
  <c r="M20" i="3"/>
  <c r="M58" i="3"/>
  <c r="M28" i="3"/>
  <c r="H26" i="3"/>
  <c r="H34" i="3" s="1"/>
  <c r="M27" i="3"/>
  <c r="M33" i="3"/>
  <c r="M30" i="3"/>
  <c r="M32" i="3"/>
  <c r="M19" i="3"/>
  <c r="H18" i="3"/>
  <c r="M18" i="3" s="1"/>
  <c r="H17" i="3"/>
  <c r="M17" i="3" s="1"/>
  <c r="L16" i="3"/>
  <c r="J16" i="3"/>
  <c r="I16" i="3"/>
  <c r="G16" i="3"/>
  <c r="I69" i="3"/>
  <c r="H69" i="3"/>
  <c r="H65" i="3"/>
  <c r="H67" i="3" s="1"/>
  <c r="I14" i="3"/>
  <c r="H14" i="3"/>
  <c r="L13" i="3"/>
  <c r="K13" i="3"/>
  <c r="K23" i="3" s="1"/>
  <c r="J13" i="3"/>
  <c r="G13" i="3"/>
  <c r="M61" i="3" l="1"/>
  <c r="K35" i="3"/>
  <c r="K71" i="3" s="1"/>
  <c r="P71" i="3"/>
  <c r="G23" i="3"/>
  <c r="N71" i="3"/>
  <c r="J23" i="3"/>
  <c r="L23" i="3"/>
  <c r="M26" i="3"/>
  <c r="M34" i="3" s="1"/>
  <c r="H16" i="3"/>
  <c r="M69" i="3"/>
  <c r="H13" i="3"/>
  <c r="M16" i="3"/>
  <c r="I13" i="3"/>
  <c r="I23" i="3" s="1"/>
  <c r="M14" i="3"/>
  <c r="J35" i="3" l="1"/>
  <c r="J71" i="3" s="1"/>
  <c r="G35" i="3"/>
  <c r="R71" i="3" s="1"/>
  <c r="L35" i="3"/>
  <c r="L71" i="3" s="1"/>
  <c r="I35" i="3"/>
  <c r="I71" i="3" s="1"/>
  <c r="N76" i="3"/>
  <c r="G71" i="3"/>
  <c r="H23" i="3"/>
  <c r="M13" i="3"/>
  <c r="M23" i="3" s="1"/>
  <c r="M35" i="3" s="1"/>
  <c r="H35" i="3" l="1"/>
  <c r="H71" i="3" s="1"/>
  <c r="M71" i="3"/>
  <c r="R72" i="3"/>
</calcChain>
</file>

<file path=xl/comments1.xml><?xml version="1.0" encoding="utf-8"?>
<comments xmlns="http://schemas.openxmlformats.org/spreadsheetml/2006/main">
  <authors>
    <author>user</author>
  </authors>
  <commentList>
    <comment ref="R7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обязательніе дисц.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вільний вибір</t>
        </r>
      </text>
    </comment>
  </commentList>
</comments>
</file>

<file path=xl/sharedStrings.xml><?xml version="1.0" encoding="utf-8"?>
<sst xmlns="http://schemas.openxmlformats.org/spreadsheetml/2006/main" count="417" uniqueCount="213">
  <si>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</si>
  <si>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</si>
  <si>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</si>
  <si>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</si>
  <si>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</si>
  <si>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</si>
  <si>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</si>
  <si>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</si>
  <si>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</si>
  <si>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</si>
  <si>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</si>
  <si>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</si>
  <si>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</si>
  <si>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</si>
  <si>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</si>
  <si>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</si>
  <si>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</si>
  <si>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</si>
  <si>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</si>
  <si>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</si>
  <si>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</si>
  <si>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</si>
  <si>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Т</t>
  </si>
  <si>
    <t>Липень</t>
  </si>
  <si>
    <t>Т/П</t>
  </si>
  <si>
    <t>Міністерство освіти і науки України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</si>
  <si>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</si>
  <si>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</si>
  <si>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</si>
  <si>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</si>
  <si>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</si>
  <si>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</si>
  <si>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</si>
  <si>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</si>
  <si>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</si>
  <si>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</si>
  <si>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галузь знань: 05 Соціальні та поведінкові науки</t>
  </si>
  <si>
    <t>спеціальність:    051 Економіка</t>
  </si>
  <si>
    <t>90 год*</t>
  </si>
  <si>
    <t>№ п/п</t>
  </si>
  <si>
    <t>НАЗВА НАВЧАЛЬНОЇ ДИСЦИПЛІНИ</t>
  </si>
  <si>
    <t>Кількість кредитів EКТС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</si>
  <si>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</si>
  <si>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</si>
  <si>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</si>
  <si>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</si>
  <si>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</si>
  <si>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</si>
  <si>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</si>
  <si>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</si>
  <si>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</si>
  <si>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</si>
  <si>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</si>
  <si>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</si>
  <si>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</si>
  <si>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</si>
  <si>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</si>
  <si>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1. ОБОВ'ЯЗКОВІ НАВЧАЛЬНІ ДИСЦИПЛІНИ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</si>
  <si>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</si>
  <si>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</si>
  <si>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</si>
  <si>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</si>
  <si>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</si>
  <si>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</si>
  <si>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</si>
  <si>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</si>
  <si>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Іноземна мова (за професійним спрямуванням)</t>
  </si>
  <si>
    <t>Працевлаштування та ділова кар’єра</t>
  </si>
  <si>
    <t>Філософія і наука</t>
  </si>
  <si>
    <t>Фізичне виховання</t>
  </si>
  <si>
    <t>с*</t>
  </si>
  <si>
    <t>Примітка:   с* - секційні заняття (факультатив)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</si>
  <si>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</si>
  <si>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</si>
  <si>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</si>
  <si>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</si>
  <si>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</si>
  <si>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</si>
  <si>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</si>
  <si>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</si>
  <si>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</si>
  <si>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</si>
  <si>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</si>
  <si>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</si>
  <si>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</si>
  <si>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</si>
  <si>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</si>
  <si>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</si>
  <si>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</si>
  <si>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</si>
  <si>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</si>
  <si>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1.1.1</t>
  </si>
  <si>
    <t>1.1.1.1</t>
  </si>
  <si>
    <t>1.1.1.2</t>
  </si>
  <si>
    <t>1.1.1.3</t>
  </si>
  <si>
    <t>1.3.2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</si>
  <si>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</si>
  <si>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</si>
  <si>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Економічна діагностіка</t>
  </si>
  <si>
    <t>Економічна діагностика</t>
  </si>
  <si>
    <t>Економічна діагностика (курсова робота)</t>
  </si>
  <si>
    <t>1.3.3</t>
  </si>
  <si>
    <t>1.3.4</t>
  </si>
  <si>
    <t>Міжнародний менеджмент</t>
  </si>
  <si>
    <t>1.3.7</t>
  </si>
  <si>
    <t>Економічна соціологія</t>
  </si>
  <si>
    <t>Спецкурс за напрямком магістерської роботи</t>
  </si>
  <si>
    <t>1.2.4</t>
  </si>
  <si>
    <t>Управління потенціалом підприємства</t>
  </si>
  <si>
    <t>3.1</t>
  </si>
  <si>
    <t>Науково-дослідна практика</t>
  </si>
  <si>
    <t>3.2</t>
  </si>
  <si>
    <t>1.3.1.1</t>
  </si>
  <si>
    <t>1.3.1.2</t>
  </si>
  <si>
    <t>1.3.5</t>
  </si>
  <si>
    <t>1.3.6</t>
  </si>
  <si>
    <t>2.3.1</t>
  </si>
  <si>
    <t>2.3.2</t>
  </si>
  <si>
    <t>2.3.3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</si>
  <si>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</si>
  <si>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t>1.1.2</t>
  </si>
  <si>
    <t>1.1.3</t>
  </si>
  <si>
    <t>1.3.8</t>
  </si>
  <si>
    <t>ЗАГАЛЬНА КІЛЬКІСТЬ</t>
  </si>
  <si>
    <t>Методологія та організація наукових досліджень (Ф)</t>
  </si>
  <si>
    <t>Моделювання та оцінка ефективності бізнес-процесів</t>
  </si>
  <si>
    <t xml:space="preserve">Є.В. Мироненко </t>
  </si>
  <si>
    <t>Діагностика міжнародної конкурентоспроможності підприємств</t>
  </si>
  <si>
    <t>Менеджмент технологій(Мн)</t>
  </si>
  <si>
    <t>5</t>
  </si>
  <si>
    <t>1</t>
  </si>
  <si>
    <t>ЗАТВЕРДЖЕНО:</t>
  </si>
  <si>
    <t>на засіданні Вченої ради</t>
  </si>
  <si>
    <t>Ректор ________________________</t>
  </si>
  <si>
    <t>(Ковальов В.Д.)</t>
  </si>
  <si>
    <t>Кваліфікація: магістр з  економіки</t>
  </si>
  <si>
    <t>Срок навчання - 1 рік, 4 місяці</t>
  </si>
  <si>
    <t>Фінансово-господарський механізм підприємства</t>
  </si>
  <si>
    <t>Бізнес-консалтинг</t>
  </si>
  <si>
    <t>Антикризове управління підприємством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</si>
  <si>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</si>
  <si>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</si>
  <si>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</si>
  <si>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</si>
  <si>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</si>
  <si>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</si>
  <si>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ПК</t>
  </si>
  <si>
    <t>кількість тижнів у семестрі</t>
  </si>
  <si>
    <t>семестр</t>
  </si>
  <si>
    <t>семестри</t>
  </si>
  <si>
    <t>Бізнес-аналітика та інфографіка</t>
  </si>
  <si>
    <t>Проектування бізнес-процесів</t>
  </si>
  <si>
    <t xml:space="preserve">V. План навчального процесу на 2018/2019 навчальний рік      </t>
  </si>
  <si>
    <t>K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</si>
  <si>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</si>
  <si>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даржавна атестація </t>
  </si>
  <si>
    <t>Екзаменаційна сесія та проміжний контроль</t>
  </si>
  <si>
    <t>години</t>
  </si>
  <si>
    <t>викладач</t>
  </si>
  <si>
    <t xml:space="preserve">ЕП магістр, 1 семестр  2018/2019 навчальний рік      </t>
  </si>
  <si>
    <t xml:space="preserve">ЕП магістр, 2б семестр  2018/2019 навчальний рік     </t>
  </si>
  <si>
    <t>протокол № __8___</t>
  </si>
  <si>
    <t>" 29 "  березня 2018 р.</t>
  </si>
  <si>
    <t>Вибірковий блок 1</t>
  </si>
  <si>
    <t>Вибірковий блок 2</t>
  </si>
  <si>
    <t>1.1. Цикл загальної підготовки</t>
  </si>
  <si>
    <t>1.2. Цикл професійної підготовки</t>
  </si>
  <si>
    <t>2.2. Цикл професійної підготовки</t>
  </si>
  <si>
    <t>2.1. Цикл загальної підготовки</t>
  </si>
  <si>
    <t>Разом п.1.1</t>
  </si>
  <si>
    <t>Разом п. 2.1</t>
  </si>
  <si>
    <t>Разом п.2.2</t>
  </si>
  <si>
    <t>2.2.1</t>
  </si>
  <si>
    <t>2.2.2</t>
  </si>
  <si>
    <t>3.  Практична підготовка</t>
  </si>
  <si>
    <t>4. Державна атестація</t>
  </si>
  <si>
    <t>Н.Ю. Рекова</t>
  </si>
  <si>
    <t xml:space="preserve">Антикризове управління підприємством </t>
  </si>
  <si>
    <t>Стратегічний аналіз</t>
  </si>
  <si>
    <t>Економіко-фінансове планування</t>
  </si>
  <si>
    <t>Управління проектами</t>
  </si>
  <si>
    <t xml:space="preserve">Методологія та організація наукових досліджень </t>
  </si>
  <si>
    <t>1.2.6</t>
  </si>
  <si>
    <t>2.2.4</t>
  </si>
  <si>
    <t>2.2.5</t>
  </si>
  <si>
    <t>2.ДИСЦИПЛІНИ ВІЛЬНОГО ВИБОРУ</t>
  </si>
  <si>
    <t>Товарно-інноваційна політика підприємства</t>
  </si>
  <si>
    <t>Кваліфікаційна робота магістра</t>
  </si>
  <si>
    <t>4+90 год*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</si>
  <si>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денна</t>
    </r>
  </si>
  <si>
    <t xml:space="preserve">       II. ЗВЕДЕНІ ДАНІ ПРО БЮДЖЕТ ЧАСУ, тижні                                                           ІІІ. ПРАКТИКА                               IV. ДЕРЖАВНА АТЕСТАЦІЯ</t>
  </si>
  <si>
    <t xml:space="preserve"> І . ГРАФІК ОСВІТНЬОГО ПРОЦЕСУ</t>
  </si>
  <si>
    <r>
      <t xml:space="preserve">освітня програма: </t>
    </r>
    <r>
      <rPr>
        <b/>
        <sz val="20"/>
        <rFont val="Times New Roman"/>
        <family val="1"/>
        <charset val="204"/>
      </rPr>
      <t xml:space="preserve">Економіка та управління підприємством </t>
    </r>
  </si>
  <si>
    <t>Разом вибірковий блок 1</t>
  </si>
  <si>
    <t>Разом вибірковий блок 2</t>
  </si>
  <si>
    <t>2.2.3</t>
  </si>
  <si>
    <t>Cеместр</t>
  </si>
  <si>
    <t>Виконання кваліфікаційної роботи магістра</t>
  </si>
  <si>
    <t>Захист кваліфікаційної роботи магістра</t>
  </si>
  <si>
    <t>Менеджмент технологій</t>
  </si>
  <si>
    <t xml:space="preserve">V. План освітнього процесу на 2018/2019 навчальний рік      </t>
  </si>
  <si>
    <t>Гарант освітньо-професійної програми</t>
  </si>
  <si>
    <t>1.1.2.1</t>
  </si>
  <si>
    <t>1.1.2.2</t>
  </si>
  <si>
    <t>1.1.4</t>
  </si>
  <si>
    <t>1.2.5</t>
  </si>
  <si>
    <t>2.1.1.1</t>
  </si>
  <si>
    <t>2.1.1.1.1</t>
  </si>
  <si>
    <t>2.1.1.1.2</t>
  </si>
  <si>
    <t>2.1.1.1.3</t>
  </si>
  <si>
    <t>2.1.2.1</t>
  </si>
  <si>
    <t>2.1.2.2</t>
  </si>
  <si>
    <t>2.1.2.3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</si>
</sst>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</numFmts>
  <fonts count="6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Arial Cyr"/>
      <charset val="204"/>
    </font>
    <font>
      <b/>
      <sz val="16"/>
      <color theme="1"/>
      <name val="Times New Roman Cyr"/>
      <charset val="204"/>
    </font>
    <font>
      <b/>
      <sz val="16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sz val="14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Arial Cyr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6"/>
      <color rgb="FFFF0000"/>
      <name val="Arial Cyr"/>
      <charset val="204"/>
    </font>
    <font>
      <b/>
      <i/>
      <sz val="16"/>
      <name val="Times New Roman"/>
      <family val="1"/>
      <charset val="204"/>
    </font>
    <font>
      <i/>
      <sz val="16"/>
      <name val="Arial Cyr"/>
      <charset val="204"/>
    </font>
    <font>
      <i/>
      <sz val="16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name val="Arial Cyr"/>
      <charset val="204"/>
    </font>
    <font>
      <sz val="11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97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 wrapText="1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8" fillId="0" borderId="35" xfId="0" applyNumberFormat="1" applyFont="1" applyFill="1" applyBorder="1" applyAlignment="1" applyProtection="1">
      <alignment horizontal="center" vertical="center"/>
    </xf>
    <xf numFmtId="166" fontId="8" fillId="0" borderId="46" xfId="0" applyNumberFormat="1" applyFont="1" applyFill="1" applyBorder="1" applyAlignment="1" applyProtection="1">
      <alignment horizontal="center" vertical="center"/>
    </xf>
    <xf numFmtId="166" fontId="8" fillId="0" borderId="40" xfId="0" applyNumberFormat="1" applyFont="1" applyFill="1" applyBorder="1" applyAlignment="1" applyProtection="1">
      <alignment horizontal="center" vertical="center"/>
    </xf>
    <xf numFmtId="166" fontId="8" fillId="0" borderId="51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9" fillId="0" borderId="7" xfId="0" applyNumberFormat="1" applyFont="1" applyFill="1" applyBorder="1" applyAlignment="1" applyProtection="1">
      <alignment horizontal="center" vertical="center" wrapText="1"/>
    </xf>
    <xf numFmtId="166" fontId="9" fillId="0" borderId="8" xfId="0" applyNumberFormat="1" applyFont="1" applyFill="1" applyBorder="1" applyAlignment="1" applyProtection="1">
      <alignment horizontal="center" vertical="center" wrapText="1"/>
    </xf>
    <xf numFmtId="166" fontId="9" fillId="0" borderId="9" xfId="0" applyNumberFormat="1" applyFont="1" applyFill="1" applyBorder="1" applyAlignment="1" applyProtection="1">
      <alignment horizontal="center" vertical="center" wrapText="1"/>
    </xf>
    <xf numFmtId="166" fontId="3" fillId="0" borderId="58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9" fontId="3" fillId="0" borderId="67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67" xfId="0" applyNumberFormat="1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wrapText="1"/>
    </xf>
    <xf numFmtId="0" fontId="8" fillId="0" borderId="68" xfId="0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164" fontId="2" fillId="0" borderId="71" xfId="0" applyNumberFormat="1" applyFont="1" applyFill="1" applyBorder="1" applyAlignment="1">
      <alignment horizontal="center" vertical="center" wrapText="1"/>
    </xf>
    <xf numFmtId="0" fontId="3" fillId="0" borderId="61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4" xfId="0" applyFont="1" applyFill="1" applyBorder="1"/>
    <xf numFmtId="164" fontId="3" fillId="0" borderId="45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1" fontId="2" fillId="0" borderId="70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5" borderId="20" xfId="0" applyNumberFormat="1" applyFont="1" applyFill="1" applyBorder="1" applyAlignment="1">
      <alignment horizontal="center"/>
    </xf>
    <xf numFmtId="0" fontId="20" fillId="0" borderId="0" xfId="0" applyFont="1" applyAlignment="1"/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2" borderId="3" xfId="0" applyFont="1" applyFill="1" applyBorder="1" applyAlignment="1">
      <alignment wrapText="1"/>
    </xf>
    <xf numFmtId="0" fontId="25" fillId="0" borderId="4" xfId="0" applyFont="1" applyBorder="1" applyAlignment="1"/>
    <xf numFmtId="0" fontId="25" fillId="0" borderId="4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/>
    <xf numFmtId="0" fontId="32" fillId="0" borderId="0" xfId="0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2" fillId="0" borderId="0" xfId="1" applyFont="1"/>
    <xf numFmtId="0" fontId="24" fillId="0" borderId="0" xfId="1" applyFont="1"/>
    <xf numFmtId="0" fontId="33" fillId="0" borderId="0" xfId="1" applyFont="1"/>
    <xf numFmtId="0" fontId="24" fillId="0" borderId="0" xfId="0" applyFont="1"/>
    <xf numFmtId="0" fontId="25" fillId="0" borderId="0" xfId="0" applyFont="1" applyBorder="1" applyAlignment="1">
      <alignment horizontal="center" vertical="center"/>
    </xf>
    <xf numFmtId="49" fontId="32" fillId="0" borderId="0" xfId="1" applyNumberFormat="1" applyFont="1" applyBorder="1" applyAlignment="1">
      <alignment horizontal="right" vertical="center"/>
    </xf>
    <xf numFmtId="49" fontId="25" fillId="0" borderId="0" xfId="0" applyNumberFormat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justify" wrapText="1"/>
    </xf>
    <xf numFmtId="0" fontId="2" fillId="0" borderId="71" xfId="0" applyFont="1" applyFill="1" applyBorder="1" applyAlignment="1">
      <alignment wrapText="1"/>
    </xf>
    <xf numFmtId="0" fontId="3" fillId="0" borderId="67" xfId="0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center" vertical="center" wrapText="1"/>
    </xf>
    <xf numFmtId="0" fontId="3" fillId="0" borderId="73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168" fontId="3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left" vertical="top" wrapText="1"/>
    </xf>
    <xf numFmtId="0" fontId="3" fillId="0" borderId="58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2" fillId="0" borderId="74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top" wrapText="1"/>
    </xf>
    <xf numFmtId="0" fontId="2" fillId="0" borderId="56" xfId="0" applyNumberFormat="1" applyFont="1" applyFill="1" applyBorder="1" applyAlignment="1">
      <alignment horizontal="left" vertical="center" wrapText="1"/>
    </xf>
    <xf numFmtId="0" fontId="2" fillId="0" borderId="75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0" borderId="73" xfId="0" applyNumberFormat="1" applyFont="1" applyFill="1" applyBorder="1" applyAlignment="1">
      <alignment horizontal="center" vertical="center" wrapText="1"/>
    </xf>
    <xf numFmtId="164" fontId="3" fillId="4" borderId="78" xfId="0" applyNumberFormat="1" applyFont="1" applyFill="1" applyBorder="1" applyAlignment="1">
      <alignment horizontal="center" vertical="center" wrapText="1"/>
    </xf>
    <xf numFmtId="1" fontId="6" fillId="0" borderId="0" xfId="0" applyNumberFormat="1" applyFont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3" fillId="5" borderId="18" xfId="0" applyNumberFormat="1" applyFont="1" applyFill="1" applyBorder="1" applyAlignment="1">
      <alignment horizontal="center" vertical="center" wrapText="1"/>
    </xf>
    <xf numFmtId="1" fontId="3" fillId="5" borderId="18" xfId="0" applyNumberFormat="1" applyFont="1" applyFill="1" applyBorder="1" applyAlignment="1">
      <alignment horizontal="center" vertical="center" wrapText="1"/>
    </xf>
    <xf numFmtId="164" fontId="3" fillId="5" borderId="19" xfId="0" applyNumberFormat="1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/>
    <xf numFmtId="0" fontId="4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44" fillId="0" borderId="0" xfId="0" applyFont="1" applyAlignment="1">
      <alignment wrapText="1"/>
    </xf>
    <xf numFmtId="0" fontId="45" fillId="0" borderId="0" xfId="0" applyFont="1" applyFill="1" applyBorder="1" applyAlignment="1">
      <alignment horizontal="center" wrapText="1"/>
    </xf>
    <xf numFmtId="0" fontId="46" fillId="0" borderId="0" xfId="0" applyFont="1" applyFill="1" applyBorder="1" applyAlignment="1">
      <alignment horizontal="center" wrapText="1"/>
    </xf>
    <xf numFmtId="0" fontId="41" fillId="0" borderId="0" xfId="0" applyFont="1" applyBorder="1" applyAlignment="1">
      <alignment wrapText="1"/>
    </xf>
    <xf numFmtId="0" fontId="41" fillId="0" borderId="0" xfId="0" applyFont="1" applyAlignment="1">
      <alignment wrapText="1"/>
    </xf>
    <xf numFmtId="167" fontId="40" fillId="0" borderId="0" xfId="0" applyNumberFormat="1" applyFont="1" applyFill="1" applyBorder="1" applyAlignment="1" applyProtection="1">
      <alignment vertical="center"/>
    </xf>
    <xf numFmtId="0" fontId="44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>
      <alignment wrapText="1"/>
    </xf>
    <xf numFmtId="164" fontId="2" fillId="3" borderId="12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164" fontId="47" fillId="0" borderId="75" xfId="0" applyNumberFormat="1" applyFont="1" applyFill="1" applyBorder="1" applyAlignment="1">
      <alignment horizontal="center" vertical="center" wrapText="1"/>
    </xf>
    <xf numFmtId="1" fontId="47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vertical="justify" wrapText="1"/>
    </xf>
    <xf numFmtId="164" fontId="2" fillId="0" borderId="5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68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vertical="justify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164" fontId="2" fillId="4" borderId="67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164" fontId="2" fillId="0" borderId="46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left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69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170" fontId="2" fillId="2" borderId="10" xfId="0" applyNumberFormat="1" applyFont="1" applyFill="1" applyBorder="1" applyAlignment="1" applyProtection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8" fillId="0" borderId="68" xfId="0" applyNumberFormat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39" fillId="0" borderId="0" xfId="0" applyFont="1"/>
    <xf numFmtId="0" fontId="51" fillId="0" borderId="0" xfId="0" applyFont="1" applyBorder="1" applyAlignment="1">
      <alignment horizontal="center" vertical="center"/>
    </xf>
    <xf numFmtId="167" fontId="48" fillId="0" borderId="0" xfId="0" applyNumberFormat="1" applyFont="1" applyFill="1" applyBorder="1" applyAlignment="1" applyProtection="1">
      <alignment vertical="center"/>
    </xf>
    <xf numFmtId="0" fontId="51" fillId="0" borderId="0" xfId="0" applyFont="1"/>
    <xf numFmtId="167" fontId="48" fillId="0" borderId="6" xfId="0" applyNumberFormat="1" applyFont="1" applyFill="1" applyBorder="1" applyAlignment="1" applyProtection="1">
      <alignment horizontal="center" vertical="center" wrapText="1"/>
    </xf>
    <xf numFmtId="166" fontId="48" fillId="0" borderId="3" xfId="0" applyNumberFormat="1" applyFont="1" applyFill="1" applyBorder="1" applyAlignment="1" applyProtection="1">
      <alignment horizontal="center" vertical="center"/>
    </xf>
    <xf numFmtId="166" fontId="48" fillId="0" borderId="6" xfId="0" applyNumberFormat="1" applyFont="1" applyFill="1" applyBorder="1" applyAlignment="1" applyProtection="1">
      <alignment horizontal="center" vertical="center"/>
    </xf>
    <xf numFmtId="167" fontId="48" fillId="0" borderId="0" xfId="0" applyNumberFormat="1" applyFont="1" applyFill="1" applyBorder="1" applyAlignment="1" applyProtection="1">
      <alignment vertical="center"/>
      <protection locked="0"/>
    </xf>
    <xf numFmtId="166" fontId="50" fillId="0" borderId="3" xfId="0" applyNumberFormat="1" applyFont="1" applyFill="1" applyBorder="1" applyAlignment="1" applyProtection="1">
      <alignment horizontal="center" vertical="center"/>
    </xf>
    <xf numFmtId="166" fontId="50" fillId="0" borderId="6" xfId="0" applyNumberFormat="1" applyFont="1" applyFill="1" applyBorder="1" applyAlignment="1" applyProtection="1">
      <alignment horizontal="center" vertical="center"/>
    </xf>
    <xf numFmtId="49" fontId="48" fillId="0" borderId="12" xfId="0" applyNumberFormat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8" fillId="0" borderId="3" xfId="0" applyNumberFormat="1" applyFont="1" applyFill="1" applyBorder="1" applyAlignment="1">
      <alignment horizontal="center" vertical="center" wrapText="1"/>
    </xf>
    <xf numFmtId="49" fontId="48" fillId="0" borderId="3" xfId="0" applyNumberFormat="1" applyFont="1" applyFill="1" applyBorder="1" applyAlignment="1">
      <alignment horizontal="center" vertical="center" wrapText="1"/>
    </xf>
    <xf numFmtId="0" fontId="48" fillId="0" borderId="12" xfId="0" applyNumberFormat="1" applyFont="1" applyFill="1" applyBorder="1" applyAlignment="1" applyProtection="1">
      <alignment horizontal="center" vertical="center"/>
    </xf>
    <xf numFmtId="0" fontId="48" fillId="0" borderId="11" xfId="0" applyNumberFormat="1" applyFont="1" applyFill="1" applyBorder="1" applyAlignment="1" applyProtection="1">
      <alignment horizontal="center" vertical="center"/>
    </xf>
    <xf numFmtId="0" fontId="48" fillId="0" borderId="3" xfId="0" applyNumberFormat="1" applyFont="1" applyFill="1" applyBorder="1" applyAlignment="1" applyProtection="1">
      <alignment horizontal="center" vertical="center"/>
    </xf>
    <xf numFmtId="0" fontId="48" fillId="0" borderId="6" xfId="0" applyNumberFormat="1" applyFont="1" applyFill="1" applyBorder="1" applyAlignment="1">
      <alignment horizontal="center" vertical="center" wrapText="1"/>
    </xf>
    <xf numFmtId="0" fontId="48" fillId="0" borderId="11" xfId="0" applyNumberFormat="1" applyFont="1" applyFill="1" applyBorder="1" applyAlignment="1">
      <alignment horizontal="center" vertical="center" wrapText="1"/>
    </xf>
    <xf numFmtId="0" fontId="48" fillId="0" borderId="31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1" fillId="0" borderId="0" xfId="0" applyFont="1" applyBorder="1"/>
    <xf numFmtId="49" fontId="48" fillId="0" borderId="16" xfId="0" applyNumberFormat="1" applyFont="1" applyFill="1" applyBorder="1" applyAlignment="1" applyProtection="1">
      <alignment horizontal="center" vertical="center" wrapText="1"/>
    </xf>
    <xf numFmtId="0" fontId="48" fillId="2" borderId="5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horizontal="left" vertical="top" wrapText="1"/>
    </xf>
    <xf numFmtId="0" fontId="48" fillId="2" borderId="14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left" vertical="top" wrapText="1"/>
    </xf>
    <xf numFmtId="0" fontId="50" fillId="2" borderId="15" xfId="0" applyFont="1" applyFill="1" applyBorder="1" applyAlignment="1">
      <alignment horizontal="left" vertical="top" wrapText="1"/>
    </xf>
    <xf numFmtId="164" fontId="48" fillId="5" borderId="16" xfId="0" applyNumberFormat="1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164" fontId="48" fillId="0" borderId="75" xfId="0" applyNumberFormat="1" applyFont="1" applyFill="1" applyBorder="1" applyAlignment="1">
      <alignment horizontal="center" vertical="center" wrapText="1"/>
    </xf>
    <xf numFmtId="1" fontId="48" fillId="0" borderId="14" xfId="0" applyNumberFormat="1" applyFont="1" applyFill="1" applyBorder="1" applyAlignment="1">
      <alignment horizontal="center" vertical="center" wrapText="1"/>
    </xf>
    <xf numFmtId="0" fontId="50" fillId="0" borderId="76" xfId="0" applyFont="1" applyFill="1" applyBorder="1" applyAlignment="1">
      <alignment horizontal="left" vertical="top" wrapText="1"/>
    </xf>
    <xf numFmtId="1" fontId="48" fillId="0" borderId="79" xfId="0" applyNumberFormat="1" applyFont="1" applyFill="1" applyBorder="1" applyAlignment="1">
      <alignment horizontal="center" vertical="center" wrapText="1"/>
    </xf>
    <xf numFmtId="1" fontId="48" fillId="0" borderId="3" xfId="0" applyNumberFormat="1" applyFont="1" applyFill="1" applyBorder="1" applyAlignment="1">
      <alignment horizontal="center" vertical="center" wrapText="1"/>
    </xf>
    <xf numFmtId="49" fontId="48" fillId="0" borderId="12" xfId="0" applyNumberFormat="1" applyFont="1" applyFill="1" applyBorder="1" applyAlignment="1" applyProtection="1">
      <alignment horizontal="center" vertical="center" wrapText="1"/>
    </xf>
    <xf numFmtId="0" fontId="48" fillId="0" borderId="4" xfId="0" applyNumberFormat="1" applyFont="1" applyFill="1" applyBorder="1" applyAlignment="1">
      <alignment horizontal="left" vertical="center" wrapText="1"/>
    </xf>
    <xf numFmtId="0" fontId="48" fillId="0" borderId="6" xfId="0" applyNumberFormat="1" applyFont="1" applyFill="1" applyBorder="1" applyAlignment="1" applyProtection="1">
      <alignment horizontal="center" vertical="center"/>
    </xf>
    <xf numFmtId="164" fontId="48" fillId="0" borderId="12" xfId="0" applyNumberFormat="1" applyFont="1" applyFill="1" applyBorder="1" applyAlignment="1" applyProtection="1">
      <alignment horizontal="center" vertical="center"/>
    </xf>
    <xf numFmtId="0" fontId="48" fillId="0" borderId="5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left" vertical="top" wrapText="1"/>
    </xf>
    <xf numFmtId="0" fontId="48" fillId="0" borderId="56" xfId="0" applyNumberFormat="1" applyFont="1" applyFill="1" applyBorder="1" applyAlignment="1">
      <alignment horizontal="left" vertical="center" wrapText="1"/>
    </xf>
    <xf numFmtId="0" fontId="48" fillId="0" borderId="13" xfId="0" applyNumberFormat="1" applyFont="1" applyFill="1" applyBorder="1" applyAlignment="1">
      <alignment horizontal="center" vertical="center" wrapText="1"/>
    </xf>
    <xf numFmtId="0" fontId="48" fillId="0" borderId="14" xfId="0" applyNumberFormat="1" applyFont="1" applyFill="1" applyBorder="1" applyAlignment="1">
      <alignment horizontal="center" vertical="center" wrapText="1"/>
    </xf>
    <xf numFmtId="0" fontId="48" fillId="0" borderId="15" xfId="0" applyNumberFormat="1" applyFont="1" applyFill="1" applyBorder="1" applyAlignment="1" applyProtection="1">
      <alignment horizontal="center" vertical="center" wrapText="1"/>
    </xf>
    <xf numFmtId="164" fontId="48" fillId="0" borderId="16" xfId="0" applyNumberFormat="1" applyFont="1" applyFill="1" applyBorder="1" applyAlignment="1" applyProtection="1">
      <alignment horizontal="center" vertical="center"/>
    </xf>
    <xf numFmtId="0" fontId="48" fillId="0" borderId="14" xfId="0" applyNumberFormat="1" applyFont="1" applyFill="1" applyBorder="1" applyAlignment="1" applyProtection="1">
      <alignment horizontal="center" vertical="center"/>
    </xf>
    <xf numFmtId="0" fontId="48" fillId="0" borderId="15" xfId="0" applyNumberFormat="1" applyFont="1" applyFill="1" applyBorder="1" applyAlignment="1">
      <alignment horizontal="center" vertical="center" wrapText="1"/>
    </xf>
    <xf numFmtId="0" fontId="48" fillId="0" borderId="75" xfId="0" applyNumberFormat="1" applyFont="1" applyFill="1" applyBorder="1" applyAlignment="1">
      <alignment horizontal="center" vertical="center" wrapText="1"/>
    </xf>
    <xf numFmtId="0" fontId="48" fillId="0" borderId="79" xfId="0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48" fillId="0" borderId="58" xfId="0" applyFont="1" applyFill="1" applyBorder="1" applyAlignment="1">
      <alignment vertical="justify" wrapText="1"/>
    </xf>
    <xf numFmtId="0" fontId="50" fillId="0" borderId="7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164" fontId="48" fillId="0" borderId="58" xfId="0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2" borderId="8" xfId="0" applyFont="1" applyFill="1" applyBorder="1" applyAlignment="1">
      <alignment horizontal="center" vertical="center" wrapText="1"/>
    </xf>
    <xf numFmtId="1" fontId="48" fillId="2" borderId="7" xfId="0" applyNumberFormat="1" applyFont="1" applyFill="1" applyBorder="1" applyAlignment="1">
      <alignment horizontal="center" vertical="center" wrapText="1"/>
    </xf>
    <xf numFmtId="1" fontId="50" fillId="0" borderId="8" xfId="0" applyNumberFormat="1" applyFont="1" applyFill="1" applyBorder="1" applyAlignment="1">
      <alignment horizontal="center" vertical="center" wrapText="1"/>
    </xf>
    <xf numFmtId="1" fontId="50" fillId="0" borderId="9" xfId="0" applyNumberFormat="1" applyFont="1" applyFill="1" applyBorder="1" applyAlignment="1">
      <alignment horizontal="center" vertical="center" wrapText="1"/>
    </xf>
    <xf numFmtId="1" fontId="50" fillId="0" borderId="58" xfId="0" applyNumberFormat="1" applyFont="1" applyFill="1" applyBorder="1" applyAlignment="1">
      <alignment horizontal="center" vertical="center" wrapText="1"/>
    </xf>
    <xf numFmtId="1" fontId="50" fillId="0" borderId="3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49" fontId="48" fillId="2" borderId="12" xfId="0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48" fillId="0" borderId="3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164" fontId="48" fillId="4" borderId="12" xfId="0" applyNumberFormat="1" applyFont="1" applyFill="1" applyBorder="1" applyAlignment="1">
      <alignment horizontal="center" vertical="center" wrapText="1"/>
    </xf>
    <xf numFmtId="164" fontId="48" fillId="0" borderId="11" xfId="0" applyNumberFormat="1" applyFont="1" applyFill="1" applyBorder="1" applyAlignment="1">
      <alignment horizontal="center" vertical="center" wrapText="1"/>
    </xf>
    <xf numFmtId="164" fontId="48" fillId="0" borderId="3" xfId="0" applyNumberFormat="1" applyFont="1" applyFill="1" applyBorder="1" applyAlignment="1">
      <alignment horizontal="center" vertical="center" wrapText="1"/>
    </xf>
    <xf numFmtId="164" fontId="48" fillId="0" borderId="6" xfId="0" applyNumberFormat="1" applyFont="1" applyFill="1" applyBorder="1" applyAlignment="1">
      <alignment horizontal="center" vertical="center" wrapText="1"/>
    </xf>
    <xf numFmtId="164" fontId="48" fillId="0" borderId="4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48" fillId="2" borderId="4" xfId="0" applyFont="1" applyFill="1" applyBorder="1" applyAlignment="1">
      <alignment horizontal="left" vertical="center" wrapText="1"/>
    </xf>
    <xf numFmtId="0" fontId="48" fillId="0" borderId="25" xfId="0" applyFont="1" applyFill="1" applyBorder="1" applyAlignment="1">
      <alignment horizontal="center" vertical="center" wrapText="1"/>
    </xf>
    <xf numFmtId="0" fontId="48" fillId="2" borderId="25" xfId="0" applyFont="1" applyFill="1" applyBorder="1" applyAlignment="1">
      <alignment horizontal="center" vertical="center" wrapText="1"/>
    </xf>
    <xf numFmtId="0" fontId="48" fillId="0" borderId="34" xfId="0" applyFont="1" applyFill="1" applyBorder="1" applyAlignment="1">
      <alignment horizontal="center" vertical="center" wrapText="1"/>
    </xf>
    <xf numFmtId="164" fontId="48" fillId="0" borderId="36" xfId="0" applyNumberFormat="1" applyFont="1" applyFill="1" applyBorder="1" applyAlignment="1">
      <alignment horizontal="center" vertical="center" wrapText="1"/>
    </xf>
    <xf numFmtId="164" fontId="48" fillId="0" borderId="25" xfId="0" applyNumberFormat="1" applyFont="1" applyFill="1" applyBorder="1" applyAlignment="1">
      <alignment horizontal="center" vertical="center" wrapText="1"/>
    </xf>
    <xf numFmtId="164" fontId="48" fillId="0" borderId="34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49" fontId="48" fillId="0" borderId="79" xfId="0" applyNumberFormat="1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left" vertical="center" wrapText="1"/>
    </xf>
    <xf numFmtId="0" fontId="48" fillId="0" borderId="75" xfId="0" applyFont="1" applyFill="1" applyBorder="1" applyAlignment="1">
      <alignment horizontal="center" vertical="center" wrapText="1"/>
    </xf>
    <xf numFmtId="164" fontId="48" fillId="4" borderId="16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164" fontId="48" fillId="0" borderId="13" xfId="0" applyNumberFormat="1" applyFont="1" applyFill="1" applyBorder="1" applyAlignment="1">
      <alignment horizontal="center" vertical="center" wrapText="1"/>
    </xf>
    <xf numFmtId="164" fontId="48" fillId="0" borderId="14" xfId="0" applyNumberFormat="1" applyFont="1" applyFill="1" applyBorder="1" applyAlignment="1">
      <alignment horizontal="center" vertical="center" wrapText="1"/>
    </xf>
    <xf numFmtId="164" fontId="48" fillId="0" borderId="15" xfId="0" applyNumberFormat="1" applyFont="1" applyFill="1" applyBorder="1" applyAlignment="1">
      <alignment horizontal="center" vertical="center" wrapText="1"/>
    </xf>
    <xf numFmtId="164" fontId="48" fillId="0" borderId="56" xfId="0" applyNumberFormat="1" applyFont="1" applyFill="1" applyBorder="1" applyAlignment="1">
      <alignment horizontal="center" vertical="center" wrapText="1"/>
    </xf>
    <xf numFmtId="167" fontId="50" fillId="0" borderId="0" xfId="0" applyNumberFormat="1" applyFont="1" applyFill="1" applyBorder="1" applyAlignment="1" applyProtection="1">
      <alignment vertical="center"/>
    </xf>
    <xf numFmtId="49" fontId="48" fillId="0" borderId="10" xfId="0" applyNumberFormat="1" applyFont="1" applyFill="1" applyBorder="1" applyAlignment="1">
      <alignment horizontal="center" wrapText="1"/>
    </xf>
    <xf numFmtId="0" fontId="50" fillId="0" borderId="58" xfId="0" applyFont="1" applyFill="1" applyBorder="1" applyAlignment="1">
      <alignment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0" fillId="0" borderId="58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wrapText="1"/>
    </xf>
    <xf numFmtId="0" fontId="54" fillId="0" borderId="8" xfId="0" applyFont="1" applyFill="1" applyBorder="1" applyAlignment="1">
      <alignment horizontal="center" wrapText="1"/>
    </xf>
    <xf numFmtId="0" fontId="54" fillId="0" borderId="9" xfId="0" applyFont="1" applyFill="1" applyBorder="1" applyAlignment="1">
      <alignment horizontal="center" wrapText="1"/>
    </xf>
    <xf numFmtId="0" fontId="54" fillId="0" borderId="58" xfId="0" applyFont="1" applyFill="1" applyBorder="1" applyAlignment="1">
      <alignment horizontal="center" wrapText="1"/>
    </xf>
    <xf numFmtId="0" fontId="54" fillId="0" borderId="3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48" fillId="0" borderId="0" xfId="0" applyFont="1" applyAlignment="1">
      <alignment wrapText="1"/>
    </xf>
    <xf numFmtId="0" fontId="48" fillId="0" borderId="4" xfId="0" applyFont="1" applyFill="1" applyBorder="1" applyAlignment="1">
      <alignment wrapText="1"/>
    </xf>
    <xf numFmtId="164" fontId="48" fillId="3" borderId="12" xfId="0" applyNumberFormat="1" applyFont="1" applyFill="1" applyBorder="1" applyAlignment="1">
      <alignment horizontal="center" vertical="center" wrapText="1"/>
    </xf>
    <xf numFmtId="1" fontId="48" fillId="0" borderId="5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49" fontId="48" fillId="2" borderId="16" xfId="0" applyNumberFormat="1" applyFont="1" applyFill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left" vertical="center" wrapText="1"/>
    </xf>
    <xf numFmtId="49" fontId="48" fillId="2" borderId="37" xfId="0" applyNumberFormat="1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164" fontId="48" fillId="0" borderId="12" xfId="0" applyNumberFormat="1" applyFont="1" applyFill="1" applyBorder="1" applyAlignment="1">
      <alignment horizontal="center" vertical="center" wrapText="1"/>
    </xf>
    <xf numFmtId="0" fontId="48" fillId="0" borderId="36" xfId="0" applyFont="1" applyFill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164" fontId="48" fillId="0" borderId="3" xfId="0" applyNumberFormat="1" applyFont="1" applyBorder="1" applyAlignment="1">
      <alignment horizontal="center" vertical="center" wrapText="1"/>
    </xf>
    <xf numFmtId="164" fontId="48" fillId="0" borderId="6" xfId="0" applyNumberFormat="1" applyFont="1" applyBorder="1" applyAlignment="1">
      <alignment horizontal="center" vertical="center" wrapText="1"/>
    </xf>
    <xf numFmtId="164" fontId="48" fillId="0" borderId="31" xfId="0" applyNumberFormat="1" applyFont="1" applyFill="1" applyBorder="1" applyAlignment="1">
      <alignment horizontal="center" vertical="center" wrapText="1"/>
    </xf>
    <xf numFmtId="49" fontId="48" fillId="0" borderId="31" xfId="0" applyNumberFormat="1" applyFont="1" applyFill="1" applyBorder="1" applyAlignment="1">
      <alignment horizontal="center" vertical="center" wrapText="1"/>
    </xf>
    <xf numFmtId="0" fontId="48" fillId="2" borderId="37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center" vertical="center" wrapText="1"/>
    </xf>
    <xf numFmtId="167" fontId="48" fillId="0" borderId="1" xfId="0" applyNumberFormat="1" applyFont="1" applyFill="1" applyBorder="1" applyAlignment="1" applyProtection="1">
      <alignment horizontal="center" vertical="center" wrapText="1"/>
    </xf>
    <xf numFmtId="166" fontId="48" fillId="0" borderId="1" xfId="0" applyNumberFormat="1" applyFont="1" applyFill="1" applyBorder="1" applyAlignment="1" applyProtection="1">
      <alignment horizontal="center" vertical="center"/>
    </xf>
    <xf numFmtId="166" fontId="50" fillId="0" borderId="1" xfId="0" applyNumberFormat="1" applyFont="1" applyFill="1" applyBorder="1" applyAlignment="1" applyProtection="1">
      <alignment horizontal="center" vertical="center"/>
    </xf>
    <xf numFmtId="1" fontId="48" fillId="0" borderId="31" xfId="0" applyNumberFormat="1" applyFont="1" applyFill="1" applyBorder="1" applyAlignment="1">
      <alignment horizontal="center" vertical="center" wrapText="1"/>
    </xf>
    <xf numFmtId="164" fontId="54" fillId="0" borderId="4" xfId="0" applyNumberFormat="1" applyFont="1" applyFill="1" applyBorder="1" applyAlignment="1">
      <alignment horizontal="center" vertical="center" wrapText="1"/>
    </xf>
    <xf numFmtId="0" fontId="51" fillId="0" borderId="3" xfId="0" applyFont="1" applyBorder="1"/>
    <xf numFmtId="0" fontId="48" fillId="0" borderId="3" xfId="0" applyFont="1" applyBorder="1" applyAlignment="1">
      <alignment wrapText="1"/>
    </xf>
    <xf numFmtId="0" fontId="48" fillId="2" borderId="58" xfId="0" applyFont="1" applyFill="1" applyBorder="1" applyAlignment="1">
      <alignment horizontal="left" wrapText="1"/>
    </xf>
    <xf numFmtId="49" fontId="48" fillId="0" borderId="57" xfId="0" applyNumberFormat="1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left" vertical="center" wrapText="1"/>
    </xf>
    <xf numFmtId="0" fontId="50" fillId="0" borderId="74" xfId="0" applyFont="1" applyFill="1" applyBorder="1" applyAlignment="1">
      <alignment horizontal="center" vertical="center" wrapText="1"/>
    </xf>
    <xf numFmtId="170" fontId="48" fillId="2" borderId="10" xfId="0" applyNumberFormat="1" applyFont="1" applyFill="1" applyBorder="1" applyAlignment="1" applyProtection="1">
      <alignment horizontal="center" vertical="center" wrapText="1"/>
    </xf>
    <xf numFmtId="1" fontId="56" fillId="0" borderId="7" xfId="0" applyNumberFormat="1" applyFont="1" applyFill="1" applyBorder="1" applyAlignment="1">
      <alignment horizontal="center" vertical="center" wrapText="1"/>
    </xf>
    <xf numFmtId="1" fontId="48" fillId="0" borderId="8" xfId="0" applyNumberFormat="1" applyFont="1" applyFill="1" applyBorder="1" applyAlignment="1">
      <alignment horizontal="center" vertical="center" wrapText="1"/>
    </xf>
    <xf numFmtId="164" fontId="48" fillId="0" borderId="9" xfId="0" applyNumberFormat="1" applyFont="1" applyFill="1" applyBorder="1" applyAlignment="1">
      <alignment horizontal="center" vertical="center" wrapText="1"/>
    </xf>
    <xf numFmtId="0" fontId="48" fillId="2" borderId="53" xfId="0" applyFont="1" applyFill="1" applyBorder="1" applyAlignment="1">
      <alignment horizontal="left" vertical="center" wrapText="1"/>
    </xf>
    <xf numFmtId="164" fontId="48" fillId="4" borderId="37" xfId="0" applyNumberFormat="1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vertical="center" wrapText="1"/>
    </xf>
    <xf numFmtId="167" fontId="48" fillId="0" borderId="3" xfId="0" applyNumberFormat="1" applyFont="1" applyFill="1" applyBorder="1" applyAlignment="1" applyProtection="1">
      <alignment horizontal="center" vertical="center" wrapText="1"/>
    </xf>
    <xf numFmtId="0" fontId="48" fillId="0" borderId="3" xfId="0" applyFont="1" applyFill="1" applyBorder="1" applyAlignment="1">
      <alignment vertical="justify" wrapText="1"/>
    </xf>
    <xf numFmtId="164" fontId="48" fillId="4" borderId="3" xfId="0" applyNumberFormat="1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 wrapText="1"/>
    </xf>
    <xf numFmtId="164" fontId="50" fillId="4" borderId="1" xfId="0" applyNumberFormat="1" applyFont="1" applyFill="1" applyBorder="1" applyAlignment="1">
      <alignment horizontal="center" vertical="center" wrapText="1"/>
    </xf>
    <xf numFmtId="164" fontId="48" fillId="0" borderId="53" xfId="0" applyNumberFormat="1" applyFont="1" applyFill="1" applyBorder="1" applyAlignment="1">
      <alignment horizontal="center" vertical="center" wrapText="1"/>
    </xf>
    <xf numFmtId="164" fontId="54" fillId="0" borderId="58" xfId="0" applyNumberFormat="1" applyFont="1" applyFill="1" applyBorder="1" applyAlignment="1">
      <alignment horizontal="center" vertical="center" wrapText="1"/>
    </xf>
    <xf numFmtId="0" fontId="51" fillId="0" borderId="5" xfId="0" applyFont="1" applyBorder="1"/>
    <xf numFmtId="0" fontId="2" fillId="0" borderId="56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2" fillId="0" borderId="78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wrapText="1"/>
    </xf>
    <xf numFmtId="0" fontId="41" fillId="0" borderId="8" xfId="0" applyNumberFormat="1" applyFont="1" applyFill="1" applyBorder="1" applyAlignment="1">
      <alignment horizontal="center" vertical="center" wrapText="1"/>
    </xf>
    <xf numFmtId="170" fontId="2" fillId="2" borderId="37" xfId="0" applyNumberFormat="1" applyFont="1" applyFill="1" applyBorder="1" applyAlignment="1" applyProtection="1">
      <alignment horizontal="center" vertical="center" wrapText="1"/>
    </xf>
    <xf numFmtId="1" fontId="9" fillId="0" borderId="36" xfId="0" applyNumberFormat="1" applyFont="1" applyFill="1" applyBorder="1" applyAlignment="1">
      <alignment horizontal="center" vertical="center" wrapText="1"/>
    </xf>
    <xf numFmtId="164" fontId="8" fillId="0" borderId="70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left" vertical="center" wrapText="1"/>
    </xf>
    <xf numFmtId="170" fontId="2" fillId="2" borderId="67" xfId="0" applyNumberFormat="1" applyFont="1" applyFill="1" applyBorder="1" applyAlignment="1" applyProtection="1">
      <alignment horizontal="center" vertical="center" wrapText="1"/>
    </xf>
    <xf numFmtId="1" fontId="9" fillId="0" borderId="4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64" fontId="2" fillId="0" borderId="73" xfId="0" applyNumberFormat="1" applyFont="1" applyFill="1" applyBorder="1" applyAlignment="1">
      <alignment horizontal="center" vertical="center" wrapText="1"/>
    </xf>
    <xf numFmtId="164" fontId="8" fillId="0" borderId="78" xfId="0" applyNumberFormat="1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left" vertical="center" wrapText="1"/>
    </xf>
    <xf numFmtId="164" fontId="2" fillId="4" borderId="80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164" fontId="2" fillId="0" borderId="72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vertical="center" wrapText="1"/>
    </xf>
    <xf numFmtId="166" fontId="8" fillId="0" borderId="7" xfId="0" applyNumberFormat="1" applyFont="1" applyFill="1" applyBorder="1" applyAlignment="1" applyProtection="1">
      <alignment horizontal="center" vertical="center"/>
    </xf>
    <xf numFmtId="166" fontId="8" fillId="0" borderId="8" xfId="0" applyNumberFormat="1" applyFont="1" applyFill="1" applyBorder="1" applyAlignment="1" applyProtection="1">
      <alignment horizontal="center" vertical="center"/>
    </xf>
    <xf numFmtId="169" fontId="3" fillId="0" borderId="8" xfId="0" applyNumberFormat="1" applyFont="1" applyFill="1" applyBorder="1" applyAlignment="1" applyProtection="1">
      <alignment horizontal="center" vertical="center"/>
    </xf>
    <xf numFmtId="165" fontId="3" fillId="0" borderId="8" xfId="0" applyNumberFormat="1" applyFont="1" applyFill="1" applyBorder="1" applyAlignment="1" applyProtection="1">
      <alignment horizontal="center" vertical="center"/>
    </xf>
    <xf numFmtId="169" fontId="3" fillId="0" borderId="9" xfId="0" applyNumberFormat="1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>
      <alignment horizontal="left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164" fontId="2" fillId="0" borderId="7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vertical="center" wrapText="1"/>
    </xf>
    <xf numFmtId="0" fontId="2" fillId="0" borderId="8" xfId="0" applyFont="1" applyFill="1" applyBorder="1"/>
    <xf numFmtId="0" fontId="62" fillId="2" borderId="0" xfId="0" applyFont="1" applyFill="1" applyAlignment="1">
      <alignment horizontal="left"/>
    </xf>
    <xf numFmtId="0" fontId="62" fillId="0" borderId="0" xfId="0" applyFont="1" applyAlignment="1">
      <alignment horizontal="left"/>
    </xf>
    <xf numFmtId="0" fontId="60" fillId="2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60" fillId="2" borderId="0" xfId="0" applyFont="1" applyFill="1" applyBorder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4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19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59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30" fillId="0" borderId="29" xfId="1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28" xfId="0" applyFont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59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49" fontId="30" fillId="0" borderId="3" xfId="1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1" fillId="0" borderId="52" xfId="0" applyFont="1" applyBorder="1" applyAlignment="1">
      <alignment wrapText="1"/>
    </xf>
    <xf numFmtId="0" fontId="31" fillId="0" borderId="28" xfId="0" applyFont="1" applyBorder="1" applyAlignment="1">
      <alignment wrapText="1"/>
    </xf>
    <xf numFmtId="0" fontId="31" fillId="0" borderId="30" xfId="0" applyFont="1" applyBorder="1" applyAlignment="1">
      <alignment wrapText="1"/>
    </xf>
    <xf numFmtId="0" fontId="31" fillId="0" borderId="0" xfId="0" applyFont="1" applyAlignment="1">
      <alignment wrapText="1"/>
    </xf>
    <xf numFmtId="0" fontId="31" fillId="0" borderId="45" xfId="0" applyFont="1" applyBorder="1" applyAlignment="1">
      <alignment wrapText="1"/>
    </xf>
    <xf numFmtId="0" fontId="31" fillId="0" borderId="26" xfId="0" applyFont="1" applyBorder="1" applyAlignment="1">
      <alignment wrapText="1"/>
    </xf>
    <xf numFmtId="0" fontId="31" fillId="0" borderId="53" xfId="0" applyFont="1" applyBorder="1" applyAlignment="1">
      <alignment wrapText="1"/>
    </xf>
    <xf numFmtId="0" fontId="31" fillId="0" borderId="38" xfId="0" applyFont="1" applyBorder="1" applyAlignment="1">
      <alignment wrapText="1"/>
    </xf>
    <xf numFmtId="49" fontId="37" fillId="0" borderId="1" xfId="1" applyNumberFormat="1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53" xfId="0" applyFont="1" applyBorder="1" applyAlignment="1">
      <alignment vertical="center" wrapText="1"/>
    </xf>
    <xf numFmtId="0" fontId="37" fillId="0" borderId="29" xfId="1" applyFont="1" applyBorder="1" applyAlignment="1">
      <alignment horizontal="center" vertical="center" wrapText="1"/>
    </xf>
    <xf numFmtId="0" fontId="37" fillId="0" borderId="52" xfId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textRotation="90"/>
    </xf>
    <xf numFmtId="0" fontId="34" fillId="0" borderId="29" xfId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1" fillId="0" borderId="3" xfId="0" applyFont="1" applyBorder="1" applyAlignment="1">
      <alignment wrapText="1"/>
    </xf>
    <xf numFmtId="0" fontId="37" fillId="0" borderId="3" xfId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48" fillId="0" borderId="3" xfId="0" applyFont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48" fillId="2" borderId="3" xfId="0" applyFont="1" applyFill="1" applyBorder="1" applyAlignment="1">
      <alignment horizontal="center" wrapText="1"/>
    </xf>
    <xf numFmtId="0" fontId="49" fillId="2" borderId="3" xfId="0" applyFont="1" applyFill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0" fontId="60" fillId="2" borderId="0" xfId="0" applyFont="1" applyFill="1" applyAlignment="1">
      <alignment horizontal="left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8" fillId="2" borderId="3" xfId="1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vertical="center" wrapText="1"/>
    </xf>
    <xf numFmtId="0" fontId="48" fillId="2" borderId="3" xfId="0" applyFont="1" applyFill="1" applyBorder="1" applyAlignment="1">
      <alignment wrapText="1"/>
    </xf>
    <xf numFmtId="0" fontId="48" fillId="0" borderId="84" xfId="0" applyFont="1" applyFill="1" applyBorder="1" applyAlignment="1">
      <alignment horizontal="center" vertical="center" wrapText="1"/>
    </xf>
    <xf numFmtId="0" fontId="48" fillId="0" borderId="52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35" xfId="0" applyFont="1" applyFill="1" applyBorder="1" applyAlignment="1">
      <alignment horizontal="center" vertical="center" wrapText="1"/>
    </xf>
    <xf numFmtId="0" fontId="48" fillId="0" borderId="77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166" fontId="8" fillId="0" borderId="11" xfId="0" applyNumberFormat="1" applyFont="1" applyFill="1" applyBorder="1" applyAlignment="1" applyProtection="1">
      <alignment horizontal="center" vertical="center" wrapText="1"/>
    </xf>
    <xf numFmtId="166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9" fontId="2" fillId="5" borderId="32" xfId="0" applyNumberFormat="1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6" fillId="2" borderId="6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49" fontId="2" fillId="0" borderId="80" xfId="0" applyNumberFormat="1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center" vertical="center" wrapText="1"/>
    </xf>
    <xf numFmtId="167" fontId="3" fillId="0" borderId="57" xfId="0" applyNumberFormat="1" applyFont="1" applyFill="1" applyBorder="1" applyAlignment="1" applyProtection="1">
      <alignment horizontal="center" vertical="center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53" xfId="0" applyFont="1" applyFill="1" applyBorder="1" applyAlignment="1"/>
    <xf numFmtId="0" fontId="6" fillId="0" borderId="53" xfId="0" applyFont="1" applyFill="1" applyBorder="1" applyAlignment="1"/>
    <xf numFmtId="1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81" xfId="0" applyFont="1" applyFill="1" applyBorder="1" applyAlignment="1">
      <alignment horizontal="right" vertical="center" wrapText="1"/>
    </xf>
    <xf numFmtId="0" fontId="2" fillId="0" borderId="82" xfId="0" applyFont="1" applyFill="1" applyBorder="1" applyAlignment="1">
      <alignment horizontal="right" vertical="center" wrapText="1"/>
    </xf>
    <xf numFmtId="0" fontId="2" fillId="0" borderId="83" xfId="0" applyFont="1" applyFill="1" applyBorder="1" applyAlignment="1">
      <alignment horizontal="right" vertical="center" wrapText="1"/>
    </xf>
    <xf numFmtId="0" fontId="3" fillId="0" borderId="62" xfId="0" applyFont="1" applyFill="1" applyBorder="1" applyAlignment="1" applyProtection="1">
      <alignment horizontal="right" vertical="center" wrapText="1"/>
    </xf>
    <xf numFmtId="0" fontId="3" fillId="0" borderId="63" xfId="0" applyFont="1" applyFill="1" applyBorder="1" applyAlignment="1" applyProtection="1">
      <alignment horizontal="right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0" borderId="66" xfId="0" applyFont="1" applyFill="1" applyBorder="1" applyAlignment="1" applyProtection="1">
      <alignment horizontal="right" vertical="center" wrapText="1"/>
    </xf>
    <xf numFmtId="0" fontId="3" fillId="0" borderId="60" xfId="0" applyFont="1" applyFill="1" applyBorder="1" applyAlignment="1">
      <alignment horizontal="right"/>
    </xf>
    <xf numFmtId="0" fontId="10" fillId="0" borderId="6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59" xfId="0" applyFont="1" applyFill="1" applyBorder="1" applyAlignment="1">
      <alignment horizontal="right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6" borderId="76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49" fontId="3" fillId="6" borderId="57" xfId="0" applyNumberFormat="1" applyFont="1" applyFill="1" applyBorder="1" applyAlignment="1">
      <alignment horizontal="center" vertical="center" wrapText="1"/>
    </xf>
    <xf numFmtId="49" fontId="3" fillId="6" borderId="58" xfId="0" applyNumberFormat="1" applyFont="1" applyFill="1" applyBorder="1" applyAlignment="1">
      <alignment horizontal="center" vertical="center" wrapText="1"/>
    </xf>
    <xf numFmtId="49" fontId="3" fillId="6" borderId="68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center" vertical="center" wrapText="1"/>
    </xf>
    <xf numFmtId="166" fontId="8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167" fontId="50" fillId="0" borderId="57" xfId="0" applyNumberFormat="1" applyFont="1" applyFill="1" applyBorder="1" applyAlignment="1" applyProtection="1">
      <alignment horizontal="center" vertical="center"/>
    </xf>
    <xf numFmtId="167" fontId="50" fillId="0" borderId="58" xfId="0" applyNumberFormat="1" applyFont="1" applyFill="1" applyBorder="1" applyAlignment="1" applyProtection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48" fillId="0" borderId="11" xfId="0" applyNumberFormat="1" applyFont="1" applyFill="1" applyBorder="1" applyAlignment="1" applyProtection="1">
      <alignment horizontal="center" vertical="center" textRotation="90"/>
    </xf>
    <xf numFmtId="167" fontId="48" fillId="0" borderId="3" xfId="0" applyNumberFormat="1" applyFont="1" applyFill="1" applyBorder="1" applyAlignment="1" applyProtection="1">
      <alignment horizontal="center" vertical="center" wrapText="1"/>
    </xf>
    <xf numFmtId="0" fontId="48" fillId="0" borderId="3" xfId="0" applyNumberFormat="1" applyFont="1" applyFill="1" applyBorder="1" applyAlignment="1" applyProtection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167" fontId="48" fillId="0" borderId="3" xfId="0" applyNumberFormat="1" applyFont="1" applyFill="1" applyBorder="1" applyAlignment="1" applyProtection="1">
      <alignment horizontal="center" vertical="center" textRotation="90" wrapText="1"/>
    </xf>
    <xf numFmtId="0" fontId="51" fillId="0" borderId="3" xfId="0" applyFont="1" applyFill="1" applyBorder="1" applyAlignment="1">
      <alignment horizontal="center" vertical="center" wrapText="1"/>
    </xf>
    <xf numFmtId="167" fontId="48" fillId="0" borderId="1" xfId="0" applyNumberFormat="1" applyFont="1" applyFill="1" applyBorder="1" applyAlignment="1" applyProtection="1">
      <alignment horizontal="center" vertical="center" wrapText="1"/>
    </xf>
    <xf numFmtId="167" fontId="48" fillId="0" borderId="4" xfId="0" applyNumberFormat="1" applyFont="1" applyFill="1" applyBorder="1" applyAlignment="1" applyProtection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167" fontId="48" fillId="0" borderId="3" xfId="0" applyNumberFormat="1" applyFont="1" applyFill="1" applyBorder="1" applyAlignment="1" applyProtection="1">
      <alignment horizontal="center" vertical="center"/>
    </xf>
    <xf numFmtId="0" fontId="48" fillId="0" borderId="3" xfId="0" applyFont="1" applyFill="1" applyBorder="1" applyAlignment="1">
      <alignment horizontal="center" vertical="center" wrapText="1"/>
    </xf>
    <xf numFmtId="0" fontId="51" fillId="0" borderId="54" xfId="0" applyFont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center" vertical="center" textRotation="90" wrapText="1"/>
    </xf>
    <xf numFmtId="0" fontId="51" fillId="0" borderId="3" xfId="0" applyFont="1" applyFill="1" applyBorder="1" applyAlignment="1">
      <alignment horizontal="center" vertical="center"/>
    </xf>
    <xf numFmtId="167" fontId="48" fillId="0" borderId="6" xfId="0" applyNumberFormat="1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 wrapText="1"/>
    </xf>
    <xf numFmtId="167" fontId="48" fillId="0" borderId="1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67" fontId="50" fillId="0" borderId="60" xfId="0" applyNumberFormat="1" applyFont="1" applyFill="1" applyBorder="1" applyAlignment="1" applyProtection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 wrapText="1"/>
    </xf>
    <xf numFmtId="167" fontId="48" fillId="0" borderId="2" xfId="0" applyNumberFormat="1" applyFont="1" applyFill="1" applyBorder="1" applyAlignment="1" applyProtection="1">
      <alignment horizontal="center" vertical="center"/>
    </xf>
    <xf numFmtId="167" fontId="48" fillId="0" borderId="48" xfId="0" applyNumberFormat="1" applyFont="1" applyFill="1" applyBorder="1" applyAlignment="1" applyProtection="1">
      <alignment horizontal="center" vertical="center"/>
    </xf>
    <xf numFmtId="167" fontId="48" fillId="0" borderId="25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"/>
  <sheetViews>
    <sheetView view="pageBreakPreview" topLeftCell="E1" zoomScale="57" zoomScaleNormal="75" zoomScaleSheetLayoutView="57" workbookViewId="0">
      <selection activeCell="AE56" sqref="AE56"/>
    </sheetView>
  </sheetViews>
  <sheetFormatPr defaultColWidth="3.28515625" defaultRowHeight="15.75" x14ac:dyDescent="0.25"/>
  <cols>
    <col min="1" max="1" width="5.28515625" style="1" customWidth="1"/>
    <col min="2" max="2" width="4.8554687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7" style="1" customWidth="1"/>
    <col min="40" max="40" width="6.140625" style="1" customWidth="1"/>
    <col min="41" max="41" width="7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25.5" customHeight="1" x14ac:dyDescent="0.4">
      <c r="A1" s="575" t="s">
        <v>131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88" t="s">
        <v>25</v>
      </c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</row>
    <row r="2" spans="1:53" ht="24" customHeight="1" x14ac:dyDescent="0.4">
      <c r="A2" s="575" t="s">
        <v>132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589"/>
      <c r="AP2" s="589"/>
      <c r="AQ2" s="589"/>
      <c r="AR2" s="589"/>
      <c r="AS2" s="589"/>
      <c r="AT2" s="589"/>
      <c r="AU2" s="589"/>
      <c r="AV2" s="589"/>
      <c r="AW2" s="589"/>
      <c r="AX2" s="589"/>
      <c r="AY2" s="589"/>
      <c r="AZ2" s="589"/>
      <c r="BA2" s="589"/>
    </row>
    <row r="3" spans="1:53" ht="30.75" x14ac:dyDescent="0.45">
      <c r="A3" s="575" t="s">
        <v>161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90" t="s">
        <v>0</v>
      </c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  <c r="AO3" s="589"/>
      <c r="AP3" s="589"/>
      <c r="AQ3" s="589"/>
      <c r="AR3" s="589"/>
      <c r="AS3" s="589"/>
      <c r="AT3" s="589"/>
      <c r="AU3" s="589"/>
      <c r="AV3" s="589"/>
      <c r="AW3" s="589"/>
      <c r="AX3" s="589"/>
      <c r="AY3" s="589"/>
      <c r="AZ3" s="589"/>
      <c r="BA3" s="589"/>
    </row>
    <row r="4" spans="1:53" ht="27.75" x14ac:dyDescent="0.4">
      <c r="A4" s="571" t="s">
        <v>162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572" t="s">
        <v>135</v>
      </c>
      <c r="AO4" s="573"/>
      <c r="AP4" s="573"/>
      <c r="AQ4" s="573"/>
      <c r="AR4" s="573"/>
      <c r="AS4" s="573"/>
      <c r="AT4" s="573"/>
      <c r="AU4" s="573"/>
      <c r="AV4" s="573"/>
      <c r="AW4" s="573"/>
      <c r="AX4" s="573"/>
      <c r="AY4" s="573"/>
      <c r="AZ4" s="573"/>
      <c r="BA4" s="573"/>
    </row>
    <row r="5" spans="1:53" ht="27" customHeight="1" x14ac:dyDescent="0.4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573"/>
      <c r="AO5" s="573"/>
      <c r="AP5" s="573"/>
      <c r="AQ5" s="573"/>
      <c r="AR5" s="573"/>
      <c r="AS5" s="573"/>
      <c r="AT5" s="573"/>
      <c r="AU5" s="573"/>
      <c r="AV5" s="573"/>
      <c r="AW5" s="573"/>
      <c r="AX5" s="573"/>
      <c r="AY5" s="573"/>
      <c r="AZ5" s="573"/>
      <c r="BA5" s="573"/>
    </row>
    <row r="6" spans="1:53" s="2" customFormat="1" ht="23.45" customHeight="1" x14ac:dyDescent="0.4">
      <c r="A6" s="575" t="s">
        <v>133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574"/>
      <c r="AO6" s="574"/>
      <c r="AP6" s="574"/>
      <c r="AQ6" s="574"/>
      <c r="AR6" s="574"/>
      <c r="AS6" s="574"/>
      <c r="AT6" s="574"/>
      <c r="AU6" s="574"/>
      <c r="AV6" s="574"/>
      <c r="AW6" s="574"/>
      <c r="AX6" s="574"/>
      <c r="AY6" s="574"/>
      <c r="AZ6" s="574"/>
      <c r="BA6" s="574"/>
    </row>
    <row r="7" spans="1:53" s="2" customFormat="1" ht="27.6" customHeight="1" x14ac:dyDescent="0.4">
      <c r="A7" s="575" t="s">
        <v>134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80" t="s">
        <v>27</v>
      </c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74"/>
      <c r="AO7" s="574"/>
      <c r="AP7" s="574"/>
      <c r="AQ7" s="574"/>
      <c r="AR7" s="574"/>
      <c r="AS7" s="574"/>
      <c r="AT7" s="574"/>
      <c r="AU7" s="574"/>
      <c r="AV7" s="574"/>
      <c r="AW7" s="574"/>
      <c r="AX7" s="574"/>
      <c r="AY7" s="574"/>
      <c r="AZ7" s="574"/>
      <c r="BA7" s="574"/>
    </row>
    <row r="8" spans="1:53" s="2" customFormat="1" ht="25.5" x14ac:dyDescent="0.3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576" t="s">
        <v>119</v>
      </c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82"/>
      <c r="AC8" s="58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583" t="s">
        <v>136</v>
      </c>
      <c r="AO8" s="584"/>
      <c r="AP8" s="584"/>
      <c r="AQ8" s="584"/>
      <c r="AR8" s="584"/>
      <c r="AS8" s="584"/>
      <c r="AT8" s="584"/>
      <c r="AU8" s="584"/>
      <c r="AV8" s="584"/>
      <c r="AW8" s="584"/>
      <c r="AX8" s="584"/>
      <c r="AY8" s="584"/>
      <c r="AZ8" s="584"/>
      <c r="BA8" s="584"/>
    </row>
    <row r="9" spans="1:53" s="2" customFormat="1" ht="21.75" customHeight="1" x14ac:dyDescent="0.4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576" t="s">
        <v>36</v>
      </c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  <c r="AC9" s="577"/>
      <c r="AD9" s="577"/>
      <c r="AE9" s="577"/>
      <c r="AF9" s="577"/>
      <c r="AG9" s="577"/>
      <c r="AH9" s="577"/>
      <c r="AI9" s="577"/>
      <c r="AJ9" s="577"/>
      <c r="AK9" s="577"/>
      <c r="AL9" s="172"/>
      <c r="AM9" s="172"/>
      <c r="AN9" s="578" t="s">
        <v>28</v>
      </c>
      <c r="AO9" s="578"/>
      <c r="AP9" s="578"/>
      <c r="AQ9" s="578"/>
      <c r="AR9" s="578"/>
      <c r="AS9" s="578"/>
      <c r="AT9" s="578"/>
      <c r="AU9" s="578"/>
      <c r="AV9" s="578"/>
      <c r="AW9" s="578"/>
      <c r="AX9" s="578"/>
      <c r="AY9" s="578"/>
      <c r="AZ9" s="578"/>
      <c r="BA9" s="578"/>
    </row>
    <row r="10" spans="1:53" s="2" customFormat="1" ht="33.6" customHeight="1" x14ac:dyDescent="0.4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576" t="s">
        <v>37</v>
      </c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  <c r="AC10" s="577"/>
      <c r="AD10" s="577"/>
      <c r="AE10" s="577"/>
      <c r="AF10" s="577"/>
      <c r="AG10" s="577"/>
      <c r="AH10" s="577"/>
      <c r="AI10" s="577"/>
      <c r="AJ10" s="577"/>
      <c r="AK10" s="172"/>
      <c r="AL10" s="172"/>
      <c r="AM10" s="172"/>
      <c r="AN10" s="579"/>
      <c r="AO10" s="579"/>
      <c r="AP10" s="579"/>
      <c r="AQ10" s="579"/>
      <c r="AR10" s="579"/>
      <c r="AS10" s="579"/>
      <c r="AT10" s="579"/>
      <c r="AU10" s="579"/>
      <c r="AV10" s="579"/>
      <c r="AW10" s="579"/>
      <c r="AX10" s="579"/>
      <c r="AY10" s="579"/>
      <c r="AZ10" s="579"/>
      <c r="BA10" s="579"/>
    </row>
    <row r="11" spans="1:53" s="2" customFormat="1" ht="28.15" customHeight="1" x14ac:dyDescent="0.3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585" t="s">
        <v>192</v>
      </c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586"/>
      <c r="AJ11" s="586"/>
      <c r="AK11" s="586"/>
      <c r="AL11" s="587"/>
      <c r="AM11" s="587"/>
      <c r="AN11" s="559"/>
      <c r="AO11" s="560"/>
      <c r="AP11" s="560"/>
      <c r="AQ11" s="560"/>
      <c r="AR11" s="560"/>
      <c r="AS11" s="175"/>
      <c r="AT11" s="175"/>
      <c r="AU11" s="175"/>
      <c r="AV11" s="175"/>
      <c r="AW11" s="175"/>
      <c r="AX11" s="175"/>
      <c r="AY11" s="175"/>
      <c r="AZ11" s="175"/>
      <c r="BA11" s="175"/>
    </row>
    <row r="12" spans="1:53" s="2" customFormat="1" ht="31.15" customHeight="1" x14ac:dyDescent="0.3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669"/>
      <c r="Q12" s="669"/>
      <c r="R12" s="669"/>
      <c r="S12" s="669"/>
      <c r="T12" s="669"/>
      <c r="U12" s="669"/>
      <c r="V12" s="669"/>
      <c r="W12" s="669"/>
      <c r="X12" s="669"/>
      <c r="Y12" s="669"/>
      <c r="Z12" s="669"/>
      <c r="AA12" s="669"/>
      <c r="AB12" s="669"/>
      <c r="AC12" s="669"/>
      <c r="AD12" s="669"/>
      <c r="AE12" s="669"/>
      <c r="AF12" s="669"/>
      <c r="AG12" s="669"/>
      <c r="AH12" s="669"/>
      <c r="AI12" s="669"/>
      <c r="AJ12" s="669"/>
      <c r="AK12" s="669"/>
      <c r="AL12" s="669"/>
      <c r="AM12" s="669"/>
      <c r="AN12" s="669"/>
      <c r="AO12" s="560"/>
      <c r="AP12" s="560"/>
      <c r="AQ12" s="560"/>
      <c r="AR12" s="560"/>
      <c r="AS12" s="175"/>
      <c r="AT12" s="175"/>
      <c r="AU12" s="175"/>
      <c r="AV12" s="175"/>
      <c r="AW12" s="175"/>
      <c r="AX12" s="175"/>
      <c r="AY12" s="175"/>
      <c r="AZ12" s="175"/>
      <c r="BA12" s="175"/>
    </row>
    <row r="13" spans="1:53" s="2" customFormat="1" ht="34.9" customHeight="1" x14ac:dyDescent="0.3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Q13" s="561"/>
      <c r="R13" s="561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  <c r="AI13" s="570"/>
      <c r="AJ13" s="570"/>
      <c r="AK13" s="570"/>
      <c r="AL13" s="570"/>
      <c r="AM13" s="570"/>
      <c r="AN13" s="570"/>
      <c r="AO13" s="570"/>
      <c r="AP13" s="570"/>
      <c r="AQ13" s="570"/>
      <c r="AR13" s="570"/>
      <c r="AS13" s="205"/>
      <c r="AT13" s="205"/>
      <c r="AU13" s="205"/>
      <c r="AV13" s="205"/>
      <c r="AW13" s="205"/>
      <c r="AX13" s="205"/>
      <c r="AY13" s="205"/>
      <c r="AZ13" s="205"/>
      <c r="BA13" s="205"/>
    </row>
    <row r="14" spans="1:53" s="2" customFormat="1" ht="36.6" customHeight="1" x14ac:dyDescent="0.3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603" t="s">
        <v>189</v>
      </c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604"/>
      <c r="AJ14" s="604"/>
      <c r="AK14" s="604"/>
      <c r="AL14" s="604"/>
      <c r="AM14" s="604"/>
      <c r="AO14" s="562"/>
      <c r="AP14" s="562"/>
      <c r="AQ14" s="562"/>
      <c r="AR14" s="562"/>
      <c r="AS14" s="176"/>
      <c r="AT14" s="176"/>
      <c r="AU14" s="176"/>
      <c r="AV14" s="176"/>
      <c r="AW14" s="176"/>
      <c r="AX14" s="176"/>
      <c r="AY14" s="176"/>
      <c r="AZ14" s="176"/>
      <c r="BA14" s="176"/>
    </row>
    <row r="15" spans="1:53" s="2" customFormat="1" ht="18.75" x14ac:dyDescent="0.3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</row>
    <row r="16" spans="1:53" s="2" customFormat="1" ht="25.5" x14ac:dyDescent="0.35">
      <c r="A16" s="591" t="s">
        <v>191</v>
      </c>
      <c r="B16" s="591"/>
      <c r="C16" s="591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91"/>
      <c r="AX16" s="591"/>
      <c r="AY16" s="591"/>
      <c r="AZ16" s="591"/>
      <c r="BA16" s="591"/>
    </row>
    <row r="17" spans="1:53" customFormat="1" ht="24" customHeight="1" x14ac:dyDescent="0.2">
      <c r="A17" s="630" t="s">
        <v>1</v>
      </c>
      <c r="B17" s="608" t="s">
        <v>2</v>
      </c>
      <c r="C17" s="608"/>
      <c r="D17" s="608"/>
      <c r="E17" s="608"/>
      <c r="F17" s="608" t="s">
        <v>3</v>
      </c>
      <c r="G17" s="608"/>
      <c r="H17" s="608"/>
      <c r="I17" s="608"/>
      <c r="J17" s="608" t="s">
        <v>4</v>
      </c>
      <c r="K17" s="608"/>
      <c r="L17" s="608"/>
      <c r="M17" s="608"/>
      <c r="N17" s="608" t="s">
        <v>5</v>
      </c>
      <c r="O17" s="608"/>
      <c r="P17" s="608"/>
      <c r="Q17" s="608"/>
      <c r="R17" s="608"/>
      <c r="S17" s="605" t="s">
        <v>6</v>
      </c>
      <c r="T17" s="606"/>
      <c r="U17" s="606"/>
      <c r="V17" s="606"/>
      <c r="W17" s="607"/>
      <c r="X17" s="608" t="s">
        <v>7</v>
      </c>
      <c r="Y17" s="608"/>
      <c r="Z17" s="608"/>
      <c r="AA17" s="608"/>
      <c r="AB17" s="608" t="s">
        <v>8</v>
      </c>
      <c r="AC17" s="608"/>
      <c r="AD17" s="608"/>
      <c r="AE17" s="608"/>
      <c r="AF17" s="608" t="s">
        <v>9</v>
      </c>
      <c r="AG17" s="608"/>
      <c r="AH17" s="608"/>
      <c r="AI17" s="608"/>
      <c r="AJ17" s="605" t="s">
        <v>10</v>
      </c>
      <c r="AK17" s="606"/>
      <c r="AL17" s="606"/>
      <c r="AM17" s="606"/>
      <c r="AN17" s="607"/>
      <c r="AO17" s="608" t="s">
        <v>11</v>
      </c>
      <c r="AP17" s="608"/>
      <c r="AQ17" s="608"/>
      <c r="AR17" s="608"/>
      <c r="AS17" s="608" t="s">
        <v>23</v>
      </c>
      <c r="AT17" s="608"/>
      <c r="AU17" s="608"/>
      <c r="AV17" s="608"/>
      <c r="AW17" s="608" t="s">
        <v>12</v>
      </c>
      <c r="AX17" s="608"/>
      <c r="AY17" s="608"/>
      <c r="AZ17" s="608"/>
      <c r="BA17" s="608"/>
    </row>
    <row r="18" spans="1:53" customFormat="1" ht="24" customHeight="1" x14ac:dyDescent="0.2">
      <c r="A18" s="630"/>
      <c r="B18" s="177">
        <v>1</v>
      </c>
      <c r="C18" s="177">
        <v>2</v>
      </c>
      <c r="D18" s="177">
        <v>3</v>
      </c>
      <c r="E18" s="177">
        <v>4</v>
      </c>
      <c r="F18" s="177">
        <v>5</v>
      </c>
      <c r="G18" s="177">
        <v>6</v>
      </c>
      <c r="H18" s="177">
        <v>7</v>
      </c>
      <c r="I18" s="177">
        <v>8</v>
      </c>
      <c r="J18" s="177">
        <v>9</v>
      </c>
      <c r="K18" s="177">
        <v>10</v>
      </c>
      <c r="L18" s="177">
        <v>11</v>
      </c>
      <c r="M18" s="177">
        <v>12</v>
      </c>
      <c r="N18" s="177">
        <v>13</v>
      </c>
      <c r="O18" s="177">
        <v>14</v>
      </c>
      <c r="P18" s="177">
        <v>15</v>
      </c>
      <c r="Q18" s="177">
        <v>16</v>
      </c>
      <c r="R18" s="177">
        <v>17</v>
      </c>
      <c r="S18" s="177">
        <v>18</v>
      </c>
      <c r="T18" s="177">
        <v>19</v>
      </c>
      <c r="U18" s="177">
        <v>20</v>
      </c>
      <c r="V18" s="177">
        <v>21</v>
      </c>
      <c r="W18" s="177">
        <v>22</v>
      </c>
      <c r="X18" s="177">
        <v>23</v>
      </c>
      <c r="Y18" s="177">
        <v>24</v>
      </c>
      <c r="Z18" s="177">
        <v>25</v>
      </c>
      <c r="AA18" s="177">
        <v>26</v>
      </c>
      <c r="AB18" s="177">
        <v>27</v>
      </c>
      <c r="AC18" s="177">
        <v>28</v>
      </c>
      <c r="AD18" s="177">
        <v>29</v>
      </c>
      <c r="AE18" s="177">
        <v>30</v>
      </c>
      <c r="AF18" s="177">
        <v>31</v>
      </c>
      <c r="AG18" s="177">
        <v>32</v>
      </c>
      <c r="AH18" s="177">
        <v>33</v>
      </c>
      <c r="AI18" s="177">
        <v>34</v>
      </c>
      <c r="AJ18" s="177">
        <v>35</v>
      </c>
      <c r="AK18" s="177">
        <v>36</v>
      </c>
      <c r="AL18" s="177">
        <v>37</v>
      </c>
      <c r="AM18" s="177">
        <v>38</v>
      </c>
      <c r="AN18" s="177">
        <v>39</v>
      </c>
      <c r="AO18" s="177">
        <v>40</v>
      </c>
      <c r="AP18" s="177">
        <v>41</v>
      </c>
      <c r="AQ18" s="177">
        <v>42</v>
      </c>
      <c r="AR18" s="177">
        <v>43</v>
      </c>
      <c r="AS18" s="177">
        <v>44</v>
      </c>
      <c r="AT18" s="177">
        <v>45</v>
      </c>
      <c r="AU18" s="177">
        <v>46</v>
      </c>
      <c r="AV18" s="177">
        <v>47</v>
      </c>
      <c r="AW18" s="177">
        <v>48</v>
      </c>
      <c r="AX18" s="177">
        <v>49</v>
      </c>
      <c r="AY18" s="177">
        <v>50</v>
      </c>
      <c r="AZ18" s="177">
        <v>51</v>
      </c>
      <c r="BA18" s="177">
        <v>52</v>
      </c>
    </row>
    <row r="19" spans="1:53" customFormat="1" ht="33.6" customHeight="1" x14ac:dyDescent="0.2">
      <c r="A19" s="178">
        <v>1</v>
      </c>
      <c r="B19" s="566" t="s">
        <v>24</v>
      </c>
      <c r="C19" s="566" t="s">
        <v>24</v>
      </c>
      <c r="D19" s="566" t="s">
        <v>24</v>
      </c>
      <c r="E19" s="566" t="s">
        <v>24</v>
      </c>
      <c r="F19" s="566" t="s">
        <v>24</v>
      </c>
      <c r="G19" s="566" t="s">
        <v>24</v>
      </c>
      <c r="H19" s="566" t="s">
        <v>24</v>
      </c>
      <c r="I19" s="566" t="s">
        <v>24</v>
      </c>
      <c r="J19" s="566" t="s">
        <v>24</v>
      </c>
      <c r="K19" s="566" t="s">
        <v>24</v>
      </c>
      <c r="L19" s="566" t="s">
        <v>24</v>
      </c>
      <c r="M19" s="566" t="s">
        <v>24</v>
      </c>
      <c r="N19" s="566" t="s">
        <v>24</v>
      </c>
      <c r="O19" s="566" t="s">
        <v>24</v>
      </c>
      <c r="P19" s="566" t="s">
        <v>24</v>
      </c>
      <c r="Q19" s="563" t="s">
        <v>13</v>
      </c>
      <c r="R19" s="563" t="s">
        <v>13</v>
      </c>
      <c r="S19" s="563" t="s">
        <v>153</v>
      </c>
      <c r="T19" s="504" t="s">
        <v>22</v>
      </c>
      <c r="U19" s="504" t="s">
        <v>22</v>
      </c>
      <c r="V19" s="504" t="s">
        <v>22</v>
      </c>
      <c r="W19" s="504" t="s">
        <v>22</v>
      </c>
      <c r="X19" s="504" t="s">
        <v>22</v>
      </c>
      <c r="Y19" s="504" t="s">
        <v>22</v>
      </c>
      <c r="Z19" s="504" t="s">
        <v>22</v>
      </c>
      <c r="AA19" s="504" t="s">
        <v>22</v>
      </c>
      <c r="AB19" s="504" t="s">
        <v>22</v>
      </c>
      <c r="AC19" s="504" t="s">
        <v>146</v>
      </c>
      <c r="AD19" s="504" t="s">
        <v>14</v>
      </c>
      <c r="AE19" s="504" t="s">
        <v>14</v>
      </c>
      <c r="AF19" s="504" t="s">
        <v>14</v>
      </c>
      <c r="AG19" s="563" t="s">
        <v>22</v>
      </c>
      <c r="AH19" s="563" t="s">
        <v>22</v>
      </c>
      <c r="AI19" s="563" t="s">
        <v>22</v>
      </c>
      <c r="AJ19" s="563" t="s">
        <v>22</v>
      </c>
      <c r="AK19" s="563" t="s">
        <v>22</v>
      </c>
      <c r="AL19" s="563" t="s">
        <v>22</v>
      </c>
      <c r="AM19" s="563" t="s">
        <v>22</v>
      </c>
      <c r="AN19" s="563" t="s">
        <v>22</v>
      </c>
      <c r="AO19" s="563" t="s">
        <v>22</v>
      </c>
      <c r="AP19" s="563" t="s">
        <v>13</v>
      </c>
      <c r="AQ19" s="563" t="s">
        <v>13</v>
      </c>
      <c r="AR19" s="563" t="s">
        <v>13</v>
      </c>
      <c r="AS19" s="563" t="s">
        <v>14</v>
      </c>
      <c r="AT19" s="563" t="s">
        <v>14</v>
      </c>
      <c r="AU19" s="563" t="s">
        <v>14</v>
      </c>
      <c r="AV19" s="563" t="s">
        <v>14</v>
      </c>
      <c r="AW19" s="563" t="s">
        <v>14</v>
      </c>
      <c r="AX19" s="563" t="s">
        <v>14</v>
      </c>
      <c r="AY19" s="563" t="s">
        <v>14</v>
      </c>
      <c r="AZ19" s="563" t="s">
        <v>14</v>
      </c>
      <c r="BA19" s="563" t="s">
        <v>14</v>
      </c>
    </row>
    <row r="20" spans="1:53" customFormat="1" ht="27" customHeight="1" x14ac:dyDescent="0.25">
      <c r="A20" s="178">
        <v>2</v>
      </c>
      <c r="B20" s="563" t="s">
        <v>15</v>
      </c>
      <c r="C20" s="563" t="s">
        <v>15</v>
      </c>
      <c r="D20" s="563" t="s">
        <v>15</v>
      </c>
      <c r="E20" s="563" t="s">
        <v>15</v>
      </c>
      <c r="F20" s="563" t="s">
        <v>16</v>
      </c>
      <c r="G20" s="563" t="s">
        <v>16</v>
      </c>
      <c r="H20" s="563" t="s">
        <v>16</v>
      </c>
      <c r="I20" s="563" t="s">
        <v>16</v>
      </c>
      <c r="J20" s="563" t="s">
        <v>16</v>
      </c>
      <c r="K20" s="563" t="s">
        <v>16</v>
      </c>
      <c r="L20" s="563" t="s">
        <v>16</v>
      </c>
      <c r="M20" s="563" t="s">
        <v>16</v>
      </c>
      <c r="N20" s="563" t="s">
        <v>16</v>
      </c>
      <c r="O20" s="563" t="s">
        <v>16</v>
      </c>
      <c r="P20" s="563" t="s">
        <v>16</v>
      </c>
      <c r="Q20" s="564" t="s">
        <v>154</v>
      </c>
      <c r="R20" s="565" t="s">
        <v>154</v>
      </c>
      <c r="S20" s="179"/>
      <c r="T20" s="248"/>
      <c r="U20" s="249"/>
      <c r="V20" s="180"/>
      <c r="W20" s="180"/>
      <c r="X20" s="180"/>
      <c r="Y20" s="180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2"/>
    </row>
    <row r="21" spans="1:53" ht="20.25" customHeight="1" x14ac:dyDescent="0.3">
      <c r="A21" s="629" t="s">
        <v>155</v>
      </c>
      <c r="B21" s="629"/>
      <c r="C21" s="629"/>
      <c r="D21" s="629"/>
      <c r="E21" s="629"/>
      <c r="F21" s="629"/>
      <c r="G21" s="629"/>
      <c r="H21" s="629"/>
      <c r="I21" s="629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4"/>
      <c r="AG21" s="614"/>
      <c r="AH21" s="614"/>
      <c r="AI21" s="614"/>
      <c r="AJ21" s="614"/>
      <c r="AK21" s="614"/>
      <c r="AL21" s="614"/>
      <c r="AM21" s="614"/>
      <c r="AN21" s="614"/>
      <c r="AO21" s="614"/>
      <c r="AP21" s="614"/>
      <c r="AQ21" s="614"/>
      <c r="AR21" s="614"/>
      <c r="AS21" s="614"/>
      <c r="AT21" s="614"/>
      <c r="AU21" s="614"/>
      <c r="AV21" s="183"/>
      <c r="AW21" s="183"/>
      <c r="AX21" s="183"/>
      <c r="AY21" s="183"/>
      <c r="AZ21" s="183"/>
      <c r="BA21" s="184"/>
    </row>
    <row r="22" spans="1:53" ht="18.75" customHeight="1" x14ac:dyDescent="0.25">
      <c r="A22" s="185"/>
      <c r="B22" s="185"/>
      <c r="C22" s="185"/>
      <c r="D22" s="185"/>
      <c r="E22" s="185"/>
      <c r="F22" s="185"/>
      <c r="G22" s="185"/>
      <c r="H22" s="185"/>
      <c r="I22" s="185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3"/>
      <c r="AW22" s="183"/>
      <c r="AX22" s="183"/>
      <c r="AY22" s="183"/>
      <c r="AZ22" s="183"/>
      <c r="BA22" s="184"/>
    </row>
    <row r="23" spans="1:53" ht="23.25" x14ac:dyDescent="0.35">
      <c r="A23" s="187" t="s">
        <v>190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9"/>
      <c r="AX23" s="189"/>
      <c r="AY23" s="189"/>
      <c r="AZ23" s="189"/>
      <c r="BA23" s="190"/>
    </row>
    <row r="24" spans="1:53" x14ac:dyDescent="0.25">
      <c r="A24" s="631" t="s">
        <v>1</v>
      </c>
      <c r="B24" s="594"/>
      <c r="C24" s="632" t="s">
        <v>17</v>
      </c>
      <c r="D24" s="593"/>
      <c r="E24" s="593"/>
      <c r="F24" s="594"/>
      <c r="G24" s="592" t="s">
        <v>156</v>
      </c>
      <c r="H24" s="593"/>
      <c r="I24" s="594"/>
      <c r="J24" s="592" t="s">
        <v>18</v>
      </c>
      <c r="K24" s="593"/>
      <c r="L24" s="593"/>
      <c r="M24" s="594"/>
      <c r="N24" s="592" t="s">
        <v>29</v>
      </c>
      <c r="O24" s="593"/>
      <c r="P24" s="594"/>
      <c r="Q24" s="592" t="s">
        <v>30</v>
      </c>
      <c r="R24" s="611"/>
      <c r="S24" s="612"/>
      <c r="T24" s="592" t="s">
        <v>19</v>
      </c>
      <c r="U24" s="593"/>
      <c r="V24" s="594"/>
      <c r="W24" s="592" t="s">
        <v>31</v>
      </c>
      <c r="X24" s="593"/>
      <c r="Y24" s="594"/>
      <c r="Z24" s="191"/>
      <c r="AA24" s="609" t="s">
        <v>32</v>
      </c>
      <c r="AB24" s="610"/>
      <c r="AC24" s="610"/>
      <c r="AD24" s="610"/>
      <c r="AE24" s="610"/>
      <c r="AF24" s="592" t="s">
        <v>145</v>
      </c>
      <c r="AG24" s="624"/>
      <c r="AH24" s="601"/>
      <c r="AI24" s="592" t="s">
        <v>33</v>
      </c>
      <c r="AJ24" s="593"/>
      <c r="AK24" s="601"/>
      <c r="AL24" s="192"/>
      <c r="AM24" s="637" t="s">
        <v>34</v>
      </c>
      <c r="AN24" s="638"/>
      <c r="AO24" s="639"/>
      <c r="AP24" s="646" t="s">
        <v>35</v>
      </c>
      <c r="AQ24" s="647"/>
      <c r="AR24" s="647"/>
      <c r="AS24" s="647"/>
      <c r="AT24" s="647"/>
      <c r="AU24" s="647"/>
      <c r="AV24" s="647"/>
      <c r="AW24" s="647"/>
      <c r="AX24" s="633" t="s">
        <v>196</v>
      </c>
      <c r="AY24" s="633"/>
      <c r="AZ24" s="633"/>
      <c r="BA24" s="634"/>
    </row>
    <row r="25" spans="1:53" ht="24" customHeight="1" x14ac:dyDescent="0.25">
      <c r="A25" s="595"/>
      <c r="B25" s="597"/>
      <c r="C25" s="595"/>
      <c r="D25" s="596"/>
      <c r="E25" s="596"/>
      <c r="F25" s="597"/>
      <c r="G25" s="595"/>
      <c r="H25" s="596"/>
      <c r="I25" s="597"/>
      <c r="J25" s="595"/>
      <c r="K25" s="596"/>
      <c r="L25" s="596"/>
      <c r="M25" s="597"/>
      <c r="N25" s="595"/>
      <c r="O25" s="596"/>
      <c r="P25" s="597"/>
      <c r="Q25" s="613"/>
      <c r="R25" s="614"/>
      <c r="S25" s="615"/>
      <c r="T25" s="595"/>
      <c r="U25" s="596"/>
      <c r="V25" s="597"/>
      <c r="W25" s="595"/>
      <c r="X25" s="596"/>
      <c r="Y25" s="597"/>
      <c r="Z25" s="191"/>
      <c r="AA25" s="610"/>
      <c r="AB25" s="610"/>
      <c r="AC25" s="610"/>
      <c r="AD25" s="610"/>
      <c r="AE25" s="610"/>
      <c r="AF25" s="625"/>
      <c r="AG25" s="626"/>
      <c r="AH25" s="602"/>
      <c r="AI25" s="598"/>
      <c r="AJ25" s="599"/>
      <c r="AK25" s="602"/>
      <c r="AL25" s="193"/>
      <c r="AM25" s="640"/>
      <c r="AN25" s="641"/>
      <c r="AO25" s="642"/>
      <c r="AP25" s="646"/>
      <c r="AQ25" s="647"/>
      <c r="AR25" s="647"/>
      <c r="AS25" s="647"/>
      <c r="AT25" s="647"/>
      <c r="AU25" s="647"/>
      <c r="AV25" s="647"/>
      <c r="AW25" s="647"/>
      <c r="AX25" s="633"/>
      <c r="AY25" s="633"/>
      <c r="AZ25" s="633"/>
      <c r="BA25" s="634"/>
    </row>
    <row r="26" spans="1:53" ht="47.25" customHeight="1" x14ac:dyDescent="0.25">
      <c r="A26" s="598"/>
      <c r="B26" s="600"/>
      <c r="C26" s="598"/>
      <c r="D26" s="599"/>
      <c r="E26" s="599"/>
      <c r="F26" s="600"/>
      <c r="G26" s="598"/>
      <c r="H26" s="599"/>
      <c r="I26" s="600"/>
      <c r="J26" s="598"/>
      <c r="K26" s="599"/>
      <c r="L26" s="599"/>
      <c r="M26" s="600"/>
      <c r="N26" s="598"/>
      <c r="O26" s="599"/>
      <c r="P26" s="600"/>
      <c r="Q26" s="616"/>
      <c r="R26" s="617"/>
      <c r="S26" s="618"/>
      <c r="T26" s="598"/>
      <c r="U26" s="599"/>
      <c r="V26" s="600"/>
      <c r="W26" s="598"/>
      <c r="X26" s="599"/>
      <c r="Y26" s="600"/>
      <c r="Z26" s="191"/>
      <c r="AA26" s="619" t="s">
        <v>26</v>
      </c>
      <c r="AB26" s="620"/>
      <c r="AC26" s="620"/>
      <c r="AD26" s="620"/>
      <c r="AE26" s="621"/>
      <c r="AF26" s="622">
        <v>1</v>
      </c>
      <c r="AG26" s="620"/>
      <c r="AH26" s="623"/>
      <c r="AI26" s="622" t="s">
        <v>38</v>
      </c>
      <c r="AJ26" s="620"/>
      <c r="AK26" s="623"/>
      <c r="AL26" s="193"/>
      <c r="AM26" s="640"/>
      <c r="AN26" s="641"/>
      <c r="AO26" s="642"/>
      <c r="AP26" s="646"/>
      <c r="AQ26" s="647"/>
      <c r="AR26" s="647"/>
      <c r="AS26" s="647"/>
      <c r="AT26" s="647"/>
      <c r="AU26" s="647"/>
      <c r="AV26" s="647"/>
      <c r="AW26" s="647"/>
      <c r="AX26" s="633"/>
      <c r="AY26" s="633"/>
      <c r="AZ26" s="633"/>
      <c r="BA26" s="634"/>
    </row>
    <row r="27" spans="1:53" ht="20.25" customHeight="1" x14ac:dyDescent="0.25">
      <c r="A27" s="656">
        <v>1</v>
      </c>
      <c r="B27" s="657"/>
      <c r="C27" s="658">
        <v>33</v>
      </c>
      <c r="D27" s="658"/>
      <c r="E27" s="658"/>
      <c r="F27" s="658"/>
      <c r="G27" s="659">
        <v>6</v>
      </c>
      <c r="H27" s="659"/>
      <c r="I27" s="659"/>
      <c r="J27" s="659" t="s">
        <v>38</v>
      </c>
      <c r="K27" s="660"/>
      <c r="L27" s="660"/>
      <c r="M27" s="660"/>
      <c r="N27" s="659"/>
      <c r="O27" s="660"/>
      <c r="P27" s="660"/>
      <c r="Q27" s="673"/>
      <c r="R27" s="674"/>
      <c r="S27" s="674"/>
      <c r="T27" s="659">
        <v>13</v>
      </c>
      <c r="U27" s="660"/>
      <c r="V27" s="660"/>
      <c r="W27" s="659">
        <v>52</v>
      </c>
      <c r="X27" s="660"/>
      <c r="Y27" s="660"/>
      <c r="Z27" s="191"/>
      <c r="AA27" s="619" t="s">
        <v>21</v>
      </c>
      <c r="AB27" s="620"/>
      <c r="AC27" s="620"/>
      <c r="AD27" s="620"/>
      <c r="AE27" s="621"/>
      <c r="AF27" s="622">
        <v>3</v>
      </c>
      <c r="AG27" s="620"/>
      <c r="AH27" s="623"/>
      <c r="AI27" s="622">
        <v>4</v>
      </c>
      <c r="AJ27" s="620"/>
      <c r="AK27" s="623"/>
      <c r="AL27" s="193"/>
      <c r="AM27" s="643"/>
      <c r="AN27" s="644"/>
      <c r="AO27" s="645"/>
      <c r="AP27" s="648"/>
      <c r="AQ27" s="649"/>
      <c r="AR27" s="649"/>
      <c r="AS27" s="649"/>
      <c r="AT27" s="649"/>
      <c r="AU27" s="649"/>
      <c r="AV27" s="649"/>
      <c r="AW27" s="649"/>
      <c r="AX27" s="633"/>
      <c r="AY27" s="633"/>
      <c r="AZ27" s="633"/>
      <c r="BA27" s="634"/>
    </row>
    <row r="28" spans="1:53" ht="20.25" customHeight="1" x14ac:dyDescent="0.3">
      <c r="A28" s="661">
        <v>2</v>
      </c>
      <c r="B28" s="662"/>
      <c r="C28" s="663"/>
      <c r="D28" s="664"/>
      <c r="E28" s="664"/>
      <c r="F28" s="664"/>
      <c r="G28" s="665"/>
      <c r="H28" s="666"/>
      <c r="I28" s="666"/>
      <c r="J28" s="659">
        <v>4</v>
      </c>
      <c r="K28" s="660"/>
      <c r="L28" s="660"/>
      <c r="M28" s="660"/>
      <c r="N28" s="659">
        <v>11</v>
      </c>
      <c r="O28" s="660"/>
      <c r="P28" s="660"/>
      <c r="Q28" s="673">
        <v>2</v>
      </c>
      <c r="R28" s="674"/>
      <c r="S28" s="674"/>
      <c r="T28" s="659"/>
      <c r="U28" s="660"/>
      <c r="V28" s="660"/>
      <c r="W28" s="665">
        <v>17</v>
      </c>
      <c r="X28" s="666"/>
      <c r="Y28" s="666"/>
      <c r="Z28" s="191"/>
      <c r="AA28" s="676" t="s">
        <v>74</v>
      </c>
      <c r="AB28" s="677"/>
      <c r="AC28" s="677"/>
      <c r="AD28" s="677"/>
      <c r="AE28" s="678"/>
      <c r="AF28" s="650">
        <v>3</v>
      </c>
      <c r="AG28" s="651"/>
      <c r="AH28" s="652"/>
      <c r="AI28" s="650">
        <v>11</v>
      </c>
      <c r="AJ28" s="651"/>
      <c r="AK28" s="652"/>
      <c r="AL28" s="194"/>
      <c r="AM28" s="650" t="s">
        <v>187</v>
      </c>
      <c r="AN28" s="651"/>
      <c r="AO28" s="652"/>
      <c r="AP28" s="635" t="s">
        <v>198</v>
      </c>
      <c r="AQ28" s="635"/>
      <c r="AR28" s="635"/>
      <c r="AS28" s="635"/>
      <c r="AT28" s="635"/>
      <c r="AU28" s="635"/>
      <c r="AV28" s="635"/>
      <c r="AW28" s="635"/>
      <c r="AX28" s="627">
        <v>3</v>
      </c>
      <c r="AY28" s="628"/>
      <c r="AZ28" s="628"/>
      <c r="BA28" s="612"/>
    </row>
    <row r="29" spans="1:53" ht="40.9" customHeight="1" thickBot="1" x14ac:dyDescent="0.35">
      <c r="A29" s="667" t="s">
        <v>20</v>
      </c>
      <c r="B29" s="668"/>
      <c r="C29" s="663">
        <v>33</v>
      </c>
      <c r="D29" s="664"/>
      <c r="E29" s="664"/>
      <c r="F29" s="664"/>
      <c r="G29" s="665">
        <v>6</v>
      </c>
      <c r="H29" s="666"/>
      <c r="I29" s="666"/>
      <c r="J29" s="665" t="s">
        <v>188</v>
      </c>
      <c r="K29" s="666"/>
      <c r="L29" s="666"/>
      <c r="M29" s="666"/>
      <c r="N29" s="665">
        <v>11</v>
      </c>
      <c r="O29" s="666"/>
      <c r="P29" s="666"/>
      <c r="Q29" s="673">
        <v>1</v>
      </c>
      <c r="R29" s="675"/>
      <c r="S29" s="675"/>
      <c r="T29" s="670">
        <v>13</v>
      </c>
      <c r="U29" s="671"/>
      <c r="V29" s="672"/>
      <c r="W29" s="670">
        <v>69</v>
      </c>
      <c r="X29" s="671"/>
      <c r="Y29" s="672"/>
      <c r="Z29" s="191"/>
      <c r="AA29" s="679"/>
      <c r="AB29" s="680"/>
      <c r="AC29" s="680"/>
      <c r="AD29" s="680"/>
      <c r="AE29" s="681"/>
      <c r="AF29" s="653"/>
      <c r="AG29" s="654"/>
      <c r="AH29" s="655"/>
      <c r="AI29" s="653"/>
      <c r="AJ29" s="654"/>
      <c r="AK29" s="655"/>
      <c r="AL29" s="195"/>
      <c r="AM29" s="653"/>
      <c r="AN29" s="654"/>
      <c r="AO29" s="655"/>
      <c r="AP29" s="636"/>
      <c r="AQ29" s="636"/>
      <c r="AR29" s="636"/>
      <c r="AS29" s="636"/>
      <c r="AT29" s="636"/>
      <c r="AU29" s="636"/>
      <c r="AV29" s="636"/>
      <c r="AW29" s="636"/>
      <c r="AX29" s="616"/>
      <c r="AY29" s="617"/>
      <c r="AZ29" s="617"/>
      <c r="BA29" s="618"/>
    </row>
    <row r="30" spans="1:53" x14ac:dyDescent="0.25">
      <c r="A30" s="184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</row>
  </sheetData>
  <mergeCells count="85">
    <mergeCell ref="N29:P29"/>
    <mergeCell ref="P12:AN12"/>
    <mergeCell ref="AI28:AK29"/>
    <mergeCell ref="W29:Y29"/>
    <mergeCell ref="N28:P28"/>
    <mergeCell ref="Q28:S28"/>
    <mergeCell ref="T28:V28"/>
    <mergeCell ref="W28:Y28"/>
    <mergeCell ref="Q29:S29"/>
    <mergeCell ref="T29:V29"/>
    <mergeCell ref="AA28:AE29"/>
    <mergeCell ref="AF28:AH29"/>
    <mergeCell ref="T27:V27"/>
    <mergeCell ref="W27:Y27"/>
    <mergeCell ref="N27:P27"/>
    <mergeCell ref="Q27:S27"/>
    <mergeCell ref="A28:B28"/>
    <mergeCell ref="C28:F28"/>
    <mergeCell ref="G28:I28"/>
    <mergeCell ref="J28:M28"/>
    <mergeCell ref="A29:B29"/>
    <mergeCell ref="C29:F29"/>
    <mergeCell ref="G29:I29"/>
    <mergeCell ref="J29:M29"/>
    <mergeCell ref="AF27:AH27"/>
    <mergeCell ref="AI27:AK27"/>
    <mergeCell ref="A27:B27"/>
    <mergeCell ref="C27:F27"/>
    <mergeCell ref="G27:I27"/>
    <mergeCell ref="J27:M27"/>
    <mergeCell ref="AP28:AW29"/>
    <mergeCell ref="AM24:AO27"/>
    <mergeCell ref="AP24:AW27"/>
    <mergeCell ref="AI26:AK26"/>
    <mergeCell ref="AM28:AO29"/>
    <mergeCell ref="AX28:BA29"/>
    <mergeCell ref="AS17:AV17"/>
    <mergeCell ref="AW17:BA17"/>
    <mergeCell ref="A21:AU21"/>
    <mergeCell ref="AB17:AE17"/>
    <mergeCell ref="AF17:AI17"/>
    <mergeCell ref="B17:E17"/>
    <mergeCell ref="J17:M17"/>
    <mergeCell ref="N17:R17"/>
    <mergeCell ref="A17:A18"/>
    <mergeCell ref="AJ17:AN17"/>
    <mergeCell ref="AO17:AR17"/>
    <mergeCell ref="A24:B26"/>
    <mergeCell ref="C24:F26"/>
    <mergeCell ref="AX24:BA27"/>
    <mergeCell ref="AA27:AE27"/>
    <mergeCell ref="A16:BA16"/>
    <mergeCell ref="G24:I26"/>
    <mergeCell ref="J24:M26"/>
    <mergeCell ref="AI24:AK25"/>
    <mergeCell ref="P14:AM14"/>
    <mergeCell ref="S17:W17"/>
    <mergeCell ref="X17:AA17"/>
    <mergeCell ref="AA24:AE25"/>
    <mergeCell ref="F17:I17"/>
    <mergeCell ref="N24:P26"/>
    <mergeCell ref="Q24:S26"/>
    <mergeCell ref="T24:V26"/>
    <mergeCell ref="W24:Y26"/>
    <mergeCell ref="AA26:AE26"/>
    <mergeCell ref="AF26:AH26"/>
    <mergeCell ref="AF24:AH25"/>
    <mergeCell ref="A1:O1"/>
    <mergeCell ref="P1:AN1"/>
    <mergeCell ref="AO1:BA3"/>
    <mergeCell ref="A2:O2"/>
    <mergeCell ref="A3:O3"/>
    <mergeCell ref="P3:AN3"/>
    <mergeCell ref="S13:AR13"/>
    <mergeCell ref="A4:O4"/>
    <mergeCell ref="AN4:BA7"/>
    <mergeCell ref="A6:O6"/>
    <mergeCell ref="P9:AK9"/>
    <mergeCell ref="AN9:BA10"/>
    <mergeCell ref="A7:O7"/>
    <mergeCell ref="P7:AM7"/>
    <mergeCell ref="P8:AC8"/>
    <mergeCell ref="AN8:BA8"/>
    <mergeCell ref="P10:AJ10"/>
    <mergeCell ref="P11:AM11"/>
  </mergeCells>
  <phoneticPr fontId="4" type="noConversion"/>
  <pageMargins left="0.56000000000000005" right="0.36" top="1" bottom="1" header="0.5" footer="0.5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tabSelected="1" view="pageBreakPreview" topLeftCell="A28" zoomScale="64" zoomScaleNormal="77" zoomScaleSheetLayoutView="64" workbookViewId="0">
      <selection activeCell="B60" sqref="B60"/>
    </sheetView>
  </sheetViews>
  <sheetFormatPr defaultColWidth="8.85546875" defaultRowHeight="15" x14ac:dyDescent="0.2"/>
  <cols>
    <col min="1" max="1" width="12.42578125" style="125" customWidth="1"/>
    <col min="2" max="2" width="66.7109375" style="500" customWidth="1"/>
    <col min="3" max="3" width="6.7109375" style="125" customWidth="1"/>
    <col min="4" max="4" width="7.28515625" style="125" customWidth="1"/>
    <col min="5" max="5" width="7.7109375" style="125" customWidth="1"/>
    <col min="6" max="6" width="6.7109375" style="125" customWidth="1"/>
    <col min="7" max="7" width="7.28515625" style="125" customWidth="1"/>
    <col min="8" max="14" width="8.85546875" style="125"/>
    <col min="15" max="15" width="11.5703125" style="125" bestFit="1" customWidth="1"/>
    <col min="16" max="16" width="8.85546875" style="125"/>
    <col min="17" max="17" width="10.28515625" style="125" customWidth="1"/>
    <col min="18" max="16384" width="8.85546875" style="125"/>
  </cols>
  <sheetData>
    <row r="1" spans="1:21" ht="15.75" x14ac:dyDescent="0.2">
      <c r="A1" s="704" t="s">
        <v>200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1"/>
      <c r="R1" s="59"/>
      <c r="S1" s="59"/>
      <c r="T1" s="59"/>
    </row>
    <row r="2" spans="1:21" ht="37.15" customHeight="1" x14ac:dyDescent="0.2">
      <c r="A2" s="764" t="s">
        <v>39</v>
      </c>
      <c r="B2" s="708" t="s">
        <v>40</v>
      </c>
      <c r="C2" s="765" t="s">
        <v>141</v>
      </c>
      <c r="D2" s="765"/>
      <c r="E2" s="766"/>
      <c r="F2" s="766"/>
      <c r="G2" s="706" t="s">
        <v>41</v>
      </c>
      <c r="H2" s="708" t="s">
        <v>42</v>
      </c>
      <c r="I2" s="708"/>
      <c r="J2" s="708"/>
      <c r="K2" s="708"/>
      <c r="L2" s="708"/>
      <c r="M2" s="707"/>
      <c r="N2" s="709" t="s">
        <v>140</v>
      </c>
      <c r="O2" s="710"/>
      <c r="P2" s="710"/>
      <c r="Q2" s="711"/>
      <c r="R2" s="59"/>
      <c r="S2" s="59"/>
      <c r="T2" s="59"/>
    </row>
    <row r="3" spans="1:21" ht="15.75" x14ac:dyDescent="0.2">
      <c r="A3" s="764"/>
      <c r="B3" s="708"/>
      <c r="C3" s="765"/>
      <c r="D3" s="765"/>
      <c r="E3" s="766"/>
      <c r="F3" s="766"/>
      <c r="G3" s="706"/>
      <c r="H3" s="706" t="s">
        <v>43</v>
      </c>
      <c r="I3" s="712" t="s">
        <v>44</v>
      </c>
      <c r="J3" s="712"/>
      <c r="K3" s="712"/>
      <c r="L3" s="712"/>
      <c r="M3" s="706" t="s">
        <v>45</v>
      </c>
      <c r="N3" s="708" t="s">
        <v>46</v>
      </c>
      <c r="O3" s="707"/>
      <c r="P3" s="707"/>
      <c r="Q3" s="6" t="s">
        <v>90</v>
      </c>
      <c r="R3" s="59"/>
      <c r="S3" s="59"/>
      <c r="T3" s="59"/>
    </row>
    <row r="4" spans="1:21" ht="15.75" x14ac:dyDescent="0.2">
      <c r="A4" s="764"/>
      <c r="B4" s="708"/>
      <c r="C4" s="765"/>
      <c r="D4" s="765"/>
      <c r="E4" s="766"/>
      <c r="F4" s="766"/>
      <c r="G4" s="706"/>
      <c r="H4" s="707"/>
      <c r="I4" s="706" t="s">
        <v>47</v>
      </c>
      <c r="J4" s="708" t="s">
        <v>48</v>
      </c>
      <c r="K4" s="707"/>
      <c r="L4" s="707"/>
      <c r="M4" s="707"/>
      <c r="N4" s="712" t="s">
        <v>149</v>
      </c>
      <c r="O4" s="713"/>
      <c r="P4" s="713"/>
      <c r="Q4" s="714" t="s">
        <v>148</v>
      </c>
      <c r="R4" s="59"/>
      <c r="S4" s="59"/>
      <c r="T4" s="59"/>
    </row>
    <row r="5" spans="1:21" ht="15.75" x14ac:dyDescent="0.2">
      <c r="A5" s="764"/>
      <c r="B5" s="708"/>
      <c r="C5" s="706" t="s">
        <v>49</v>
      </c>
      <c r="D5" s="706" t="s">
        <v>50</v>
      </c>
      <c r="E5" s="767" t="s">
        <v>51</v>
      </c>
      <c r="F5" s="767"/>
      <c r="G5" s="706"/>
      <c r="H5" s="707"/>
      <c r="I5" s="713"/>
      <c r="J5" s="706" t="s">
        <v>52</v>
      </c>
      <c r="K5" s="706" t="s">
        <v>53</v>
      </c>
      <c r="L5" s="706" t="s">
        <v>54</v>
      </c>
      <c r="M5" s="707"/>
      <c r="N5" s="713"/>
      <c r="O5" s="713"/>
      <c r="P5" s="713"/>
      <c r="Q5" s="715"/>
      <c r="R5" s="59"/>
      <c r="S5" s="59"/>
      <c r="T5" s="59"/>
    </row>
    <row r="6" spans="1:21" ht="15.75" x14ac:dyDescent="0.2">
      <c r="A6" s="764"/>
      <c r="B6" s="708"/>
      <c r="C6" s="706"/>
      <c r="D6" s="706"/>
      <c r="E6" s="767"/>
      <c r="F6" s="767"/>
      <c r="G6" s="706"/>
      <c r="H6" s="707"/>
      <c r="I6" s="713"/>
      <c r="J6" s="706"/>
      <c r="K6" s="706"/>
      <c r="L6" s="706"/>
      <c r="M6" s="707"/>
      <c r="N6" s="3">
        <v>1</v>
      </c>
      <c r="O6" s="3" t="s">
        <v>142</v>
      </c>
      <c r="P6" s="3" t="s">
        <v>143</v>
      </c>
      <c r="Q6" s="142">
        <v>3</v>
      </c>
      <c r="R6" s="59"/>
      <c r="S6" s="59"/>
      <c r="T6" s="59"/>
    </row>
    <row r="7" spans="1:21" ht="15.75" customHeight="1" x14ac:dyDescent="0.2">
      <c r="A7" s="764"/>
      <c r="B7" s="708"/>
      <c r="C7" s="706"/>
      <c r="D7" s="706"/>
      <c r="E7" s="768" t="s">
        <v>55</v>
      </c>
      <c r="F7" s="706" t="s">
        <v>56</v>
      </c>
      <c r="G7" s="706"/>
      <c r="H7" s="707"/>
      <c r="I7" s="713"/>
      <c r="J7" s="706"/>
      <c r="K7" s="706"/>
      <c r="L7" s="706"/>
      <c r="M7" s="707"/>
      <c r="N7" s="708" t="s">
        <v>147</v>
      </c>
      <c r="O7" s="707"/>
      <c r="P7" s="707"/>
      <c r="Q7" s="6"/>
      <c r="R7" s="112"/>
      <c r="S7" s="59"/>
      <c r="T7" s="59"/>
    </row>
    <row r="8" spans="1:21" ht="33" customHeight="1" x14ac:dyDescent="0.2">
      <c r="A8" s="764"/>
      <c r="B8" s="708"/>
      <c r="C8" s="706"/>
      <c r="D8" s="706"/>
      <c r="E8" s="768"/>
      <c r="F8" s="768"/>
      <c r="G8" s="706"/>
      <c r="H8" s="707"/>
      <c r="I8" s="713"/>
      <c r="J8" s="706"/>
      <c r="K8" s="706"/>
      <c r="L8" s="706"/>
      <c r="M8" s="707"/>
      <c r="N8" s="4">
        <v>15</v>
      </c>
      <c r="O8" s="4">
        <v>9</v>
      </c>
      <c r="P8" s="4">
        <v>9</v>
      </c>
      <c r="Q8" s="143">
        <v>15</v>
      </c>
      <c r="R8" s="59"/>
      <c r="S8" s="59"/>
      <c r="T8" s="59"/>
    </row>
    <row r="9" spans="1:21" ht="16.5" thickBot="1" x14ac:dyDescent="0.25">
      <c r="A9" s="144">
        <v>1</v>
      </c>
      <c r="B9" s="73">
        <v>2</v>
      </c>
      <c r="C9" s="74">
        <v>3</v>
      </c>
      <c r="D9" s="74">
        <v>4</v>
      </c>
      <c r="E9" s="74">
        <v>5</v>
      </c>
      <c r="F9" s="74">
        <v>6</v>
      </c>
      <c r="G9" s="74">
        <v>7</v>
      </c>
      <c r="H9" s="74">
        <v>8</v>
      </c>
      <c r="I9" s="74">
        <v>9</v>
      </c>
      <c r="J9" s="74">
        <v>10</v>
      </c>
      <c r="K9" s="74">
        <v>11</v>
      </c>
      <c r="L9" s="74">
        <v>12</v>
      </c>
      <c r="M9" s="74">
        <v>13</v>
      </c>
      <c r="N9" s="74">
        <v>14</v>
      </c>
      <c r="O9" s="74">
        <v>15</v>
      </c>
      <c r="P9" s="74">
        <v>16</v>
      </c>
      <c r="Q9" s="145">
        <v>14</v>
      </c>
      <c r="R9" s="59"/>
      <c r="S9" s="59"/>
      <c r="T9" s="59"/>
    </row>
    <row r="10" spans="1:21" ht="26.25" customHeight="1" x14ac:dyDescent="0.2">
      <c r="A10" s="737" t="s">
        <v>57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9"/>
      <c r="R10" s="62"/>
      <c r="S10" s="62"/>
      <c r="T10" s="62"/>
      <c r="U10" s="126"/>
    </row>
    <row r="11" spans="1:21" ht="26.25" customHeight="1" x14ac:dyDescent="0.2">
      <c r="A11" s="684" t="s">
        <v>165</v>
      </c>
      <c r="B11" s="685"/>
      <c r="C11" s="685"/>
      <c r="D11" s="685"/>
      <c r="E11" s="685"/>
      <c r="F11" s="685"/>
      <c r="G11" s="685"/>
      <c r="H11" s="685"/>
      <c r="I11" s="685"/>
      <c r="J11" s="685"/>
      <c r="K11" s="685"/>
      <c r="L11" s="685"/>
      <c r="M11" s="685"/>
      <c r="N11" s="685"/>
      <c r="O11" s="685"/>
      <c r="P11" s="685"/>
      <c r="Q11" s="686"/>
      <c r="R11" s="62"/>
      <c r="S11" s="62"/>
      <c r="T11" s="62"/>
      <c r="U11" s="126"/>
    </row>
    <row r="12" spans="1:21" ht="16.5" customHeight="1" thickBot="1" x14ac:dyDescent="0.25">
      <c r="A12" s="761"/>
      <c r="B12" s="762"/>
      <c r="C12" s="762"/>
      <c r="D12" s="762"/>
      <c r="E12" s="762"/>
      <c r="F12" s="762"/>
      <c r="G12" s="762"/>
      <c r="H12" s="762"/>
      <c r="I12" s="762"/>
      <c r="J12" s="762"/>
      <c r="K12" s="762"/>
      <c r="L12" s="762"/>
      <c r="M12" s="762"/>
      <c r="N12" s="762"/>
      <c r="O12" s="762"/>
      <c r="P12" s="762"/>
      <c r="Q12" s="763"/>
      <c r="R12" s="62"/>
      <c r="S12" s="62"/>
      <c r="T12" s="62"/>
    </row>
    <row r="13" spans="1:21" ht="34.5" customHeight="1" x14ac:dyDescent="0.2">
      <c r="A13" s="100" t="s">
        <v>91</v>
      </c>
      <c r="B13" s="107" t="s">
        <v>58</v>
      </c>
      <c r="C13" s="104"/>
      <c r="D13" s="105"/>
      <c r="E13" s="105"/>
      <c r="F13" s="106"/>
      <c r="G13" s="214">
        <f t="shared" ref="G13:M13" si="0">G14+G15</f>
        <v>3</v>
      </c>
      <c r="H13" s="109">
        <f t="shared" si="0"/>
        <v>90</v>
      </c>
      <c r="I13" s="108">
        <f t="shared" si="0"/>
        <v>34</v>
      </c>
      <c r="J13" s="108">
        <f t="shared" si="0"/>
        <v>24</v>
      </c>
      <c r="K13" s="108">
        <f t="shared" si="0"/>
        <v>0</v>
      </c>
      <c r="L13" s="108">
        <f t="shared" si="0"/>
        <v>10</v>
      </c>
      <c r="M13" s="110">
        <f t="shared" si="0"/>
        <v>56</v>
      </c>
      <c r="N13" s="216"/>
      <c r="O13" s="124"/>
      <c r="P13" s="219"/>
      <c r="Q13" s="222"/>
      <c r="R13" s="62"/>
      <c r="S13" s="62"/>
      <c r="T13" s="62"/>
    </row>
    <row r="14" spans="1:21" ht="17.25" customHeight="1" x14ac:dyDescent="0.25">
      <c r="A14" s="101" t="s">
        <v>92</v>
      </c>
      <c r="B14" s="102" t="s">
        <v>59</v>
      </c>
      <c r="C14" s="10"/>
      <c r="D14" s="12" t="s">
        <v>142</v>
      </c>
      <c r="E14" s="40"/>
      <c r="F14" s="6"/>
      <c r="G14" s="265">
        <v>1</v>
      </c>
      <c r="H14" s="10">
        <f t="shared" ref="H14:H18" si="1">G14*30</f>
        <v>30</v>
      </c>
      <c r="I14" s="257">
        <f>SUM(J14:L14)</f>
        <v>14</v>
      </c>
      <c r="J14" s="257">
        <v>10</v>
      </c>
      <c r="K14" s="257"/>
      <c r="L14" s="257">
        <v>4</v>
      </c>
      <c r="M14" s="11">
        <f>H14-I14</f>
        <v>16</v>
      </c>
      <c r="N14" s="266"/>
      <c r="O14" s="134">
        <v>1.5</v>
      </c>
      <c r="P14" s="220"/>
      <c r="Q14" s="267"/>
      <c r="R14" s="62" t="s">
        <v>142</v>
      </c>
      <c r="S14" s="62"/>
      <c r="T14" s="62"/>
    </row>
    <row r="15" spans="1:21" ht="22.9" customHeight="1" thickBot="1" x14ac:dyDescent="0.25">
      <c r="A15" s="209" t="s">
        <v>93</v>
      </c>
      <c r="B15" s="495" t="s">
        <v>181</v>
      </c>
      <c r="C15" s="233"/>
      <c r="D15" s="234">
        <v>1</v>
      </c>
      <c r="E15" s="235"/>
      <c r="F15" s="236"/>
      <c r="G15" s="268">
        <v>2</v>
      </c>
      <c r="H15" s="269">
        <f t="shared" si="1"/>
        <v>60</v>
      </c>
      <c r="I15" s="270">
        <f>SUM(J15:L15)</f>
        <v>20</v>
      </c>
      <c r="J15" s="270">
        <v>14</v>
      </c>
      <c r="K15" s="270"/>
      <c r="L15" s="270">
        <v>6</v>
      </c>
      <c r="M15" s="271">
        <f>H15-I15</f>
        <v>40</v>
      </c>
      <c r="N15" s="272">
        <v>1.5</v>
      </c>
      <c r="O15" s="273"/>
      <c r="P15" s="224"/>
      <c r="Q15" s="274"/>
      <c r="R15" s="62">
        <v>1</v>
      </c>
      <c r="S15" s="62"/>
      <c r="T15" s="62"/>
    </row>
    <row r="16" spans="1:21" ht="18.75" customHeight="1" x14ac:dyDescent="0.2">
      <c r="A16" s="100" t="s">
        <v>120</v>
      </c>
      <c r="B16" s="225" t="s">
        <v>61</v>
      </c>
      <c r="C16" s="226"/>
      <c r="D16" s="227"/>
      <c r="E16" s="227"/>
      <c r="F16" s="19"/>
      <c r="G16" s="228">
        <f>G17+G18</f>
        <v>3</v>
      </c>
      <c r="H16" s="226">
        <f t="shared" si="1"/>
        <v>90</v>
      </c>
      <c r="I16" s="21">
        <f>I17+I18</f>
        <v>30</v>
      </c>
      <c r="J16" s="21">
        <f>J17+J18</f>
        <v>20</v>
      </c>
      <c r="K16" s="21"/>
      <c r="L16" s="21">
        <f>L17+L18</f>
        <v>10</v>
      </c>
      <c r="M16" s="19">
        <f>M17+M18</f>
        <v>60</v>
      </c>
      <c r="N16" s="229"/>
      <c r="O16" s="275"/>
      <c r="P16" s="230"/>
      <c r="Q16" s="146"/>
      <c r="R16" s="62"/>
      <c r="S16" s="62"/>
      <c r="T16" s="62"/>
    </row>
    <row r="17" spans="1:24" ht="18.75" customHeight="1" x14ac:dyDescent="0.2">
      <c r="A17" s="101" t="s">
        <v>202</v>
      </c>
      <c r="B17" s="103" t="s">
        <v>62</v>
      </c>
      <c r="C17" s="24">
        <v>1</v>
      </c>
      <c r="D17" s="12"/>
      <c r="E17" s="12"/>
      <c r="F17" s="23"/>
      <c r="G17" s="215">
        <v>1.5</v>
      </c>
      <c r="H17" s="24">
        <f t="shared" si="1"/>
        <v>45</v>
      </c>
      <c r="I17" s="5">
        <v>15</v>
      </c>
      <c r="J17" s="12">
        <v>15</v>
      </c>
      <c r="K17" s="12"/>
      <c r="L17" s="12"/>
      <c r="M17" s="13">
        <f>H17-I17</f>
        <v>30</v>
      </c>
      <c r="N17" s="213">
        <v>1</v>
      </c>
      <c r="O17" s="14"/>
      <c r="P17" s="221"/>
      <c r="Q17" s="147"/>
      <c r="R17" s="62">
        <v>1</v>
      </c>
      <c r="S17" s="62"/>
      <c r="T17" s="62"/>
    </row>
    <row r="18" spans="1:24" ht="18.75" customHeight="1" thickBot="1" x14ac:dyDescent="0.25">
      <c r="A18" s="209" t="s">
        <v>203</v>
      </c>
      <c r="B18" s="231" t="s">
        <v>63</v>
      </c>
      <c r="C18" s="210"/>
      <c r="D18" s="211">
        <v>1</v>
      </c>
      <c r="E18" s="211"/>
      <c r="F18" s="212"/>
      <c r="G18" s="276">
        <v>1.5</v>
      </c>
      <c r="H18" s="210">
        <f t="shared" si="1"/>
        <v>45</v>
      </c>
      <c r="I18" s="217">
        <f>J18+L18</f>
        <v>15</v>
      </c>
      <c r="J18" s="211">
        <v>5</v>
      </c>
      <c r="K18" s="211"/>
      <c r="L18" s="211">
        <v>10</v>
      </c>
      <c r="M18" s="218">
        <f>H18-I18</f>
        <v>30</v>
      </c>
      <c r="N18" s="232">
        <v>1</v>
      </c>
      <c r="O18" s="277"/>
      <c r="P18" s="224"/>
      <c r="Q18" s="223"/>
      <c r="R18" s="62">
        <v>1</v>
      </c>
      <c r="S18" s="62"/>
      <c r="T18" s="62"/>
    </row>
    <row r="19" spans="1:24" s="127" customFormat="1" ht="15.75" x14ac:dyDescent="0.25">
      <c r="A19" s="43" t="s">
        <v>121</v>
      </c>
      <c r="B19" s="278" t="s">
        <v>97</v>
      </c>
      <c r="C19" s="129"/>
      <c r="D19" s="8">
        <v>1</v>
      </c>
      <c r="E19" s="8"/>
      <c r="F19" s="9"/>
      <c r="G19" s="279">
        <v>3</v>
      </c>
      <c r="H19" s="7">
        <f>G19*30</f>
        <v>90</v>
      </c>
      <c r="I19" s="8">
        <f>J19+L19+K19</f>
        <v>45</v>
      </c>
      <c r="J19" s="8">
        <v>30</v>
      </c>
      <c r="K19" s="8"/>
      <c r="L19" s="280">
        <v>15</v>
      </c>
      <c r="M19" s="9">
        <f>H19-I19</f>
        <v>45</v>
      </c>
      <c r="N19" s="281">
        <f>I19/N8</f>
        <v>3</v>
      </c>
      <c r="O19" s="282"/>
      <c r="P19" s="283"/>
      <c r="Q19" s="284"/>
      <c r="R19" s="127">
        <v>1</v>
      </c>
    </row>
    <row r="20" spans="1:24" s="128" customFormat="1" ht="16.5" thickBot="1" x14ac:dyDescent="0.25">
      <c r="A20" s="285" t="s">
        <v>204</v>
      </c>
      <c r="B20" s="286" t="s">
        <v>106</v>
      </c>
      <c r="C20" s="287"/>
      <c r="D20" s="288" t="s">
        <v>143</v>
      </c>
      <c r="E20" s="288"/>
      <c r="F20" s="289"/>
      <c r="G20" s="290">
        <v>1</v>
      </c>
      <c r="H20" s="291">
        <f>G20*30</f>
        <v>30</v>
      </c>
      <c r="I20" s="288">
        <f>J20+K20+L20</f>
        <v>10</v>
      </c>
      <c r="J20" s="288"/>
      <c r="K20" s="288"/>
      <c r="L20" s="292">
        <v>10</v>
      </c>
      <c r="M20" s="293">
        <f t="shared" ref="M20" si="2">H20-I20</f>
        <v>20</v>
      </c>
      <c r="N20" s="294"/>
      <c r="O20" s="295"/>
      <c r="P20" s="237">
        <v>1</v>
      </c>
      <c r="Q20" s="238"/>
      <c r="R20" s="128" t="s">
        <v>143</v>
      </c>
    </row>
    <row r="21" spans="1:24" s="128" customFormat="1" ht="32.25" thickBot="1" x14ac:dyDescent="0.25">
      <c r="A21" s="505"/>
      <c r="B21" s="91" t="s">
        <v>69</v>
      </c>
      <c r="C21" s="291"/>
      <c r="D21" s="52" t="s">
        <v>144</v>
      </c>
      <c r="E21" s="288"/>
      <c r="F21" s="293"/>
      <c r="G21" s="512"/>
      <c r="H21" s="513"/>
      <c r="I21" s="513"/>
      <c r="J21" s="513"/>
      <c r="K21" s="513"/>
      <c r="L21" s="514"/>
      <c r="M21" s="513"/>
      <c r="N21" s="511" t="s">
        <v>70</v>
      </c>
      <c r="O21" s="58" t="s">
        <v>70</v>
      </c>
      <c r="P21" s="58" t="s">
        <v>70</v>
      </c>
      <c r="Q21" s="238"/>
    </row>
    <row r="22" spans="1:24" s="128" customFormat="1" ht="16.5" thickBot="1" x14ac:dyDescent="0.25">
      <c r="A22" s="505"/>
      <c r="B22" s="286" t="s">
        <v>71</v>
      </c>
      <c r="C22" s="291"/>
      <c r="D22" s="288"/>
      <c r="E22" s="288"/>
      <c r="F22" s="293"/>
      <c r="G22" s="290"/>
      <c r="H22" s="506"/>
      <c r="I22" s="506"/>
      <c r="J22" s="506"/>
      <c r="K22" s="506"/>
      <c r="L22" s="507"/>
      <c r="M22" s="506"/>
      <c r="N22" s="508"/>
      <c r="O22" s="509"/>
      <c r="P22" s="510"/>
      <c r="Q22" s="238"/>
    </row>
    <row r="23" spans="1:24" ht="16.5" thickBot="1" x14ac:dyDescent="0.25">
      <c r="A23" s="96"/>
      <c r="B23" s="97" t="s">
        <v>169</v>
      </c>
      <c r="C23" s="98"/>
      <c r="D23" s="98"/>
      <c r="E23" s="98"/>
      <c r="F23" s="99"/>
      <c r="G23" s="111">
        <f t="shared" ref="G23:M23" si="3">G19+G16+G13+G20</f>
        <v>10</v>
      </c>
      <c r="H23" s="113">
        <f t="shared" si="3"/>
        <v>300</v>
      </c>
      <c r="I23" s="113">
        <f t="shared" si="3"/>
        <v>119</v>
      </c>
      <c r="J23" s="113">
        <f t="shared" si="3"/>
        <v>74</v>
      </c>
      <c r="K23" s="113">
        <f t="shared" si="3"/>
        <v>0</v>
      </c>
      <c r="L23" s="113">
        <f t="shared" si="3"/>
        <v>45</v>
      </c>
      <c r="M23" s="113">
        <f t="shared" si="3"/>
        <v>181</v>
      </c>
      <c r="N23" s="111">
        <f>SUM(N13:N20)</f>
        <v>6.5</v>
      </c>
      <c r="O23" s="111">
        <f>SUM(O13:O20)</f>
        <v>1.5</v>
      </c>
      <c r="P23" s="111">
        <f>SUM(P13:P20)</f>
        <v>1</v>
      </c>
      <c r="Q23" s="111">
        <f>SUM(Q13:Q20)</f>
        <v>0</v>
      </c>
      <c r="R23" s="62"/>
      <c r="S23" s="62"/>
      <c r="T23" s="62"/>
    </row>
    <row r="24" spans="1:24" ht="16.5" thickBot="1" x14ac:dyDescent="0.25">
      <c r="A24" s="540"/>
      <c r="B24" s="125"/>
      <c r="C24" s="541"/>
      <c r="D24" s="541"/>
      <c r="E24" s="541"/>
      <c r="F24" s="541"/>
      <c r="G24" s="542"/>
      <c r="H24" s="543"/>
      <c r="I24" s="543"/>
      <c r="J24" s="543"/>
      <c r="K24" s="543"/>
      <c r="L24" s="543"/>
      <c r="M24" s="543"/>
      <c r="N24" s="542"/>
      <c r="O24" s="542"/>
      <c r="P24" s="542"/>
      <c r="Q24" s="544"/>
      <c r="R24" s="62"/>
      <c r="S24" s="62"/>
      <c r="T24" s="62"/>
    </row>
    <row r="25" spans="1:24" ht="20.25" customHeight="1" x14ac:dyDescent="0.2">
      <c r="A25" s="699" t="s">
        <v>166</v>
      </c>
      <c r="B25" s="700"/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1"/>
      <c r="R25" s="62"/>
      <c r="S25" s="62"/>
      <c r="T25" s="62"/>
    </row>
    <row r="26" spans="1:24" s="128" customFormat="1" ht="16.5" thickBot="1" x14ac:dyDescent="0.25">
      <c r="A26" s="548" t="s">
        <v>84</v>
      </c>
      <c r="B26" s="549" t="s">
        <v>98</v>
      </c>
      <c r="C26" s="550"/>
      <c r="D26" s="550"/>
      <c r="E26" s="550"/>
      <c r="F26" s="550"/>
      <c r="G26" s="551">
        <f>G27+G28</f>
        <v>7</v>
      </c>
      <c r="H26" s="550">
        <f>H27+H28</f>
        <v>210</v>
      </c>
      <c r="I26" s="550">
        <f t="shared" ref="I26:M26" si="4">I27+I28</f>
        <v>78</v>
      </c>
      <c r="J26" s="550">
        <f t="shared" si="4"/>
        <v>30</v>
      </c>
      <c r="K26" s="550"/>
      <c r="L26" s="550">
        <f t="shared" si="4"/>
        <v>48</v>
      </c>
      <c r="M26" s="550">
        <f t="shared" si="4"/>
        <v>132</v>
      </c>
      <c r="N26" s="550"/>
      <c r="O26" s="550"/>
      <c r="P26" s="550"/>
      <c r="Q26" s="552"/>
    </row>
    <row r="27" spans="1:24" s="128" customFormat="1" ht="15.75" x14ac:dyDescent="0.2">
      <c r="A27" s="304" t="s">
        <v>85</v>
      </c>
      <c r="B27" s="545" t="s">
        <v>99</v>
      </c>
      <c r="C27" s="308">
        <v>1</v>
      </c>
      <c r="D27" s="315"/>
      <c r="E27" s="315"/>
      <c r="F27" s="317"/>
      <c r="G27" s="546">
        <v>5.5</v>
      </c>
      <c r="H27" s="308">
        <f>G27*30</f>
        <v>165</v>
      </c>
      <c r="I27" s="315">
        <f>J27+L27+K27</f>
        <v>60</v>
      </c>
      <c r="J27" s="315">
        <v>30</v>
      </c>
      <c r="K27" s="315"/>
      <c r="L27" s="315">
        <v>30</v>
      </c>
      <c r="M27" s="317">
        <f>H27-I27</f>
        <v>105</v>
      </c>
      <c r="N27" s="318">
        <f>I27/N8</f>
        <v>4</v>
      </c>
      <c r="O27" s="319"/>
      <c r="P27" s="320"/>
      <c r="Q27" s="547"/>
      <c r="R27" s="128">
        <v>1</v>
      </c>
    </row>
    <row r="28" spans="1:24" s="128" customFormat="1" ht="16.5" thickBot="1" x14ac:dyDescent="0.25">
      <c r="A28" s="298" t="s">
        <v>86</v>
      </c>
      <c r="B28" s="299" t="s">
        <v>100</v>
      </c>
      <c r="C28" s="16"/>
      <c r="D28" s="17"/>
      <c r="E28" s="17"/>
      <c r="F28" s="93" t="s">
        <v>142</v>
      </c>
      <c r="G28" s="300">
        <v>1.5</v>
      </c>
      <c r="H28" s="16">
        <f t="shared" ref="H28:H33" si="5">G28*30</f>
        <v>45</v>
      </c>
      <c r="I28" s="17">
        <f>L28+J28</f>
        <v>18</v>
      </c>
      <c r="J28" s="17"/>
      <c r="K28" s="17"/>
      <c r="L28" s="17">
        <v>18</v>
      </c>
      <c r="M28" s="93">
        <f>H28-I28</f>
        <v>27</v>
      </c>
      <c r="N28" s="92"/>
      <c r="O28" s="301">
        <v>2</v>
      </c>
      <c r="P28" s="302"/>
      <c r="Q28" s="303"/>
      <c r="R28" s="128" t="s">
        <v>142</v>
      </c>
    </row>
    <row r="29" spans="1:24" s="133" customFormat="1" ht="15.75" x14ac:dyDescent="0.25">
      <c r="A29" s="304" t="s">
        <v>60</v>
      </c>
      <c r="B29" s="102" t="s">
        <v>105</v>
      </c>
      <c r="C29" s="208"/>
      <c r="D29" s="8" t="s">
        <v>142</v>
      </c>
      <c r="E29" s="305"/>
      <c r="F29" s="306"/>
      <c r="G29" s="307">
        <v>2</v>
      </c>
      <c r="H29" s="308">
        <f t="shared" si="5"/>
        <v>60</v>
      </c>
      <c r="I29" s="309">
        <f>J29+L29</f>
        <v>20</v>
      </c>
      <c r="J29" s="309">
        <v>20</v>
      </c>
      <c r="K29" s="309"/>
      <c r="L29" s="309"/>
      <c r="M29" s="310">
        <f t="shared" ref="M29" si="6">H29-I29</f>
        <v>40</v>
      </c>
      <c r="N29" s="163"/>
      <c r="O29" s="311">
        <v>2</v>
      </c>
      <c r="P29" s="312"/>
      <c r="Q29" s="161"/>
      <c r="R29" s="130" t="s">
        <v>142</v>
      </c>
      <c r="S29" s="130"/>
      <c r="T29" s="130"/>
      <c r="U29" s="131"/>
      <c r="V29" s="131"/>
      <c r="W29" s="131"/>
      <c r="X29" s="132"/>
    </row>
    <row r="30" spans="1:24" s="250" customFormat="1" ht="15.75" x14ac:dyDescent="0.2">
      <c r="A30" s="296" t="s">
        <v>87</v>
      </c>
      <c r="B30" s="297" t="s">
        <v>108</v>
      </c>
      <c r="C30" s="10" t="s">
        <v>143</v>
      </c>
      <c r="D30" s="257"/>
      <c r="E30" s="257"/>
      <c r="F30" s="11"/>
      <c r="G30" s="160">
        <v>3.5</v>
      </c>
      <c r="H30" s="10">
        <f t="shared" si="5"/>
        <v>105</v>
      </c>
      <c r="I30" s="257">
        <f t="shared" ref="I30:I33" si="7">J30+L30+K30</f>
        <v>36</v>
      </c>
      <c r="J30" s="257">
        <v>18</v>
      </c>
      <c r="K30" s="257"/>
      <c r="L30" s="257">
        <v>18</v>
      </c>
      <c r="M30" s="11">
        <f t="shared" ref="M30:M33" si="8">H30-I30</f>
        <v>69</v>
      </c>
      <c r="N30" s="163"/>
      <c r="O30" s="134"/>
      <c r="P30" s="154">
        <f>I30/P8</f>
        <v>4</v>
      </c>
      <c r="Q30" s="162"/>
      <c r="R30" s="250" t="s">
        <v>143</v>
      </c>
    </row>
    <row r="31" spans="1:24" s="128" customFormat="1" ht="16.5" thickBot="1" x14ac:dyDescent="0.25">
      <c r="A31" s="304" t="s">
        <v>107</v>
      </c>
      <c r="B31" s="297" t="s">
        <v>199</v>
      </c>
      <c r="C31" s="10"/>
      <c r="D31" s="257" t="s">
        <v>142</v>
      </c>
      <c r="E31" s="257"/>
      <c r="F31" s="11"/>
      <c r="G31" s="307">
        <v>3</v>
      </c>
      <c r="H31" s="10">
        <f t="shared" si="5"/>
        <v>90</v>
      </c>
      <c r="I31" s="257">
        <v>30</v>
      </c>
      <c r="J31" s="257">
        <v>20</v>
      </c>
      <c r="K31" s="257"/>
      <c r="L31" s="257">
        <v>10</v>
      </c>
      <c r="M31" s="220">
        <f t="shared" ref="M31" si="9">H31-I31</f>
        <v>60</v>
      </c>
      <c r="N31" s="313"/>
      <c r="O31" s="311">
        <v>3</v>
      </c>
      <c r="P31" s="154"/>
      <c r="Q31" s="162"/>
      <c r="R31" s="128" t="s">
        <v>142</v>
      </c>
    </row>
    <row r="32" spans="1:24" s="128" customFormat="1" ht="15.75" x14ac:dyDescent="0.25">
      <c r="A32" s="304" t="s">
        <v>205</v>
      </c>
      <c r="B32" s="496" t="s">
        <v>125</v>
      </c>
      <c r="C32" s="10"/>
      <c r="D32" s="257" t="s">
        <v>143</v>
      </c>
      <c r="E32" s="257"/>
      <c r="F32" s="11"/>
      <c r="G32" s="160">
        <v>3</v>
      </c>
      <c r="H32" s="10">
        <f>G32*30</f>
        <v>90</v>
      </c>
      <c r="I32" s="257">
        <f>J32+K32+L32</f>
        <v>30</v>
      </c>
      <c r="J32" s="257">
        <v>20</v>
      </c>
      <c r="K32" s="257"/>
      <c r="L32" s="257">
        <v>10</v>
      </c>
      <c r="M32" s="11">
        <f>H32-I32</f>
        <v>60</v>
      </c>
      <c r="N32" s="163"/>
      <c r="O32" s="134"/>
      <c r="P32" s="154">
        <v>3</v>
      </c>
      <c r="Q32" s="162"/>
      <c r="R32" s="128" t="s">
        <v>143</v>
      </c>
    </row>
    <row r="33" spans="1:20" s="250" customFormat="1" ht="16.5" thickBot="1" x14ac:dyDescent="0.25">
      <c r="A33" s="296" t="s">
        <v>182</v>
      </c>
      <c r="B33" s="297" t="s">
        <v>137</v>
      </c>
      <c r="C33" s="10">
        <v>1</v>
      </c>
      <c r="D33" s="257"/>
      <c r="E33" s="257"/>
      <c r="F33" s="11"/>
      <c r="G33" s="160">
        <v>3</v>
      </c>
      <c r="H33" s="10">
        <f t="shared" si="5"/>
        <v>90</v>
      </c>
      <c r="I33" s="315">
        <f t="shared" si="7"/>
        <v>45</v>
      </c>
      <c r="J33" s="316">
        <v>30</v>
      </c>
      <c r="K33" s="315"/>
      <c r="L33" s="315">
        <v>15</v>
      </c>
      <c r="M33" s="317">
        <f t="shared" si="8"/>
        <v>45</v>
      </c>
      <c r="N33" s="318">
        <f>I33/N8</f>
        <v>3</v>
      </c>
      <c r="O33" s="319"/>
      <c r="P33" s="320"/>
      <c r="Q33" s="162"/>
      <c r="R33" s="250">
        <v>1</v>
      </c>
    </row>
    <row r="34" spans="1:20" ht="16.5" thickBot="1" x14ac:dyDescent="0.25">
      <c r="A34" s="682" t="s">
        <v>64</v>
      </c>
      <c r="B34" s="683"/>
      <c r="C34" s="26"/>
      <c r="D34" s="27"/>
      <c r="E34" s="27"/>
      <c r="F34" s="28"/>
      <c r="G34" s="206">
        <f>G26+G29+G30+G31+G33+G32</f>
        <v>21.5</v>
      </c>
      <c r="H34" s="206">
        <f t="shared" ref="H34:Q34" si="10">H26+H29+H30+H31+H33+H32</f>
        <v>645</v>
      </c>
      <c r="I34" s="206">
        <f t="shared" si="10"/>
        <v>239</v>
      </c>
      <c r="J34" s="206">
        <f t="shared" si="10"/>
        <v>138</v>
      </c>
      <c r="K34" s="206">
        <f t="shared" si="10"/>
        <v>0</v>
      </c>
      <c r="L34" s="206">
        <f t="shared" si="10"/>
        <v>101</v>
      </c>
      <c r="M34" s="206">
        <f t="shared" si="10"/>
        <v>406</v>
      </c>
      <c r="N34" s="206">
        <f t="shared" si="10"/>
        <v>3</v>
      </c>
      <c r="O34" s="206">
        <f t="shared" si="10"/>
        <v>5</v>
      </c>
      <c r="P34" s="206">
        <f t="shared" si="10"/>
        <v>7</v>
      </c>
      <c r="Q34" s="206">
        <f t="shared" si="10"/>
        <v>0</v>
      </c>
      <c r="R34" s="61"/>
      <c r="S34" s="61"/>
      <c r="T34" s="61"/>
    </row>
    <row r="35" spans="1:20" ht="16.5" thickBot="1" x14ac:dyDescent="0.25">
      <c r="A35" s="682" t="s">
        <v>65</v>
      </c>
      <c r="B35" s="683"/>
      <c r="C35" s="26"/>
      <c r="D35" s="27"/>
      <c r="E35" s="27"/>
      <c r="F35" s="28"/>
      <c r="G35" s="207">
        <f>G34+G23</f>
        <v>31.5</v>
      </c>
      <c r="H35" s="207">
        <f t="shared" ref="H35:Q35" si="11">H34+H23</f>
        <v>945</v>
      </c>
      <c r="I35" s="207">
        <f t="shared" si="11"/>
        <v>358</v>
      </c>
      <c r="J35" s="207">
        <f t="shared" si="11"/>
        <v>212</v>
      </c>
      <c r="K35" s="207">
        <f t="shared" si="11"/>
        <v>0</v>
      </c>
      <c r="L35" s="207">
        <f t="shared" si="11"/>
        <v>146</v>
      </c>
      <c r="M35" s="207">
        <f t="shared" si="11"/>
        <v>587</v>
      </c>
      <c r="N35" s="207">
        <f t="shared" si="11"/>
        <v>9.5</v>
      </c>
      <c r="O35" s="207">
        <f t="shared" si="11"/>
        <v>6.5</v>
      </c>
      <c r="P35" s="207">
        <f t="shared" si="11"/>
        <v>8</v>
      </c>
      <c r="Q35" s="207">
        <f t="shared" si="11"/>
        <v>0</v>
      </c>
      <c r="R35" s="61"/>
      <c r="S35" s="61"/>
      <c r="T35" s="61"/>
    </row>
    <row r="36" spans="1:20" ht="21.75" customHeight="1" x14ac:dyDescent="0.2">
      <c r="A36" s="737" t="s">
        <v>185</v>
      </c>
      <c r="B36" s="738"/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9"/>
      <c r="R36" s="62"/>
      <c r="S36" s="62"/>
      <c r="T36" s="62"/>
    </row>
    <row r="37" spans="1:20" ht="20.25" customHeight="1" x14ac:dyDescent="0.2">
      <c r="A37" s="744" t="s">
        <v>168</v>
      </c>
      <c r="B37" s="745"/>
      <c r="C37" s="745"/>
      <c r="D37" s="745"/>
      <c r="E37" s="745"/>
      <c r="F37" s="745"/>
      <c r="G37" s="745"/>
      <c r="H37" s="745"/>
      <c r="I37" s="745"/>
      <c r="J37" s="745"/>
      <c r="K37" s="745"/>
      <c r="L37" s="745"/>
      <c r="M37" s="745"/>
      <c r="N37" s="745"/>
      <c r="O37" s="745"/>
      <c r="P37" s="745"/>
      <c r="Q37" s="746"/>
      <c r="R37" s="62"/>
      <c r="S37" s="62"/>
      <c r="T37" s="62"/>
    </row>
    <row r="38" spans="1:20" ht="15.75" customHeight="1" thickBot="1" x14ac:dyDescent="0.25">
      <c r="A38" s="747" t="s">
        <v>163</v>
      </c>
      <c r="B38" s="748"/>
      <c r="C38" s="748"/>
      <c r="D38" s="748"/>
      <c r="E38" s="748"/>
      <c r="F38" s="748"/>
      <c r="G38" s="748"/>
      <c r="H38" s="748"/>
      <c r="I38" s="748"/>
      <c r="J38" s="748"/>
      <c r="K38" s="748"/>
      <c r="L38" s="748"/>
      <c r="M38" s="748"/>
      <c r="N38" s="748"/>
      <c r="O38" s="748"/>
      <c r="P38" s="748"/>
      <c r="Q38" s="749"/>
      <c r="R38" s="62"/>
      <c r="S38" s="62"/>
      <c r="T38" s="62"/>
    </row>
    <row r="39" spans="1:20" ht="15.75" customHeight="1" x14ac:dyDescent="0.2">
      <c r="A39" s="43" t="s">
        <v>206</v>
      </c>
      <c r="B39" s="70" t="s">
        <v>66</v>
      </c>
      <c r="C39" s="7"/>
      <c r="D39" s="44"/>
      <c r="E39" s="44"/>
      <c r="F39" s="29"/>
      <c r="G39" s="258">
        <f>SUM(G40:G42)</f>
        <v>6.5</v>
      </c>
      <c r="H39" s="20">
        <f>SUM(H40:H42)</f>
        <v>195</v>
      </c>
      <c r="I39" s="21">
        <f>SUM(I40:I42)</f>
        <v>70</v>
      </c>
      <c r="J39" s="21"/>
      <c r="K39" s="21"/>
      <c r="L39" s="21">
        <f>SUM(L40:L42)</f>
        <v>70</v>
      </c>
      <c r="M39" s="19">
        <f>SUM(M40:M42)</f>
        <v>125</v>
      </c>
      <c r="N39" s="22"/>
      <c r="O39" s="33"/>
      <c r="P39" s="34"/>
      <c r="Q39" s="146"/>
      <c r="R39" s="62"/>
      <c r="S39" s="62"/>
      <c r="T39" s="62"/>
    </row>
    <row r="40" spans="1:20" ht="15.75" customHeight="1" x14ac:dyDescent="0.2">
      <c r="A40" s="45" t="s">
        <v>207</v>
      </c>
      <c r="B40" s="71" t="s">
        <v>66</v>
      </c>
      <c r="C40" s="10"/>
      <c r="D40" s="12">
        <v>1</v>
      </c>
      <c r="E40" s="40"/>
      <c r="F40" s="6"/>
      <c r="G40" s="35">
        <v>2.5</v>
      </c>
      <c r="H40" s="259">
        <f>G40*30</f>
        <v>75</v>
      </c>
      <c r="I40" s="5">
        <f>SUM(J40:L40)</f>
        <v>30</v>
      </c>
      <c r="J40" s="5"/>
      <c r="K40" s="5"/>
      <c r="L40" s="5">
        <v>30</v>
      </c>
      <c r="M40" s="13">
        <f>H40-I40</f>
        <v>45</v>
      </c>
      <c r="N40" s="24">
        <f>I40/N8</f>
        <v>2</v>
      </c>
      <c r="O40" s="12"/>
      <c r="P40" s="13"/>
      <c r="Q40" s="147"/>
      <c r="R40" s="62"/>
      <c r="S40" s="62"/>
      <c r="T40" s="62"/>
    </row>
    <row r="41" spans="1:20" ht="15.75" customHeight="1" x14ac:dyDescent="0.2">
      <c r="A41" s="45" t="s">
        <v>208</v>
      </c>
      <c r="B41" s="71" t="s">
        <v>66</v>
      </c>
      <c r="C41" s="10"/>
      <c r="D41" s="40"/>
      <c r="E41" s="40"/>
      <c r="F41" s="6"/>
      <c r="G41" s="35">
        <v>2</v>
      </c>
      <c r="H41" s="259">
        <f>G41*30</f>
        <v>60</v>
      </c>
      <c r="I41" s="5">
        <f>SUM(J41:L41)</f>
        <v>20</v>
      </c>
      <c r="J41" s="12"/>
      <c r="K41" s="12"/>
      <c r="L41" s="12">
        <v>20</v>
      </c>
      <c r="M41" s="13">
        <f t="shared" ref="M41:M42" si="12">H41-I41</f>
        <v>40</v>
      </c>
      <c r="N41" s="24"/>
      <c r="O41" s="12">
        <v>2</v>
      </c>
      <c r="P41" s="13"/>
      <c r="Q41" s="147"/>
      <c r="R41" s="62"/>
      <c r="S41" s="62"/>
      <c r="T41" s="62"/>
    </row>
    <row r="42" spans="1:20" ht="15.75" customHeight="1" thickBot="1" x14ac:dyDescent="0.25">
      <c r="A42" s="45" t="s">
        <v>209</v>
      </c>
      <c r="B42" s="72" t="s">
        <v>66</v>
      </c>
      <c r="C42" s="46" t="s">
        <v>143</v>
      </c>
      <c r="D42" s="42"/>
      <c r="E42" s="42"/>
      <c r="F42" s="30"/>
      <c r="G42" s="36">
        <v>2</v>
      </c>
      <c r="H42" s="144">
        <f>G42*30</f>
        <v>60</v>
      </c>
      <c r="I42" s="15">
        <f>SUM(J42:L42)</f>
        <v>20</v>
      </c>
      <c r="J42" s="49"/>
      <c r="K42" s="49"/>
      <c r="L42" s="49">
        <v>20</v>
      </c>
      <c r="M42" s="13">
        <f t="shared" si="12"/>
        <v>40</v>
      </c>
      <c r="N42" s="48"/>
      <c r="O42" s="49"/>
      <c r="P42" s="47">
        <v>2</v>
      </c>
      <c r="Q42" s="148"/>
      <c r="R42" s="62"/>
      <c r="S42" s="62"/>
      <c r="T42" s="62"/>
    </row>
    <row r="43" spans="1:20" ht="15.75" customHeight="1" thickBot="1" x14ac:dyDescent="0.3">
      <c r="A43" s="50"/>
      <c r="B43" s="515" t="s">
        <v>193</v>
      </c>
      <c r="C43" s="51"/>
      <c r="D43" s="52"/>
      <c r="E43" s="52"/>
      <c r="F43" s="31"/>
      <c r="G43" s="260">
        <f t="shared" ref="G43:M43" si="13">G39</f>
        <v>6.5</v>
      </c>
      <c r="H43" s="261">
        <f t="shared" si="13"/>
        <v>195</v>
      </c>
      <c r="I43" s="262">
        <f t="shared" si="13"/>
        <v>70</v>
      </c>
      <c r="J43" s="262">
        <f t="shared" si="13"/>
        <v>0</v>
      </c>
      <c r="K43" s="262">
        <f t="shared" si="13"/>
        <v>0</v>
      </c>
      <c r="L43" s="262">
        <f t="shared" si="13"/>
        <v>70</v>
      </c>
      <c r="M43" s="263">
        <f t="shared" si="13"/>
        <v>125</v>
      </c>
      <c r="N43" s="37">
        <f>SUM(N39:N42)</f>
        <v>2</v>
      </c>
      <c r="O43" s="38">
        <f>SUM(O39:O42)</f>
        <v>2</v>
      </c>
      <c r="P43" s="39">
        <f>SUM(P39:P42)</f>
        <v>2</v>
      </c>
      <c r="Q43" s="149"/>
      <c r="R43" s="62"/>
      <c r="S43" s="62"/>
      <c r="T43" s="62"/>
    </row>
    <row r="44" spans="1:20" ht="15.75" customHeight="1" thickBot="1" x14ac:dyDescent="0.25">
      <c r="A44" s="750" t="s">
        <v>164</v>
      </c>
      <c r="B44" s="751"/>
      <c r="C44" s="751"/>
      <c r="D44" s="751"/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2"/>
      <c r="R44" s="62"/>
      <c r="S44" s="62"/>
      <c r="T44" s="62"/>
    </row>
    <row r="45" spans="1:20" ht="15.75" customHeight="1" thickBot="1" x14ac:dyDescent="0.3">
      <c r="A45" s="43" t="s">
        <v>210</v>
      </c>
      <c r="B45" s="264" t="s">
        <v>96</v>
      </c>
      <c r="C45" s="119"/>
      <c r="D45" s="8">
        <v>1</v>
      </c>
      <c r="E45" s="53"/>
      <c r="F45" s="54"/>
      <c r="G45" s="32">
        <v>2.5</v>
      </c>
      <c r="H45" s="22">
        <f>G45*30</f>
        <v>75</v>
      </c>
      <c r="I45" s="33">
        <v>30</v>
      </c>
      <c r="J45" s="516">
        <v>15</v>
      </c>
      <c r="K45" s="516"/>
      <c r="L45" s="516">
        <v>15</v>
      </c>
      <c r="M45" s="76">
        <f>H45-I45</f>
        <v>45</v>
      </c>
      <c r="N45" s="7">
        <v>2</v>
      </c>
      <c r="O45" s="8"/>
      <c r="P45" s="120"/>
      <c r="Q45" s="150"/>
      <c r="R45" s="62"/>
      <c r="S45" s="62"/>
      <c r="T45" s="62"/>
    </row>
    <row r="46" spans="1:20" ht="15.75" customHeight="1" thickBot="1" x14ac:dyDescent="0.25">
      <c r="A46" s="43" t="s">
        <v>211</v>
      </c>
      <c r="B46" s="198" t="s">
        <v>67</v>
      </c>
      <c r="C46" s="10"/>
      <c r="D46" s="502" t="s">
        <v>142</v>
      </c>
      <c r="E46" s="502"/>
      <c r="F46" s="23"/>
      <c r="G46" s="35">
        <v>2</v>
      </c>
      <c r="H46" s="24">
        <f>G46*30</f>
        <v>60</v>
      </c>
      <c r="I46" s="12">
        <f>SUM(J46:L46)</f>
        <v>20</v>
      </c>
      <c r="J46" s="12">
        <v>10</v>
      </c>
      <c r="K46" s="12"/>
      <c r="L46" s="12">
        <v>10</v>
      </c>
      <c r="M46" s="75">
        <f>H46-I46</f>
        <v>40</v>
      </c>
      <c r="N46" s="10"/>
      <c r="O46" s="502">
        <v>2</v>
      </c>
      <c r="P46" s="11"/>
      <c r="Q46" s="117"/>
      <c r="R46" s="62"/>
      <c r="S46" s="62"/>
      <c r="T46" s="62"/>
    </row>
    <row r="47" spans="1:20" ht="15.75" customHeight="1" thickBot="1" x14ac:dyDescent="0.3">
      <c r="A47" s="43" t="s">
        <v>212</v>
      </c>
      <c r="B47" s="199" t="s">
        <v>68</v>
      </c>
      <c r="C47" s="46"/>
      <c r="D47" s="18" t="s">
        <v>143</v>
      </c>
      <c r="E47" s="18"/>
      <c r="F47" s="25"/>
      <c r="G47" s="36">
        <v>2</v>
      </c>
      <c r="H47" s="48">
        <f>G47*30</f>
        <v>60</v>
      </c>
      <c r="I47" s="49">
        <f>SUM(J47:L47)</f>
        <v>20</v>
      </c>
      <c r="J47" s="49">
        <v>20</v>
      </c>
      <c r="K47" s="49"/>
      <c r="L47" s="49"/>
      <c r="M47" s="77">
        <f>H47-I47</f>
        <v>40</v>
      </c>
      <c r="N47" s="92"/>
      <c r="O47" s="17"/>
      <c r="P47" s="93">
        <v>2</v>
      </c>
      <c r="Q47" s="151"/>
      <c r="R47" s="62"/>
      <c r="S47" s="62"/>
      <c r="T47" s="62"/>
    </row>
    <row r="48" spans="1:20" ht="15.75" customHeight="1" thickBot="1" x14ac:dyDescent="0.3">
      <c r="A48" s="200"/>
      <c r="B48" s="515" t="s">
        <v>194</v>
      </c>
      <c r="C48" s="121"/>
      <c r="D48" s="122"/>
      <c r="E48" s="122"/>
      <c r="F48" s="123"/>
      <c r="G48" s="55">
        <f t="shared" ref="G48:M48" si="14">SUM(G45:G47)</f>
        <v>6.5</v>
      </c>
      <c r="H48" s="56">
        <f t="shared" si="14"/>
        <v>195</v>
      </c>
      <c r="I48" s="57">
        <f t="shared" si="14"/>
        <v>70</v>
      </c>
      <c r="J48" s="57">
        <f t="shared" si="14"/>
        <v>45</v>
      </c>
      <c r="K48" s="57">
        <f t="shared" si="14"/>
        <v>0</v>
      </c>
      <c r="L48" s="57">
        <f t="shared" si="14"/>
        <v>25</v>
      </c>
      <c r="M48" s="78">
        <f t="shared" si="14"/>
        <v>125</v>
      </c>
      <c r="N48" s="56">
        <f>SUM(N45:N47)</f>
        <v>2</v>
      </c>
      <c r="O48" s="57">
        <f>SUM(O45:O47)</f>
        <v>2</v>
      </c>
      <c r="P48" s="201">
        <f>SUM(P45:P47)</f>
        <v>2</v>
      </c>
      <c r="Q48" s="152"/>
      <c r="R48" s="62"/>
      <c r="S48" s="62"/>
      <c r="T48" s="62"/>
    </row>
    <row r="49" spans="1:24" ht="15.75" customHeight="1" thickBot="1" x14ac:dyDescent="0.25">
      <c r="A49" s="753" t="s">
        <v>170</v>
      </c>
      <c r="B49" s="754"/>
      <c r="C49" s="83"/>
      <c r="D49" s="84"/>
      <c r="E49" s="84"/>
      <c r="F49" s="85"/>
      <c r="G49" s="86">
        <f t="shared" ref="G49:M49" si="15">G48</f>
        <v>6.5</v>
      </c>
      <c r="H49" s="87">
        <f t="shared" si="15"/>
        <v>195</v>
      </c>
      <c r="I49" s="88">
        <f t="shared" si="15"/>
        <v>70</v>
      </c>
      <c r="J49" s="88">
        <f t="shared" si="15"/>
        <v>45</v>
      </c>
      <c r="K49" s="88">
        <f t="shared" si="15"/>
        <v>0</v>
      </c>
      <c r="L49" s="88">
        <f t="shared" si="15"/>
        <v>25</v>
      </c>
      <c r="M49" s="89">
        <f t="shared" si="15"/>
        <v>125</v>
      </c>
      <c r="N49" s="202">
        <f>N48</f>
        <v>2</v>
      </c>
      <c r="O49" s="203">
        <f>O48</f>
        <v>2</v>
      </c>
      <c r="P49" s="204">
        <f>P48</f>
        <v>2</v>
      </c>
      <c r="Q49" s="153"/>
      <c r="R49" s="62"/>
      <c r="S49" s="62"/>
      <c r="T49" s="62"/>
    </row>
    <row r="50" spans="1:24" ht="26.25" customHeight="1" thickBot="1" x14ac:dyDescent="0.25">
      <c r="A50" s="690" t="s">
        <v>167</v>
      </c>
      <c r="B50" s="691"/>
      <c r="C50" s="691"/>
      <c r="D50" s="691"/>
      <c r="E50" s="691"/>
      <c r="F50" s="691"/>
      <c r="G50" s="691"/>
      <c r="H50" s="691"/>
      <c r="I50" s="691"/>
      <c r="J50" s="691"/>
      <c r="K50" s="691"/>
      <c r="L50" s="691"/>
      <c r="M50" s="691"/>
      <c r="N50" s="691"/>
      <c r="O50" s="691"/>
      <c r="P50" s="691"/>
      <c r="Q50" s="692"/>
      <c r="R50" s="135"/>
      <c r="S50" s="59"/>
      <c r="T50" s="59"/>
    </row>
    <row r="51" spans="1:24" ht="15.75" x14ac:dyDescent="0.25">
      <c r="A51" s="696" t="s">
        <v>172</v>
      </c>
      <c r="B51" s="558" t="s">
        <v>103</v>
      </c>
      <c r="C51" s="702"/>
      <c r="D51" s="702" t="s">
        <v>143</v>
      </c>
      <c r="E51" s="553"/>
      <c r="F51" s="553"/>
      <c r="G51" s="160">
        <v>3.5</v>
      </c>
      <c r="H51" s="10">
        <f t="shared" ref="H51" si="16">G51*30</f>
        <v>105</v>
      </c>
      <c r="I51" s="502">
        <f t="shared" ref="I51" si="17">J51+L51+K51</f>
        <v>36</v>
      </c>
      <c r="J51" s="502">
        <v>27</v>
      </c>
      <c r="K51" s="502"/>
      <c r="L51" s="502">
        <v>9</v>
      </c>
      <c r="M51" s="11">
        <f t="shared" ref="M51" si="18">H51-I51</f>
        <v>69</v>
      </c>
      <c r="N51" s="163"/>
      <c r="O51" s="314"/>
      <c r="P51" s="154">
        <f>I51/P8</f>
        <v>4</v>
      </c>
      <c r="Q51" s="162"/>
      <c r="R51" s="63"/>
      <c r="S51" s="63"/>
      <c r="T51" s="63"/>
    </row>
    <row r="52" spans="1:24" ht="16.5" thickBot="1" x14ac:dyDescent="0.25">
      <c r="A52" s="697"/>
      <c r="B52" s="556" t="s">
        <v>127</v>
      </c>
      <c r="C52" s="703"/>
      <c r="D52" s="703"/>
      <c r="E52" s="554"/>
      <c r="F52" s="554"/>
      <c r="G52" s="554"/>
      <c r="H52" s="554"/>
      <c r="I52" s="554"/>
      <c r="J52" s="554"/>
      <c r="K52" s="554"/>
      <c r="L52" s="554"/>
      <c r="M52" s="554"/>
      <c r="N52" s="554"/>
      <c r="O52" s="554"/>
      <c r="P52" s="554"/>
      <c r="Q52" s="555"/>
      <c r="R52" s="63"/>
      <c r="S52" s="63"/>
      <c r="T52" s="63"/>
    </row>
    <row r="53" spans="1:24" ht="15.75" x14ac:dyDescent="0.2">
      <c r="A53" s="696" t="s">
        <v>173</v>
      </c>
      <c r="B53" s="497" t="s">
        <v>138</v>
      </c>
      <c r="C53" s="702"/>
      <c r="D53" s="702" t="s">
        <v>142</v>
      </c>
      <c r="E53" s="553"/>
      <c r="F53" s="553"/>
      <c r="G53" s="160">
        <v>3</v>
      </c>
      <c r="H53" s="10">
        <f t="shared" ref="H53" si="19">G53*30</f>
        <v>90</v>
      </c>
      <c r="I53" s="502">
        <f t="shared" ref="I53" si="20">J53+L53+K53</f>
        <v>36</v>
      </c>
      <c r="J53" s="502">
        <v>27</v>
      </c>
      <c r="K53" s="502"/>
      <c r="L53" s="502">
        <v>9</v>
      </c>
      <c r="M53" s="11">
        <f t="shared" ref="M53" si="21">H53-I53</f>
        <v>54</v>
      </c>
      <c r="N53" s="163"/>
      <c r="O53" s="134">
        <f>I53/O8</f>
        <v>4</v>
      </c>
      <c r="P53" s="154"/>
      <c r="Q53" s="162"/>
      <c r="R53" s="63"/>
      <c r="S53" s="63"/>
      <c r="T53" s="63"/>
    </row>
    <row r="54" spans="1:24" ht="16.5" thickBot="1" x14ac:dyDescent="0.25">
      <c r="A54" s="697"/>
      <c r="B54" s="557" t="s">
        <v>186</v>
      </c>
      <c r="C54" s="703"/>
      <c r="D54" s="703"/>
      <c r="E54" s="554"/>
      <c r="F54" s="554"/>
      <c r="G54" s="554"/>
      <c r="H54" s="554"/>
      <c r="I54" s="554"/>
      <c r="J54" s="554"/>
      <c r="K54" s="554"/>
      <c r="L54" s="554"/>
      <c r="M54" s="554"/>
      <c r="N54" s="554"/>
      <c r="O54" s="554"/>
      <c r="P54" s="554"/>
      <c r="Q54" s="555"/>
      <c r="R54" s="63"/>
      <c r="S54" s="63"/>
      <c r="T54" s="63"/>
    </row>
    <row r="55" spans="1:24" s="254" customFormat="1" ht="15.75" x14ac:dyDescent="0.25">
      <c r="A55" s="696" t="s">
        <v>195</v>
      </c>
      <c r="B55" s="497" t="s">
        <v>177</v>
      </c>
      <c r="C55" s="759"/>
      <c r="D55" s="757" t="s">
        <v>143</v>
      </c>
      <c r="E55" s="8"/>
      <c r="F55" s="9"/>
      <c r="G55" s="321">
        <v>3</v>
      </c>
      <c r="H55" s="7">
        <f>G55*30</f>
        <v>90</v>
      </c>
      <c r="I55" s="8">
        <f>J55+L55+K55</f>
        <v>36</v>
      </c>
      <c r="J55" s="280">
        <v>18</v>
      </c>
      <c r="K55" s="280"/>
      <c r="L55" s="280">
        <v>18</v>
      </c>
      <c r="M55" s="9">
        <f t="shared" ref="M55" si="22">H55-I55</f>
        <v>54</v>
      </c>
      <c r="N55" s="322"/>
      <c r="O55" s="275"/>
      <c r="P55" s="323">
        <f>I55/P8</f>
        <v>4</v>
      </c>
      <c r="Q55" s="324"/>
      <c r="R55" s="251" t="s">
        <v>143</v>
      </c>
      <c r="S55" s="251"/>
      <c r="T55" s="251"/>
      <c r="U55" s="252"/>
      <c r="V55" s="252"/>
      <c r="W55" s="252"/>
      <c r="X55" s="253"/>
    </row>
    <row r="56" spans="1:24" s="254" customFormat="1" ht="16.5" thickBot="1" x14ac:dyDescent="0.3">
      <c r="A56" s="697"/>
      <c r="B56" s="526" t="s">
        <v>178</v>
      </c>
      <c r="C56" s="760"/>
      <c r="D56" s="758"/>
      <c r="E56" s="288"/>
      <c r="F56" s="289"/>
      <c r="G56" s="527"/>
      <c r="H56" s="287"/>
      <c r="I56" s="288"/>
      <c r="J56" s="292"/>
      <c r="K56" s="292"/>
      <c r="L56" s="292"/>
      <c r="M56" s="289"/>
      <c r="N56" s="528"/>
      <c r="O56" s="529"/>
      <c r="P56" s="530"/>
      <c r="Q56" s="531"/>
      <c r="R56" s="251"/>
      <c r="S56" s="251"/>
      <c r="T56" s="251"/>
      <c r="U56" s="252"/>
      <c r="V56" s="252"/>
      <c r="W56" s="252"/>
      <c r="X56" s="253"/>
    </row>
    <row r="57" spans="1:24" s="254" customFormat="1" ht="15.75" x14ac:dyDescent="0.25">
      <c r="A57" s="698" t="s">
        <v>183</v>
      </c>
      <c r="B57" s="498" t="s">
        <v>180</v>
      </c>
      <c r="C57" s="693" t="s">
        <v>142</v>
      </c>
      <c r="D57" s="538"/>
      <c r="E57" s="315"/>
      <c r="F57" s="317"/>
      <c r="G57" s="517"/>
      <c r="H57" s="308"/>
      <c r="I57" s="315"/>
      <c r="J57" s="316"/>
      <c r="K57" s="316"/>
      <c r="L57" s="316"/>
      <c r="M57" s="317"/>
      <c r="N57" s="518"/>
      <c r="O57" s="164"/>
      <c r="P57" s="320"/>
      <c r="Q57" s="519"/>
      <c r="R57" s="251"/>
      <c r="S57" s="251"/>
      <c r="T57" s="251"/>
      <c r="U57" s="252"/>
      <c r="V57" s="252"/>
      <c r="W57" s="252"/>
      <c r="X57" s="253"/>
    </row>
    <row r="58" spans="1:24" s="256" customFormat="1" ht="16.5" thickBot="1" x14ac:dyDescent="0.25">
      <c r="A58" s="698"/>
      <c r="B58" s="520" t="s">
        <v>150</v>
      </c>
      <c r="C58" s="693"/>
      <c r="D58" s="539"/>
      <c r="E58" s="18"/>
      <c r="F58" s="521"/>
      <c r="G58" s="522">
        <v>3</v>
      </c>
      <c r="H58" s="46">
        <f>G58*30</f>
        <v>90</v>
      </c>
      <c r="I58" s="18">
        <f>J58+L58+K58</f>
        <v>36</v>
      </c>
      <c r="J58" s="18">
        <v>27</v>
      </c>
      <c r="K58" s="18"/>
      <c r="L58" s="18">
        <v>9</v>
      </c>
      <c r="M58" s="521">
        <f>H58-I58</f>
        <v>54</v>
      </c>
      <c r="N58" s="523"/>
      <c r="O58" s="524">
        <f>I58/O8</f>
        <v>4</v>
      </c>
      <c r="P58" s="525"/>
      <c r="Q58" s="151"/>
      <c r="R58" s="255" t="s">
        <v>142</v>
      </c>
      <c r="S58" s="255"/>
      <c r="T58" s="255"/>
    </row>
    <row r="59" spans="1:24" s="256" customFormat="1" ht="15.75" x14ac:dyDescent="0.2">
      <c r="A59" s="696" t="s">
        <v>184</v>
      </c>
      <c r="B59" s="532" t="s">
        <v>179</v>
      </c>
      <c r="C59" s="694">
        <v>1</v>
      </c>
      <c r="D59" s="538"/>
      <c r="E59" s="80"/>
      <c r="F59" s="81"/>
      <c r="G59" s="533"/>
      <c r="H59" s="79"/>
      <c r="I59" s="80"/>
      <c r="J59" s="80"/>
      <c r="K59" s="80"/>
      <c r="L59" s="80"/>
      <c r="M59" s="81"/>
      <c r="N59" s="534"/>
      <c r="O59" s="535"/>
      <c r="P59" s="536"/>
      <c r="Q59" s="537"/>
      <c r="R59" s="255"/>
      <c r="S59" s="255"/>
      <c r="T59" s="255"/>
    </row>
    <row r="60" spans="1:24" ht="16.5" thickBot="1" x14ac:dyDescent="0.25">
      <c r="A60" s="697"/>
      <c r="B60" s="499" t="s">
        <v>151</v>
      </c>
      <c r="C60" s="695"/>
      <c r="D60" s="539"/>
      <c r="E60" s="17"/>
      <c r="F60" s="93"/>
      <c r="G60" s="300">
        <v>3.5</v>
      </c>
      <c r="H60" s="16">
        <f>G60*30</f>
        <v>105</v>
      </c>
      <c r="I60" s="17">
        <f>J60+L60+K60</f>
        <v>45</v>
      </c>
      <c r="J60" s="17">
        <v>30</v>
      </c>
      <c r="K60" s="17"/>
      <c r="L60" s="17">
        <v>15</v>
      </c>
      <c r="M60" s="93">
        <f>H60-I60</f>
        <v>60</v>
      </c>
      <c r="N60" s="92">
        <f>I60/N8</f>
        <v>3</v>
      </c>
      <c r="O60" s="301"/>
      <c r="P60" s="302"/>
      <c r="Q60" s="303"/>
      <c r="R60" s="63">
        <v>1</v>
      </c>
      <c r="S60" s="63"/>
      <c r="T60" s="63"/>
    </row>
    <row r="61" spans="1:24" ht="16.5" thickBot="1" x14ac:dyDescent="0.25">
      <c r="A61" s="682" t="s">
        <v>171</v>
      </c>
      <c r="B61" s="683"/>
      <c r="C61" s="26"/>
      <c r="D61" s="27"/>
      <c r="E61" s="27"/>
      <c r="F61" s="28"/>
      <c r="G61" s="207">
        <f t="shared" ref="G61:Q61" si="23">SUM(G51:G60)</f>
        <v>16</v>
      </c>
      <c r="H61" s="207">
        <f t="shared" si="23"/>
        <v>480</v>
      </c>
      <c r="I61" s="207">
        <f t="shared" si="23"/>
        <v>189</v>
      </c>
      <c r="J61" s="207">
        <f t="shared" si="23"/>
        <v>129</v>
      </c>
      <c r="K61" s="207">
        <f t="shared" si="23"/>
        <v>0</v>
      </c>
      <c r="L61" s="207">
        <f t="shared" si="23"/>
        <v>60</v>
      </c>
      <c r="M61" s="207">
        <f t="shared" si="23"/>
        <v>291</v>
      </c>
      <c r="N61" s="207">
        <f t="shared" si="23"/>
        <v>3</v>
      </c>
      <c r="O61" s="207">
        <f t="shared" si="23"/>
        <v>8</v>
      </c>
      <c r="P61" s="207">
        <f t="shared" si="23"/>
        <v>8</v>
      </c>
      <c r="Q61" s="207">
        <f t="shared" si="23"/>
        <v>0</v>
      </c>
      <c r="R61" s="61"/>
      <c r="S61" s="61"/>
      <c r="T61" s="61"/>
    </row>
    <row r="62" spans="1:24" ht="16.5" thickBot="1" x14ac:dyDescent="0.25">
      <c r="A62" s="9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55"/>
      <c r="R62" s="63"/>
      <c r="S62" s="63"/>
      <c r="T62" s="63"/>
    </row>
    <row r="63" spans="1:24" ht="26.25" customHeight="1" thickBot="1" x14ac:dyDescent="0.25">
      <c r="A63" s="503"/>
      <c r="B63" s="755" t="s">
        <v>174</v>
      </c>
      <c r="C63" s="755"/>
      <c r="D63" s="755"/>
      <c r="E63" s="755"/>
      <c r="F63" s="755"/>
      <c r="G63" s="755"/>
      <c r="H63" s="755"/>
      <c r="I63" s="755"/>
      <c r="J63" s="755"/>
      <c r="K63" s="755"/>
      <c r="L63" s="755"/>
      <c r="M63" s="755"/>
      <c r="N63" s="755"/>
      <c r="O63" s="755"/>
      <c r="P63" s="755"/>
      <c r="Q63" s="756"/>
      <c r="S63" s="62"/>
      <c r="T63" s="62"/>
      <c r="U63" s="62"/>
    </row>
    <row r="64" spans="1:24" s="133" customFormat="1" ht="15.75" x14ac:dyDescent="0.25">
      <c r="A64" s="137" t="s">
        <v>109</v>
      </c>
      <c r="B64" s="325" t="s">
        <v>110</v>
      </c>
      <c r="C64" s="326"/>
      <c r="D64" s="8">
        <v>1</v>
      </c>
      <c r="E64" s="327"/>
      <c r="F64" s="328"/>
      <c r="G64" s="114">
        <v>6</v>
      </c>
      <c r="H64" s="7">
        <f>G64*30</f>
        <v>180</v>
      </c>
      <c r="I64" s="327"/>
      <c r="J64" s="327"/>
      <c r="K64" s="327"/>
      <c r="L64" s="327"/>
      <c r="M64" s="328"/>
      <c r="N64" s="329"/>
      <c r="O64" s="330"/>
      <c r="P64" s="331"/>
      <c r="Q64" s="138"/>
      <c r="R64" s="130">
        <v>1</v>
      </c>
      <c r="S64" s="130"/>
      <c r="T64" s="130"/>
      <c r="U64" s="131"/>
      <c r="V64" s="131"/>
      <c r="W64" s="131"/>
      <c r="X64" s="132"/>
    </row>
    <row r="65" spans="1:21" ht="17.25" customHeight="1" x14ac:dyDescent="0.25">
      <c r="A65" s="139" t="s">
        <v>111</v>
      </c>
      <c r="B65" s="332" t="s">
        <v>73</v>
      </c>
      <c r="C65" s="10"/>
      <c r="D65" s="257">
        <v>3</v>
      </c>
      <c r="E65" s="257"/>
      <c r="F65" s="11"/>
      <c r="G65" s="115">
        <v>6</v>
      </c>
      <c r="H65" s="24">
        <f>G65*30</f>
        <v>180</v>
      </c>
      <c r="I65" s="12"/>
      <c r="J65" s="12"/>
      <c r="K65" s="12"/>
      <c r="L65" s="12"/>
      <c r="M65" s="13"/>
      <c r="N65" s="24"/>
      <c r="O65" s="12"/>
      <c r="P65" s="13"/>
      <c r="Q65" s="117"/>
      <c r="S65" s="60"/>
      <c r="T65" s="60"/>
      <c r="U65" s="94"/>
    </row>
    <row r="66" spans="1:21" ht="17.25" customHeight="1" thickBot="1" x14ac:dyDescent="0.3">
      <c r="A66" s="140" t="s">
        <v>72</v>
      </c>
      <c r="B66" s="568" t="s">
        <v>197</v>
      </c>
      <c r="C66" s="16"/>
      <c r="D66" s="17">
        <v>3</v>
      </c>
      <c r="E66" s="17"/>
      <c r="F66" s="93"/>
      <c r="G66" s="116">
        <v>21</v>
      </c>
      <c r="H66" s="16">
        <f>G66*30</f>
        <v>630</v>
      </c>
      <c r="I66" s="17"/>
      <c r="J66" s="17"/>
      <c r="K66" s="17"/>
      <c r="L66" s="17"/>
      <c r="M66" s="93"/>
      <c r="N66" s="16"/>
      <c r="O66" s="17"/>
      <c r="P66" s="93"/>
      <c r="Q66" s="118"/>
      <c r="S66" s="94"/>
      <c r="T66" s="94"/>
      <c r="U66" s="94"/>
    </row>
    <row r="67" spans="1:21" ht="16.5" thickBot="1" x14ac:dyDescent="0.25">
      <c r="A67" s="735" t="s">
        <v>75</v>
      </c>
      <c r="B67" s="736"/>
      <c r="C67" s="82"/>
      <c r="D67" s="82"/>
      <c r="E67" s="82"/>
      <c r="F67" s="334"/>
      <c r="G67" s="207">
        <f>G65+G66+G64</f>
        <v>33</v>
      </c>
      <c r="H67" s="90">
        <f>SUM(H64:H66)</f>
        <v>990</v>
      </c>
      <c r="I67" s="335"/>
      <c r="J67" s="82"/>
      <c r="K67" s="82"/>
      <c r="L67" s="82"/>
      <c r="M67" s="82"/>
      <c r="N67" s="82"/>
      <c r="O67" s="82"/>
      <c r="P67" s="82"/>
      <c r="Q67" s="156"/>
      <c r="S67" s="61"/>
      <c r="T67" s="61"/>
      <c r="U67" s="62"/>
    </row>
    <row r="68" spans="1:21" ht="23.25" customHeight="1" thickBot="1" x14ac:dyDescent="0.25">
      <c r="A68" s="740" t="s">
        <v>175</v>
      </c>
      <c r="B68" s="741"/>
      <c r="C68" s="741"/>
      <c r="D68" s="741"/>
      <c r="E68" s="741"/>
      <c r="F68" s="741"/>
      <c r="G68" s="741"/>
      <c r="H68" s="741"/>
      <c r="I68" s="741"/>
      <c r="J68" s="741"/>
      <c r="K68" s="741"/>
      <c r="L68" s="741"/>
      <c r="M68" s="741"/>
      <c r="N68" s="742"/>
      <c r="O68" s="742"/>
      <c r="P68" s="742"/>
      <c r="Q68" s="743"/>
      <c r="R68" s="62"/>
      <c r="S68" s="62"/>
      <c r="T68" s="62"/>
    </row>
    <row r="69" spans="1:21" ht="16.5" thickBot="1" x14ac:dyDescent="0.25">
      <c r="A69" s="67" t="s">
        <v>76</v>
      </c>
      <c r="B69" s="567" t="s">
        <v>198</v>
      </c>
      <c r="C69" s="26">
        <v>3</v>
      </c>
      <c r="D69" s="27"/>
      <c r="E69" s="27"/>
      <c r="F69" s="28"/>
      <c r="G69" s="90">
        <v>3</v>
      </c>
      <c r="H69" s="336">
        <f>G69*30</f>
        <v>90</v>
      </c>
      <c r="I69" s="68">
        <f>J69+L69</f>
        <v>30</v>
      </c>
      <c r="J69" s="68">
        <v>15</v>
      </c>
      <c r="K69" s="68"/>
      <c r="L69" s="68">
        <v>15</v>
      </c>
      <c r="M69" s="69">
        <f>H69-I69</f>
        <v>60</v>
      </c>
      <c r="N69" s="79"/>
      <c r="O69" s="80"/>
      <c r="P69" s="81"/>
      <c r="Q69" s="157"/>
      <c r="R69" s="94"/>
      <c r="S69" s="94"/>
      <c r="T69" s="94"/>
    </row>
    <row r="70" spans="1:21" ht="16.5" thickBot="1" x14ac:dyDescent="0.25">
      <c r="A70" s="733" t="s">
        <v>77</v>
      </c>
      <c r="B70" s="734"/>
      <c r="C70" s="240"/>
      <c r="D70" s="241"/>
      <c r="E70" s="241"/>
      <c r="F70" s="241"/>
      <c r="G70" s="242"/>
      <c r="H70" s="243"/>
      <c r="I70" s="243"/>
      <c r="J70" s="243"/>
      <c r="K70" s="243"/>
      <c r="L70" s="243"/>
      <c r="M70" s="243"/>
      <c r="N70" s="242"/>
      <c r="O70" s="242"/>
      <c r="P70" s="244"/>
      <c r="Q70" s="245"/>
      <c r="R70" s="61"/>
      <c r="S70" s="61"/>
      <c r="T70" s="61"/>
    </row>
    <row r="71" spans="1:21" ht="16.5" thickBot="1" x14ac:dyDescent="0.25">
      <c r="A71" s="720" t="s">
        <v>123</v>
      </c>
      <c r="B71" s="721"/>
      <c r="C71" s="721"/>
      <c r="D71" s="721"/>
      <c r="E71" s="721"/>
      <c r="F71" s="722"/>
      <c r="G71" s="167">
        <f t="shared" ref="G71:Q71" si="24">G69+G49+G67+G61+G35</f>
        <v>90</v>
      </c>
      <c r="H71" s="167">
        <f t="shared" si="24"/>
        <v>2700</v>
      </c>
      <c r="I71" s="167">
        <f t="shared" si="24"/>
        <v>647</v>
      </c>
      <c r="J71" s="167">
        <f t="shared" si="24"/>
        <v>401</v>
      </c>
      <c r="K71" s="167">
        <f t="shared" si="24"/>
        <v>0</v>
      </c>
      <c r="L71" s="167">
        <f t="shared" si="24"/>
        <v>246</v>
      </c>
      <c r="M71" s="167">
        <f t="shared" si="24"/>
        <v>1063</v>
      </c>
      <c r="N71" s="167">
        <f t="shared" si="24"/>
        <v>14.5</v>
      </c>
      <c r="O71" s="167">
        <f t="shared" si="24"/>
        <v>16.5</v>
      </c>
      <c r="P71" s="167">
        <f t="shared" si="24"/>
        <v>18</v>
      </c>
      <c r="Q71" s="167">
        <f t="shared" si="24"/>
        <v>0</v>
      </c>
      <c r="R71" s="159">
        <f>G69+G67+G35</f>
        <v>67.5</v>
      </c>
      <c r="S71" s="61"/>
      <c r="T71" s="61"/>
    </row>
    <row r="72" spans="1:21" ht="15.75" x14ac:dyDescent="0.2">
      <c r="A72" s="723" t="s">
        <v>78</v>
      </c>
      <c r="B72" s="724"/>
      <c r="C72" s="724"/>
      <c r="D72" s="724"/>
      <c r="E72" s="724"/>
      <c r="F72" s="724"/>
      <c r="G72" s="725"/>
      <c r="H72" s="725"/>
      <c r="I72" s="725"/>
      <c r="J72" s="725"/>
      <c r="K72" s="725"/>
      <c r="L72" s="725"/>
      <c r="M72" s="725"/>
      <c r="N72" s="164">
        <v>4</v>
      </c>
      <c r="O72" s="164">
        <v>1</v>
      </c>
      <c r="P72" s="165" t="s">
        <v>130</v>
      </c>
      <c r="Q72" s="166"/>
      <c r="R72" s="159">
        <f>G71-R71</f>
        <v>22.5</v>
      </c>
      <c r="S72" s="66"/>
      <c r="T72" s="66"/>
    </row>
    <row r="73" spans="1:21" ht="15.75" x14ac:dyDescent="0.2">
      <c r="A73" s="723" t="s">
        <v>79</v>
      </c>
      <c r="B73" s="724"/>
      <c r="C73" s="724"/>
      <c r="D73" s="724"/>
      <c r="E73" s="724"/>
      <c r="F73" s="724"/>
      <c r="G73" s="724"/>
      <c r="H73" s="724"/>
      <c r="I73" s="724"/>
      <c r="J73" s="724"/>
      <c r="K73" s="724"/>
      <c r="L73" s="724"/>
      <c r="M73" s="724"/>
      <c r="N73" s="257">
        <v>5</v>
      </c>
      <c r="O73" s="40" t="s">
        <v>129</v>
      </c>
      <c r="P73" s="64" t="s">
        <v>129</v>
      </c>
      <c r="Q73" s="117">
        <v>1</v>
      </c>
      <c r="R73" s="731"/>
      <c r="S73" s="731"/>
      <c r="T73" s="732"/>
    </row>
    <row r="74" spans="1:21" ht="15.75" x14ac:dyDescent="0.2">
      <c r="A74" s="723" t="s">
        <v>80</v>
      </c>
      <c r="B74" s="724"/>
      <c r="C74" s="724"/>
      <c r="D74" s="724"/>
      <c r="E74" s="724"/>
      <c r="F74" s="724"/>
      <c r="G74" s="724"/>
      <c r="H74" s="724"/>
      <c r="I74" s="724"/>
      <c r="J74" s="724"/>
      <c r="K74" s="724"/>
      <c r="L74" s="724"/>
      <c r="M74" s="724"/>
      <c r="N74" s="257"/>
      <c r="O74" s="14"/>
      <c r="P74" s="65"/>
      <c r="Q74" s="117"/>
      <c r="R74" s="94"/>
      <c r="S74" s="94"/>
      <c r="T74" s="94"/>
    </row>
    <row r="75" spans="1:21" ht="16.5" thickBot="1" x14ac:dyDescent="0.25">
      <c r="A75" s="727" t="s">
        <v>81</v>
      </c>
      <c r="B75" s="728"/>
      <c r="C75" s="728"/>
      <c r="D75" s="728"/>
      <c r="E75" s="728"/>
      <c r="F75" s="728"/>
      <c r="G75" s="728"/>
      <c r="H75" s="728"/>
      <c r="I75" s="728"/>
      <c r="J75" s="728"/>
      <c r="K75" s="728"/>
      <c r="L75" s="728"/>
      <c r="M75" s="728"/>
      <c r="N75" s="17"/>
      <c r="O75" s="196">
        <v>1</v>
      </c>
      <c r="P75" s="197"/>
      <c r="Q75" s="118"/>
      <c r="R75" s="94"/>
      <c r="S75" s="94"/>
      <c r="T75" s="94"/>
    </row>
    <row r="76" spans="1:21" ht="16.5" thickBot="1" x14ac:dyDescent="0.3">
      <c r="A76" s="158"/>
      <c r="B76" s="729"/>
      <c r="C76" s="730"/>
      <c r="D76" s="730"/>
      <c r="E76" s="730"/>
      <c r="F76" s="730"/>
      <c r="G76" s="141"/>
      <c r="H76" s="141"/>
      <c r="I76" s="141"/>
      <c r="J76" s="141"/>
      <c r="K76" s="141"/>
      <c r="L76" s="141"/>
      <c r="M76" s="141"/>
      <c r="N76" s="687">
        <f>G35+G49+G61+G64</f>
        <v>60</v>
      </c>
      <c r="O76" s="688"/>
      <c r="P76" s="689"/>
      <c r="Q76" s="169">
        <f>G69+G66+G65</f>
        <v>30</v>
      </c>
      <c r="R76" s="141"/>
      <c r="S76" s="141"/>
      <c r="T76" s="141"/>
    </row>
    <row r="77" spans="1:21" ht="24" customHeight="1" x14ac:dyDescent="0.25">
      <c r="A77" s="141"/>
      <c r="B77" s="41" t="s">
        <v>82</v>
      </c>
      <c r="C77" s="716"/>
      <c r="D77" s="717"/>
      <c r="E77" s="717"/>
      <c r="F77" s="717"/>
      <c r="G77" s="717"/>
      <c r="H77" s="141"/>
      <c r="I77" s="726" t="s">
        <v>176</v>
      </c>
      <c r="J77" s="719"/>
      <c r="K77" s="719"/>
      <c r="L77" s="141"/>
      <c r="M77" s="141"/>
      <c r="N77" s="168"/>
      <c r="O77" s="168"/>
      <c r="P77" s="168"/>
      <c r="Q77" s="168"/>
      <c r="R77" s="141"/>
      <c r="S77" s="141"/>
      <c r="T77" s="141"/>
    </row>
    <row r="78" spans="1:21" ht="15.75" x14ac:dyDescent="0.25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</row>
    <row r="79" spans="1:21" ht="15.75" x14ac:dyDescent="0.25">
      <c r="A79" s="141"/>
      <c r="B79" s="569" t="s">
        <v>201</v>
      </c>
      <c r="C79" s="716"/>
      <c r="D79" s="717"/>
      <c r="E79" s="717"/>
      <c r="F79" s="717"/>
      <c r="G79" s="717"/>
      <c r="H79" s="141"/>
      <c r="I79" s="569" t="s">
        <v>176</v>
      </c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</row>
    <row r="80" spans="1:21" ht="15.75" x14ac:dyDescent="0.25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</row>
    <row r="81" spans="1:20" ht="21.75" customHeight="1" x14ac:dyDescent="0.25">
      <c r="A81" s="141"/>
      <c r="B81" s="41" t="s">
        <v>83</v>
      </c>
      <c r="C81" s="716"/>
      <c r="D81" s="717"/>
      <c r="E81" s="717"/>
      <c r="F81" s="717"/>
      <c r="G81" s="717"/>
      <c r="H81" s="141"/>
      <c r="I81" s="718" t="s">
        <v>126</v>
      </c>
      <c r="J81" s="719"/>
      <c r="K81" s="719"/>
      <c r="L81" s="719"/>
      <c r="M81" s="141"/>
      <c r="N81" s="141"/>
      <c r="O81" s="141"/>
      <c r="P81" s="141"/>
      <c r="Q81" s="141"/>
      <c r="R81" s="141"/>
      <c r="S81" s="141"/>
      <c r="T81" s="141"/>
    </row>
    <row r="82" spans="1:20" ht="15.75" x14ac:dyDescent="0.2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</row>
    <row r="83" spans="1:20" ht="15.75" x14ac:dyDescent="0.25">
      <c r="A83" s="141"/>
      <c r="B83" s="141"/>
      <c r="C83" s="141"/>
      <c r="D83" s="141"/>
      <c r="E83" s="141"/>
      <c r="F83" s="141"/>
      <c r="G83" s="141"/>
      <c r="H83" s="141"/>
      <c r="I83" s="141"/>
      <c r="J83" s="246"/>
      <c r="K83" s="141"/>
      <c r="L83" s="141"/>
      <c r="M83" s="141"/>
      <c r="N83" s="141"/>
      <c r="O83" s="141"/>
      <c r="P83" s="141"/>
      <c r="Q83" s="141"/>
      <c r="R83" s="141"/>
      <c r="S83" s="141"/>
      <c r="T83" s="141"/>
    </row>
    <row r="84" spans="1:20" x14ac:dyDescent="0.2">
      <c r="H84" s="239"/>
    </row>
    <row r="88" spans="1:20" x14ac:dyDescent="0.2">
      <c r="A88" s="126"/>
      <c r="B88" s="501"/>
    </row>
    <row r="89" spans="1:20" x14ac:dyDescent="0.2">
      <c r="A89" s="126"/>
      <c r="B89" s="501"/>
    </row>
    <row r="90" spans="1:20" x14ac:dyDescent="0.2">
      <c r="A90" s="333"/>
      <c r="B90" s="501"/>
    </row>
    <row r="91" spans="1:20" x14ac:dyDescent="0.2">
      <c r="A91" s="126"/>
      <c r="B91" s="501"/>
    </row>
    <row r="92" spans="1:20" x14ac:dyDescent="0.2">
      <c r="A92" s="126"/>
      <c r="B92" s="501"/>
    </row>
  </sheetData>
  <mergeCells count="67">
    <mergeCell ref="A10:Q10"/>
    <mergeCell ref="A12:Q12"/>
    <mergeCell ref="A2:A8"/>
    <mergeCell ref="B2:B8"/>
    <mergeCell ref="C2:F4"/>
    <mergeCell ref="C5:C8"/>
    <mergeCell ref="D5:D8"/>
    <mergeCell ref="E5:F6"/>
    <mergeCell ref="E7:E8"/>
    <mergeCell ref="F7:F8"/>
    <mergeCell ref="R73:T73"/>
    <mergeCell ref="A74:M74"/>
    <mergeCell ref="A70:B70"/>
    <mergeCell ref="A67:B67"/>
    <mergeCell ref="A34:B34"/>
    <mergeCell ref="A35:B35"/>
    <mergeCell ref="A36:Q36"/>
    <mergeCell ref="A68:Q68"/>
    <mergeCell ref="A37:Q37"/>
    <mergeCell ref="A38:Q38"/>
    <mergeCell ref="A44:Q44"/>
    <mergeCell ref="A49:B49"/>
    <mergeCell ref="B63:Q63"/>
    <mergeCell ref="A51:A52"/>
    <mergeCell ref="D55:D56"/>
    <mergeCell ref="C55:C56"/>
    <mergeCell ref="C81:G81"/>
    <mergeCell ref="I81:L81"/>
    <mergeCell ref="A71:F71"/>
    <mergeCell ref="A72:M72"/>
    <mergeCell ref="A73:M73"/>
    <mergeCell ref="C77:G77"/>
    <mergeCell ref="I77:K77"/>
    <mergeCell ref="A75:M75"/>
    <mergeCell ref="B76:F76"/>
    <mergeCell ref="C79:G79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N4:P5"/>
    <mergeCell ref="N7:P7"/>
    <mergeCell ref="L5:L8"/>
    <mergeCell ref="G2:G8"/>
    <mergeCell ref="A61:B61"/>
    <mergeCell ref="A11:Q11"/>
    <mergeCell ref="N76:P76"/>
    <mergeCell ref="A50:Q50"/>
    <mergeCell ref="C57:C58"/>
    <mergeCell ref="C59:C60"/>
    <mergeCell ref="A55:A56"/>
    <mergeCell ref="A57:A58"/>
    <mergeCell ref="A59:A60"/>
    <mergeCell ref="A25:Q25"/>
    <mergeCell ref="C51:C52"/>
    <mergeCell ref="D51:D52"/>
    <mergeCell ref="C53:C54"/>
    <mergeCell ref="D53:D54"/>
    <mergeCell ref="A53:A54"/>
  </mergeCells>
  <pageMargins left="0.7" right="0.7" top="0.75" bottom="0.75" header="0.3" footer="0.3"/>
  <pageSetup paperSize="9" scale="64" fitToHeight="0" orientation="landscape" r:id="rId1"/>
  <rowBreaks count="2" manualBreakCount="2">
    <brk id="29" max="16" man="1"/>
    <brk id="62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view="pageBreakPreview" zoomScale="77" zoomScaleNormal="77" zoomScaleSheetLayoutView="77" workbookViewId="0">
      <selection activeCell="A2" sqref="A2:A8"/>
    </sheetView>
  </sheetViews>
  <sheetFormatPr defaultColWidth="8.85546875" defaultRowHeight="15" x14ac:dyDescent="0.2"/>
  <cols>
    <col min="1" max="1" width="8.85546875" style="125"/>
    <col min="2" max="2" width="66.7109375" style="125" customWidth="1"/>
    <col min="3" max="3" width="6.7109375" style="125" customWidth="1"/>
    <col min="4" max="4" width="7.28515625" style="125" customWidth="1"/>
    <col min="5" max="5" width="7.7109375" style="125" customWidth="1"/>
    <col min="6" max="6" width="6.7109375" style="125" customWidth="1"/>
    <col min="7" max="7" width="7.28515625" style="125" hidden="1" customWidth="1"/>
    <col min="8" max="8" width="0" style="125" hidden="1" customWidth="1"/>
    <col min="9" max="12" width="8.85546875" style="125"/>
    <col min="13" max="13" width="0" style="125" hidden="1" customWidth="1"/>
    <col min="14" max="14" width="17.42578125" style="125" customWidth="1"/>
    <col min="15" max="15" width="11.5703125" style="125" hidden="1" customWidth="1"/>
    <col min="16" max="16" width="0" style="125" hidden="1" customWidth="1"/>
    <col min="17" max="17" width="10.28515625" style="125" hidden="1" customWidth="1"/>
    <col min="18" max="18" width="29.5703125" style="125" customWidth="1"/>
    <col min="19" max="16384" width="8.85546875" style="125"/>
  </cols>
  <sheetData>
    <row r="1" spans="1:22" s="341" customFormat="1" ht="20.25" x14ac:dyDescent="0.3">
      <c r="A1" s="769" t="s">
        <v>159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1"/>
      <c r="R1" s="339"/>
      <c r="S1" s="340"/>
      <c r="T1" s="340"/>
      <c r="U1" s="340"/>
    </row>
    <row r="2" spans="1:22" s="341" customFormat="1" ht="37.15" customHeight="1" x14ac:dyDescent="0.3">
      <c r="A2" s="772" t="s">
        <v>39</v>
      </c>
      <c r="B2" s="773" t="s">
        <v>40</v>
      </c>
      <c r="C2" s="774" t="s">
        <v>141</v>
      </c>
      <c r="D2" s="774"/>
      <c r="E2" s="775"/>
      <c r="F2" s="775"/>
      <c r="G2" s="776" t="s">
        <v>41</v>
      </c>
      <c r="H2" s="773" t="s">
        <v>42</v>
      </c>
      <c r="I2" s="773"/>
      <c r="J2" s="773"/>
      <c r="K2" s="773"/>
      <c r="L2" s="773"/>
      <c r="M2" s="777"/>
      <c r="N2" s="778"/>
      <c r="O2" s="779"/>
      <c r="P2" s="779"/>
      <c r="Q2" s="780"/>
      <c r="R2" s="783" t="s">
        <v>158</v>
      </c>
      <c r="S2" s="340"/>
      <c r="T2" s="340"/>
      <c r="U2" s="340"/>
    </row>
    <row r="3" spans="1:22" s="341" customFormat="1" ht="20.25" x14ac:dyDescent="0.3">
      <c r="A3" s="772"/>
      <c r="B3" s="773"/>
      <c r="C3" s="774"/>
      <c r="D3" s="774"/>
      <c r="E3" s="775"/>
      <c r="F3" s="775"/>
      <c r="G3" s="776"/>
      <c r="H3" s="776" t="s">
        <v>43</v>
      </c>
      <c r="I3" s="781" t="s">
        <v>44</v>
      </c>
      <c r="J3" s="781"/>
      <c r="K3" s="781"/>
      <c r="L3" s="781"/>
      <c r="M3" s="776" t="s">
        <v>45</v>
      </c>
      <c r="N3" s="773" t="s">
        <v>46</v>
      </c>
      <c r="O3" s="777"/>
      <c r="P3" s="777"/>
      <c r="Q3" s="342" t="s">
        <v>90</v>
      </c>
      <c r="R3" s="783"/>
      <c r="S3" s="340"/>
      <c r="T3" s="340"/>
      <c r="U3" s="340"/>
    </row>
    <row r="4" spans="1:22" s="341" customFormat="1" ht="20.25" x14ac:dyDescent="0.3">
      <c r="A4" s="772"/>
      <c r="B4" s="773"/>
      <c r="C4" s="774"/>
      <c r="D4" s="774"/>
      <c r="E4" s="775"/>
      <c r="F4" s="775"/>
      <c r="G4" s="776"/>
      <c r="H4" s="777"/>
      <c r="I4" s="776" t="s">
        <v>47</v>
      </c>
      <c r="J4" s="773" t="s">
        <v>48</v>
      </c>
      <c r="K4" s="777"/>
      <c r="L4" s="777"/>
      <c r="M4" s="777"/>
      <c r="N4" s="781"/>
      <c r="O4" s="785"/>
      <c r="P4" s="785"/>
      <c r="Q4" s="786" t="s">
        <v>148</v>
      </c>
      <c r="R4" s="783"/>
      <c r="S4" s="340"/>
      <c r="T4" s="340"/>
      <c r="U4" s="340"/>
    </row>
    <row r="5" spans="1:22" s="341" customFormat="1" ht="20.25" x14ac:dyDescent="0.3">
      <c r="A5" s="772"/>
      <c r="B5" s="773"/>
      <c r="C5" s="776" t="s">
        <v>49</v>
      </c>
      <c r="D5" s="776" t="s">
        <v>50</v>
      </c>
      <c r="E5" s="782" t="s">
        <v>51</v>
      </c>
      <c r="F5" s="782"/>
      <c r="G5" s="776"/>
      <c r="H5" s="777"/>
      <c r="I5" s="785"/>
      <c r="J5" s="776" t="s">
        <v>52</v>
      </c>
      <c r="K5" s="776" t="s">
        <v>53</v>
      </c>
      <c r="L5" s="776" t="s">
        <v>54</v>
      </c>
      <c r="M5" s="777"/>
      <c r="N5" s="785"/>
      <c r="O5" s="785"/>
      <c r="P5" s="785"/>
      <c r="Q5" s="787"/>
      <c r="R5" s="783"/>
      <c r="S5" s="340"/>
      <c r="T5" s="340"/>
      <c r="U5" s="340"/>
    </row>
    <row r="6" spans="1:22" s="341" customFormat="1" ht="20.25" x14ac:dyDescent="0.3">
      <c r="A6" s="772"/>
      <c r="B6" s="773"/>
      <c r="C6" s="776"/>
      <c r="D6" s="776"/>
      <c r="E6" s="782"/>
      <c r="F6" s="782"/>
      <c r="G6" s="776"/>
      <c r="H6" s="777"/>
      <c r="I6" s="785"/>
      <c r="J6" s="776"/>
      <c r="K6" s="776"/>
      <c r="L6" s="776"/>
      <c r="M6" s="777"/>
      <c r="N6" s="343">
        <v>1</v>
      </c>
      <c r="O6" s="343" t="s">
        <v>142</v>
      </c>
      <c r="P6" s="343" t="s">
        <v>143</v>
      </c>
      <c r="Q6" s="344">
        <v>3</v>
      </c>
      <c r="R6" s="783"/>
      <c r="S6" s="340"/>
      <c r="T6" s="340"/>
      <c r="U6" s="340"/>
    </row>
    <row r="7" spans="1:22" s="341" customFormat="1" ht="15.75" customHeight="1" x14ac:dyDescent="0.3">
      <c r="A7" s="772"/>
      <c r="B7" s="773"/>
      <c r="C7" s="776"/>
      <c r="D7" s="776"/>
      <c r="E7" s="784" t="s">
        <v>55</v>
      </c>
      <c r="F7" s="776" t="s">
        <v>56</v>
      </c>
      <c r="G7" s="776"/>
      <c r="H7" s="777"/>
      <c r="I7" s="785"/>
      <c r="J7" s="776"/>
      <c r="K7" s="776"/>
      <c r="L7" s="776"/>
      <c r="M7" s="777"/>
      <c r="N7" s="773"/>
      <c r="O7" s="777"/>
      <c r="P7" s="777"/>
      <c r="Q7" s="342"/>
      <c r="R7" s="783"/>
      <c r="S7" s="345"/>
      <c r="T7" s="340"/>
      <c r="U7" s="340"/>
    </row>
    <row r="8" spans="1:22" s="341" customFormat="1" ht="33" customHeight="1" x14ac:dyDescent="0.3">
      <c r="A8" s="772"/>
      <c r="B8" s="773"/>
      <c r="C8" s="776"/>
      <c r="D8" s="776"/>
      <c r="E8" s="784"/>
      <c r="F8" s="784"/>
      <c r="G8" s="776"/>
      <c r="H8" s="777"/>
      <c r="I8" s="785"/>
      <c r="J8" s="776"/>
      <c r="K8" s="776"/>
      <c r="L8" s="776"/>
      <c r="M8" s="777"/>
      <c r="N8" s="346" t="s">
        <v>157</v>
      </c>
      <c r="O8" s="346">
        <v>9</v>
      </c>
      <c r="P8" s="346">
        <v>9</v>
      </c>
      <c r="Q8" s="347">
        <v>15</v>
      </c>
      <c r="R8" s="783"/>
      <c r="S8" s="340"/>
      <c r="T8" s="340"/>
      <c r="U8" s="340"/>
    </row>
    <row r="9" spans="1:22" s="341" customFormat="1" ht="40.5" x14ac:dyDescent="0.3">
      <c r="A9" s="348" t="s">
        <v>92</v>
      </c>
      <c r="B9" s="349" t="s">
        <v>66</v>
      </c>
      <c r="C9" s="350"/>
      <c r="D9" s="351">
        <v>1</v>
      </c>
      <c r="E9" s="352"/>
      <c r="F9" s="342"/>
      <c r="G9" s="353">
        <v>2.5</v>
      </c>
      <c r="H9" s="354">
        <v>75</v>
      </c>
      <c r="I9" s="355">
        <v>30</v>
      </c>
      <c r="J9" s="355"/>
      <c r="K9" s="355"/>
      <c r="L9" s="355">
        <v>30</v>
      </c>
      <c r="M9" s="356">
        <v>45</v>
      </c>
      <c r="N9" s="357">
        <v>2</v>
      </c>
      <c r="O9" s="351"/>
      <c r="P9" s="356"/>
      <c r="Q9" s="358"/>
      <c r="R9" s="351"/>
      <c r="S9" s="359">
        <v>1</v>
      </c>
      <c r="T9" s="359"/>
      <c r="U9" s="359"/>
      <c r="V9" s="360"/>
    </row>
    <row r="10" spans="1:22" s="341" customFormat="1" ht="22.9" customHeight="1" thickBot="1" x14ac:dyDescent="0.35">
      <c r="A10" s="361" t="s">
        <v>86</v>
      </c>
      <c r="B10" s="362" t="s">
        <v>124</v>
      </c>
      <c r="C10" s="363"/>
      <c r="D10" s="364">
        <v>1</v>
      </c>
      <c r="E10" s="365"/>
      <c r="F10" s="366"/>
      <c r="G10" s="367">
        <v>2</v>
      </c>
      <c r="H10" s="368">
        <v>60</v>
      </c>
      <c r="I10" s="369">
        <v>20</v>
      </c>
      <c r="J10" s="369">
        <v>14</v>
      </c>
      <c r="K10" s="369"/>
      <c r="L10" s="369">
        <v>6</v>
      </c>
      <c r="M10" s="370">
        <v>40</v>
      </c>
      <c r="N10" s="371">
        <v>1.5</v>
      </c>
      <c r="O10" s="372"/>
      <c r="P10" s="373"/>
      <c r="Q10" s="374"/>
      <c r="R10" s="375"/>
      <c r="S10" s="359">
        <v>1</v>
      </c>
      <c r="T10" s="359"/>
      <c r="U10" s="359"/>
    </row>
    <row r="11" spans="1:22" s="341" customFormat="1" ht="18.75" customHeight="1" x14ac:dyDescent="0.3">
      <c r="A11" s="376" t="s">
        <v>88</v>
      </c>
      <c r="B11" s="377" t="s">
        <v>62</v>
      </c>
      <c r="C11" s="357">
        <v>1</v>
      </c>
      <c r="D11" s="351"/>
      <c r="E11" s="351"/>
      <c r="F11" s="378"/>
      <c r="G11" s="379">
        <v>1.5</v>
      </c>
      <c r="H11" s="357">
        <v>45</v>
      </c>
      <c r="I11" s="355">
        <v>15</v>
      </c>
      <c r="J11" s="351">
        <v>15</v>
      </c>
      <c r="K11" s="351"/>
      <c r="L11" s="351"/>
      <c r="M11" s="356">
        <v>30</v>
      </c>
      <c r="N11" s="380">
        <v>1</v>
      </c>
      <c r="O11" s="375"/>
      <c r="P11" s="381"/>
      <c r="Q11" s="358"/>
      <c r="R11" s="351"/>
      <c r="S11" s="359">
        <v>1</v>
      </c>
      <c r="T11" s="359"/>
      <c r="U11" s="359"/>
    </row>
    <row r="12" spans="1:22" s="341" customFormat="1" ht="18.75" customHeight="1" thickBot="1" x14ac:dyDescent="0.35">
      <c r="A12" s="361" t="s">
        <v>89</v>
      </c>
      <c r="B12" s="382" t="s">
        <v>63</v>
      </c>
      <c r="C12" s="383"/>
      <c r="D12" s="384">
        <v>1</v>
      </c>
      <c r="E12" s="384"/>
      <c r="F12" s="385"/>
      <c r="G12" s="386">
        <v>1.5</v>
      </c>
      <c r="H12" s="383">
        <v>45</v>
      </c>
      <c r="I12" s="387">
        <v>15</v>
      </c>
      <c r="J12" s="384">
        <v>5</v>
      </c>
      <c r="K12" s="384"/>
      <c r="L12" s="384">
        <v>10</v>
      </c>
      <c r="M12" s="388">
        <v>30</v>
      </c>
      <c r="N12" s="389">
        <v>1</v>
      </c>
      <c r="O12" s="372"/>
      <c r="P12" s="373"/>
      <c r="Q12" s="390"/>
      <c r="R12" s="351"/>
      <c r="S12" s="359">
        <v>1</v>
      </c>
      <c r="T12" s="359"/>
      <c r="U12" s="359"/>
    </row>
    <row r="13" spans="1:22" s="404" customFormat="1" ht="20.25" x14ac:dyDescent="0.3">
      <c r="A13" s="391" t="s">
        <v>87</v>
      </c>
      <c r="B13" s="392" t="s">
        <v>97</v>
      </c>
      <c r="C13" s="393"/>
      <c r="D13" s="394">
        <v>1</v>
      </c>
      <c r="E13" s="394"/>
      <c r="F13" s="395"/>
      <c r="G13" s="396">
        <v>3</v>
      </c>
      <c r="H13" s="397">
        <v>90</v>
      </c>
      <c r="I13" s="394">
        <v>45</v>
      </c>
      <c r="J13" s="394">
        <v>30</v>
      </c>
      <c r="K13" s="394"/>
      <c r="L13" s="398">
        <v>15</v>
      </c>
      <c r="M13" s="395">
        <v>45</v>
      </c>
      <c r="N13" s="399">
        <v>3</v>
      </c>
      <c r="O13" s="400"/>
      <c r="P13" s="401"/>
      <c r="Q13" s="402"/>
      <c r="R13" s="403"/>
      <c r="S13" s="404">
        <v>1</v>
      </c>
    </row>
    <row r="14" spans="1:22" s="414" customFormat="1" ht="40.5" x14ac:dyDescent="0.3">
      <c r="A14" s="405" t="s">
        <v>112</v>
      </c>
      <c r="B14" s="406" t="s">
        <v>99</v>
      </c>
      <c r="C14" s="350">
        <v>1</v>
      </c>
      <c r="D14" s="407"/>
      <c r="E14" s="407"/>
      <c r="F14" s="408"/>
      <c r="G14" s="409">
        <v>5.5</v>
      </c>
      <c r="H14" s="350">
        <v>165</v>
      </c>
      <c r="I14" s="407">
        <v>60</v>
      </c>
      <c r="J14" s="407">
        <v>30</v>
      </c>
      <c r="K14" s="407"/>
      <c r="L14" s="407">
        <v>30</v>
      </c>
      <c r="M14" s="408">
        <v>105</v>
      </c>
      <c r="N14" s="410">
        <v>4</v>
      </c>
      <c r="O14" s="411"/>
      <c r="P14" s="412"/>
      <c r="Q14" s="413"/>
      <c r="R14" s="411"/>
      <c r="S14" s="414">
        <v>1</v>
      </c>
    </row>
    <row r="15" spans="1:22" s="422" customFormat="1" ht="20.25" x14ac:dyDescent="0.3">
      <c r="A15" s="405" t="s">
        <v>104</v>
      </c>
      <c r="B15" s="415" t="s">
        <v>137</v>
      </c>
      <c r="C15" s="350">
        <v>1</v>
      </c>
      <c r="D15" s="407"/>
      <c r="E15" s="407"/>
      <c r="F15" s="408"/>
      <c r="G15" s="409">
        <v>3</v>
      </c>
      <c r="H15" s="350">
        <v>90</v>
      </c>
      <c r="I15" s="416">
        <v>45</v>
      </c>
      <c r="J15" s="417">
        <v>30</v>
      </c>
      <c r="K15" s="416"/>
      <c r="L15" s="416">
        <v>15</v>
      </c>
      <c r="M15" s="418">
        <v>45</v>
      </c>
      <c r="N15" s="419">
        <v>3</v>
      </c>
      <c r="O15" s="420"/>
      <c r="P15" s="421"/>
      <c r="Q15" s="413"/>
      <c r="R15" s="411"/>
      <c r="S15" s="422">
        <v>1</v>
      </c>
    </row>
    <row r="16" spans="1:22" s="341" customFormat="1" ht="21" thickBot="1" x14ac:dyDescent="0.35">
      <c r="A16" s="423" t="s">
        <v>118</v>
      </c>
      <c r="B16" s="424" t="s">
        <v>151</v>
      </c>
      <c r="C16" s="425">
        <v>1</v>
      </c>
      <c r="D16" s="369"/>
      <c r="E16" s="369"/>
      <c r="F16" s="370"/>
      <c r="G16" s="426">
        <v>3.5</v>
      </c>
      <c r="H16" s="427">
        <v>105</v>
      </c>
      <c r="I16" s="369">
        <v>45</v>
      </c>
      <c r="J16" s="369">
        <v>30</v>
      </c>
      <c r="K16" s="369"/>
      <c r="L16" s="369">
        <v>15</v>
      </c>
      <c r="M16" s="370">
        <v>60</v>
      </c>
      <c r="N16" s="428">
        <v>3</v>
      </c>
      <c r="O16" s="429"/>
      <c r="P16" s="430"/>
      <c r="Q16" s="431"/>
      <c r="R16" s="411"/>
      <c r="S16" s="432">
        <v>1</v>
      </c>
      <c r="T16" s="432"/>
      <c r="U16" s="432"/>
    </row>
    <row r="17" spans="1:25" s="447" customFormat="1" ht="20.25" x14ac:dyDescent="0.3">
      <c r="A17" s="433" t="s">
        <v>109</v>
      </c>
      <c r="B17" s="434" t="s">
        <v>110</v>
      </c>
      <c r="C17" s="435"/>
      <c r="D17" s="394">
        <v>1</v>
      </c>
      <c r="E17" s="436"/>
      <c r="F17" s="437"/>
      <c r="G17" s="438">
        <v>6</v>
      </c>
      <c r="H17" s="397">
        <v>180</v>
      </c>
      <c r="I17" s="436"/>
      <c r="J17" s="436"/>
      <c r="K17" s="436"/>
      <c r="L17" s="436"/>
      <c r="M17" s="437"/>
      <c r="N17" s="439"/>
      <c r="O17" s="440"/>
      <c r="P17" s="441"/>
      <c r="Q17" s="442"/>
      <c r="R17" s="443"/>
      <c r="S17" s="444">
        <v>1</v>
      </c>
      <c r="T17" s="444"/>
      <c r="U17" s="444"/>
      <c r="V17" s="445"/>
      <c r="W17" s="445"/>
      <c r="X17" s="445"/>
      <c r="Y17" s="446"/>
    </row>
    <row r="18" spans="1:25" s="338" customFormat="1" ht="18" x14ac:dyDescent="0.25"/>
    <row r="19" spans="1:25" s="338" customFormat="1" ht="18" x14ac:dyDescent="0.25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view="pageBreakPreview" zoomScale="77" zoomScaleNormal="77" zoomScaleSheetLayoutView="77" workbookViewId="0">
      <selection activeCell="B11" sqref="B11"/>
    </sheetView>
  </sheetViews>
  <sheetFormatPr defaultColWidth="8.85546875" defaultRowHeight="15" x14ac:dyDescent="0.2"/>
  <cols>
    <col min="1" max="1" width="8.85546875" style="125"/>
    <col min="2" max="2" width="66.7109375" style="125" customWidth="1"/>
    <col min="3" max="3" width="6.7109375" style="125" customWidth="1"/>
    <col min="4" max="4" width="7.28515625" style="125" customWidth="1"/>
    <col min="5" max="5" width="7.7109375" style="125" customWidth="1"/>
    <col min="6" max="6" width="6.7109375" style="125" customWidth="1"/>
    <col min="7" max="7" width="7.28515625" style="125" hidden="1" customWidth="1"/>
    <col min="8" max="8" width="0" style="125" hidden="1" customWidth="1"/>
    <col min="9" max="12" width="8.85546875" style="125"/>
    <col min="13" max="14" width="0" style="125" hidden="1" customWidth="1"/>
    <col min="15" max="15" width="17.7109375" style="125" customWidth="1"/>
    <col min="16" max="16" width="0" style="125" hidden="1" customWidth="1"/>
    <col min="17" max="17" width="10.28515625" style="125" hidden="1" customWidth="1"/>
    <col min="18" max="18" width="28.7109375" style="125" customWidth="1"/>
    <col min="19" max="16384" width="8.85546875" style="125"/>
  </cols>
  <sheetData>
    <row r="1" spans="1:20" s="341" customFormat="1" ht="20.25" x14ac:dyDescent="0.3">
      <c r="A1" s="769" t="s">
        <v>152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1"/>
      <c r="R1" s="340"/>
      <c r="S1" s="340"/>
      <c r="T1" s="340"/>
    </row>
    <row r="2" spans="1:20" s="341" customFormat="1" ht="37.15" customHeight="1" x14ac:dyDescent="0.3">
      <c r="A2" s="772" t="s">
        <v>39</v>
      </c>
      <c r="B2" s="773" t="s">
        <v>40</v>
      </c>
      <c r="C2" s="774" t="s">
        <v>141</v>
      </c>
      <c r="D2" s="774"/>
      <c r="E2" s="775"/>
      <c r="F2" s="775"/>
      <c r="G2" s="776" t="s">
        <v>41</v>
      </c>
      <c r="H2" s="773" t="s">
        <v>42</v>
      </c>
      <c r="I2" s="773"/>
      <c r="J2" s="773"/>
      <c r="K2" s="773"/>
      <c r="L2" s="773"/>
      <c r="M2" s="777"/>
      <c r="N2" s="778"/>
      <c r="O2" s="779"/>
      <c r="P2" s="779"/>
      <c r="Q2" s="788"/>
      <c r="R2" s="781" t="s">
        <v>158</v>
      </c>
      <c r="S2" s="340"/>
      <c r="T2" s="340"/>
    </row>
    <row r="3" spans="1:20" s="341" customFormat="1" ht="20.25" x14ac:dyDescent="0.3">
      <c r="A3" s="772"/>
      <c r="B3" s="773"/>
      <c r="C3" s="774"/>
      <c r="D3" s="774"/>
      <c r="E3" s="775"/>
      <c r="F3" s="775"/>
      <c r="G3" s="776"/>
      <c r="H3" s="776" t="s">
        <v>43</v>
      </c>
      <c r="I3" s="781" t="s">
        <v>44</v>
      </c>
      <c r="J3" s="781"/>
      <c r="K3" s="781"/>
      <c r="L3" s="781"/>
      <c r="M3" s="776" t="s">
        <v>45</v>
      </c>
      <c r="N3" s="773" t="s">
        <v>46</v>
      </c>
      <c r="O3" s="777"/>
      <c r="P3" s="777"/>
      <c r="Q3" s="469" t="s">
        <v>90</v>
      </c>
      <c r="R3" s="781"/>
      <c r="S3" s="340"/>
      <c r="T3" s="340"/>
    </row>
    <row r="4" spans="1:20" s="341" customFormat="1" ht="20.25" x14ac:dyDescent="0.3">
      <c r="A4" s="772"/>
      <c r="B4" s="773"/>
      <c r="C4" s="774"/>
      <c r="D4" s="774"/>
      <c r="E4" s="775"/>
      <c r="F4" s="775"/>
      <c r="G4" s="776"/>
      <c r="H4" s="777"/>
      <c r="I4" s="776" t="s">
        <v>47</v>
      </c>
      <c r="J4" s="773" t="s">
        <v>48</v>
      </c>
      <c r="K4" s="777"/>
      <c r="L4" s="777"/>
      <c r="M4" s="777"/>
      <c r="N4" s="781"/>
      <c r="O4" s="785"/>
      <c r="P4" s="785"/>
      <c r="Q4" s="789" t="s">
        <v>148</v>
      </c>
      <c r="R4" s="781"/>
      <c r="S4" s="340"/>
      <c r="T4" s="340"/>
    </row>
    <row r="5" spans="1:20" s="341" customFormat="1" ht="20.25" x14ac:dyDescent="0.3">
      <c r="A5" s="772"/>
      <c r="B5" s="773"/>
      <c r="C5" s="776" t="s">
        <v>49</v>
      </c>
      <c r="D5" s="776" t="s">
        <v>50</v>
      </c>
      <c r="E5" s="782" t="s">
        <v>51</v>
      </c>
      <c r="F5" s="782"/>
      <c r="G5" s="776"/>
      <c r="H5" s="777"/>
      <c r="I5" s="785"/>
      <c r="J5" s="776" t="s">
        <v>52</v>
      </c>
      <c r="K5" s="776" t="s">
        <v>53</v>
      </c>
      <c r="L5" s="776" t="s">
        <v>54</v>
      </c>
      <c r="M5" s="777"/>
      <c r="N5" s="785"/>
      <c r="O5" s="785"/>
      <c r="P5" s="785"/>
      <c r="Q5" s="790"/>
      <c r="R5" s="781"/>
      <c r="S5" s="340"/>
      <c r="T5" s="340"/>
    </row>
    <row r="6" spans="1:20" s="341" customFormat="1" ht="20.25" x14ac:dyDescent="0.3">
      <c r="A6" s="772"/>
      <c r="B6" s="773"/>
      <c r="C6" s="776"/>
      <c r="D6" s="776"/>
      <c r="E6" s="782"/>
      <c r="F6" s="782"/>
      <c r="G6" s="776"/>
      <c r="H6" s="777"/>
      <c r="I6" s="785"/>
      <c r="J6" s="776"/>
      <c r="K6" s="776"/>
      <c r="L6" s="776"/>
      <c r="M6" s="777"/>
      <c r="N6" s="343">
        <v>1</v>
      </c>
      <c r="O6" s="343" t="s">
        <v>142</v>
      </c>
      <c r="P6" s="343" t="s">
        <v>143</v>
      </c>
      <c r="Q6" s="470">
        <v>3</v>
      </c>
      <c r="R6" s="781"/>
      <c r="S6" s="340"/>
      <c r="T6" s="340"/>
    </row>
    <row r="7" spans="1:20" s="341" customFormat="1" ht="15.75" customHeight="1" x14ac:dyDescent="0.3">
      <c r="A7" s="772"/>
      <c r="B7" s="773"/>
      <c r="C7" s="776"/>
      <c r="D7" s="776"/>
      <c r="E7" s="784" t="s">
        <v>55</v>
      </c>
      <c r="F7" s="776" t="s">
        <v>56</v>
      </c>
      <c r="G7" s="776"/>
      <c r="H7" s="777"/>
      <c r="I7" s="785"/>
      <c r="J7" s="776"/>
      <c r="K7" s="776"/>
      <c r="L7" s="776"/>
      <c r="M7" s="777"/>
      <c r="N7" s="773"/>
      <c r="O7" s="777"/>
      <c r="P7" s="777"/>
      <c r="Q7" s="469"/>
      <c r="R7" s="781"/>
      <c r="S7" s="340"/>
      <c r="T7" s="340"/>
    </row>
    <row r="8" spans="1:20" s="341" customFormat="1" ht="33" customHeight="1" x14ac:dyDescent="0.3">
      <c r="A8" s="772"/>
      <c r="B8" s="773"/>
      <c r="C8" s="776"/>
      <c r="D8" s="776"/>
      <c r="E8" s="784"/>
      <c r="F8" s="784"/>
      <c r="G8" s="776"/>
      <c r="H8" s="777"/>
      <c r="I8" s="785"/>
      <c r="J8" s="776"/>
      <c r="K8" s="776"/>
      <c r="L8" s="776"/>
      <c r="M8" s="777"/>
      <c r="N8" s="346">
        <v>15</v>
      </c>
      <c r="O8" s="346" t="s">
        <v>157</v>
      </c>
      <c r="P8" s="346">
        <v>9</v>
      </c>
      <c r="Q8" s="471">
        <v>15</v>
      </c>
      <c r="R8" s="781"/>
      <c r="S8" s="340"/>
      <c r="T8" s="340"/>
    </row>
    <row r="9" spans="1:20" s="341" customFormat="1" ht="40.5" x14ac:dyDescent="0.3">
      <c r="A9" s="348" t="s">
        <v>93</v>
      </c>
      <c r="B9" s="349" t="s">
        <v>66</v>
      </c>
      <c r="C9" s="350"/>
      <c r="D9" s="352"/>
      <c r="E9" s="352"/>
      <c r="F9" s="342"/>
      <c r="G9" s="353">
        <v>2</v>
      </c>
      <c r="H9" s="354">
        <v>60</v>
      </c>
      <c r="I9" s="355">
        <v>20</v>
      </c>
      <c r="J9" s="351"/>
      <c r="K9" s="351"/>
      <c r="L9" s="351">
        <v>20</v>
      </c>
      <c r="M9" s="356">
        <v>40</v>
      </c>
      <c r="N9" s="357"/>
      <c r="O9" s="351">
        <v>2</v>
      </c>
      <c r="P9" s="356"/>
      <c r="Q9" s="358"/>
      <c r="R9" s="474"/>
    </row>
    <row r="10" spans="1:20" s="341" customFormat="1" ht="40.5" x14ac:dyDescent="0.3">
      <c r="A10" s="376" t="s">
        <v>85</v>
      </c>
      <c r="B10" s="448" t="s">
        <v>59</v>
      </c>
      <c r="C10" s="350"/>
      <c r="D10" s="351" t="s">
        <v>142</v>
      </c>
      <c r="E10" s="352"/>
      <c r="F10" s="342"/>
      <c r="G10" s="449">
        <v>1</v>
      </c>
      <c r="H10" s="350">
        <v>30</v>
      </c>
      <c r="I10" s="407">
        <v>14</v>
      </c>
      <c r="J10" s="407">
        <v>10</v>
      </c>
      <c r="K10" s="407"/>
      <c r="L10" s="407">
        <v>4</v>
      </c>
      <c r="M10" s="408">
        <v>16</v>
      </c>
      <c r="N10" s="450"/>
      <c r="O10" s="411">
        <v>1.5</v>
      </c>
      <c r="P10" s="451"/>
      <c r="Q10" s="472"/>
      <c r="R10" s="474"/>
    </row>
    <row r="11" spans="1:20" s="341" customFormat="1" ht="41.25" thickBot="1" x14ac:dyDescent="0.35">
      <c r="A11" s="452" t="s">
        <v>113</v>
      </c>
      <c r="B11" s="453" t="s">
        <v>100</v>
      </c>
      <c r="C11" s="427"/>
      <c r="D11" s="369"/>
      <c r="E11" s="369"/>
      <c r="F11" s="370" t="s">
        <v>142</v>
      </c>
      <c r="G11" s="426">
        <v>1.5</v>
      </c>
      <c r="H11" s="427">
        <v>45</v>
      </c>
      <c r="I11" s="369">
        <v>16</v>
      </c>
      <c r="J11" s="369"/>
      <c r="K11" s="369"/>
      <c r="L11" s="369">
        <v>16</v>
      </c>
      <c r="M11" s="370">
        <v>29</v>
      </c>
      <c r="N11" s="428"/>
      <c r="O11" s="429">
        <v>2</v>
      </c>
      <c r="P11" s="430"/>
      <c r="Q11" s="431"/>
      <c r="R11" s="474"/>
    </row>
    <row r="12" spans="1:20" s="341" customFormat="1" ht="20.25" x14ac:dyDescent="0.3">
      <c r="A12" s="454" t="s">
        <v>95</v>
      </c>
      <c r="B12" s="455" t="s">
        <v>105</v>
      </c>
      <c r="C12" s="456"/>
      <c r="D12" s="394" t="s">
        <v>142</v>
      </c>
      <c r="E12" s="457"/>
      <c r="F12" s="458"/>
      <c r="G12" s="459">
        <v>2</v>
      </c>
      <c r="H12" s="460">
        <v>60</v>
      </c>
      <c r="I12" s="461">
        <v>20</v>
      </c>
      <c r="J12" s="461">
        <v>20</v>
      </c>
      <c r="K12" s="461"/>
      <c r="L12" s="461"/>
      <c r="M12" s="462">
        <v>40</v>
      </c>
      <c r="N12" s="410"/>
      <c r="O12" s="463">
        <v>2</v>
      </c>
      <c r="P12" s="464"/>
      <c r="Q12" s="473"/>
      <c r="R12" s="474"/>
    </row>
    <row r="13" spans="1:20" s="341" customFormat="1" ht="20.25" x14ac:dyDescent="0.3">
      <c r="A13" s="454" t="s">
        <v>102</v>
      </c>
      <c r="B13" s="406" t="s">
        <v>128</v>
      </c>
      <c r="C13" s="350"/>
      <c r="D13" s="407" t="s">
        <v>142</v>
      </c>
      <c r="E13" s="407"/>
      <c r="F13" s="408"/>
      <c r="G13" s="459">
        <v>3</v>
      </c>
      <c r="H13" s="350">
        <v>90</v>
      </c>
      <c r="I13" s="407">
        <v>30</v>
      </c>
      <c r="J13" s="407">
        <v>20</v>
      </c>
      <c r="K13" s="407"/>
      <c r="L13" s="407">
        <v>10</v>
      </c>
      <c r="M13" s="451">
        <v>60</v>
      </c>
      <c r="N13" s="465"/>
      <c r="O13" s="463">
        <v>3</v>
      </c>
      <c r="P13" s="412"/>
      <c r="Q13" s="413"/>
      <c r="R13" s="474"/>
    </row>
    <row r="14" spans="1:20" s="341" customFormat="1" ht="20.25" x14ac:dyDescent="0.3">
      <c r="A14" s="454" t="s">
        <v>122</v>
      </c>
      <c r="B14" s="415" t="s">
        <v>138</v>
      </c>
      <c r="C14" s="350"/>
      <c r="D14" s="407" t="s">
        <v>142</v>
      </c>
      <c r="E14" s="407"/>
      <c r="F14" s="408"/>
      <c r="G14" s="409">
        <v>3</v>
      </c>
      <c r="H14" s="350">
        <v>90</v>
      </c>
      <c r="I14" s="407">
        <v>36</v>
      </c>
      <c r="J14" s="407">
        <v>27</v>
      </c>
      <c r="K14" s="407"/>
      <c r="L14" s="407">
        <v>9</v>
      </c>
      <c r="M14" s="408">
        <v>54</v>
      </c>
      <c r="N14" s="410"/>
      <c r="O14" s="411">
        <v>4</v>
      </c>
      <c r="P14" s="412"/>
      <c r="Q14" s="413"/>
      <c r="R14" s="474"/>
    </row>
    <row r="15" spans="1:20" s="341" customFormat="1" ht="20.25" x14ac:dyDescent="0.3">
      <c r="A15" s="466" t="s">
        <v>117</v>
      </c>
      <c r="B15" s="467" t="s">
        <v>150</v>
      </c>
      <c r="C15" s="468" t="s">
        <v>142</v>
      </c>
      <c r="D15" s="407"/>
      <c r="E15" s="407"/>
      <c r="F15" s="408"/>
      <c r="G15" s="409">
        <v>3</v>
      </c>
      <c r="H15" s="350">
        <v>90</v>
      </c>
      <c r="I15" s="407">
        <v>36</v>
      </c>
      <c r="J15" s="407">
        <v>27</v>
      </c>
      <c r="K15" s="407"/>
      <c r="L15" s="407">
        <v>9</v>
      </c>
      <c r="M15" s="408">
        <v>54</v>
      </c>
      <c r="N15" s="410"/>
      <c r="O15" s="411">
        <v>4</v>
      </c>
      <c r="P15" s="412"/>
      <c r="Q15" s="413"/>
      <c r="R15" s="474"/>
    </row>
    <row r="16" spans="1:20" s="341" customFormat="1" ht="20.25" x14ac:dyDescent="0.3"/>
    <row r="17" s="341" customFormat="1" ht="20.25" x14ac:dyDescent="0.3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view="pageBreakPreview" zoomScale="77" zoomScaleNormal="77" zoomScaleSheetLayoutView="77" workbookViewId="0">
      <selection activeCell="R11" sqref="R11"/>
    </sheetView>
  </sheetViews>
  <sheetFormatPr defaultColWidth="8.85546875" defaultRowHeight="15" x14ac:dyDescent="0.2"/>
  <cols>
    <col min="1" max="1" width="8.85546875" style="125"/>
    <col min="2" max="2" width="66.7109375" style="125" customWidth="1"/>
    <col min="3" max="3" width="6.7109375" style="125" customWidth="1"/>
    <col min="4" max="4" width="7.28515625" style="125" customWidth="1"/>
    <col min="5" max="5" width="7.7109375" style="125" customWidth="1"/>
    <col min="6" max="6" width="6.7109375" style="125" customWidth="1"/>
    <col min="7" max="7" width="7.28515625" style="125" hidden="1" customWidth="1"/>
    <col min="8" max="8" width="0" style="125" hidden="1" customWidth="1"/>
    <col min="9" max="12" width="8.85546875" style="125"/>
    <col min="13" max="14" width="0" style="125" hidden="1" customWidth="1"/>
    <col min="15" max="15" width="11.5703125" style="125" hidden="1" customWidth="1"/>
    <col min="16" max="16" width="14.42578125" style="125" customWidth="1"/>
    <col min="17" max="17" width="10.28515625" style="125" hidden="1" customWidth="1"/>
    <col min="18" max="18" width="30.28515625" style="125" customWidth="1"/>
    <col min="19" max="16384" width="8.85546875" style="125"/>
  </cols>
  <sheetData>
    <row r="1" spans="1:20" s="341" customFormat="1" ht="20.25" x14ac:dyDescent="0.3">
      <c r="A1" s="769" t="s">
        <v>160</v>
      </c>
      <c r="B1" s="770"/>
      <c r="C1" s="770"/>
      <c r="D1" s="770"/>
      <c r="E1" s="770"/>
      <c r="F1" s="770"/>
      <c r="G1" s="770"/>
      <c r="H1" s="791"/>
      <c r="I1" s="791"/>
      <c r="J1" s="791"/>
      <c r="K1" s="791"/>
      <c r="L1" s="791"/>
      <c r="M1" s="791"/>
      <c r="N1" s="791"/>
      <c r="O1" s="791"/>
      <c r="P1" s="791"/>
      <c r="Q1" s="792"/>
      <c r="R1" s="340"/>
      <c r="S1" s="340"/>
      <c r="T1" s="340"/>
    </row>
    <row r="2" spans="1:20" s="341" customFormat="1" ht="37.15" customHeight="1" x14ac:dyDescent="0.3">
      <c r="A2" s="772" t="s">
        <v>39</v>
      </c>
      <c r="B2" s="773" t="s">
        <v>40</v>
      </c>
      <c r="C2" s="774" t="s">
        <v>141</v>
      </c>
      <c r="D2" s="774"/>
      <c r="E2" s="775"/>
      <c r="F2" s="775"/>
      <c r="G2" s="776" t="s">
        <v>41</v>
      </c>
      <c r="H2" s="773" t="s">
        <v>42</v>
      </c>
      <c r="I2" s="773"/>
      <c r="J2" s="773"/>
      <c r="K2" s="773"/>
      <c r="L2" s="773"/>
      <c r="M2" s="777"/>
      <c r="N2" s="773"/>
      <c r="O2" s="773"/>
      <c r="P2" s="773"/>
      <c r="Q2" s="793"/>
      <c r="R2" s="794" t="s">
        <v>158</v>
      </c>
      <c r="S2" s="340"/>
      <c r="T2" s="340"/>
    </row>
    <row r="3" spans="1:20" s="341" customFormat="1" ht="20.25" x14ac:dyDescent="0.3">
      <c r="A3" s="772"/>
      <c r="B3" s="773"/>
      <c r="C3" s="774"/>
      <c r="D3" s="774"/>
      <c r="E3" s="775"/>
      <c r="F3" s="775"/>
      <c r="G3" s="776"/>
      <c r="H3" s="776" t="s">
        <v>43</v>
      </c>
      <c r="I3" s="781" t="s">
        <v>44</v>
      </c>
      <c r="J3" s="781"/>
      <c r="K3" s="781"/>
      <c r="L3" s="781"/>
      <c r="M3" s="776" t="s">
        <v>45</v>
      </c>
      <c r="N3" s="773" t="s">
        <v>46</v>
      </c>
      <c r="O3" s="777"/>
      <c r="P3" s="777"/>
      <c r="Q3" s="487" t="s">
        <v>90</v>
      </c>
      <c r="R3" s="795"/>
      <c r="S3" s="340"/>
      <c r="T3" s="340"/>
    </row>
    <row r="4" spans="1:20" s="341" customFormat="1" ht="20.25" x14ac:dyDescent="0.3">
      <c r="A4" s="772"/>
      <c r="B4" s="773"/>
      <c r="C4" s="774"/>
      <c r="D4" s="774"/>
      <c r="E4" s="775"/>
      <c r="F4" s="775"/>
      <c r="G4" s="776"/>
      <c r="H4" s="777"/>
      <c r="I4" s="776" t="s">
        <v>47</v>
      </c>
      <c r="J4" s="773" t="s">
        <v>48</v>
      </c>
      <c r="K4" s="777"/>
      <c r="L4" s="777"/>
      <c r="M4" s="777"/>
      <c r="N4" s="781"/>
      <c r="O4" s="785"/>
      <c r="P4" s="785"/>
      <c r="Q4" s="781" t="s">
        <v>148</v>
      </c>
      <c r="R4" s="795"/>
      <c r="S4" s="340"/>
      <c r="T4" s="340"/>
    </row>
    <row r="5" spans="1:20" s="341" customFormat="1" ht="20.25" x14ac:dyDescent="0.3">
      <c r="A5" s="772"/>
      <c r="B5" s="773"/>
      <c r="C5" s="776" t="s">
        <v>49</v>
      </c>
      <c r="D5" s="776" t="s">
        <v>50</v>
      </c>
      <c r="E5" s="782" t="s">
        <v>51</v>
      </c>
      <c r="F5" s="782"/>
      <c r="G5" s="776"/>
      <c r="H5" s="777"/>
      <c r="I5" s="785"/>
      <c r="J5" s="776" t="s">
        <v>52</v>
      </c>
      <c r="K5" s="776" t="s">
        <v>53</v>
      </c>
      <c r="L5" s="776" t="s">
        <v>54</v>
      </c>
      <c r="M5" s="777"/>
      <c r="N5" s="785"/>
      <c r="O5" s="785"/>
      <c r="P5" s="785"/>
      <c r="Q5" s="785"/>
      <c r="R5" s="795"/>
      <c r="S5" s="340"/>
      <c r="T5" s="340"/>
    </row>
    <row r="6" spans="1:20" s="341" customFormat="1" ht="20.25" x14ac:dyDescent="0.3">
      <c r="A6" s="772"/>
      <c r="B6" s="773"/>
      <c r="C6" s="776"/>
      <c r="D6" s="776"/>
      <c r="E6" s="782"/>
      <c r="F6" s="782"/>
      <c r="G6" s="776"/>
      <c r="H6" s="777"/>
      <c r="I6" s="785"/>
      <c r="J6" s="776"/>
      <c r="K6" s="776"/>
      <c r="L6" s="776"/>
      <c r="M6" s="777"/>
      <c r="N6" s="343">
        <v>1</v>
      </c>
      <c r="O6" s="343" t="s">
        <v>142</v>
      </c>
      <c r="P6" s="343" t="s">
        <v>143</v>
      </c>
      <c r="Q6" s="343">
        <v>3</v>
      </c>
      <c r="R6" s="795"/>
      <c r="S6" s="340"/>
      <c r="T6" s="340"/>
    </row>
    <row r="7" spans="1:20" s="341" customFormat="1" ht="15.75" customHeight="1" x14ac:dyDescent="0.3">
      <c r="A7" s="772"/>
      <c r="B7" s="773"/>
      <c r="C7" s="776"/>
      <c r="D7" s="776"/>
      <c r="E7" s="784" t="s">
        <v>55</v>
      </c>
      <c r="F7" s="776" t="s">
        <v>56</v>
      </c>
      <c r="G7" s="776"/>
      <c r="H7" s="777"/>
      <c r="I7" s="785"/>
      <c r="J7" s="776"/>
      <c r="K7" s="776"/>
      <c r="L7" s="776"/>
      <c r="M7" s="777"/>
      <c r="N7" s="773"/>
      <c r="O7" s="777"/>
      <c r="P7" s="777"/>
      <c r="Q7" s="487"/>
      <c r="R7" s="795"/>
      <c r="S7" s="340"/>
      <c r="T7" s="340"/>
    </row>
    <row r="8" spans="1:20" s="341" customFormat="1" ht="33" customHeight="1" x14ac:dyDescent="0.3">
      <c r="A8" s="772"/>
      <c r="B8" s="773"/>
      <c r="C8" s="776"/>
      <c r="D8" s="776"/>
      <c r="E8" s="784"/>
      <c r="F8" s="784"/>
      <c r="G8" s="776"/>
      <c r="H8" s="777"/>
      <c r="I8" s="785"/>
      <c r="J8" s="776"/>
      <c r="K8" s="776"/>
      <c r="L8" s="776"/>
      <c r="M8" s="777"/>
      <c r="N8" s="346">
        <v>15</v>
      </c>
      <c r="O8" s="346">
        <v>9</v>
      </c>
      <c r="P8" s="346" t="s">
        <v>157</v>
      </c>
      <c r="Q8" s="346">
        <v>15</v>
      </c>
      <c r="R8" s="796"/>
      <c r="S8" s="340"/>
      <c r="T8" s="340"/>
    </row>
    <row r="9" spans="1:20" s="474" customFormat="1" ht="40.5" x14ac:dyDescent="0.3">
      <c r="A9" s="352" t="s">
        <v>94</v>
      </c>
      <c r="B9" s="486" t="s">
        <v>66</v>
      </c>
      <c r="C9" s="407" t="s">
        <v>143</v>
      </c>
      <c r="D9" s="352"/>
      <c r="E9" s="352"/>
      <c r="F9" s="487"/>
      <c r="G9" s="355">
        <v>2</v>
      </c>
      <c r="H9" s="355">
        <v>60</v>
      </c>
      <c r="I9" s="355">
        <v>20</v>
      </c>
      <c r="J9" s="351"/>
      <c r="K9" s="351"/>
      <c r="L9" s="351">
        <v>20</v>
      </c>
      <c r="M9" s="351">
        <v>40</v>
      </c>
      <c r="N9" s="351"/>
      <c r="O9" s="351"/>
      <c r="P9" s="351">
        <v>2</v>
      </c>
      <c r="Q9" s="490"/>
      <c r="S9" s="494"/>
    </row>
    <row r="10" spans="1:20" s="474" customFormat="1" ht="20.25" x14ac:dyDescent="0.3">
      <c r="A10" s="352" t="s">
        <v>107</v>
      </c>
      <c r="B10" s="488" t="s">
        <v>106</v>
      </c>
      <c r="C10" s="407"/>
      <c r="D10" s="407" t="s">
        <v>143</v>
      </c>
      <c r="E10" s="407"/>
      <c r="F10" s="407"/>
      <c r="G10" s="489">
        <v>1</v>
      </c>
      <c r="H10" s="407">
        <v>30</v>
      </c>
      <c r="I10" s="407">
        <v>10</v>
      </c>
      <c r="J10" s="407"/>
      <c r="K10" s="407"/>
      <c r="L10" s="337">
        <v>10</v>
      </c>
      <c r="M10" s="407">
        <v>20</v>
      </c>
      <c r="N10" s="411"/>
      <c r="O10" s="411"/>
      <c r="P10" s="351">
        <v>1</v>
      </c>
      <c r="Q10" s="491"/>
      <c r="S10" s="494"/>
    </row>
    <row r="11" spans="1:20" s="341" customFormat="1" ht="20.25" x14ac:dyDescent="0.3">
      <c r="A11" s="454" t="s">
        <v>101</v>
      </c>
      <c r="B11" s="484" t="s">
        <v>108</v>
      </c>
      <c r="C11" s="460" t="s">
        <v>143</v>
      </c>
      <c r="D11" s="416"/>
      <c r="E11" s="416"/>
      <c r="F11" s="418"/>
      <c r="G11" s="485">
        <v>3.5</v>
      </c>
      <c r="H11" s="460">
        <v>105</v>
      </c>
      <c r="I11" s="416">
        <v>36</v>
      </c>
      <c r="J11" s="416">
        <v>18</v>
      </c>
      <c r="K11" s="416"/>
      <c r="L11" s="416">
        <v>18</v>
      </c>
      <c r="M11" s="418">
        <v>69</v>
      </c>
      <c r="N11" s="419"/>
      <c r="O11" s="420"/>
      <c r="P11" s="421">
        <v>4</v>
      </c>
      <c r="Q11" s="492"/>
      <c r="R11" s="474"/>
    </row>
    <row r="12" spans="1:20" s="341" customFormat="1" ht="21" thickBot="1" x14ac:dyDescent="0.35">
      <c r="A12" s="405" t="s">
        <v>114</v>
      </c>
      <c r="B12" s="415" t="s">
        <v>103</v>
      </c>
      <c r="C12" s="350"/>
      <c r="D12" s="407" t="s">
        <v>143</v>
      </c>
      <c r="E12" s="407"/>
      <c r="F12" s="408"/>
      <c r="G12" s="409">
        <v>3.5</v>
      </c>
      <c r="H12" s="350">
        <v>105</v>
      </c>
      <c r="I12" s="407">
        <v>36</v>
      </c>
      <c r="J12" s="407">
        <v>27</v>
      </c>
      <c r="K12" s="407"/>
      <c r="L12" s="407">
        <v>9</v>
      </c>
      <c r="M12" s="408">
        <v>69</v>
      </c>
      <c r="N12" s="410"/>
      <c r="O12" s="475"/>
      <c r="P12" s="412">
        <v>4</v>
      </c>
      <c r="Q12" s="413"/>
      <c r="R12" s="474"/>
    </row>
    <row r="13" spans="1:20" s="341" customFormat="1" ht="41.25" thickBot="1" x14ac:dyDescent="0.35">
      <c r="A13" s="454" t="s">
        <v>115</v>
      </c>
      <c r="B13" s="476" t="s">
        <v>125</v>
      </c>
      <c r="C13" s="350"/>
      <c r="D13" s="407" t="s">
        <v>143</v>
      </c>
      <c r="E13" s="407"/>
      <c r="F13" s="408"/>
      <c r="G13" s="409">
        <v>3</v>
      </c>
      <c r="H13" s="350">
        <v>90</v>
      </c>
      <c r="I13" s="407">
        <v>30</v>
      </c>
      <c r="J13" s="407">
        <v>20</v>
      </c>
      <c r="K13" s="407"/>
      <c r="L13" s="407">
        <v>10</v>
      </c>
      <c r="M13" s="408">
        <v>60</v>
      </c>
      <c r="N13" s="410"/>
      <c r="O13" s="411"/>
      <c r="P13" s="412">
        <v>3</v>
      </c>
      <c r="Q13" s="413"/>
      <c r="R13" s="474"/>
    </row>
    <row r="14" spans="1:20" s="341" customFormat="1" ht="20.25" x14ac:dyDescent="0.3">
      <c r="A14" s="477" t="s">
        <v>116</v>
      </c>
      <c r="B14" s="478" t="s">
        <v>139</v>
      </c>
      <c r="C14" s="479"/>
      <c r="D14" s="394" t="s">
        <v>143</v>
      </c>
      <c r="E14" s="394"/>
      <c r="F14" s="395"/>
      <c r="G14" s="480">
        <v>3</v>
      </c>
      <c r="H14" s="397">
        <v>90</v>
      </c>
      <c r="I14" s="394">
        <v>36</v>
      </c>
      <c r="J14" s="398">
        <v>18</v>
      </c>
      <c r="K14" s="398"/>
      <c r="L14" s="398">
        <v>18</v>
      </c>
      <c r="M14" s="395">
        <v>54</v>
      </c>
      <c r="N14" s="481"/>
      <c r="O14" s="482"/>
      <c r="P14" s="483">
        <v>4</v>
      </c>
      <c r="Q14" s="493"/>
      <c r="R14" s="474"/>
    </row>
    <row r="15" spans="1:20" s="341" customFormat="1" ht="20.25" x14ac:dyDescent="0.3"/>
    <row r="16" spans="1:20" s="341" customFormat="1" ht="20.25" x14ac:dyDescent="0.3"/>
  </sheetData>
  <mergeCells count="25">
    <mergeCell ref="R2:R8"/>
    <mergeCell ref="L5:L8"/>
    <mergeCell ref="E7:E8"/>
    <mergeCell ref="F7:F8"/>
    <mergeCell ref="N7:P7"/>
    <mergeCell ref="N3:P3"/>
    <mergeCell ref="I4:I8"/>
    <mergeCell ref="J4:L4"/>
    <mergeCell ref="N4:P5"/>
    <mergeCell ref="Q4:Q5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  <mergeCell ref="C5:C8"/>
    <mergeCell ref="D5:D8"/>
    <mergeCell ref="E5:F6"/>
    <mergeCell ref="J5:J8"/>
    <mergeCell ref="K5:K8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титульний</vt:lpstr>
      <vt:lpstr>план</vt:lpstr>
      <vt:lpstr>1</vt:lpstr>
      <vt:lpstr>2</vt:lpstr>
      <vt:lpstr>3</vt:lpstr>
      <vt:lpstr>'1'!Область_печати</vt:lpstr>
      <vt:lpstr>'2'!Область_печати</vt:lpstr>
      <vt:lpstr>'3'!Область_печати</vt:lpstr>
      <vt:lpstr>план!Область_печати</vt:lpstr>
      <vt:lpstr>титульний!Область_печати</vt:lpstr>
    </vt:vector>
  </TitlesOfParts>
  <Company>DGMA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Liza</cp:lastModifiedBy>
  <cp:lastPrinted>2019-10-25T07:18:22Z</cp:lastPrinted>
  <dcterms:created xsi:type="dcterms:W3CDTF">2007-11-26T10:42:37Z</dcterms:created>
  <dcterms:modified xsi:type="dcterms:W3CDTF">2019-11-01T09:16:05Z</dcterms:modified>
</cp:coreProperties>
</file>