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2"/>
  </bookViews>
  <sheets>
    <sheet name="Лист1" sheetId="1" r:id="rId1"/>
    <sheet name="Лист2" sheetId="2" state="hidden" r:id="rId2"/>
    <sheet name="1-5 курси" sheetId="3" r:id="rId3"/>
  </sheets>
  <definedNames>
    <definedName name="_xlnm.Print_Titles" localSheetId="2">'1-5 курси'!$8:$8</definedName>
    <definedName name="_xlnm.Print_Area" localSheetId="0">'Лист1'!$A$1:$BA$33</definedName>
    <definedName name="_xlnm.Print_Area" localSheetId="1">'Лист2'!$A$1:$K$15</definedName>
  </definedNames>
  <calcPr fullCalcOnLoad="1"/>
</workbook>
</file>

<file path=xl/sharedStrings.xml><?xml version="1.0" encoding="utf-8"?>
<sst xmlns="http://schemas.openxmlformats.org/spreadsheetml/2006/main" count="529" uniqueCount="293">
  <si>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</si>
  <si>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</si>
  <si>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</si>
  <si>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</si>
  <si>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</si>
  <si>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</si>
  <si>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</si>
  <si>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</si>
  <si>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</si>
  <si>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</si>
  <si>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</si>
  <si>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</si>
  <si>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</si>
  <si>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</si>
  <si>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</si>
  <si>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</si>
  <si>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ЗАТВЕРДЖУЮ</t>
  </si>
  <si>
    <t>Донбаська державна машинобудівна академія</t>
  </si>
  <si>
    <t>Екзаменаційна сесія</t>
  </si>
  <si>
    <t>С</t>
  </si>
  <si>
    <t>Практика</t>
  </si>
  <si>
    <t>П</t>
  </si>
  <si>
    <t>К</t>
  </si>
  <si>
    <t>Державна атестація</t>
  </si>
  <si>
    <t>Дипломне проектування</t>
  </si>
  <si>
    <t>Всього</t>
  </si>
  <si>
    <t>№ п/п</t>
  </si>
  <si>
    <t>екзаменів</t>
  </si>
  <si>
    <t>заліків</t>
  </si>
  <si>
    <t>1 курс</t>
  </si>
  <si>
    <t>2 курс</t>
  </si>
  <si>
    <t>3 курс</t>
  </si>
  <si>
    <t>4 курс</t>
  </si>
  <si>
    <t>5 курс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</si>
  <si>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</si>
  <si>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</si>
  <si>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</si>
  <si>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</si>
  <si>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Історія України</t>
  </si>
  <si>
    <t>Іноземна мова (за професійним спрямуванням)</t>
  </si>
  <si>
    <t>Разом:</t>
  </si>
  <si>
    <t>Фізика</t>
  </si>
  <si>
    <t>Математика</t>
  </si>
  <si>
    <t>Інформатика</t>
  </si>
  <si>
    <t>Теоретична механіка</t>
  </si>
  <si>
    <t>Опір матеріалів</t>
  </si>
  <si>
    <t>Теорія механізмів та машин</t>
  </si>
  <si>
    <t>Нарисна геометрія, інженерна та комп'ютерна графіка</t>
  </si>
  <si>
    <t>Взаємозамінність, стандартизація та технічні вимірювання</t>
  </si>
  <si>
    <t>Деталі машин</t>
  </si>
  <si>
    <t>Електротехніка, електроніка та мікропроцесорна техніка</t>
  </si>
  <si>
    <t>Гідравліка, гідро та пневмоприводи</t>
  </si>
  <si>
    <t>Технологічні основи машинобудування</t>
  </si>
  <si>
    <t>Екологія</t>
  </si>
  <si>
    <t>Теорія різання</t>
  </si>
  <si>
    <t>Технологічні методи виробництва заготовок деталей машин</t>
  </si>
  <si>
    <t>Обладнання та транспорт механообробних цехів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</si>
  <si>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</si>
  <si>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</si>
  <si>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</si>
  <si>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</si>
  <si>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</si>
  <si>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Ректор __________________</t>
  </si>
  <si>
    <t>Контрольні роботи</t>
  </si>
  <si>
    <t>Н</t>
  </si>
  <si>
    <t>Настановна сесія</t>
  </si>
  <si>
    <t>Українська мова (за професійним спрямуванням)</t>
  </si>
  <si>
    <t>1</t>
  </si>
  <si>
    <t>4</t>
  </si>
  <si>
    <t>6</t>
  </si>
  <si>
    <t>12</t>
  </si>
  <si>
    <t>4/8</t>
  </si>
  <si>
    <t>Справка</t>
  </si>
  <si>
    <t>Теоретичні основи технології виробництва деталей та складання машин (курс. робота)</t>
  </si>
  <si>
    <t xml:space="preserve">лекції </t>
  </si>
  <si>
    <t>лабораторні</t>
  </si>
  <si>
    <t>практичні</t>
  </si>
  <si>
    <t>10</t>
  </si>
  <si>
    <t xml:space="preserve"> 4/8</t>
  </si>
  <si>
    <t xml:space="preserve">0/6    </t>
  </si>
  <si>
    <t>Триместр</t>
  </si>
  <si>
    <t xml:space="preserve">НАВЧАЛЬНИЙ ПЛАН </t>
  </si>
  <si>
    <t>Історія української культури</t>
  </si>
  <si>
    <t>Теорія механізмів та машин (курсова робота)</t>
  </si>
  <si>
    <t>Теплофізичні процеси</t>
  </si>
  <si>
    <t>Переддипломна практика</t>
  </si>
  <si>
    <t>15</t>
  </si>
  <si>
    <t>3</t>
  </si>
  <si>
    <t>Різальний інструмент</t>
  </si>
  <si>
    <t>9</t>
  </si>
  <si>
    <t xml:space="preserve">Технологія конструкційних матеріалів </t>
  </si>
  <si>
    <t>13</t>
  </si>
  <si>
    <t xml:space="preserve">Теоретична механіка </t>
  </si>
  <si>
    <t>7</t>
  </si>
  <si>
    <t>Теорія автоматичного управління</t>
  </si>
  <si>
    <t>-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</si>
  <si>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</si>
  <si>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Деталі машин (курсовий проект)</t>
  </si>
  <si>
    <t>К/Н</t>
  </si>
  <si>
    <t>С/Н</t>
  </si>
  <si>
    <t>/С</t>
  </si>
  <si>
    <t>Захист дипломного проекту (роботи)</t>
  </si>
  <si>
    <t>12/6</t>
  </si>
  <si>
    <t>1.1 Гуманітарні та соціально-економічні дисципліни</t>
  </si>
  <si>
    <t>1.2 Дисципліни природничо-наукової (фундаментальної) підготовки</t>
  </si>
  <si>
    <t>Разом вибіркова частина:</t>
  </si>
  <si>
    <t>Разом за п.1.2:</t>
  </si>
  <si>
    <t>Разом за п.1.1:</t>
  </si>
  <si>
    <t>Підприємницька діяльність та економіка підприємства</t>
  </si>
  <si>
    <t>Менеджмент та організація виробництва</t>
  </si>
  <si>
    <t>Безпека життєдіяльності</t>
  </si>
  <si>
    <t>ЗД</t>
  </si>
  <si>
    <r>
      <t xml:space="preserve">спеціалізація: </t>
    </r>
    <r>
      <rPr>
        <b/>
        <sz val="14"/>
        <rFont val="Times New Roman"/>
        <family val="1"/>
      </rPr>
      <t>"Технології машинобудування"</t>
    </r>
  </si>
  <si>
    <r>
      <t xml:space="preserve">форма навчання:   </t>
    </r>
    <r>
      <rPr>
        <b/>
        <sz val="14"/>
        <rFont val="Times New Roman"/>
        <family val="1"/>
      </rPr>
      <t>заочна</t>
    </r>
  </si>
  <si>
    <t>Міністерство освіти і науки України</t>
  </si>
  <si>
    <t>12+20+8</t>
  </si>
  <si>
    <r>
      <t>Матеріалознавство</t>
    </r>
    <r>
      <rPr>
        <sz val="12"/>
        <color indexed="10"/>
        <rFont val="Times New Roman"/>
        <family val="1"/>
      </rPr>
      <t xml:space="preserve"> </t>
    </r>
  </si>
  <si>
    <r>
      <t>Філософія</t>
    </r>
    <r>
      <rPr>
        <sz val="12"/>
        <color indexed="10"/>
        <rFont val="Times New Roman"/>
        <family val="1"/>
      </rPr>
      <t xml:space="preserve"> </t>
    </r>
  </si>
  <si>
    <t xml:space="preserve">Хімія </t>
  </si>
  <si>
    <t>8/4</t>
  </si>
  <si>
    <t>4/4</t>
  </si>
  <si>
    <t>12/4</t>
  </si>
  <si>
    <t xml:space="preserve"> 4/4</t>
  </si>
  <si>
    <r>
      <t xml:space="preserve">напрям: </t>
    </r>
    <r>
      <rPr>
        <b/>
        <sz val="14"/>
        <rFont val="Times New Roman"/>
        <family val="1"/>
      </rPr>
      <t>6.050502 "Інженерна механіка"</t>
    </r>
  </si>
  <si>
    <t>Кваліфікація: технічний фахівець-механік</t>
  </si>
  <si>
    <t>на основі повної загальної середньої освіти</t>
  </si>
  <si>
    <t>I. Графік навчального процесу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</si>
  <si>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</si>
  <si>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</si>
  <si>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</si>
  <si>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</si>
  <si>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</si>
  <si>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</si>
  <si>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</si>
  <si>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</si>
  <si>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</si>
  <si>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</si>
  <si>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</si>
  <si>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</si>
  <si>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>Кількість годин</t>
  </si>
  <si>
    <t>самостійна робота</t>
  </si>
  <si>
    <t xml:space="preserve">всього </t>
  </si>
  <si>
    <t>у тому числі:</t>
  </si>
  <si>
    <t>загальний обсяг</t>
  </si>
  <si>
    <t>аудиторних</t>
  </si>
  <si>
    <t>Розподіл годин по курсах і семестрах (триместрах)</t>
  </si>
  <si>
    <t>семестри (триместри)</t>
  </si>
  <si>
    <t>курсові</t>
  </si>
  <si>
    <t>проекти</t>
  </si>
  <si>
    <t>роботи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</si>
  <si>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</si>
  <si>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</si>
  <si>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</si>
  <si>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Кані-кули</t>
  </si>
  <si>
    <t>Назва
 практики</t>
  </si>
  <si>
    <t>47</t>
  </si>
  <si>
    <t>9.5</t>
  </si>
  <si>
    <t>52</t>
  </si>
  <si>
    <t xml:space="preserve">       II. ЗВЕДЕНІ ДАНІ ПРО БЮДЖЕТ ЧАСУ, тижні                           ІІІ. ПРАКТИКА                          IV. ДЕРЖАВНА АТЕСТАЦІЯ</t>
  </si>
  <si>
    <t>Настановна та екзаменаційна сесія</t>
  </si>
  <si>
    <t>Кількість кредитів ЄКТС</t>
  </si>
  <si>
    <t>Розподіл за триместрами</t>
  </si>
  <si>
    <t>НАЗВА НАВЧАЛЬНОЇ ДИСЦИПЛІНИ</t>
  </si>
  <si>
    <t>I</t>
  </si>
  <si>
    <t>II</t>
  </si>
  <si>
    <t>III</t>
  </si>
  <si>
    <t>IV</t>
  </si>
  <si>
    <t>V</t>
  </si>
  <si>
    <t>6/0</t>
  </si>
  <si>
    <t>4/0</t>
  </si>
  <si>
    <t>12/0</t>
  </si>
  <si>
    <t>8/0</t>
  </si>
  <si>
    <t>4/2</t>
  </si>
  <si>
    <t>2/2</t>
  </si>
  <si>
    <t>6/6</t>
  </si>
  <si>
    <t>14/4</t>
  </si>
  <si>
    <t>18/6</t>
  </si>
  <si>
    <t>6/2</t>
  </si>
  <si>
    <t>2/4</t>
  </si>
  <si>
    <t xml:space="preserve"> 6/6</t>
  </si>
  <si>
    <t>30/18</t>
  </si>
  <si>
    <t>36/24</t>
  </si>
  <si>
    <t>40/24</t>
  </si>
  <si>
    <t>30/12</t>
  </si>
  <si>
    <t>50/32</t>
  </si>
  <si>
    <t>16/8</t>
  </si>
  <si>
    <t>44/18</t>
  </si>
  <si>
    <t>22/14</t>
  </si>
  <si>
    <t>42/24</t>
  </si>
  <si>
    <t>46/10</t>
  </si>
  <si>
    <t>8/6</t>
  </si>
  <si>
    <t>12/12</t>
  </si>
  <si>
    <t xml:space="preserve"> 4/2</t>
  </si>
  <si>
    <t>Захист дипломного проекту</t>
  </si>
  <si>
    <t>Строк навчання -5 років</t>
  </si>
  <si>
    <t>10+20+10</t>
  </si>
  <si>
    <t>6+15+9</t>
  </si>
  <si>
    <t>6+18+6</t>
  </si>
  <si>
    <t>"___" ____________ 2015 р.</t>
  </si>
  <si>
    <r>
      <t>____________(</t>
    </r>
    <r>
      <rPr>
        <u val="single"/>
        <sz val="14"/>
        <rFont val="Times New Roman"/>
        <family val="1"/>
      </rPr>
      <t>Ковальов В.Д.)</t>
    </r>
  </si>
  <si>
    <t>36/18</t>
  </si>
  <si>
    <t>50/24</t>
  </si>
  <si>
    <t>42/12</t>
  </si>
  <si>
    <t>30/20</t>
  </si>
  <si>
    <t>34/20</t>
  </si>
  <si>
    <t xml:space="preserve">Розмірне моделювання і аналіз технологічних процесів </t>
  </si>
  <si>
    <t>14</t>
  </si>
  <si>
    <t>40/26</t>
  </si>
  <si>
    <t>2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</si>
  <si>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</si>
  <si>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</si>
  <si>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</si>
  <si>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</si>
  <si>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</si>
  <si>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</si>
  <si>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</si>
  <si>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</si>
  <si>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</si>
  <si>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</si>
  <si>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</si>
  <si>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</si>
  <si>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</si>
  <si>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</si>
  <si>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</si>
  <si>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1.2.9.1</t>
  </si>
  <si>
    <t>1.2.9.2</t>
  </si>
  <si>
    <t>1.2.10</t>
  </si>
  <si>
    <t>1.2.11</t>
  </si>
  <si>
    <t>1.2.12.1</t>
  </si>
  <si>
    <t>1.2.12.2</t>
  </si>
  <si>
    <t>1.2.13</t>
  </si>
  <si>
    <t>1.2.13.1</t>
  </si>
  <si>
    <t>1.2.13.2</t>
  </si>
  <si>
    <t>1.2.14</t>
  </si>
  <si>
    <t>1.2.15</t>
  </si>
  <si>
    <t>1.2.16</t>
  </si>
  <si>
    <t>1.2.16.1</t>
  </si>
  <si>
    <t>1.2.16.2</t>
  </si>
  <si>
    <t>1.2.17</t>
  </si>
  <si>
    <t>2.1.1</t>
  </si>
  <si>
    <t>2.1.2</t>
  </si>
  <si>
    <t>2.1.3</t>
  </si>
  <si>
    <t>3.1</t>
  </si>
  <si>
    <t>3.2</t>
  </si>
  <si>
    <t>4.1</t>
  </si>
  <si>
    <t>Декан ФЕМ</t>
  </si>
  <si>
    <t>С.В. Ковалевський</t>
  </si>
  <si>
    <t>Є.В. Мироненко</t>
  </si>
  <si>
    <t>V. План навчального процесу на 2015/2016 навчальний рік (заочна форма)      ІМ 15-1з</t>
  </si>
  <si>
    <t>Основи охорони праці  та безпека життєдіяльності</t>
  </si>
  <si>
    <t>2 ДИСЦИПЛІНИ ВІЛЬНОГО ВИБОРУ</t>
  </si>
  <si>
    <t>2.1 Природничо-наукові (фундаментальні) дисципліни</t>
  </si>
  <si>
    <t>1.2.2.1</t>
  </si>
  <si>
    <t>1.2.2.2</t>
  </si>
  <si>
    <t>1.2.5.1</t>
  </si>
  <si>
    <t>1.2.5.2</t>
  </si>
  <si>
    <t>1.2.6.1</t>
  </si>
  <si>
    <t>1.2.6.2</t>
  </si>
  <si>
    <t>1.2.6.3</t>
  </si>
  <si>
    <t xml:space="preserve">1.2.9                                          </t>
  </si>
  <si>
    <t>1.2.10.1</t>
  </si>
  <si>
    <t>1.2.10.2</t>
  </si>
  <si>
    <t>1.2.11.1</t>
  </si>
  <si>
    <t>1.2.11.2</t>
  </si>
  <si>
    <t>1.2.12</t>
  </si>
  <si>
    <t>24/18</t>
  </si>
  <si>
    <t>38/26</t>
  </si>
  <si>
    <t>Разом 2.1.1</t>
  </si>
  <si>
    <t>2.2 Дисципліни  загально-професійної підготовки</t>
  </si>
  <si>
    <t>Разом 2.2.1:</t>
  </si>
  <si>
    <t>ЗАГАЛЬНА КІЛЬКІСТЬ ТМ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</si>
  <si>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</si>
  <si>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</si>
  <si>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</si>
  <si>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</si>
  <si>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</si>
  <si>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</si>
  <si>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</si>
  <si>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</si>
  <si>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</si>
  <si>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</si>
  <si>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</si>
  <si>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2.1.12</t>
  </si>
  <si>
    <t>Кількість кредитів ТМ</t>
  </si>
  <si>
    <t>2,3</t>
  </si>
  <si>
    <t>5,6</t>
  </si>
  <si>
    <t>8,9</t>
  </si>
  <si>
    <t>3. ПРАКТИЧНА ПІДГОТОВКА</t>
  </si>
  <si>
    <t>4. ДЕРЖАВНА АТЕСТАЦІЯ</t>
  </si>
  <si>
    <t>11,12</t>
  </si>
  <si>
    <t>1 ОБОВ'ЯЗКОВІ НАВЧАЛЬНІ ДИСЦИПЛІНИ</t>
  </si>
  <si>
    <t>6/4</t>
  </si>
  <si>
    <t>Завідувач кафедри ТМ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</si>
</sst>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_-;\-* #,##0.00_-;\ &quot;&quot;_-;_-@_-"/>
    <numFmt numFmtId="186" formatCode="#,##0.00;\-* #,##0.00_-;\ &quot;&quot;_-;_-@_-"/>
    <numFmt numFmtId="187" formatCode="[$-FC19]d\ mmmm\ yyyy\ &quot;г.&quot;"/>
    <numFmt numFmtId="188" formatCode="#,##0.0_ ;\-#,##0.0\ "/>
    <numFmt numFmtId="189" formatCode="#,##0_-;\-* #,##0_-;\ _-;_-@_-"/>
    <numFmt numFmtId="190" formatCode="#,##0_ ;\-#,##0\ "/>
  </numFmts>
  <fonts count="7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2"/>
      <name val="Times New Roman Cyr"/>
      <family val="0"/>
    </font>
    <font>
      <sz val="11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6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80" fontId="9" fillId="0" borderId="0" xfId="0" applyNumberFormat="1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vertical="center" wrapText="1"/>
    </xf>
    <xf numFmtId="0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89" fontId="2" fillId="0" borderId="0" xfId="0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horizontal="center"/>
    </xf>
    <xf numFmtId="182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8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3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80" fontId="2" fillId="0" borderId="17" xfId="0" applyNumberFormat="1" applyFont="1" applyFill="1" applyBorder="1" applyAlignment="1" applyProtection="1">
      <alignment vertical="center"/>
      <protection/>
    </xf>
    <xf numFmtId="1" fontId="2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89" fontId="2" fillId="0" borderId="19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1" fontId="16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Border="1" applyAlignment="1">
      <alignment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80" fontId="2" fillId="0" borderId="17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right" vertical="center"/>
      <protection/>
    </xf>
    <xf numFmtId="180" fontId="2" fillId="0" borderId="20" xfId="0" applyNumberFormat="1" applyFont="1" applyFill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vertical="center"/>
      <protection/>
    </xf>
    <xf numFmtId="180" fontId="2" fillId="0" borderId="20" xfId="0" applyNumberFormat="1" applyFont="1" applyFill="1" applyBorder="1" applyAlignment="1" applyProtection="1">
      <alignment horizontal="center" vertical="center"/>
      <protection/>
    </xf>
    <xf numFmtId="180" fontId="2" fillId="0" borderId="2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>
      <alignment horizontal="right" vertical="center"/>
    </xf>
    <xf numFmtId="180" fontId="2" fillId="0" borderId="18" xfId="0" applyNumberFormat="1" applyFont="1" applyFill="1" applyBorder="1" applyAlignment="1" applyProtection="1">
      <alignment vertical="center"/>
      <protection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left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180" fontId="16" fillId="0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17" xfId="0" applyNumberFormat="1" applyFont="1" applyBorder="1" applyAlignment="1">
      <alignment horizontal="center" vertical="center" wrapText="1"/>
    </xf>
    <xf numFmtId="49" fontId="16" fillId="0" borderId="17" xfId="0" applyNumberFormat="1" applyFont="1" applyFill="1" applyBorder="1" applyAlignment="1" applyProtection="1">
      <alignment horizontal="center" vertical="center"/>
      <protection/>
    </xf>
    <xf numFmtId="180" fontId="16" fillId="0" borderId="17" xfId="0" applyNumberFormat="1" applyFont="1" applyFill="1" applyBorder="1" applyAlignment="1" applyProtection="1">
      <alignment horizontal="center" vertical="center"/>
      <protection/>
    </xf>
    <xf numFmtId="180" fontId="16" fillId="0" borderId="17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180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180" fontId="16" fillId="0" borderId="10" xfId="0" applyNumberFormat="1" applyFont="1" applyFill="1" applyBorder="1" applyAlignment="1" applyProtection="1">
      <alignment horizontal="center" vertical="center"/>
      <protection/>
    </xf>
    <xf numFmtId="180" fontId="16" fillId="0" borderId="10" xfId="0" applyNumberFormat="1" applyFont="1" applyFill="1" applyBorder="1" applyAlignment="1" applyProtection="1">
      <alignment vertical="center"/>
      <protection/>
    </xf>
    <xf numFmtId="181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1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181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180" fontId="16" fillId="0" borderId="11" xfId="0" applyNumberFormat="1" applyFont="1" applyFill="1" applyBorder="1" applyAlignment="1" applyProtection="1">
      <alignment horizontal="center" vertical="center"/>
      <protection/>
    </xf>
    <xf numFmtId="180" fontId="16" fillId="0" borderId="11" xfId="0" applyNumberFormat="1" applyFont="1" applyFill="1" applyBorder="1" applyAlignment="1" applyProtection="1">
      <alignment vertical="center"/>
      <protection/>
    </xf>
    <xf numFmtId="0" fontId="16" fillId="0" borderId="17" xfId="0" applyNumberFormat="1" applyFont="1" applyFill="1" applyBorder="1" applyAlignment="1" applyProtection="1">
      <alignment horizontal="center" vertical="center"/>
      <protection/>
    </xf>
    <xf numFmtId="49" fontId="16" fillId="0" borderId="21" xfId="0" applyNumberFormat="1" applyFont="1" applyFill="1" applyBorder="1" applyAlignment="1">
      <alignment vertical="center" wrapText="1"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0" fontId="16" fillId="0" borderId="17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22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180" fontId="16" fillId="0" borderId="11" xfId="0" applyNumberFormat="1" applyFont="1" applyFill="1" applyBorder="1" applyAlignment="1" applyProtection="1">
      <alignment horizontal="center" vertical="center"/>
      <protection/>
    </xf>
    <xf numFmtId="180" fontId="16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5" fillId="0" borderId="0" xfId="53" applyFont="1">
      <alignment/>
      <protection/>
    </xf>
    <xf numFmtId="0" fontId="14" fillId="0" borderId="0" xfId="53" applyFont="1">
      <alignment/>
      <protection/>
    </xf>
    <xf numFmtId="0" fontId="21" fillId="0" borderId="0" xfId="53" applyFont="1">
      <alignment/>
      <protection/>
    </xf>
    <xf numFmtId="0" fontId="8" fillId="0" borderId="0" xfId="53" applyFont="1">
      <alignment/>
      <protection/>
    </xf>
    <xf numFmtId="0" fontId="20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49" fontId="14" fillId="0" borderId="23" xfId="53" applyNumberFormat="1" applyFont="1" applyBorder="1" applyAlignment="1" applyProtection="1">
      <alignment horizontal="left" vertical="top" wrapText="1"/>
      <protection locked="0"/>
    </xf>
    <xf numFmtId="0" fontId="21" fillId="0" borderId="23" xfId="0" applyFont="1" applyBorder="1" applyAlignment="1">
      <alignment horizontal="left" wrapText="1"/>
    </xf>
    <xf numFmtId="0" fontId="6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4" fillId="0" borderId="23" xfId="53" applyFont="1" applyBorder="1" applyAlignment="1">
      <alignment horizontal="center" vertical="center" wrapText="1"/>
      <protection/>
    </xf>
    <xf numFmtId="0" fontId="21" fillId="0" borderId="23" xfId="0" applyFont="1" applyBorder="1" applyAlignment="1">
      <alignment wrapText="1"/>
    </xf>
    <xf numFmtId="182" fontId="7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89" fontId="2" fillId="0" borderId="24" xfId="0" applyNumberFormat="1" applyFont="1" applyFill="1" applyBorder="1" applyAlignment="1" applyProtection="1">
      <alignment horizontal="center" vertical="center"/>
      <protection/>
    </xf>
    <xf numFmtId="189" fontId="2" fillId="0" borderId="24" xfId="0" applyNumberFormat="1" applyFont="1" applyFill="1" applyBorder="1" applyAlignment="1" applyProtection="1">
      <alignment vertical="center"/>
      <protection/>
    </xf>
    <xf numFmtId="188" fontId="7" fillId="0" borderId="24" xfId="0" applyNumberFormat="1" applyFont="1" applyFill="1" applyBorder="1" applyAlignment="1">
      <alignment horizontal="center" vertical="center" wrapText="1"/>
    </xf>
    <xf numFmtId="190" fontId="7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80" fontId="2" fillId="0" borderId="24" xfId="0" applyNumberFormat="1" applyFont="1" applyFill="1" applyBorder="1" applyAlignment="1" applyProtection="1">
      <alignment vertical="center"/>
      <protection/>
    </xf>
    <xf numFmtId="182" fontId="13" fillId="0" borderId="17" xfId="0" applyNumberFormat="1" applyFont="1" applyFill="1" applyBorder="1" applyAlignment="1" applyProtection="1">
      <alignment horizontal="center" vertical="center"/>
      <protection/>
    </xf>
    <xf numFmtId="182" fontId="13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1" fontId="27" fillId="0" borderId="24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center" vertical="center" wrapText="1"/>
    </xf>
    <xf numFmtId="180" fontId="16" fillId="0" borderId="24" xfId="0" applyNumberFormat="1" applyFont="1" applyFill="1" applyBorder="1" applyAlignment="1" applyProtection="1">
      <alignment horizontal="center" vertical="center"/>
      <protection/>
    </xf>
    <xf numFmtId="180" fontId="16" fillId="0" borderId="24" xfId="0" applyNumberFormat="1" applyFont="1" applyFill="1" applyBorder="1" applyAlignment="1" applyProtection="1">
      <alignment vertical="center"/>
      <protection/>
    </xf>
    <xf numFmtId="0" fontId="1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 applyProtection="1">
      <alignment vertical="center"/>
      <protection/>
    </xf>
    <xf numFmtId="180" fontId="2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right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182" fontId="12" fillId="0" borderId="20" xfId="0" applyNumberFormat="1" applyFont="1" applyFill="1" applyBorder="1" applyAlignment="1" applyProtection="1">
      <alignment horizontal="center" vertical="center"/>
      <protection/>
    </xf>
    <xf numFmtId="2" fontId="1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right" vertical="center"/>
      <protection/>
    </xf>
    <xf numFmtId="1" fontId="7" fillId="33" borderId="24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24" xfId="0" applyNumberFormat="1" applyFont="1" applyFill="1" applyBorder="1" applyAlignment="1" applyProtection="1">
      <alignment vertical="center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16" fillId="33" borderId="17" xfId="0" applyNumberFormat="1" applyFont="1" applyFill="1" applyBorder="1" applyAlignment="1">
      <alignment horizontal="center" vertical="center"/>
    </xf>
    <xf numFmtId="0" fontId="16" fillId="33" borderId="10" xfId="0" applyNumberFormat="1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 applyProtection="1">
      <alignment horizontal="center" vertical="center"/>
      <protection/>
    </xf>
    <xf numFmtId="2" fontId="16" fillId="33" borderId="10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88" fontId="7" fillId="0" borderId="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80" fontId="68" fillId="0" borderId="13" xfId="0" applyNumberFormat="1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1" fontId="25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182" fontId="7" fillId="33" borderId="24" xfId="0" applyNumberFormat="1" applyFont="1" applyFill="1" applyBorder="1" applyAlignment="1">
      <alignment horizontal="center" vertical="center" wrapText="1"/>
    </xf>
    <xf numFmtId="182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/>
    </xf>
    <xf numFmtId="182" fontId="7" fillId="33" borderId="26" xfId="0" applyNumberFormat="1" applyFont="1" applyFill="1" applyBorder="1" applyAlignment="1">
      <alignment horizontal="center" vertical="center" wrapText="1"/>
    </xf>
    <xf numFmtId="1" fontId="7" fillId="33" borderId="26" xfId="0" applyNumberFormat="1" applyFont="1" applyFill="1" applyBorder="1" applyAlignment="1">
      <alignment horizontal="center" vertical="center" wrapText="1"/>
    </xf>
    <xf numFmtId="0" fontId="7" fillId="33" borderId="26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center" vertical="center" wrapText="1"/>
    </xf>
    <xf numFmtId="49" fontId="7" fillId="33" borderId="26" xfId="0" applyNumberFormat="1" applyFont="1" applyFill="1" applyBorder="1" applyAlignment="1" applyProtection="1">
      <alignment horizontal="center" vertical="center"/>
      <protection/>
    </xf>
    <xf numFmtId="49" fontId="7" fillId="33" borderId="27" xfId="0" applyNumberFormat="1" applyFont="1" applyFill="1" applyBorder="1" applyAlignment="1" applyProtection="1">
      <alignment vertical="center"/>
      <protection/>
    </xf>
    <xf numFmtId="0" fontId="69" fillId="0" borderId="18" xfId="0" applyFont="1" applyFill="1" applyBorder="1" applyAlignment="1">
      <alignment horizontal="right" vertical="center" wrapText="1"/>
    </xf>
    <xf numFmtId="0" fontId="69" fillId="0" borderId="0" xfId="0" applyFont="1" applyFill="1" applyBorder="1" applyAlignment="1">
      <alignment horizontal="right" vertical="center" wrapText="1"/>
    </xf>
    <xf numFmtId="0" fontId="70" fillId="0" borderId="0" xfId="0" applyFont="1" applyFill="1" applyBorder="1" applyAlignment="1">
      <alignment horizontal="center" vertical="center" wrapText="1"/>
    </xf>
    <xf numFmtId="49" fontId="70" fillId="0" borderId="0" xfId="0" applyNumberFormat="1" applyFont="1" applyFill="1" applyBorder="1" applyAlignment="1">
      <alignment horizontal="center" vertical="center" wrapText="1"/>
    </xf>
    <xf numFmtId="189" fontId="70" fillId="0" borderId="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Border="1" applyAlignment="1">
      <alignment horizontal="center" vertical="center" wrapText="1"/>
    </xf>
    <xf numFmtId="49" fontId="6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189" fontId="70" fillId="0" borderId="0" xfId="0" applyNumberFormat="1" applyFont="1" applyFill="1" applyBorder="1" applyAlignment="1" applyProtection="1">
      <alignment horizontal="center" vertical="center"/>
      <protection/>
    </xf>
    <xf numFmtId="189" fontId="70" fillId="0" borderId="19" xfId="0" applyNumberFormat="1" applyFont="1" applyFill="1" applyBorder="1" applyAlignment="1" applyProtection="1">
      <alignment vertical="center"/>
      <protection/>
    </xf>
    <xf numFmtId="0" fontId="70" fillId="0" borderId="0" xfId="0" applyFont="1" applyAlignment="1">
      <alignment horizontal="right" vertical="top"/>
    </xf>
    <xf numFmtId="0" fontId="70" fillId="0" borderId="0" xfId="0" applyFont="1" applyBorder="1" applyAlignment="1">
      <alignment horizontal="left" vertical="center" wrapText="1"/>
    </xf>
    <xf numFmtId="180" fontId="70" fillId="0" borderId="0" xfId="0" applyNumberFormat="1" applyFont="1" applyFill="1" applyBorder="1" applyAlignment="1" applyProtection="1">
      <alignment horizontal="center" vertical="center"/>
      <protection/>
    </xf>
    <xf numFmtId="180" fontId="70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180" fontId="2" fillId="0" borderId="27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180" fontId="2" fillId="33" borderId="28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 applyProtection="1">
      <alignment vertical="center"/>
      <protection/>
    </xf>
    <xf numFmtId="49" fontId="2" fillId="33" borderId="28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30" fillId="33" borderId="10" xfId="0" applyNumberFormat="1" applyFont="1" applyFill="1" applyBorder="1" applyAlignment="1" applyProtection="1">
      <alignment vertical="center"/>
      <protection/>
    </xf>
    <xf numFmtId="183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28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 applyProtection="1">
      <alignment vertical="center"/>
      <protection/>
    </xf>
    <xf numFmtId="180" fontId="2" fillId="0" borderId="29" xfId="0" applyNumberFormat="1" applyFont="1" applyFill="1" applyBorder="1" applyAlignment="1" applyProtection="1">
      <alignment vertical="center"/>
      <protection/>
    </xf>
    <xf numFmtId="49" fontId="2" fillId="0" borderId="30" xfId="0" applyNumberFormat="1" applyFont="1" applyFill="1" applyBorder="1" applyAlignment="1" applyProtection="1">
      <alignment vertical="center"/>
      <protection/>
    </xf>
    <xf numFmtId="180" fontId="7" fillId="0" borderId="24" xfId="0" applyNumberFormat="1" applyFont="1" applyFill="1" applyBorder="1" applyAlignment="1" applyProtection="1">
      <alignment vertical="center"/>
      <protection/>
    </xf>
    <xf numFmtId="180" fontId="2" fillId="0" borderId="24" xfId="0" applyNumberFormat="1" applyFont="1" applyFill="1" applyBorder="1" applyAlignment="1" applyProtection="1">
      <alignment vertical="center"/>
      <protection/>
    </xf>
    <xf numFmtId="188" fontId="7" fillId="0" borderId="24" xfId="0" applyNumberFormat="1" applyFont="1" applyFill="1" applyBorder="1" applyAlignment="1" applyProtection="1">
      <alignment horizontal="center" vertical="center"/>
      <protection/>
    </xf>
    <xf numFmtId="190" fontId="7" fillId="0" borderId="24" xfId="0" applyNumberFormat="1" applyFont="1" applyFill="1" applyBorder="1" applyAlignment="1" applyProtection="1">
      <alignment horizontal="center" vertical="center"/>
      <protection/>
    </xf>
    <xf numFmtId="18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 applyProtection="1">
      <alignment vertical="center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89" fontId="7" fillId="0" borderId="0" xfId="0" applyNumberFormat="1" applyFont="1" applyFill="1" applyBorder="1" applyAlignment="1" applyProtection="1">
      <alignment vertical="center"/>
      <protection/>
    </xf>
    <xf numFmtId="189" fontId="7" fillId="0" borderId="10" xfId="0" applyNumberFormat="1" applyFont="1" applyFill="1" applyBorder="1" applyAlignment="1" applyProtection="1">
      <alignment horizontal="center" vertical="center" wrapText="1"/>
      <protection/>
    </xf>
    <xf numFmtId="188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82" fontId="7" fillId="0" borderId="10" xfId="0" applyNumberFormat="1" applyFont="1" applyBorder="1" applyAlignment="1">
      <alignment horizontal="center" wrapText="1"/>
    </xf>
    <xf numFmtId="0" fontId="31" fillId="0" borderId="0" xfId="0" applyFont="1" applyBorder="1" applyAlignment="1">
      <alignment horizontal="left" wrapText="1"/>
    </xf>
    <xf numFmtId="0" fontId="31" fillId="0" borderId="10" xfId="0" applyFont="1" applyBorder="1" applyAlignment="1">
      <alignment horizontal="center" wrapText="1"/>
    </xf>
    <xf numFmtId="182" fontId="31" fillId="0" borderId="10" xfId="0" applyNumberFormat="1" applyFont="1" applyBorder="1" applyAlignment="1">
      <alignment horizontal="center" wrapText="1"/>
    </xf>
    <xf numFmtId="0" fontId="31" fillId="0" borderId="1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188" fontId="7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center" wrapText="1"/>
    </xf>
    <xf numFmtId="49" fontId="16" fillId="34" borderId="10" xfId="0" applyNumberFormat="1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182" fontId="25" fillId="34" borderId="17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1" fontId="16" fillId="34" borderId="10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3" fillId="0" borderId="31" xfId="0" applyFont="1" applyBorder="1" applyAlignment="1">
      <alignment/>
    </xf>
    <xf numFmtId="0" fontId="24" fillId="0" borderId="33" xfId="0" applyFont="1" applyBorder="1" applyAlignment="1">
      <alignment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4" fillId="0" borderId="0" xfId="53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wrapText="1"/>
    </xf>
    <xf numFmtId="0" fontId="7" fillId="0" borderId="3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7" fillId="0" borderId="34" xfId="53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 wrapText="1"/>
    </xf>
    <xf numFmtId="0" fontId="8" fillId="0" borderId="34" xfId="53" applyFont="1" applyBorder="1" applyAlignment="1">
      <alignment horizontal="center" vertical="center" wrapText="1"/>
      <protection/>
    </xf>
    <xf numFmtId="0" fontId="0" fillId="0" borderId="23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53" applyFont="1" applyBorder="1" applyAlignment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18" fillId="0" borderId="27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4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6" fillId="0" borderId="14" xfId="53" applyFont="1" applyBorder="1" applyAlignment="1">
      <alignment horizontal="center" vertical="center" wrapText="1"/>
      <protection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8" fillId="0" borderId="14" xfId="53" applyFont="1" applyBorder="1" applyAlignment="1">
      <alignment horizontal="center" vertical="center" wrapText="1"/>
      <protection/>
    </xf>
    <xf numFmtId="0" fontId="20" fillId="0" borderId="41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2" fillId="0" borderId="34" xfId="53" applyFont="1" applyBorder="1" applyAlignment="1">
      <alignment horizontal="center" vertical="center" wrapText="1"/>
      <protection/>
    </xf>
    <xf numFmtId="0" fontId="18" fillId="0" borderId="3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23" xfId="0" applyFont="1" applyBorder="1" applyAlignment="1">
      <alignment wrapText="1"/>
    </xf>
    <xf numFmtId="0" fontId="18" fillId="0" borderId="35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36" xfId="0" applyFont="1" applyBorder="1" applyAlignment="1">
      <alignment wrapText="1"/>
    </xf>
    <xf numFmtId="0" fontId="18" fillId="0" borderId="37" xfId="0" applyFont="1" applyBorder="1" applyAlignment="1">
      <alignment wrapText="1"/>
    </xf>
    <xf numFmtId="0" fontId="18" fillId="0" borderId="38" xfId="0" applyFont="1" applyBorder="1" applyAlignment="1">
      <alignment wrapText="1"/>
    </xf>
    <xf numFmtId="0" fontId="20" fillId="0" borderId="4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6" fillId="0" borderId="14" xfId="53" applyNumberFormat="1" applyFont="1" applyBorder="1" applyAlignment="1" applyProtection="1">
      <alignment horizontal="left" vertical="center" wrapText="1"/>
      <protection locked="0"/>
    </xf>
    <xf numFmtId="0" fontId="20" fillId="0" borderId="26" xfId="0" applyFont="1" applyBorder="1" applyAlignment="1">
      <alignment horizontal="left" vertical="center" wrapText="1"/>
    </xf>
    <xf numFmtId="0" fontId="20" fillId="0" borderId="26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34" xfId="53" applyNumberFormat="1" applyFont="1" applyBorder="1" applyAlignment="1">
      <alignment horizontal="center" vertical="center" wrapText="1"/>
      <protection/>
    </xf>
    <xf numFmtId="0" fontId="20" fillId="0" borderId="23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20" fillId="0" borderId="36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8" fillId="0" borderId="10" xfId="53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14" xfId="53" applyNumberFormat="1" applyFont="1" applyBorder="1" applyAlignment="1" applyProtection="1">
      <alignment horizontal="left" vertical="top" wrapText="1"/>
      <protection locked="0"/>
    </xf>
    <xf numFmtId="0" fontId="20" fillId="0" borderId="26" xfId="0" applyFont="1" applyBorder="1" applyAlignment="1">
      <alignment horizontal="left" wrapText="1"/>
    </xf>
    <xf numFmtId="0" fontId="20" fillId="0" borderId="26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49" fontId="14" fillId="0" borderId="0" xfId="53" applyNumberFormat="1" applyFont="1" applyBorder="1" applyAlignment="1">
      <alignment horizontal="left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8" fillId="0" borderId="37" xfId="0" applyNumberFormat="1" applyFont="1" applyFill="1" applyBorder="1" applyAlignment="1" applyProtection="1">
      <alignment horizontal="center" vertical="center" wrapText="1"/>
      <protection/>
    </xf>
    <xf numFmtId="180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vertical="center" wrapText="1"/>
    </xf>
    <xf numFmtId="181" fontId="12" fillId="0" borderId="48" xfId="0" applyNumberFormat="1" applyFont="1" applyFill="1" applyBorder="1" applyAlignment="1" applyProtection="1">
      <alignment horizontal="center" vertical="center"/>
      <protection/>
    </xf>
    <xf numFmtId="181" fontId="12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7" fillId="0" borderId="48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180" fontId="68" fillId="0" borderId="14" xfId="0" applyNumberFormat="1" applyFont="1" applyFill="1" applyBorder="1" applyAlignment="1" applyProtection="1">
      <alignment horizontal="center" wrapText="1"/>
      <protection/>
    </xf>
    <xf numFmtId="0" fontId="71" fillId="0" borderId="27" xfId="0" applyFont="1" applyFill="1" applyBorder="1" applyAlignment="1">
      <alignment horizontal="center" wrapText="1"/>
    </xf>
    <xf numFmtId="181" fontId="6" fillId="0" borderId="36" xfId="0" applyNumberFormat="1" applyFont="1" applyFill="1" applyBorder="1" applyAlignment="1" applyProtection="1">
      <alignment horizontal="center" vertical="center"/>
      <protection/>
    </xf>
    <xf numFmtId="181" fontId="6" fillId="0" borderId="37" xfId="0" applyNumberFormat="1" applyFont="1" applyFill="1" applyBorder="1" applyAlignment="1" applyProtection="1">
      <alignment horizontal="center" vertical="center"/>
      <protection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18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7" fillId="0" borderId="24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48" xfId="0" applyFont="1" applyFill="1" applyBorder="1" applyAlignment="1">
      <alignment horizontal="right" vertical="center" wrapText="1"/>
    </xf>
    <xf numFmtId="0" fontId="0" fillId="0" borderId="49" xfId="0" applyFill="1" applyBorder="1" applyAlignment="1">
      <alignment horizontal="right" vertical="center" wrapText="1"/>
    </xf>
    <xf numFmtId="0" fontId="0" fillId="0" borderId="49" xfId="0" applyFill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Fill="1" applyBorder="1" applyAlignment="1" applyProtection="1">
      <alignment horizontal="center" vertical="center"/>
      <protection/>
    </xf>
    <xf numFmtId="0" fontId="7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49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0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8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80" fontId="68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71" fillId="0" borderId="20" xfId="0" applyFont="1" applyFill="1" applyBorder="1" applyAlignment="1">
      <alignment horizontal="center" vertical="center" textRotation="90" wrapText="1"/>
    </xf>
    <xf numFmtId="0" fontId="71" fillId="0" borderId="51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4" xfId="0" applyNumberFormat="1" applyFont="1" applyFill="1" applyBorder="1" applyAlignment="1" applyProtection="1">
      <alignment horizontal="center" vertical="center" wrapText="1"/>
      <protection/>
    </xf>
    <xf numFmtId="18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80" fontId="2" fillId="0" borderId="18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5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34"/>
  <sheetViews>
    <sheetView view="pageBreakPreview" zoomScale="87" zoomScaleNormal="50" zoomScaleSheetLayoutView="87" zoomScalePageLayoutView="0" workbookViewId="0" topLeftCell="A13">
      <selection activeCell="A8" sqref="A8:O8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33" width="3.25390625" style="1" customWidth="1"/>
    <col min="34" max="34" width="4.75390625" style="1" customWidth="1"/>
    <col min="35" max="36" width="4.125" style="1" customWidth="1"/>
    <col min="37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3" width="5.125" style="1" customWidth="1"/>
    <col min="54" max="16384" width="3.25390625" style="1" customWidth="1"/>
  </cols>
  <sheetData>
    <row r="2" spans="1:53" ht="20.25">
      <c r="A2" s="487" t="s">
        <v>16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97" t="s">
        <v>114</v>
      </c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87"/>
      <c r="AP2" s="487"/>
      <c r="AQ2" s="487"/>
      <c r="AR2" s="487"/>
      <c r="AS2" s="487"/>
      <c r="AT2" s="487"/>
      <c r="AU2" s="487"/>
      <c r="AV2" s="487"/>
      <c r="AW2" s="487"/>
      <c r="AX2" s="487"/>
      <c r="AY2" s="487"/>
      <c r="AZ2" s="487"/>
      <c r="BA2" s="487"/>
    </row>
    <row r="3" spans="1:53" ht="20.25">
      <c r="A3" s="487"/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95" t="s">
        <v>17</v>
      </c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5"/>
      <c r="AH3" s="495"/>
      <c r="AI3" s="495"/>
      <c r="AJ3" s="495"/>
      <c r="AK3" s="495"/>
      <c r="AL3" s="495"/>
      <c r="AM3" s="495"/>
      <c r="AN3" s="495"/>
      <c r="AO3" s="488"/>
      <c r="AP3" s="488"/>
      <c r="AQ3" s="488"/>
      <c r="AR3" s="488"/>
      <c r="AS3" s="488"/>
      <c r="AT3" s="488"/>
      <c r="AU3" s="488"/>
      <c r="AV3" s="488"/>
      <c r="AW3" s="488"/>
      <c r="AX3" s="488"/>
      <c r="AY3" s="488"/>
      <c r="AZ3" s="488"/>
      <c r="BA3" s="488"/>
    </row>
    <row r="4" spans="1:53" ht="20.25">
      <c r="A4" s="496" t="s">
        <v>62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495"/>
      <c r="AD4" s="495"/>
      <c r="AE4" s="495"/>
      <c r="AF4" s="495"/>
      <c r="AG4" s="495"/>
      <c r="AH4" s="495"/>
      <c r="AI4" s="495"/>
      <c r="AJ4" s="495"/>
      <c r="AK4" s="495"/>
      <c r="AL4" s="495"/>
      <c r="AM4" s="495"/>
      <c r="AN4" s="495"/>
      <c r="AO4" s="503"/>
      <c r="AP4" s="503"/>
      <c r="AQ4" s="503"/>
      <c r="AR4" s="503"/>
      <c r="AS4" s="503"/>
      <c r="AT4" s="503"/>
      <c r="AU4" s="503"/>
      <c r="AV4" s="503"/>
      <c r="AW4" s="503"/>
      <c r="AX4" s="503"/>
      <c r="AY4" s="503"/>
      <c r="AZ4" s="503"/>
      <c r="BA4" s="503"/>
    </row>
    <row r="5" spans="1:53" ht="18.75">
      <c r="A5" s="50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498" t="s">
        <v>81</v>
      </c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8"/>
      <c r="AO5" s="489" t="s">
        <v>124</v>
      </c>
      <c r="AP5" s="489"/>
      <c r="AQ5" s="489"/>
      <c r="AR5" s="489"/>
      <c r="AS5" s="489"/>
      <c r="AT5" s="489"/>
      <c r="AU5" s="489"/>
      <c r="AV5" s="489"/>
      <c r="AW5" s="489"/>
      <c r="AX5" s="489"/>
      <c r="AY5" s="489"/>
      <c r="AZ5" s="489"/>
      <c r="BA5" s="489"/>
    </row>
    <row r="6" spans="1:53" s="6" customFormat="1" ht="18.75">
      <c r="A6" s="487" t="s">
        <v>199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96" t="s">
        <v>96</v>
      </c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  <c r="AI6" s="496"/>
      <c r="AJ6" s="496"/>
      <c r="AK6" s="496"/>
      <c r="AL6" s="496"/>
      <c r="AM6" s="496"/>
      <c r="AN6" s="496"/>
      <c r="AO6" s="489"/>
      <c r="AP6" s="489"/>
      <c r="AQ6" s="489"/>
      <c r="AR6" s="489"/>
      <c r="AS6" s="489"/>
      <c r="AT6" s="489"/>
      <c r="AU6" s="489"/>
      <c r="AV6" s="489"/>
      <c r="AW6" s="489"/>
      <c r="AX6" s="489"/>
      <c r="AY6" s="489"/>
      <c r="AZ6" s="489"/>
      <c r="BA6" s="489"/>
    </row>
    <row r="7" spans="16:59" s="6" customFormat="1" ht="18.75">
      <c r="P7" s="168" t="s">
        <v>123</v>
      </c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502" t="s">
        <v>194</v>
      </c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160"/>
      <c r="BB7" s="160"/>
      <c r="BC7" s="160"/>
      <c r="BD7" s="160"/>
      <c r="BE7" s="160"/>
      <c r="BF7" s="160"/>
      <c r="BG7" s="160"/>
    </row>
    <row r="8" spans="1:53" s="6" customFormat="1" ht="18.75" customHeight="1">
      <c r="A8" s="487" t="s">
        <v>198</v>
      </c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168" t="s">
        <v>112</v>
      </c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489" t="s">
        <v>125</v>
      </c>
      <c r="AP8" s="489"/>
      <c r="AQ8" s="489"/>
      <c r="AR8" s="489"/>
      <c r="AS8" s="489"/>
      <c r="AT8" s="489"/>
      <c r="AU8" s="489"/>
      <c r="AV8" s="489"/>
      <c r="AW8" s="489"/>
      <c r="AX8" s="489"/>
      <c r="AY8" s="489"/>
      <c r="AZ8" s="489"/>
      <c r="BA8" s="489"/>
    </row>
    <row r="9" spans="16:53" s="6" customFormat="1" ht="18.75">
      <c r="P9" s="496" t="s">
        <v>113</v>
      </c>
      <c r="Q9" s="496"/>
      <c r="R9" s="496"/>
      <c r="S9" s="496"/>
      <c r="T9" s="496"/>
      <c r="U9" s="496"/>
      <c r="V9" s="496"/>
      <c r="W9" s="496"/>
      <c r="X9" s="496"/>
      <c r="Y9" s="496"/>
      <c r="Z9" s="496"/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0"/>
      <c r="AP9" s="490"/>
      <c r="AQ9" s="490"/>
      <c r="AR9" s="490"/>
      <c r="AS9" s="490"/>
      <c r="AT9" s="490"/>
      <c r="AU9" s="490"/>
      <c r="AV9" s="490"/>
      <c r="AW9" s="490"/>
      <c r="AX9" s="490"/>
      <c r="AY9" s="490"/>
      <c r="AZ9" s="490"/>
      <c r="BA9" s="490"/>
    </row>
    <row r="10" spans="41:53" s="6" customFormat="1" ht="18.75"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</row>
    <row r="11" spans="1:53" s="6" customFormat="1" ht="18.75">
      <c r="A11" s="498" t="s">
        <v>126</v>
      </c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8"/>
      <c r="AB11" s="498"/>
      <c r="AC11" s="498"/>
      <c r="AD11" s="498"/>
      <c r="AE11" s="498"/>
      <c r="AF11" s="498"/>
      <c r="AG11" s="498"/>
      <c r="AH11" s="498"/>
      <c r="AI11" s="498"/>
      <c r="AJ11" s="498"/>
      <c r="AK11" s="498"/>
      <c r="AL11" s="498"/>
      <c r="AM11" s="498"/>
      <c r="AN11" s="498"/>
      <c r="AO11" s="498"/>
      <c r="AP11" s="498"/>
      <c r="AQ11" s="498"/>
      <c r="AR11" s="498"/>
      <c r="AS11" s="498"/>
      <c r="AT11" s="498"/>
      <c r="AU11" s="498"/>
      <c r="AV11" s="498"/>
      <c r="AW11" s="498"/>
      <c r="AX11" s="498"/>
      <c r="AY11" s="498"/>
      <c r="AZ11" s="498"/>
      <c r="BA11" s="498"/>
    </row>
    <row r="13" spans="1:53" ht="18" customHeight="1">
      <c r="A13" s="499" t="s">
        <v>12</v>
      </c>
      <c r="B13" s="500" t="s">
        <v>11</v>
      </c>
      <c r="C13" s="500"/>
      <c r="D13" s="500"/>
      <c r="E13" s="500"/>
      <c r="F13" s="500" t="s">
        <v>0</v>
      </c>
      <c r="G13" s="500"/>
      <c r="H13" s="500"/>
      <c r="I13" s="500"/>
      <c r="J13" s="2"/>
      <c r="K13" s="500" t="s">
        <v>1</v>
      </c>
      <c r="L13" s="500"/>
      <c r="M13" s="500"/>
      <c r="N13" s="500"/>
      <c r="O13" s="500" t="s">
        <v>2</v>
      </c>
      <c r="P13" s="500"/>
      <c r="Q13" s="500"/>
      <c r="R13" s="500"/>
      <c r="S13" s="500" t="s">
        <v>3</v>
      </c>
      <c r="T13" s="500"/>
      <c r="U13" s="500"/>
      <c r="V13" s="500"/>
      <c r="W13" s="2"/>
      <c r="X13" s="500" t="s">
        <v>4</v>
      </c>
      <c r="Y13" s="500"/>
      <c r="Z13" s="500"/>
      <c r="AA13" s="500"/>
      <c r="AB13" s="2"/>
      <c r="AC13" s="500" t="s">
        <v>5</v>
      </c>
      <c r="AD13" s="500"/>
      <c r="AE13" s="500"/>
      <c r="AF13" s="2"/>
      <c r="AG13" s="500" t="s">
        <v>6</v>
      </c>
      <c r="AH13" s="500"/>
      <c r="AI13" s="500"/>
      <c r="AJ13" s="2"/>
      <c r="AK13" s="500" t="s">
        <v>7</v>
      </c>
      <c r="AL13" s="500"/>
      <c r="AM13" s="500"/>
      <c r="AN13" s="2"/>
      <c r="AO13" s="500" t="s">
        <v>8</v>
      </c>
      <c r="AP13" s="500"/>
      <c r="AQ13" s="500"/>
      <c r="AR13" s="500"/>
      <c r="AS13" s="500" t="s">
        <v>9</v>
      </c>
      <c r="AT13" s="500"/>
      <c r="AU13" s="500"/>
      <c r="AV13" s="500"/>
      <c r="AW13" s="506" t="s">
        <v>10</v>
      </c>
      <c r="AX13" s="507"/>
      <c r="AY13" s="507"/>
      <c r="AZ13" s="507"/>
      <c r="BA13" s="508"/>
    </row>
    <row r="14" spans="1:53" s="5" customFormat="1" ht="20.25" customHeight="1">
      <c r="A14" s="499"/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4">
        <v>16</v>
      </c>
      <c r="R14" s="4">
        <v>17</v>
      </c>
      <c r="S14" s="4">
        <v>18</v>
      </c>
      <c r="T14" s="4">
        <v>19</v>
      </c>
      <c r="U14" s="4">
        <v>20</v>
      </c>
      <c r="V14" s="4">
        <v>21</v>
      </c>
      <c r="W14" s="4">
        <v>22</v>
      </c>
      <c r="X14" s="4">
        <v>23</v>
      </c>
      <c r="Y14" s="4">
        <v>24</v>
      </c>
      <c r="Z14" s="4">
        <v>25</v>
      </c>
      <c r="AA14" s="4">
        <v>26</v>
      </c>
      <c r="AB14" s="4">
        <v>27</v>
      </c>
      <c r="AC14" s="4">
        <v>28</v>
      </c>
      <c r="AD14" s="4">
        <v>29</v>
      </c>
      <c r="AE14" s="4">
        <v>30</v>
      </c>
      <c r="AF14" s="4">
        <v>31</v>
      </c>
      <c r="AG14" s="4">
        <v>32</v>
      </c>
      <c r="AH14" s="4">
        <v>33</v>
      </c>
      <c r="AI14" s="4">
        <v>34</v>
      </c>
      <c r="AJ14" s="4">
        <v>35</v>
      </c>
      <c r="AK14" s="4">
        <v>36</v>
      </c>
      <c r="AL14" s="4">
        <v>37</v>
      </c>
      <c r="AM14" s="4">
        <v>38</v>
      </c>
      <c r="AN14" s="4">
        <v>39</v>
      </c>
      <c r="AO14" s="4">
        <v>40</v>
      </c>
      <c r="AP14" s="4">
        <v>41</v>
      </c>
      <c r="AQ14" s="4">
        <v>42</v>
      </c>
      <c r="AR14" s="4">
        <v>43</v>
      </c>
      <c r="AS14" s="4">
        <v>44</v>
      </c>
      <c r="AT14" s="4">
        <v>45</v>
      </c>
      <c r="AU14" s="4">
        <v>46</v>
      </c>
      <c r="AV14" s="4">
        <v>47</v>
      </c>
      <c r="AW14" s="4">
        <v>48</v>
      </c>
      <c r="AX14" s="4">
        <v>49</v>
      </c>
      <c r="AY14" s="4">
        <v>50</v>
      </c>
      <c r="AZ14" s="4">
        <v>51</v>
      </c>
      <c r="BA14" s="4">
        <v>52</v>
      </c>
    </row>
    <row r="15" spans="1:53" ht="19.5" customHeight="1">
      <c r="A15" s="63" t="s">
        <v>163</v>
      </c>
      <c r="B15" s="64" t="s">
        <v>95</v>
      </c>
      <c r="C15" s="64" t="s">
        <v>95</v>
      </c>
      <c r="D15" s="64" t="s">
        <v>95</v>
      </c>
      <c r="E15" s="65" t="s">
        <v>64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10" t="s">
        <v>19</v>
      </c>
      <c r="V15" s="10" t="s">
        <v>64</v>
      </c>
      <c r="W15" s="10" t="s">
        <v>22</v>
      </c>
      <c r="X15" s="10" t="s">
        <v>22</v>
      </c>
      <c r="Y15" s="10"/>
      <c r="Z15" s="56"/>
      <c r="AA15" s="56"/>
      <c r="AB15" s="56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10"/>
      <c r="AT15" s="10"/>
      <c r="AU15" s="10" t="s">
        <v>19</v>
      </c>
      <c r="AV15" s="10" t="s">
        <v>22</v>
      </c>
      <c r="AW15" s="10" t="s">
        <v>22</v>
      </c>
      <c r="AX15" s="10" t="s">
        <v>22</v>
      </c>
      <c r="AY15" s="10" t="s">
        <v>22</v>
      </c>
      <c r="AZ15" s="10" t="s">
        <v>22</v>
      </c>
      <c r="BA15" s="10" t="s">
        <v>22</v>
      </c>
    </row>
    <row r="16" spans="1:53" ht="19.5" customHeight="1">
      <c r="A16" s="7" t="s">
        <v>164</v>
      </c>
      <c r="B16" s="7" t="s">
        <v>22</v>
      </c>
      <c r="C16" s="7" t="s">
        <v>22</v>
      </c>
      <c r="D16" s="7" t="s">
        <v>22</v>
      </c>
      <c r="E16" s="65" t="s">
        <v>64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10" t="s">
        <v>19</v>
      </c>
      <c r="V16" s="10" t="s">
        <v>64</v>
      </c>
      <c r="W16" s="10" t="s">
        <v>22</v>
      </c>
      <c r="X16" s="10" t="s">
        <v>22</v>
      </c>
      <c r="Y16" s="10"/>
      <c r="Z16" s="56"/>
      <c r="AA16" s="56"/>
      <c r="AB16" s="56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10"/>
      <c r="AT16" s="10"/>
      <c r="AU16" s="10" t="s">
        <v>19</v>
      </c>
      <c r="AV16" s="10" t="s">
        <v>22</v>
      </c>
      <c r="AW16" s="10" t="s">
        <v>22</v>
      </c>
      <c r="AX16" s="10" t="s">
        <v>22</v>
      </c>
      <c r="AY16" s="10" t="s">
        <v>22</v>
      </c>
      <c r="AZ16" s="10" t="s">
        <v>22</v>
      </c>
      <c r="BA16" s="10" t="s">
        <v>22</v>
      </c>
    </row>
    <row r="17" spans="1:53" ht="19.5" customHeight="1">
      <c r="A17" s="7" t="s">
        <v>165</v>
      </c>
      <c r="B17" s="7" t="s">
        <v>22</v>
      </c>
      <c r="C17" s="7" t="s">
        <v>22</v>
      </c>
      <c r="D17" s="67" t="s">
        <v>98</v>
      </c>
      <c r="E17" s="65" t="s">
        <v>64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10" t="s">
        <v>19</v>
      </c>
      <c r="V17" s="4" t="s">
        <v>99</v>
      </c>
      <c r="W17" s="10" t="s">
        <v>64</v>
      </c>
      <c r="X17" s="10" t="s">
        <v>22</v>
      </c>
      <c r="Y17" s="10"/>
      <c r="Z17" s="56"/>
      <c r="AA17" s="56"/>
      <c r="AB17" s="56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10"/>
      <c r="AT17" s="29" t="s">
        <v>100</v>
      </c>
      <c r="AU17" s="10" t="s">
        <v>19</v>
      </c>
      <c r="AV17" s="10" t="s">
        <v>22</v>
      </c>
      <c r="AW17" s="10" t="s">
        <v>22</v>
      </c>
      <c r="AX17" s="10" t="s">
        <v>22</v>
      </c>
      <c r="AY17" s="10" t="s">
        <v>22</v>
      </c>
      <c r="AZ17" s="10" t="s">
        <v>22</v>
      </c>
      <c r="BA17" s="10" t="s">
        <v>22</v>
      </c>
    </row>
    <row r="18" spans="1:53" ht="19.5" customHeight="1">
      <c r="A18" s="7" t="s">
        <v>166</v>
      </c>
      <c r="B18" s="7" t="s">
        <v>22</v>
      </c>
      <c r="C18" s="7" t="s">
        <v>22</v>
      </c>
      <c r="D18" s="67" t="s">
        <v>98</v>
      </c>
      <c r="E18" s="65" t="s">
        <v>64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10" t="s">
        <v>19</v>
      </c>
      <c r="V18" s="4" t="s">
        <v>99</v>
      </c>
      <c r="W18" s="10" t="s">
        <v>64</v>
      </c>
      <c r="X18" s="10" t="s">
        <v>22</v>
      </c>
      <c r="Y18" s="10"/>
      <c r="Z18" s="56"/>
      <c r="AA18" s="56"/>
      <c r="AB18" s="56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10"/>
      <c r="AT18" s="29" t="s">
        <v>100</v>
      </c>
      <c r="AU18" s="26" t="s">
        <v>19</v>
      </c>
      <c r="AV18" s="26" t="s">
        <v>22</v>
      </c>
      <c r="AW18" s="26" t="s">
        <v>22</v>
      </c>
      <c r="AX18" s="10" t="s">
        <v>22</v>
      </c>
      <c r="AY18" s="10" t="s">
        <v>22</v>
      </c>
      <c r="AZ18" s="10" t="s">
        <v>22</v>
      </c>
      <c r="BA18" s="10" t="s">
        <v>22</v>
      </c>
    </row>
    <row r="19" spans="1:53" ht="19.5" customHeight="1">
      <c r="A19" s="7" t="s">
        <v>167</v>
      </c>
      <c r="B19" s="7" t="s">
        <v>22</v>
      </c>
      <c r="C19" s="7" t="s">
        <v>22</v>
      </c>
      <c r="D19" s="67" t="s">
        <v>98</v>
      </c>
      <c r="E19" s="65" t="s">
        <v>64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7" t="s">
        <v>19</v>
      </c>
      <c r="V19" s="4" t="s">
        <v>99</v>
      </c>
      <c r="W19" s="29" t="s">
        <v>64</v>
      </c>
      <c r="X19" s="29" t="s">
        <v>22</v>
      </c>
      <c r="Y19" s="29"/>
      <c r="Z19" s="56"/>
      <c r="AA19" s="56"/>
      <c r="AB19" s="56"/>
      <c r="AC19" s="29"/>
      <c r="AD19" s="29"/>
      <c r="AE19" s="29"/>
      <c r="AF19" s="29"/>
      <c r="AG19" s="29" t="s">
        <v>100</v>
      </c>
      <c r="AH19" s="29" t="s">
        <v>19</v>
      </c>
      <c r="AI19" s="27" t="s">
        <v>21</v>
      </c>
      <c r="AJ19" s="27" t="s">
        <v>21</v>
      </c>
      <c r="AK19" s="27" t="s">
        <v>21</v>
      </c>
      <c r="AL19" s="27" t="s">
        <v>13</v>
      </c>
      <c r="AM19" s="27" t="s">
        <v>13</v>
      </c>
      <c r="AN19" s="27" t="s">
        <v>13</v>
      </c>
      <c r="AO19" s="27" t="s">
        <v>13</v>
      </c>
      <c r="AP19" s="27" t="s">
        <v>13</v>
      </c>
      <c r="AQ19" s="27" t="s">
        <v>13</v>
      </c>
      <c r="AR19" s="27" t="s">
        <v>13</v>
      </c>
      <c r="AS19" s="27" t="s">
        <v>13</v>
      </c>
      <c r="AT19" s="27" t="s">
        <v>13</v>
      </c>
      <c r="AU19" s="113" t="s">
        <v>111</v>
      </c>
      <c r="AV19" s="113" t="s">
        <v>111</v>
      </c>
      <c r="AW19" s="64" t="s">
        <v>95</v>
      </c>
      <c r="AX19" s="64" t="s">
        <v>95</v>
      </c>
      <c r="AY19" s="64" t="s">
        <v>95</v>
      </c>
      <c r="AZ19" s="64" t="s">
        <v>95</v>
      </c>
      <c r="BA19" s="64" t="s">
        <v>95</v>
      </c>
    </row>
    <row r="20" spans="1:53" ht="9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s="3" customFormat="1" ht="15.75">
      <c r="A21" s="504" t="s">
        <v>150</v>
      </c>
      <c r="B21" s="504"/>
      <c r="C21" s="504"/>
      <c r="D21" s="504"/>
      <c r="E21" s="504"/>
      <c r="F21" s="504"/>
      <c r="G21" s="504"/>
      <c r="H21" s="504"/>
      <c r="I21" s="504"/>
      <c r="J21" s="481"/>
      <c r="K21" s="481"/>
      <c r="L21" s="481"/>
      <c r="M21" s="481"/>
      <c r="N21" s="481"/>
      <c r="O21" s="481"/>
      <c r="P21" s="481"/>
      <c r="Q21" s="481"/>
      <c r="R21" s="481"/>
      <c r="S21" s="481"/>
      <c r="T21" s="481"/>
      <c r="U21" s="481"/>
      <c r="V21" s="481"/>
      <c r="W21" s="481"/>
      <c r="X21" s="481"/>
      <c r="Y21" s="481"/>
      <c r="Z21" s="481"/>
      <c r="AA21" s="481"/>
      <c r="AB21" s="481"/>
      <c r="AC21" s="481"/>
      <c r="AD21" s="481"/>
      <c r="AE21" s="481"/>
      <c r="AF21" s="481"/>
      <c r="AG21" s="481"/>
      <c r="AH21" s="481"/>
      <c r="AI21" s="481"/>
      <c r="AJ21" s="481"/>
      <c r="AK21" s="481"/>
      <c r="AL21" s="481"/>
      <c r="AM21" s="481"/>
      <c r="AN21" s="481"/>
      <c r="AO21" s="481"/>
      <c r="AP21" s="481"/>
      <c r="AQ21" s="481"/>
      <c r="AR21" s="481"/>
      <c r="AS21" s="481"/>
      <c r="AT21" s="481"/>
      <c r="AU21" s="481"/>
      <c r="AV21" s="505"/>
      <c r="AW21" s="505"/>
      <c r="AX21" s="505"/>
      <c r="AY21" s="505"/>
      <c r="AZ21" s="505"/>
      <c r="BA21" s="1"/>
    </row>
    <row r="22" spans="10:53" ht="18.75" customHeight="1">
      <c r="J22" s="170"/>
      <c r="K22" s="170"/>
      <c r="L22" s="170"/>
      <c r="M22" s="170"/>
      <c r="N22" s="170"/>
      <c r="Q22" s="170"/>
      <c r="R22" s="170"/>
      <c r="S22" s="170"/>
      <c r="T22" s="170"/>
      <c r="U22" s="170"/>
      <c r="V22" s="170"/>
      <c r="W22" s="6"/>
      <c r="X22" s="6"/>
      <c r="Y22" s="170"/>
      <c r="Z22" s="170"/>
      <c r="AA22" s="170"/>
      <c r="AB22" s="170"/>
      <c r="AC22" s="170"/>
      <c r="AD22" s="170"/>
      <c r="AE22" s="6"/>
      <c r="AF22" s="6"/>
      <c r="AG22" s="170"/>
      <c r="AH22" s="170"/>
      <c r="AI22" s="170"/>
      <c r="AJ22" s="170"/>
      <c r="AK22" s="6"/>
      <c r="AL22" s="6"/>
      <c r="AM22" s="170"/>
      <c r="AN22" s="170"/>
      <c r="AO22" s="170"/>
      <c r="AP22" s="170"/>
      <c r="AQ22" s="160"/>
      <c r="AR22" s="6"/>
      <c r="AS22" s="172"/>
      <c r="AT22" s="173"/>
      <c r="AU22" s="173"/>
      <c r="AV22" s="173"/>
      <c r="AW22" s="173"/>
      <c r="AX22" s="6"/>
      <c r="AY22" s="171"/>
      <c r="AZ22" s="171"/>
      <c r="BA22" s="171"/>
    </row>
    <row r="23" spans="1:53" ht="18.75" customHeight="1">
      <c r="A23" s="177" t="s">
        <v>158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9"/>
      <c r="AX23" s="179"/>
      <c r="AY23" s="179"/>
      <c r="AZ23" s="179"/>
      <c r="BA23" s="6"/>
    </row>
    <row r="24" spans="1:53" ht="18.75" customHeight="1">
      <c r="A24" s="180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6"/>
    </row>
    <row r="25" spans="1:53" ht="18.75" customHeight="1">
      <c r="A25" s="469" t="s">
        <v>12</v>
      </c>
      <c r="B25" s="470"/>
      <c r="C25" s="409" t="s">
        <v>14</v>
      </c>
      <c r="D25" s="475"/>
      <c r="E25" s="475"/>
      <c r="F25" s="470"/>
      <c r="G25" s="418" t="s">
        <v>159</v>
      </c>
      <c r="H25" s="475"/>
      <c r="I25" s="470"/>
      <c r="J25" s="418" t="s">
        <v>20</v>
      </c>
      <c r="K25" s="475"/>
      <c r="L25" s="475"/>
      <c r="M25" s="470"/>
      <c r="N25" s="418" t="s">
        <v>151</v>
      </c>
      <c r="O25" s="475"/>
      <c r="P25" s="470"/>
      <c r="Q25" s="418" t="s">
        <v>152</v>
      </c>
      <c r="R25" s="478"/>
      <c r="S25" s="479"/>
      <c r="T25" s="418" t="s">
        <v>153</v>
      </c>
      <c r="U25" s="475"/>
      <c r="V25" s="470"/>
      <c r="W25" s="418" t="s">
        <v>128</v>
      </c>
      <c r="X25" s="475"/>
      <c r="Y25" s="470"/>
      <c r="Z25" s="182"/>
      <c r="AA25" s="512" t="s">
        <v>154</v>
      </c>
      <c r="AB25" s="513"/>
      <c r="AC25" s="513"/>
      <c r="AD25" s="513"/>
      <c r="AE25" s="513"/>
      <c r="AF25" s="514"/>
      <c r="AG25" s="515"/>
      <c r="AH25" s="520" t="s">
        <v>80</v>
      </c>
      <c r="AI25" s="521"/>
      <c r="AJ25" s="521"/>
      <c r="AK25" s="522" t="s">
        <v>134</v>
      </c>
      <c r="AL25" s="523"/>
      <c r="AM25" s="524"/>
      <c r="AN25" s="183"/>
      <c r="AO25" s="409" t="s">
        <v>135</v>
      </c>
      <c r="AP25" s="410"/>
      <c r="AQ25" s="410"/>
      <c r="AR25" s="411"/>
      <c r="AS25" s="418" t="s">
        <v>136</v>
      </c>
      <c r="AT25" s="410"/>
      <c r="AU25" s="410"/>
      <c r="AV25" s="410"/>
      <c r="AW25" s="411"/>
      <c r="AX25" s="420" t="s">
        <v>80</v>
      </c>
      <c r="AY25" s="421"/>
      <c r="AZ25" s="421"/>
      <c r="BA25" s="422"/>
    </row>
    <row r="26" spans="1:53" ht="18.75" customHeight="1">
      <c r="A26" s="471"/>
      <c r="B26" s="472"/>
      <c r="C26" s="471"/>
      <c r="D26" s="476"/>
      <c r="E26" s="476"/>
      <c r="F26" s="472"/>
      <c r="G26" s="471"/>
      <c r="H26" s="476"/>
      <c r="I26" s="472"/>
      <c r="J26" s="471"/>
      <c r="K26" s="476"/>
      <c r="L26" s="476"/>
      <c r="M26" s="472"/>
      <c r="N26" s="471"/>
      <c r="O26" s="476"/>
      <c r="P26" s="472"/>
      <c r="Q26" s="480"/>
      <c r="R26" s="481"/>
      <c r="S26" s="482"/>
      <c r="T26" s="471"/>
      <c r="U26" s="476"/>
      <c r="V26" s="472"/>
      <c r="W26" s="471"/>
      <c r="X26" s="476"/>
      <c r="Y26" s="472"/>
      <c r="Z26" s="182"/>
      <c r="AA26" s="516"/>
      <c r="AB26" s="517"/>
      <c r="AC26" s="517"/>
      <c r="AD26" s="517"/>
      <c r="AE26" s="517"/>
      <c r="AF26" s="518"/>
      <c r="AG26" s="519"/>
      <c r="AH26" s="521"/>
      <c r="AI26" s="521"/>
      <c r="AJ26" s="521"/>
      <c r="AK26" s="525"/>
      <c r="AL26" s="526"/>
      <c r="AM26" s="527"/>
      <c r="AN26" s="183"/>
      <c r="AO26" s="412"/>
      <c r="AP26" s="413"/>
      <c r="AQ26" s="413"/>
      <c r="AR26" s="414"/>
      <c r="AS26" s="412"/>
      <c r="AT26" s="419"/>
      <c r="AU26" s="419"/>
      <c r="AV26" s="419"/>
      <c r="AW26" s="414"/>
      <c r="AX26" s="423"/>
      <c r="AY26" s="424"/>
      <c r="AZ26" s="424"/>
      <c r="BA26" s="425"/>
    </row>
    <row r="27" spans="1:53" ht="68.25" customHeight="1">
      <c r="A27" s="473"/>
      <c r="B27" s="474"/>
      <c r="C27" s="473"/>
      <c r="D27" s="477"/>
      <c r="E27" s="477"/>
      <c r="F27" s="474"/>
      <c r="G27" s="473"/>
      <c r="H27" s="477"/>
      <c r="I27" s="474"/>
      <c r="J27" s="473"/>
      <c r="K27" s="477"/>
      <c r="L27" s="477"/>
      <c r="M27" s="474"/>
      <c r="N27" s="473"/>
      <c r="O27" s="477"/>
      <c r="P27" s="474"/>
      <c r="Q27" s="483"/>
      <c r="R27" s="484"/>
      <c r="S27" s="485"/>
      <c r="T27" s="473"/>
      <c r="U27" s="477"/>
      <c r="V27" s="474"/>
      <c r="W27" s="473"/>
      <c r="X27" s="477"/>
      <c r="Y27" s="474"/>
      <c r="Z27" s="182"/>
      <c r="AA27" s="491" t="s">
        <v>133</v>
      </c>
      <c r="AB27" s="492"/>
      <c r="AC27" s="492"/>
      <c r="AD27" s="492"/>
      <c r="AE27" s="492"/>
      <c r="AF27" s="493"/>
      <c r="AG27" s="494"/>
      <c r="AH27" s="429">
        <v>15</v>
      </c>
      <c r="AI27" s="430"/>
      <c r="AJ27" s="431"/>
      <c r="AK27" s="528">
        <v>3</v>
      </c>
      <c r="AL27" s="528"/>
      <c r="AM27" s="528"/>
      <c r="AN27" s="183"/>
      <c r="AO27" s="415"/>
      <c r="AP27" s="416"/>
      <c r="AQ27" s="416"/>
      <c r="AR27" s="417"/>
      <c r="AS27" s="415"/>
      <c r="AT27" s="416"/>
      <c r="AU27" s="416"/>
      <c r="AV27" s="416"/>
      <c r="AW27" s="417"/>
      <c r="AX27" s="426"/>
      <c r="AY27" s="427"/>
      <c r="AZ27" s="427"/>
      <c r="BA27" s="428"/>
    </row>
    <row r="28" spans="1:53" ht="50.25" customHeight="1">
      <c r="A28" s="468" t="s">
        <v>163</v>
      </c>
      <c r="B28" s="450"/>
      <c r="C28" s="404">
        <v>37</v>
      </c>
      <c r="D28" s="455"/>
      <c r="E28" s="455"/>
      <c r="F28" s="456"/>
      <c r="G28" s="448">
        <v>4</v>
      </c>
      <c r="H28" s="462"/>
      <c r="I28" s="463"/>
      <c r="J28" s="448"/>
      <c r="K28" s="462"/>
      <c r="L28" s="462"/>
      <c r="M28" s="463"/>
      <c r="N28" s="448"/>
      <c r="O28" s="462"/>
      <c r="P28" s="463"/>
      <c r="Q28" s="465"/>
      <c r="R28" s="460"/>
      <c r="S28" s="461"/>
      <c r="T28" s="448">
        <v>8</v>
      </c>
      <c r="U28" s="466"/>
      <c r="V28" s="486"/>
      <c r="W28" s="448">
        <v>49</v>
      </c>
      <c r="X28" s="466"/>
      <c r="Y28" s="467"/>
      <c r="Z28" s="182"/>
      <c r="AA28" s="529" t="s">
        <v>24</v>
      </c>
      <c r="AB28" s="530"/>
      <c r="AC28" s="530"/>
      <c r="AD28" s="530"/>
      <c r="AE28" s="530"/>
      <c r="AF28" s="531"/>
      <c r="AG28" s="532"/>
      <c r="AH28" s="429">
        <v>15</v>
      </c>
      <c r="AI28" s="430"/>
      <c r="AJ28" s="431"/>
      <c r="AK28" s="528">
        <v>9</v>
      </c>
      <c r="AL28" s="528"/>
      <c r="AM28" s="528"/>
      <c r="AN28" s="183"/>
      <c r="AO28" s="429" t="s">
        <v>24</v>
      </c>
      <c r="AP28" s="430"/>
      <c r="AQ28" s="430"/>
      <c r="AR28" s="431"/>
      <c r="AS28" s="429" t="s">
        <v>193</v>
      </c>
      <c r="AT28" s="432"/>
      <c r="AU28" s="432"/>
      <c r="AV28" s="432"/>
      <c r="AW28" s="433"/>
      <c r="AX28" s="434">
        <v>15</v>
      </c>
      <c r="AY28" s="435"/>
      <c r="AZ28" s="435"/>
      <c r="BA28" s="436"/>
    </row>
    <row r="29" spans="1:53" ht="18.75" customHeight="1">
      <c r="A29" s="446" t="s">
        <v>164</v>
      </c>
      <c r="B29" s="447"/>
      <c r="C29" s="404">
        <v>37</v>
      </c>
      <c r="D29" s="455"/>
      <c r="E29" s="455"/>
      <c r="F29" s="456"/>
      <c r="G29" s="451">
        <v>4</v>
      </c>
      <c r="H29" s="452"/>
      <c r="I29" s="453"/>
      <c r="J29" s="451"/>
      <c r="K29" s="452"/>
      <c r="L29" s="452"/>
      <c r="M29" s="453"/>
      <c r="N29" s="451"/>
      <c r="O29" s="452"/>
      <c r="P29" s="453"/>
      <c r="Q29" s="465"/>
      <c r="R29" s="460"/>
      <c r="S29" s="461"/>
      <c r="T29" s="451">
        <v>11.5</v>
      </c>
      <c r="U29" s="457"/>
      <c r="V29" s="464"/>
      <c r="W29" s="451">
        <v>52</v>
      </c>
      <c r="X29" s="457"/>
      <c r="Y29" s="458"/>
      <c r="Z29" s="182"/>
      <c r="AA29" s="190"/>
      <c r="AB29" s="191"/>
      <c r="AC29" s="191"/>
      <c r="AD29" s="191"/>
      <c r="AE29" s="191"/>
      <c r="AF29" s="184"/>
      <c r="AG29" s="184"/>
      <c r="AH29" s="192"/>
      <c r="AI29" s="174"/>
      <c r="AJ29" s="174"/>
      <c r="AK29" s="193"/>
      <c r="AL29" s="193"/>
      <c r="AM29" s="193"/>
      <c r="AN29" s="183"/>
      <c r="AO29" s="193"/>
      <c r="AP29" s="174"/>
      <c r="AQ29" s="174"/>
      <c r="AR29" s="174"/>
      <c r="AS29" s="195"/>
      <c r="AT29" s="174"/>
      <c r="AU29" s="174"/>
      <c r="AV29" s="174"/>
      <c r="AW29" s="174"/>
      <c r="AX29" s="195"/>
      <c r="AY29" s="195"/>
      <c r="AZ29" s="195"/>
      <c r="BA29" s="196"/>
    </row>
    <row r="30" spans="1:53" ht="18.75" customHeight="1">
      <c r="A30" s="446" t="s">
        <v>165</v>
      </c>
      <c r="B30" s="447"/>
      <c r="C30" s="404">
        <v>36.5</v>
      </c>
      <c r="D30" s="455"/>
      <c r="E30" s="455"/>
      <c r="F30" s="456"/>
      <c r="G30" s="451">
        <v>6</v>
      </c>
      <c r="H30" s="452"/>
      <c r="I30" s="453"/>
      <c r="J30" s="451"/>
      <c r="K30" s="452"/>
      <c r="L30" s="452"/>
      <c r="M30" s="453"/>
      <c r="N30" s="451"/>
      <c r="O30" s="452"/>
      <c r="P30" s="453"/>
      <c r="Q30" s="465"/>
      <c r="R30" s="460"/>
      <c r="S30" s="461"/>
      <c r="T30" s="451">
        <v>9.5</v>
      </c>
      <c r="U30" s="457"/>
      <c r="V30" s="464"/>
      <c r="W30" s="451">
        <v>52</v>
      </c>
      <c r="X30" s="457"/>
      <c r="Y30" s="458"/>
      <c r="Z30" s="182"/>
      <c r="AA30" s="175"/>
      <c r="AB30" s="175"/>
      <c r="AC30" s="175"/>
      <c r="AD30" s="175"/>
      <c r="AE30" s="175"/>
      <c r="AF30" s="175"/>
      <c r="AG30" s="175"/>
      <c r="AH30" s="189"/>
      <c r="AI30" s="189"/>
      <c r="AJ30" s="189"/>
      <c r="AK30" s="194"/>
      <c r="AL30" s="194"/>
      <c r="AM30" s="194"/>
      <c r="AN30" s="183"/>
      <c r="AO30" s="185"/>
      <c r="AP30" s="185"/>
      <c r="AQ30" s="185"/>
      <c r="AR30" s="185"/>
      <c r="AS30" s="185"/>
      <c r="AT30" s="185"/>
      <c r="AU30" s="185"/>
      <c r="AV30" s="185"/>
      <c r="AW30" s="185"/>
      <c r="AX30" s="186"/>
      <c r="AY30" s="186"/>
      <c r="AZ30" s="186"/>
      <c r="BA30" s="186"/>
    </row>
    <row r="31" spans="1:53" ht="18.75" customHeight="1">
      <c r="A31" s="446" t="s">
        <v>166</v>
      </c>
      <c r="B31" s="447"/>
      <c r="C31" s="404">
        <v>36.5</v>
      </c>
      <c r="D31" s="455"/>
      <c r="E31" s="455"/>
      <c r="F31" s="456"/>
      <c r="G31" s="451">
        <v>6</v>
      </c>
      <c r="H31" s="452"/>
      <c r="I31" s="453"/>
      <c r="J31" s="451"/>
      <c r="K31" s="452"/>
      <c r="L31" s="452"/>
      <c r="M31" s="453"/>
      <c r="N31" s="451"/>
      <c r="O31" s="452"/>
      <c r="P31" s="453"/>
      <c r="Q31" s="459"/>
      <c r="R31" s="460"/>
      <c r="S31" s="461"/>
      <c r="T31" s="454" t="s">
        <v>156</v>
      </c>
      <c r="U31" s="457"/>
      <c r="V31" s="464"/>
      <c r="W31" s="454" t="s">
        <v>157</v>
      </c>
      <c r="X31" s="457"/>
      <c r="Y31" s="458"/>
      <c r="Z31" s="182"/>
      <c r="AA31" s="439"/>
      <c r="AB31" s="440"/>
      <c r="AC31" s="440"/>
      <c r="AD31" s="440"/>
      <c r="AE31" s="440"/>
      <c r="AF31" s="440"/>
      <c r="AG31" s="440"/>
      <c r="AH31" s="441"/>
      <c r="AI31" s="442"/>
      <c r="AJ31" s="442"/>
      <c r="AK31" s="437"/>
      <c r="AL31" s="443"/>
      <c r="AM31" s="443"/>
      <c r="AN31" s="187"/>
      <c r="AO31" s="185"/>
      <c r="AP31" s="185"/>
      <c r="AQ31" s="185"/>
      <c r="AR31" s="185"/>
      <c r="AS31" s="185"/>
      <c r="AT31" s="185"/>
      <c r="AU31" s="185"/>
      <c r="AV31" s="185"/>
      <c r="AW31" s="185"/>
      <c r="AX31" s="175"/>
      <c r="AY31" s="175"/>
      <c r="AZ31" s="175"/>
      <c r="BA31" s="175"/>
    </row>
    <row r="32" spans="1:53" ht="18.75" customHeight="1">
      <c r="A32" s="446" t="s">
        <v>167</v>
      </c>
      <c r="B32" s="447"/>
      <c r="C32" s="448">
        <v>23.5</v>
      </c>
      <c r="D32" s="449"/>
      <c r="E32" s="449"/>
      <c r="F32" s="450"/>
      <c r="G32" s="451">
        <v>6</v>
      </c>
      <c r="H32" s="452"/>
      <c r="I32" s="453"/>
      <c r="J32" s="454" t="s">
        <v>87</v>
      </c>
      <c r="K32" s="452"/>
      <c r="L32" s="452"/>
      <c r="M32" s="453"/>
      <c r="N32" s="451">
        <v>9</v>
      </c>
      <c r="O32" s="452"/>
      <c r="P32" s="453"/>
      <c r="Q32" s="459">
        <v>2</v>
      </c>
      <c r="R32" s="460"/>
      <c r="S32" s="461"/>
      <c r="T32" s="451">
        <v>3.5</v>
      </c>
      <c r="U32" s="457"/>
      <c r="V32" s="464"/>
      <c r="W32" s="454" t="s">
        <v>155</v>
      </c>
      <c r="X32" s="457"/>
      <c r="Y32" s="458"/>
      <c r="Z32" s="182"/>
      <c r="AA32" s="533"/>
      <c r="AB32" s="445"/>
      <c r="AC32" s="445"/>
      <c r="AD32" s="445"/>
      <c r="AE32" s="445"/>
      <c r="AF32" s="445"/>
      <c r="AG32" s="445"/>
      <c r="AH32" s="534"/>
      <c r="AI32" s="534"/>
      <c r="AJ32" s="534"/>
      <c r="AK32" s="437"/>
      <c r="AL32" s="438"/>
      <c r="AM32" s="438"/>
      <c r="AN32" s="188"/>
      <c r="AO32" s="444"/>
      <c r="AP32" s="445"/>
      <c r="AQ32" s="445"/>
      <c r="AR32" s="445"/>
      <c r="AS32" s="407"/>
      <c r="AT32" s="443"/>
      <c r="AU32" s="443"/>
      <c r="AV32" s="443"/>
      <c r="AW32" s="443"/>
      <c r="AX32" s="407"/>
      <c r="AY32" s="407"/>
      <c r="AZ32" s="407"/>
      <c r="BA32" s="408"/>
    </row>
    <row r="33" spans="1:53" ht="18.75" customHeight="1">
      <c r="A33" s="394" t="s">
        <v>25</v>
      </c>
      <c r="B33" s="395"/>
      <c r="C33" s="396">
        <v>170.5</v>
      </c>
      <c r="D33" s="397"/>
      <c r="E33" s="397"/>
      <c r="F33" s="398"/>
      <c r="G33" s="391">
        <v>26</v>
      </c>
      <c r="H33" s="392"/>
      <c r="I33" s="393"/>
      <c r="J33" s="399">
        <v>3</v>
      </c>
      <c r="K33" s="400"/>
      <c r="L33" s="400"/>
      <c r="M33" s="401"/>
      <c r="N33" s="399">
        <v>9</v>
      </c>
      <c r="O33" s="402"/>
      <c r="P33" s="403"/>
      <c r="Q33" s="404">
        <v>2</v>
      </c>
      <c r="R33" s="405"/>
      <c r="S33" s="406"/>
      <c r="T33" s="399">
        <v>41.5</v>
      </c>
      <c r="U33" s="400"/>
      <c r="V33" s="401"/>
      <c r="W33" s="391">
        <v>252</v>
      </c>
      <c r="X33" s="392"/>
      <c r="Y33" s="393"/>
      <c r="Z33" s="57"/>
      <c r="AA33" s="57"/>
      <c r="AB33" s="57"/>
      <c r="AC33" s="57"/>
      <c r="AD33" s="57"/>
      <c r="AE33" s="32"/>
      <c r="AF33" s="32"/>
      <c r="AG33" s="57"/>
      <c r="AH33" s="57"/>
      <c r="AI33" s="57"/>
      <c r="AJ33" s="57"/>
      <c r="AK33" s="32"/>
      <c r="AL33" s="32"/>
      <c r="AM33" s="57"/>
      <c r="AN33" s="57"/>
      <c r="AO33" s="57"/>
      <c r="AP33" s="57"/>
      <c r="AQ33" s="175"/>
      <c r="AR33" s="32"/>
      <c r="AS33" s="176"/>
      <c r="AT33" s="176"/>
      <c r="AU33" s="176"/>
      <c r="AV33" s="176"/>
      <c r="AW33" s="176"/>
      <c r="AX33" s="32"/>
      <c r="AY33" s="171"/>
      <c r="AZ33" s="171"/>
      <c r="BA33" s="171"/>
    </row>
    <row r="34" spans="9:53" ht="18.75">
      <c r="I34" s="3"/>
      <c r="J34" s="509"/>
      <c r="K34" s="509"/>
      <c r="L34" s="509"/>
      <c r="M34" s="509"/>
      <c r="N34" s="509"/>
      <c r="O34" s="3"/>
      <c r="P34" s="3"/>
      <c r="Q34" s="510"/>
      <c r="R34" s="510"/>
      <c r="S34" s="510"/>
      <c r="T34" s="510"/>
      <c r="U34" s="510"/>
      <c r="V34" s="510"/>
      <c r="W34" s="32"/>
      <c r="X34" s="32"/>
      <c r="Y34" s="510"/>
      <c r="Z34" s="510"/>
      <c r="AA34" s="510"/>
      <c r="AB34" s="510"/>
      <c r="AC34" s="510"/>
      <c r="AD34" s="510"/>
      <c r="AE34" s="32"/>
      <c r="AF34" s="32"/>
      <c r="AG34" s="510"/>
      <c r="AH34" s="510"/>
      <c r="AI34" s="510"/>
      <c r="AJ34" s="510"/>
      <c r="AK34" s="32"/>
      <c r="AL34" s="32"/>
      <c r="AM34" s="510"/>
      <c r="AN34" s="510"/>
      <c r="AO34" s="510"/>
      <c r="AP34" s="510"/>
      <c r="AQ34" s="511"/>
      <c r="AR34" s="32"/>
      <c r="AS34" s="510"/>
      <c r="AT34" s="510"/>
      <c r="AU34" s="510"/>
      <c r="AV34" s="510"/>
      <c r="AW34" s="510"/>
      <c r="AX34" s="32"/>
      <c r="AY34" s="510"/>
      <c r="AZ34" s="510"/>
      <c r="BA34" s="510"/>
    </row>
  </sheetData>
  <sheetProtection/>
  <mergeCells count="120">
    <mergeCell ref="AY34:BA34"/>
    <mergeCell ref="AS34:AW34"/>
    <mergeCell ref="AA25:AG26"/>
    <mergeCell ref="AH25:AJ26"/>
    <mergeCell ref="AK25:AM26"/>
    <mergeCell ref="AK27:AM27"/>
    <mergeCell ref="AK28:AM28"/>
    <mergeCell ref="AA28:AG28"/>
    <mergeCell ref="AA32:AG32"/>
    <mergeCell ref="AH32:AJ32"/>
    <mergeCell ref="J34:N34"/>
    <mergeCell ref="Y34:AD34"/>
    <mergeCell ref="AG34:AJ34"/>
    <mergeCell ref="AM34:AQ34"/>
    <mergeCell ref="Q34:V34"/>
    <mergeCell ref="J28:M28"/>
    <mergeCell ref="W30:Y30"/>
    <mergeCell ref="N29:P29"/>
    <mergeCell ref="Q28:S28"/>
    <mergeCell ref="N30:P30"/>
    <mergeCell ref="A21:AZ21"/>
    <mergeCell ref="O13:R13"/>
    <mergeCell ref="AW13:BA13"/>
    <mergeCell ref="X13:AA13"/>
    <mergeCell ref="B13:E13"/>
    <mergeCell ref="T25:V27"/>
    <mergeCell ref="W25:Y27"/>
    <mergeCell ref="AK13:AM13"/>
    <mergeCell ref="A2:O2"/>
    <mergeCell ref="A4:O4"/>
    <mergeCell ref="AO5:BA6"/>
    <mergeCell ref="A8:O8"/>
    <mergeCell ref="A6:O6"/>
    <mergeCell ref="A5:O5"/>
    <mergeCell ref="P4:AN4"/>
    <mergeCell ref="AO7:AZ7"/>
    <mergeCell ref="A3:O3"/>
    <mergeCell ref="AO4:BA4"/>
    <mergeCell ref="A11:BA11"/>
    <mergeCell ref="A13:A14"/>
    <mergeCell ref="F13:I13"/>
    <mergeCell ref="AO13:AR13"/>
    <mergeCell ref="AS13:AV13"/>
    <mergeCell ref="K13:N13"/>
    <mergeCell ref="AG13:AI13"/>
    <mergeCell ref="S13:V13"/>
    <mergeCell ref="AC13:AE13"/>
    <mergeCell ref="AO2:BA2"/>
    <mergeCell ref="AO3:BA3"/>
    <mergeCell ref="AO8:BA9"/>
    <mergeCell ref="AA27:AG27"/>
    <mergeCell ref="AH27:AJ27"/>
    <mergeCell ref="P3:AN3"/>
    <mergeCell ref="P6:AN6"/>
    <mergeCell ref="P2:AN2"/>
    <mergeCell ref="P5:AN5"/>
    <mergeCell ref="P9:AN9"/>
    <mergeCell ref="A28:B28"/>
    <mergeCell ref="C28:F28"/>
    <mergeCell ref="AH28:AJ28"/>
    <mergeCell ref="A25:B27"/>
    <mergeCell ref="C25:F27"/>
    <mergeCell ref="G25:I27"/>
    <mergeCell ref="J25:M27"/>
    <mergeCell ref="N25:P27"/>
    <mergeCell ref="Q25:S27"/>
    <mergeCell ref="T28:V28"/>
    <mergeCell ref="C29:F29"/>
    <mergeCell ref="G29:I29"/>
    <mergeCell ref="J29:M29"/>
    <mergeCell ref="A30:B30"/>
    <mergeCell ref="C30:F30"/>
    <mergeCell ref="G30:I30"/>
    <mergeCell ref="J30:M30"/>
    <mergeCell ref="A29:B29"/>
    <mergeCell ref="Q30:S30"/>
    <mergeCell ref="N28:P28"/>
    <mergeCell ref="T30:V30"/>
    <mergeCell ref="Q29:S29"/>
    <mergeCell ref="T29:V29"/>
    <mergeCell ref="W28:Y28"/>
    <mergeCell ref="W31:Y31"/>
    <mergeCell ref="N32:P32"/>
    <mergeCell ref="Q32:S32"/>
    <mergeCell ref="W32:Y32"/>
    <mergeCell ref="G28:I28"/>
    <mergeCell ref="T32:V32"/>
    <mergeCell ref="N31:P31"/>
    <mergeCell ref="Q31:S31"/>
    <mergeCell ref="T31:V31"/>
    <mergeCell ref="W29:Y29"/>
    <mergeCell ref="A32:B32"/>
    <mergeCell ref="C32:F32"/>
    <mergeCell ref="G32:I32"/>
    <mergeCell ref="J32:M32"/>
    <mergeCell ref="A31:B31"/>
    <mergeCell ref="C31:F31"/>
    <mergeCell ref="G31:I31"/>
    <mergeCell ref="J31:M31"/>
    <mergeCell ref="AK32:AM32"/>
    <mergeCell ref="AA31:AG31"/>
    <mergeCell ref="AH31:AJ31"/>
    <mergeCell ref="AK31:AM31"/>
    <mergeCell ref="AO32:AR32"/>
    <mergeCell ref="AS32:AW32"/>
    <mergeCell ref="AX32:BA32"/>
    <mergeCell ref="AO25:AR27"/>
    <mergeCell ref="AS25:AW27"/>
    <mergeCell ref="AX25:BA27"/>
    <mergeCell ref="AO28:AR28"/>
    <mergeCell ref="AS28:AW28"/>
    <mergeCell ref="AX28:BA28"/>
    <mergeCell ref="W33:Y33"/>
    <mergeCell ref="A33:B33"/>
    <mergeCell ref="C33:F33"/>
    <mergeCell ref="G33:I33"/>
    <mergeCell ref="J33:M33"/>
    <mergeCell ref="N33:P33"/>
    <mergeCell ref="Q33:S33"/>
    <mergeCell ref="T33:V3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00390625" defaultRowHeight="12.75"/>
  <cols>
    <col min="1" max="1" width="9.125" style="8" customWidth="1"/>
    <col min="2" max="2" width="13.125" style="8" bestFit="1" customWidth="1"/>
    <col min="3" max="3" width="15.625" style="8" bestFit="1" customWidth="1"/>
    <col min="4" max="4" width="16.25390625" style="8" customWidth="1"/>
    <col min="5" max="5" width="15.625" style="8" customWidth="1"/>
    <col min="6" max="6" width="12.625" style="8" customWidth="1"/>
    <col min="7" max="7" width="14.125" style="8" customWidth="1"/>
    <col min="8" max="8" width="13.75390625" style="8" customWidth="1"/>
    <col min="9" max="9" width="12.75390625" style="8" customWidth="1"/>
    <col min="10" max="10" width="12.875" style="8" customWidth="1"/>
    <col min="11" max="11" width="0.12890625" style="8" customWidth="1"/>
    <col min="12" max="12" width="0.2421875" style="8" hidden="1" customWidth="1"/>
    <col min="13" max="13" width="11.00390625" style="8" hidden="1" customWidth="1"/>
    <col min="14" max="16384" width="9.125" style="8" customWidth="1"/>
  </cols>
  <sheetData>
    <row r="2" spans="1:12" s="6" customFormat="1" ht="18.75">
      <c r="A2" s="32"/>
      <c r="B2" s="535" t="s">
        <v>127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</row>
    <row r="3" spans="2:10" s="6" customFormat="1" ht="75">
      <c r="B3" s="9" t="s">
        <v>12</v>
      </c>
      <c r="C3" s="9" t="s">
        <v>14</v>
      </c>
      <c r="D3" s="9" t="s">
        <v>65</v>
      </c>
      <c r="E3" s="9" t="s">
        <v>18</v>
      </c>
      <c r="F3" s="9" t="s">
        <v>20</v>
      </c>
      <c r="G3" s="9" t="s">
        <v>129</v>
      </c>
      <c r="H3" s="9" t="s">
        <v>23</v>
      </c>
      <c r="I3" s="9" t="s">
        <v>15</v>
      </c>
      <c r="J3" s="10" t="s">
        <v>128</v>
      </c>
    </row>
    <row r="4" spans="2:10" s="6" customFormat="1" ht="18.75">
      <c r="B4" s="9">
        <v>1</v>
      </c>
      <c r="C4" s="9">
        <v>37</v>
      </c>
      <c r="D4" s="9">
        <v>2</v>
      </c>
      <c r="E4" s="9">
        <v>2</v>
      </c>
      <c r="F4" s="10"/>
      <c r="G4" s="10"/>
      <c r="H4" s="9"/>
      <c r="I4" s="9">
        <v>8</v>
      </c>
      <c r="J4" s="10">
        <v>49</v>
      </c>
    </row>
    <row r="5" spans="2:10" s="6" customFormat="1" ht="18.75">
      <c r="B5" s="9">
        <v>2</v>
      </c>
      <c r="C5" s="9">
        <v>37</v>
      </c>
      <c r="D5" s="9">
        <v>2</v>
      </c>
      <c r="E5" s="9">
        <v>2</v>
      </c>
      <c r="F5" s="10"/>
      <c r="G5" s="10"/>
      <c r="H5" s="9"/>
      <c r="I5" s="9">
        <v>11</v>
      </c>
      <c r="J5" s="10">
        <v>52</v>
      </c>
    </row>
    <row r="6" spans="2:10" s="6" customFormat="1" ht="18.75">
      <c r="B6" s="7">
        <v>3</v>
      </c>
      <c r="C6" s="68">
        <v>36.5</v>
      </c>
      <c r="D6" s="33">
        <v>3</v>
      </c>
      <c r="E6" s="33">
        <v>3</v>
      </c>
      <c r="F6" s="33"/>
      <c r="G6" s="33"/>
      <c r="H6" s="33"/>
      <c r="I6" s="68">
        <v>9.5</v>
      </c>
      <c r="J6" s="33">
        <v>52</v>
      </c>
    </row>
    <row r="7" spans="2:10" s="6" customFormat="1" ht="18.75">
      <c r="B7" s="7">
        <v>4</v>
      </c>
      <c r="C7" s="68">
        <v>36.5</v>
      </c>
      <c r="D7" s="33">
        <v>3</v>
      </c>
      <c r="E7" s="33">
        <v>3</v>
      </c>
      <c r="F7" s="33"/>
      <c r="G7" s="33"/>
      <c r="H7" s="33"/>
      <c r="I7" s="68">
        <v>9.5</v>
      </c>
      <c r="J7" s="33">
        <v>52</v>
      </c>
    </row>
    <row r="8" spans="2:10" s="6" customFormat="1" ht="18.75">
      <c r="B8" s="7">
        <v>5</v>
      </c>
      <c r="C8" s="68">
        <v>23.5</v>
      </c>
      <c r="D8" s="33">
        <v>3</v>
      </c>
      <c r="E8" s="33">
        <v>3</v>
      </c>
      <c r="F8" s="33">
        <v>3</v>
      </c>
      <c r="G8" s="33">
        <v>9</v>
      </c>
      <c r="H8" s="33">
        <v>2</v>
      </c>
      <c r="I8" s="68">
        <v>3.5</v>
      </c>
      <c r="J8" s="33">
        <v>47</v>
      </c>
    </row>
    <row r="9" spans="2:10" s="6" customFormat="1" ht="18.75">
      <c r="B9" s="7" t="s">
        <v>25</v>
      </c>
      <c r="C9" s="68">
        <f>SUM(C4:C8)</f>
        <v>170.5</v>
      </c>
      <c r="D9" s="33">
        <f>SUM(D4:D8)</f>
        <v>13</v>
      </c>
      <c r="E9" s="33">
        <v>13</v>
      </c>
      <c r="F9" s="33">
        <v>3</v>
      </c>
      <c r="G9" s="33">
        <f>SUM(G4:G8)</f>
        <v>9</v>
      </c>
      <c r="H9" s="33">
        <f>SUM(H4:H8)</f>
        <v>2</v>
      </c>
      <c r="I9" s="68">
        <f>SUM(I4:I8)</f>
        <v>41.5</v>
      </c>
      <c r="J9" s="33">
        <f>SUM(J4:J8)</f>
        <v>252</v>
      </c>
    </row>
    <row r="10" spans="2:12" s="6" customFormat="1" ht="18.7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2:12" s="6" customFormat="1" ht="18.75">
      <c r="B11" s="11"/>
      <c r="C11" s="535" t="s">
        <v>130</v>
      </c>
      <c r="D11" s="539"/>
      <c r="E11" s="12"/>
      <c r="F11" s="12"/>
      <c r="G11" s="535" t="s">
        <v>131</v>
      </c>
      <c r="H11" s="539"/>
      <c r="I11" s="539"/>
      <c r="J11" s="539"/>
      <c r="K11" s="12"/>
      <c r="L11" s="12"/>
    </row>
    <row r="12" spans="2:12" s="6" customFormat="1" ht="111" customHeight="1">
      <c r="B12" s="536" t="s">
        <v>132</v>
      </c>
      <c r="C12" s="537"/>
      <c r="D12" s="166" t="s">
        <v>80</v>
      </c>
      <c r="E12" s="166" t="s">
        <v>134</v>
      </c>
      <c r="F12" s="165"/>
      <c r="G12" s="540" t="s">
        <v>135</v>
      </c>
      <c r="H12" s="431"/>
      <c r="I12" s="164" t="s">
        <v>136</v>
      </c>
      <c r="J12" s="166" t="s">
        <v>80</v>
      </c>
      <c r="K12" s="12"/>
      <c r="L12" s="12"/>
    </row>
    <row r="13" spans="2:12" s="6" customFormat="1" ht="32.25">
      <c r="B13" s="506" t="s">
        <v>133</v>
      </c>
      <c r="C13" s="538"/>
      <c r="D13" s="2">
        <v>15</v>
      </c>
      <c r="E13" s="2">
        <v>3</v>
      </c>
      <c r="F13" s="12"/>
      <c r="G13" s="541" t="s">
        <v>138</v>
      </c>
      <c r="H13" s="542"/>
      <c r="I13" s="167" t="s">
        <v>137</v>
      </c>
      <c r="J13" s="2">
        <v>15</v>
      </c>
      <c r="K13" s="12"/>
      <c r="L13" s="12"/>
    </row>
    <row r="14" spans="2:12" s="6" customFormat="1" ht="18.75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2" s="6" customFormat="1" ht="18.75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3" ht="33" customHeight="1">
      <c r="A16" s="57"/>
      <c r="B16" s="37"/>
      <c r="C16" s="37"/>
      <c r="D16" s="37"/>
      <c r="E16" s="37"/>
      <c r="F16" s="34"/>
      <c r="G16" s="34"/>
      <c r="H16" s="28"/>
      <c r="I16" s="37"/>
      <c r="J16" s="37"/>
      <c r="K16" s="37"/>
      <c r="L16" s="34"/>
      <c r="M16" s="10"/>
    </row>
    <row r="17" spans="1:13" s="6" customFormat="1" ht="37.5" customHeight="1">
      <c r="A17" s="37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4"/>
    </row>
    <row r="18" spans="1:13" s="6" customFormat="1" ht="18.75">
      <c r="A18" s="32"/>
      <c r="B18" s="38"/>
      <c r="C18" s="38"/>
      <c r="D18" s="38"/>
      <c r="E18" s="38"/>
      <c r="F18" s="38"/>
      <c r="G18" s="38"/>
      <c r="H18" s="38"/>
      <c r="I18" s="11"/>
      <c r="J18" s="11"/>
      <c r="K18" s="32"/>
      <c r="L18" s="32"/>
      <c r="M18" s="32"/>
    </row>
    <row r="19" spans="1:13" s="6" customFormat="1" ht="18.75">
      <c r="A19" s="38"/>
      <c r="B19" s="38"/>
      <c r="C19" s="38"/>
      <c r="D19" s="38"/>
      <c r="E19" s="38"/>
      <c r="F19" s="38"/>
      <c r="G19" s="38"/>
      <c r="H19" s="38"/>
      <c r="I19" s="11"/>
      <c r="J19" s="11"/>
      <c r="K19" s="32"/>
      <c r="L19" s="32"/>
      <c r="M19" s="32"/>
    </row>
    <row r="20" spans="1:13" s="6" customFormat="1" ht="18.75">
      <c r="A20" s="38"/>
      <c r="B20" s="38"/>
      <c r="C20" s="38"/>
      <c r="D20" s="38"/>
      <c r="E20" s="38"/>
      <c r="F20" s="38"/>
      <c r="G20" s="38"/>
      <c r="H20" s="38"/>
      <c r="I20" s="35"/>
      <c r="J20" s="11"/>
      <c r="K20" s="32"/>
      <c r="L20" s="32"/>
      <c r="M20" s="32"/>
    </row>
    <row r="21" spans="1:13" s="6" customFormat="1" ht="18.75">
      <c r="A21" s="38"/>
      <c r="B21" s="38"/>
      <c r="C21" s="38"/>
      <c r="D21" s="38"/>
      <c r="E21" s="38"/>
      <c r="F21" s="38"/>
      <c r="G21" s="38"/>
      <c r="H21" s="38"/>
      <c r="I21" s="35"/>
      <c r="J21" s="11"/>
      <c r="K21" s="32"/>
      <c r="L21" s="32"/>
      <c r="M21" s="32"/>
    </row>
    <row r="22" spans="1:13" s="6" customFormat="1" ht="18.75">
      <c r="A22" s="38"/>
      <c r="B22" s="38"/>
      <c r="C22" s="38"/>
      <c r="D22" s="38"/>
      <c r="E22" s="38"/>
      <c r="F22" s="38"/>
      <c r="G22" s="38"/>
      <c r="H22" s="38"/>
      <c r="I22" s="35"/>
      <c r="J22" s="11"/>
      <c r="K22" s="32"/>
      <c r="L22" s="32"/>
      <c r="M22" s="32"/>
    </row>
    <row r="23" spans="1:13" s="6" customFormat="1" ht="18.75">
      <c r="A23" s="38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2"/>
    </row>
    <row r="24" spans="1:13" ht="18.75">
      <c r="A24" s="36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6"/>
      <c r="M24" s="36"/>
    </row>
    <row r="25" spans="1:13" ht="18.75">
      <c r="A25" s="39"/>
      <c r="M25" s="36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0"/>
  <sheetViews>
    <sheetView tabSelected="1" view="pageBreakPreview" zoomScale="70" zoomScaleNormal="50" zoomScaleSheetLayoutView="70" zoomScalePageLayoutView="0" workbookViewId="0" topLeftCell="A70">
      <selection activeCell="P65" sqref="P65"/>
    </sheetView>
  </sheetViews>
  <sheetFormatPr defaultColWidth="9.00390625" defaultRowHeight="12.75"/>
  <cols>
    <col min="1" max="1" width="11.00390625" style="13" customWidth="1"/>
    <col min="2" max="2" width="36.00390625" style="14" customWidth="1"/>
    <col min="3" max="3" width="4.125" style="15" customWidth="1"/>
    <col min="4" max="4" width="7.375" style="16" customWidth="1"/>
    <col min="5" max="5" width="6.00390625" style="16" customWidth="1"/>
    <col min="6" max="6" width="4.75390625" style="15" customWidth="1"/>
    <col min="7" max="7" width="7.125" style="15" customWidth="1"/>
    <col min="8" max="8" width="11.00390625" style="14" customWidth="1"/>
    <col min="9" max="9" width="8.125" style="14" customWidth="1"/>
    <col min="10" max="10" width="7.25390625" style="14" customWidth="1"/>
    <col min="11" max="11" width="7.625" style="14" customWidth="1"/>
    <col min="12" max="12" width="8.25390625" style="55" customWidth="1"/>
    <col min="13" max="13" width="9.875" style="14" customWidth="1"/>
    <col min="14" max="14" width="7.375" style="14" customWidth="1"/>
    <col min="15" max="15" width="5.875" style="14" customWidth="1"/>
    <col min="16" max="16" width="8.00390625" style="14" customWidth="1"/>
    <col min="17" max="17" width="8.375" style="14" customWidth="1"/>
    <col min="18" max="18" width="4.875" style="14" customWidth="1"/>
    <col min="19" max="19" width="6.625" style="14" customWidth="1"/>
    <col min="20" max="20" width="6.125" style="14" customWidth="1"/>
    <col min="21" max="21" width="5.125" style="14" customWidth="1"/>
    <col min="22" max="22" width="6.625" style="24" customWidth="1"/>
    <col min="23" max="23" width="5.75390625" style="24" customWidth="1"/>
    <col min="24" max="24" width="5.875" style="24" customWidth="1"/>
    <col min="25" max="25" width="8.125" style="14" customWidth="1"/>
    <col min="26" max="26" width="7.25390625" style="14" customWidth="1"/>
    <col min="27" max="27" width="6.625" style="14" customWidth="1"/>
    <col min="28" max="28" width="5.625" style="14" customWidth="1"/>
    <col min="29" max="29" width="7.125" style="14" hidden="1" customWidth="1"/>
    <col min="30" max="30" width="7.75390625" style="14" hidden="1" customWidth="1"/>
    <col min="31" max="31" width="5.125" style="14" hidden="1" customWidth="1"/>
    <col min="32" max="16384" width="9.125" style="14" customWidth="1"/>
  </cols>
  <sheetData>
    <row r="1" spans="1:28" s="44" customFormat="1" ht="15.75">
      <c r="A1" s="546" t="s">
        <v>248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8"/>
      <c r="Z1" s="548"/>
      <c r="AA1" s="548"/>
      <c r="AB1" s="548"/>
    </row>
    <row r="2" spans="1:31" s="44" customFormat="1" ht="18.75" customHeight="1">
      <c r="A2" s="543" t="s">
        <v>26</v>
      </c>
      <c r="B2" s="577" t="s">
        <v>162</v>
      </c>
      <c r="C2" s="615" t="s">
        <v>161</v>
      </c>
      <c r="D2" s="616"/>
      <c r="E2" s="617"/>
      <c r="F2" s="618"/>
      <c r="G2" s="564" t="s">
        <v>160</v>
      </c>
      <c r="H2" s="577" t="s">
        <v>139</v>
      </c>
      <c r="I2" s="577"/>
      <c r="J2" s="577"/>
      <c r="K2" s="577"/>
      <c r="L2" s="577"/>
      <c r="M2" s="577"/>
      <c r="N2" s="587" t="s">
        <v>145</v>
      </c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</row>
    <row r="3" spans="1:31" s="44" customFormat="1" ht="24.75" customHeight="1">
      <c r="A3" s="543"/>
      <c r="B3" s="577"/>
      <c r="C3" s="619"/>
      <c r="D3" s="620"/>
      <c r="E3" s="621"/>
      <c r="F3" s="622"/>
      <c r="G3" s="588"/>
      <c r="H3" s="563" t="s">
        <v>143</v>
      </c>
      <c r="I3" s="545" t="s">
        <v>144</v>
      </c>
      <c r="J3" s="545"/>
      <c r="K3" s="545"/>
      <c r="L3" s="545"/>
      <c r="M3" s="563" t="s">
        <v>140</v>
      </c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587"/>
      <c r="AE3" s="587"/>
    </row>
    <row r="4" spans="1:31" s="44" customFormat="1" ht="18" customHeight="1">
      <c r="A4" s="543"/>
      <c r="B4" s="577"/>
      <c r="C4" s="563" t="s">
        <v>27</v>
      </c>
      <c r="D4" s="563" t="s">
        <v>28</v>
      </c>
      <c r="E4" s="557" t="s">
        <v>147</v>
      </c>
      <c r="F4" s="558"/>
      <c r="G4" s="588"/>
      <c r="H4" s="563"/>
      <c r="I4" s="563" t="s">
        <v>141</v>
      </c>
      <c r="J4" s="565" t="s">
        <v>142</v>
      </c>
      <c r="K4" s="566"/>
      <c r="L4" s="567"/>
      <c r="M4" s="563"/>
      <c r="N4" s="545" t="s">
        <v>29</v>
      </c>
      <c r="O4" s="545"/>
      <c r="P4" s="545"/>
      <c r="Q4" s="545" t="s">
        <v>30</v>
      </c>
      <c r="R4" s="545"/>
      <c r="S4" s="545"/>
      <c r="T4" s="545" t="s">
        <v>31</v>
      </c>
      <c r="U4" s="545"/>
      <c r="V4" s="545"/>
      <c r="W4" s="545" t="s">
        <v>32</v>
      </c>
      <c r="X4" s="545"/>
      <c r="Y4" s="545"/>
      <c r="Z4" s="545" t="s">
        <v>33</v>
      </c>
      <c r="AA4" s="545"/>
      <c r="AB4" s="545"/>
      <c r="AC4" s="45"/>
      <c r="AD4" s="45"/>
      <c r="AE4" s="45"/>
    </row>
    <row r="5" spans="1:28" s="44" customFormat="1" ht="18.75">
      <c r="A5" s="543"/>
      <c r="B5" s="577"/>
      <c r="C5" s="563"/>
      <c r="D5" s="563"/>
      <c r="E5" s="597" t="s">
        <v>148</v>
      </c>
      <c r="F5" s="597" t="s">
        <v>149</v>
      </c>
      <c r="G5" s="588"/>
      <c r="H5" s="563"/>
      <c r="I5" s="563"/>
      <c r="J5" s="588" t="s">
        <v>74</v>
      </c>
      <c r="K5" s="591" t="s">
        <v>75</v>
      </c>
      <c r="L5" s="614" t="s">
        <v>76</v>
      </c>
      <c r="M5" s="563"/>
      <c r="N5" s="559" t="s">
        <v>146</v>
      </c>
      <c r="O5" s="560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2"/>
    </row>
    <row r="6" spans="1:28" s="44" customFormat="1" ht="15.75">
      <c r="A6" s="543"/>
      <c r="B6" s="577"/>
      <c r="C6" s="563"/>
      <c r="D6" s="563"/>
      <c r="E6" s="598"/>
      <c r="F6" s="598"/>
      <c r="G6" s="588"/>
      <c r="H6" s="563"/>
      <c r="I6" s="563"/>
      <c r="J6" s="592"/>
      <c r="K6" s="592"/>
      <c r="L6" s="592"/>
      <c r="M6" s="563"/>
      <c r="N6" s="251">
        <v>1</v>
      </c>
      <c r="O6" s="251">
        <v>2</v>
      </c>
      <c r="P6" s="252">
        <v>3</v>
      </c>
      <c r="Q6" s="251">
        <v>4</v>
      </c>
      <c r="R6" s="251">
        <v>5</v>
      </c>
      <c r="S6" s="252">
        <v>6</v>
      </c>
      <c r="T6" s="251">
        <v>7</v>
      </c>
      <c r="U6" s="251">
        <v>8</v>
      </c>
      <c r="V6" s="252">
        <v>8.9</v>
      </c>
      <c r="W6" s="251">
        <v>10</v>
      </c>
      <c r="X6" s="251">
        <v>11</v>
      </c>
      <c r="Y6" s="253" t="s">
        <v>70</v>
      </c>
      <c r="Z6" s="251">
        <v>13</v>
      </c>
      <c r="AA6" s="251">
        <v>14</v>
      </c>
      <c r="AB6" s="251">
        <v>15</v>
      </c>
    </row>
    <row r="7" spans="1:28" s="44" customFormat="1" ht="42" customHeight="1" thickBot="1">
      <c r="A7" s="544"/>
      <c r="B7" s="578"/>
      <c r="C7" s="564"/>
      <c r="D7" s="564"/>
      <c r="E7" s="599"/>
      <c r="F7" s="599"/>
      <c r="G7" s="588"/>
      <c r="H7" s="564"/>
      <c r="I7" s="564"/>
      <c r="J7" s="593"/>
      <c r="K7" s="593"/>
      <c r="L7" s="593"/>
      <c r="M7" s="564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1:28" s="44" customFormat="1" ht="16.5" thickBot="1">
      <c r="A8" s="41">
        <v>1</v>
      </c>
      <c r="B8" s="42" t="s">
        <v>208</v>
      </c>
      <c r="C8" s="43">
        <v>3</v>
      </c>
      <c r="D8" s="43">
        <v>4</v>
      </c>
      <c r="E8" s="254">
        <v>5</v>
      </c>
      <c r="F8" s="254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51">
        <v>12</v>
      </c>
      <c r="M8" s="43">
        <v>13</v>
      </c>
      <c r="N8" s="43">
        <v>14</v>
      </c>
      <c r="O8" s="43">
        <v>15</v>
      </c>
      <c r="P8" s="43">
        <v>16</v>
      </c>
      <c r="Q8" s="43">
        <v>17</v>
      </c>
      <c r="R8" s="43">
        <v>18</v>
      </c>
      <c r="S8" s="43">
        <v>19</v>
      </c>
      <c r="T8" s="43">
        <v>20</v>
      </c>
      <c r="U8" s="43">
        <v>21</v>
      </c>
      <c r="V8" s="43">
        <v>22</v>
      </c>
      <c r="W8" s="43">
        <v>23</v>
      </c>
      <c r="X8" s="43">
        <v>24</v>
      </c>
      <c r="Y8" s="43">
        <v>25</v>
      </c>
      <c r="Z8" s="43">
        <v>26</v>
      </c>
      <c r="AA8" s="43">
        <v>27</v>
      </c>
      <c r="AB8" s="43">
        <v>28</v>
      </c>
    </row>
    <row r="9" spans="1:28" s="44" customFormat="1" ht="19.5" thickBot="1">
      <c r="A9" s="594" t="s">
        <v>290</v>
      </c>
      <c r="B9" s="595"/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6"/>
    </row>
    <row r="10" spans="1:28" s="44" customFormat="1" ht="16.5" thickBot="1">
      <c r="A10" s="549" t="s">
        <v>103</v>
      </c>
      <c r="B10" s="550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1"/>
      <c r="Z10" s="551"/>
      <c r="AA10" s="551"/>
      <c r="AB10" s="552"/>
    </row>
    <row r="11" spans="1:28" s="44" customFormat="1" ht="31.5">
      <c r="A11" s="257" t="s">
        <v>209</v>
      </c>
      <c r="B11" s="118" t="s">
        <v>39</v>
      </c>
      <c r="C11" s="117"/>
      <c r="D11" s="119"/>
      <c r="E11" s="119"/>
      <c r="F11" s="120"/>
      <c r="G11" s="255">
        <f>H11/30</f>
        <v>5</v>
      </c>
      <c r="H11" s="117">
        <v>150</v>
      </c>
      <c r="I11" s="119"/>
      <c r="J11" s="117"/>
      <c r="K11" s="117"/>
      <c r="L11" s="121"/>
      <c r="M11" s="121"/>
      <c r="N11" s="119"/>
      <c r="O11" s="119"/>
      <c r="P11" s="119"/>
      <c r="Q11" s="119"/>
      <c r="R11" s="119"/>
      <c r="S11" s="119"/>
      <c r="T11" s="119"/>
      <c r="U11" s="119"/>
      <c r="V11" s="122"/>
      <c r="W11" s="123"/>
      <c r="X11" s="123"/>
      <c r="Y11" s="124"/>
      <c r="Z11" s="124"/>
      <c r="AA11" s="124"/>
      <c r="AB11" s="124"/>
    </row>
    <row r="12" spans="1:28" s="44" customFormat="1" ht="31.5">
      <c r="A12" s="258" t="s">
        <v>211</v>
      </c>
      <c r="B12" s="126" t="s">
        <v>39</v>
      </c>
      <c r="C12" s="125"/>
      <c r="D12" s="115" t="s">
        <v>67</v>
      </c>
      <c r="E12" s="115"/>
      <c r="F12" s="127"/>
      <c r="G12" s="210">
        <v>2.5</v>
      </c>
      <c r="H12" s="125">
        <f aca="true" t="shared" si="0" ref="H12:H17">G12*30</f>
        <v>75</v>
      </c>
      <c r="I12" s="125">
        <v>6</v>
      </c>
      <c r="J12" s="125"/>
      <c r="K12" s="125"/>
      <c r="L12" s="115" t="s">
        <v>168</v>
      </c>
      <c r="M12" s="62">
        <f>H12-6</f>
        <v>69</v>
      </c>
      <c r="N12" s="115" t="s">
        <v>168</v>
      </c>
      <c r="O12" s="115"/>
      <c r="P12" s="115"/>
      <c r="Q12" s="115"/>
      <c r="R12" s="115"/>
      <c r="S12" s="115"/>
      <c r="T12" s="115"/>
      <c r="U12" s="115"/>
      <c r="V12" s="128"/>
      <c r="W12" s="129"/>
      <c r="X12" s="129"/>
      <c r="Y12" s="130"/>
      <c r="Z12" s="130"/>
      <c r="AA12" s="130"/>
      <c r="AB12" s="130"/>
    </row>
    <row r="13" spans="1:28" s="44" customFormat="1" ht="31.5">
      <c r="A13" s="258" t="s">
        <v>212</v>
      </c>
      <c r="B13" s="126" t="s">
        <v>39</v>
      </c>
      <c r="C13" s="125">
        <v>3</v>
      </c>
      <c r="D13" s="238"/>
      <c r="E13" s="238"/>
      <c r="F13" s="239"/>
      <c r="G13" s="210">
        <v>2.5</v>
      </c>
      <c r="H13" s="125">
        <f t="shared" si="0"/>
        <v>75</v>
      </c>
      <c r="I13" s="240">
        <v>6</v>
      </c>
      <c r="J13" s="240"/>
      <c r="K13" s="240"/>
      <c r="L13" s="238" t="s">
        <v>168</v>
      </c>
      <c r="M13" s="241">
        <f>H13-6</f>
        <v>69</v>
      </c>
      <c r="N13" s="238"/>
      <c r="O13" s="238"/>
      <c r="P13" s="238" t="s">
        <v>168</v>
      </c>
      <c r="Q13" s="238"/>
      <c r="R13" s="238"/>
      <c r="S13" s="115"/>
      <c r="T13" s="115"/>
      <c r="U13" s="115"/>
      <c r="V13" s="128"/>
      <c r="W13" s="129"/>
      <c r="X13" s="129"/>
      <c r="Y13" s="130"/>
      <c r="Z13" s="130"/>
      <c r="AA13" s="130"/>
      <c r="AB13" s="130"/>
    </row>
    <row r="14" spans="1:28" s="44" customFormat="1" ht="15.75">
      <c r="A14" s="258" t="s">
        <v>210</v>
      </c>
      <c r="B14" s="126" t="s">
        <v>38</v>
      </c>
      <c r="C14" s="125">
        <v>1</v>
      </c>
      <c r="D14" s="240"/>
      <c r="E14" s="240"/>
      <c r="F14" s="242"/>
      <c r="G14" s="263">
        <v>4.5</v>
      </c>
      <c r="H14" s="125">
        <f t="shared" si="0"/>
        <v>135</v>
      </c>
      <c r="I14" s="240">
        <v>6</v>
      </c>
      <c r="J14" s="238" t="s">
        <v>168</v>
      </c>
      <c r="K14" s="240"/>
      <c r="L14" s="241"/>
      <c r="M14" s="241">
        <f>H14-I14</f>
        <v>129</v>
      </c>
      <c r="N14" s="238" t="s">
        <v>168</v>
      </c>
      <c r="O14" s="238"/>
      <c r="P14" s="238"/>
      <c r="Q14" s="238"/>
      <c r="R14" s="238"/>
      <c r="S14" s="115"/>
      <c r="T14" s="115"/>
      <c r="U14" s="115"/>
      <c r="V14" s="128"/>
      <c r="W14" s="129"/>
      <c r="X14" s="129"/>
      <c r="Y14" s="130"/>
      <c r="Z14" s="130"/>
      <c r="AA14" s="130"/>
      <c r="AB14" s="130"/>
    </row>
    <row r="15" spans="1:28" s="44" customFormat="1" ht="15.75">
      <c r="A15" s="258" t="s">
        <v>213</v>
      </c>
      <c r="B15" s="126" t="s">
        <v>82</v>
      </c>
      <c r="C15" s="125"/>
      <c r="D15" s="240">
        <v>4</v>
      </c>
      <c r="E15" s="240"/>
      <c r="F15" s="242"/>
      <c r="G15" s="263">
        <v>3</v>
      </c>
      <c r="H15" s="125">
        <f t="shared" si="0"/>
        <v>90</v>
      </c>
      <c r="I15" s="240">
        <v>4</v>
      </c>
      <c r="J15" s="238" t="s">
        <v>169</v>
      </c>
      <c r="K15" s="240"/>
      <c r="L15" s="238"/>
      <c r="M15" s="241">
        <f>H15-I15</f>
        <v>86</v>
      </c>
      <c r="N15" s="238"/>
      <c r="O15" s="238"/>
      <c r="P15" s="238"/>
      <c r="Q15" s="243" t="s">
        <v>169</v>
      </c>
      <c r="R15" s="243"/>
      <c r="S15" s="226"/>
      <c r="T15" s="115"/>
      <c r="U15" s="115"/>
      <c r="V15" s="128"/>
      <c r="W15" s="129"/>
      <c r="X15" s="129"/>
      <c r="Y15" s="130"/>
      <c r="Z15" s="130"/>
      <c r="AA15" s="130"/>
      <c r="AB15" s="130"/>
    </row>
    <row r="16" spans="1:28" s="44" customFormat="1" ht="36.75" customHeight="1">
      <c r="A16" s="258" t="s">
        <v>214</v>
      </c>
      <c r="B16" s="126" t="s">
        <v>66</v>
      </c>
      <c r="C16" s="125">
        <v>6</v>
      </c>
      <c r="D16" s="125"/>
      <c r="E16" s="125"/>
      <c r="F16" s="131"/>
      <c r="G16" s="256">
        <v>3</v>
      </c>
      <c r="H16" s="125">
        <f t="shared" si="0"/>
        <v>90</v>
      </c>
      <c r="I16" s="125">
        <v>4</v>
      </c>
      <c r="J16" s="115" t="s">
        <v>169</v>
      </c>
      <c r="K16" s="125"/>
      <c r="L16" s="115"/>
      <c r="M16" s="241">
        <f>H16-I16</f>
        <v>86</v>
      </c>
      <c r="N16" s="115"/>
      <c r="O16" s="115"/>
      <c r="P16" s="115"/>
      <c r="Q16" s="115"/>
      <c r="R16" s="115"/>
      <c r="S16" s="115" t="s">
        <v>169</v>
      </c>
      <c r="T16" s="115"/>
      <c r="U16" s="115"/>
      <c r="V16" s="128"/>
      <c r="W16" s="129"/>
      <c r="X16" s="129"/>
      <c r="Y16" s="130"/>
      <c r="Z16" s="130"/>
      <c r="AA16" s="130"/>
      <c r="AB16" s="130"/>
    </row>
    <row r="17" spans="1:28" s="44" customFormat="1" ht="16.5" thickBot="1">
      <c r="A17" s="259" t="s">
        <v>215</v>
      </c>
      <c r="B17" s="133" t="s">
        <v>117</v>
      </c>
      <c r="C17" s="132">
        <v>7</v>
      </c>
      <c r="D17" s="132"/>
      <c r="E17" s="132"/>
      <c r="F17" s="134"/>
      <c r="G17" s="264">
        <v>4.5</v>
      </c>
      <c r="H17" s="125">
        <f t="shared" si="0"/>
        <v>135</v>
      </c>
      <c r="I17" s="132">
        <v>6</v>
      </c>
      <c r="J17" s="60" t="s">
        <v>168</v>
      </c>
      <c r="K17" s="132"/>
      <c r="L17" s="135"/>
      <c r="M17" s="241">
        <f>H17-I17</f>
        <v>129</v>
      </c>
      <c r="N17" s="136"/>
      <c r="O17" s="136"/>
      <c r="P17" s="136"/>
      <c r="Q17" s="136"/>
      <c r="R17" s="136"/>
      <c r="S17" s="136"/>
      <c r="T17" s="60" t="s">
        <v>168</v>
      </c>
      <c r="U17" s="90"/>
      <c r="V17" s="137"/>
      <c r="W17" s="138"/>
      <c r="X17" s="138"/>
      <c r="Y17" s="139"/>
      <c r="Z17" s="139"/>
      <c r="AA17" s="139"/>
      <c r="AB17" s="139"/>
    </row>
    <row r="18" spans="1:28" s="44" customFormat="1" ht="17.25" customHeight="1" thickBot="1">
      <c r="A18" s="553" t="s">
        <v>107</v>
      </c>
      <c r="B18" s="554"/>
      <c r="C18" s="555"/>
      <c r="D18" s="555"/>
      <c r="E18" s="555"/>
      <c r="F18" s="556"/>
      <c r="G18" s="213">
        <f>H18/30</f>
        <v>20</v>
      </c>
      <c r="H18" s="213">
        <f>H11+H14+H15+H16+H17</f>
        <v>600</v>
      </c>
      <c r="I18" s="213">
        <f>I12+I13+I14+I15+I16+I17</f>
        <v>32</v>
      </c>
      <c r="J18" s="213">
        <v>20</v>
      </c>
      <c r="K18" s="213"/>
      <c r="L18" s="213">
        <v>12</v>
      </c>
      <c r="M18" s="213">
        <f>H18-I18</f>
        <v>568</v>
      </c>
      <c r="N18" s="214" t="s">
        <v>170</v>
      </c>
      <c r="O18" s="214"/>
      <c r="P18" s="214" t="str">
        <f>P13</f>
        <v>6/0</v>
      </c>
      <c r="Q18" s="215" t="s">
        <v>169</v>
      </c>
      <c r="R18" s="215"/>
      <c r="S18" s="213" t="s">
        <v>169</v>
      </c>
      <c r="T18" s="209" t="s">
        <v>168</v>
      </c>
      <c r="U18" s="209"/>
      <c r="V18" s="216"/>
      <c r="W18" s="216"/>
      <c r="X18" s="216"/>
      <c r="Y18" s="217"/>
      <c r="Z18" s="217"/>
      <c r="AA18" s="217"/>
      <c r="AB18" s="217"/>
    </row>
    <row r="19" spans="1:28" s="44" customFormat="1" ht="18.75" customHeight="1" thickBot="1">
      <c r="A19" s="623" t="s">
        <v>104</v>
      </c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623"/>
      <c r="AB19" s="623"/>
    </row>
    <row r="20" spans="1:28" s="48" customFormat="1" ht="35.25" customHeight="1">
      <c r="A20" s="258" t="s">
        <v>216</v>
      </c>
      <c r="B20" s="58" t="s">
        <v>51</v>
      </c>
      <c r="C20" s="59">
        <v>9</v>
      </c>
      <c r="D20" s="60"/>
      <c r="E20" s="60"/>
      <c r="F20" s="61"/>
      <c r="G20" s="211">
        <f aca="true" t="shared" si="1" ref="G20:G28">H20/30</f>
        <v>3.5</v>
      </c>
      <c r="H20" s="80">
        <v>105</v>
      </c>
      <c r="I20" s="147">
        <v>12</v>
      </c>
      <c r="J20" s="60" t="s">
        <v>120</v>
      </c>
      <c r="K20" s="59"/>
      <c r="L20" s="60" t="s">
        <v>173</v>
      </c>
      <c r="M20" s="62">
        <f aca="true" t="shared" si="2" ref="M20:M25">H20-I20</f>
        <v>93</v>
      </c>
      <c r="N20" s="115"/>
      <c r="O20" s="115"/>
      <c r="P20" s="115"/>
      <c r="Q20" s="115"/>
      <c r="R20" s="115"/>
      <c r="S20" s="115"/>
      <c r="T20" s="115"/>
      <c r="U20" s="115"/>
      <c r="V20" s="60" t="s">
        <v>174</v>
      </c>
      <c r="W20" s="148"/>
      <c r="X20" s="148"/>
      <c r="Y20" s="149"/>
      <c r="Z20" s="149"/>
      <c r="AA20" s="149"/>
      <c r="AB20" s="149"/>
    </row>
    <row r="21" spans="1:28" s="48" customFormat="1" ht="21" customHeight="1">
      <c r="A21" s="258" t="s">
        <v>217</v>
      </c>
      <c r="B21" s="58" t="s">
        <v>49</v>
      </c>
      <c r="C21" s="59"/>
      <c r="D21" s="60"/>
      <c r="E21" s="60"/>
      <c r="F21" s="61"/>
      <c r="G21" s="211">
        <f>G22+G23</f>
        <v>9</v>
      </c>
      <c r="H21" s="80">
        <f>G21*30</f>
        <v>270</v>
      </c>
      <c r="I21" s="147"/>
      <c r="J21" s="60"/>
      <c r="K21" s="59"/>
      <c r="L21" s="60"/>
      <c r="M21" s="62"/>
      <c r="N21" s="115"/>
      <c r="O21" s="115"/>
      <c r="P21" s="115"/>
      <c r="Q21" s="115"/>
      <c r="R21" s="115"/>
      <c r="S21" s="115"/>
      <c r="T21" s="115"/>
      <c r="U21" s="115"/>
      <c r="V21" s="60"/>
      <c r="W21" s="148"/>
      <c r="X21" s="148"/>
      <c r="Y21" s="149"/>
      <c r="Z21" s="149"/>
      <c r="AA21" s="149"/>
      <c r="AB21" s="149"/>
    </row>
    <row r="22" spans="1:28" s="48" customFormat="1" ht="15.75">
      <c r="A22" s="258" t="s">
        <v>252</v>
      </c>
      <c r="B22" s="58" t="s">
        <v>49</v>
      </c>
      <c r="C22" s="59">
        <v>9</v>
      </c>
      <c r="D22" s="60"/>
      <c r="E22" s="60"/>
      <c r="F22" s="150"/>
      <c r="G22" s="211">
        <f t="shared" si="1"/>
        <v>6.5</v>
      </c>
      <c r="H22" s="80">
        <v>195</v>
      </c>
      <c r="I22" s="147">
        <v>24</v>
      </c>
      <c r="J22" s="60" t="s">
        <v>175</v>
      </c>
      <c r="K22" s="59"/>
      <c r="L22" s="60" t="s">
        <v>172</v>
      </c>
      <c r="M22" s="62">
        <f t="shared" si="2"/>
        <v>171</v>
      </c>
      <c r="N22" s="115"/>
      <c r="O22" s="115"/>
      <c r="P22" s="115"/>
      <c r="Q22" s="115"/>
      <c r="R22" s="115"/>
      <c r="S22" s="115"/>
      <c r="T22" s="115"/>
      <c r="U22" s="115"/>
      <c r="V22" s="60" t="s">
        <v>176</v>
      </c>
      <c r="W22" s="148"/>
      <c r="X22" s="148"/>
      <c r="Y22" s="150"/>
      <c r="Z22" s="149"/>
      <c r="AA22" s="149"/>
      <c r="AB22" s="149"/>
    </row>
    <row r="23" spans="1:28" s="48" customFormat="1" ht="15.75">
      <c r="A23" s="258" t="s">
        <v>253</v>
      </c>
      <c r="B23" s="58" t="s">
        <v>97</v>
      </c>
      <c r="C23" s="59"/>
      <c r="D23" s="60"/>
      <c r="E23" s="60" t="s">
        <v>77</v>
      </c>
      <c r="F23" s="61"/>
      <c r="G23" s="211">
        <f t="shared" si="1"/>
        <v>2.5</v>
      </c>
      <c r="H23" s="80">
        <v>75</v>
      </c>
      <c r="I23" s="147">
        <v>12</v>
      </c>
      <c r="J23" s="59"/>
      <c r="K23" s="59"/>
      <c r="L23" s="59" t="s">
        <v>78</v>
      </c>
      <c r="M23" s="62">
        <f t="shared" si="2"/>
        <v>63</v>
      </c>
      <c r="N23" s="115"/>
      <c r="O23" s="115"/>
      <c r="P23" s="115"/>
      <c r="Q23" s="115"/>
      <c r="R23" s="115"/>
      <c r="S23" s="115"/>
      <c r="T23" s="115"/>
      <c r="U23" s="115"/>
      <c r="V23" s="148"/>
      <c r="W23" s="148" t="s">
        <v>71</v>
      </c>
      <c r="X23" s="148"/>
      <c r="Y23" s="148"/>
      <c r="Z23" s="149"/>
      <c r="AA23" s="149"/>
      <c r="AB23" s="149"/>
    </row>
    <row r="24" spans="1:28" s="44" customFormat="1" ht="18.75" customHeight="1">
      <c r="A24" s="258" t="s">
        <v>218</v>
      </c>
      <c r="B24" s="58" t="s">
        <v>53</v>
      </c>
      <c r="C24" s="60"/>
      <c r="D24" s="59">
        <v>4</v>
      </c>
      <c r="E24" s="59"/>
      <c r="F24" s="61"/>
      <c r="G24" s="273">
        <f t="shared" si="1"/>
        <v>3</v>
      </c>
      <c r="H24" s="80">
        <v>90</v>
      </c>
      <c r="I24" s="147">
        <v>4</v>
      </c>
      <c r="J24" s="59" t="s">
        <v>169</v>
      </c>
      <c r="K24" s="59"/>
      <c r="L24" s="59"/>
      <c r="M24" s="62">
        <f t="shared" si="2"/>
        <v>86</v>
      </c>
      <c r="N24" s="115"/>
      <c r="O24" s="115"/>
      <c r="P24" s="115"/>
      <c r="Q24" s="115" t="s">
        <v>169</v>
      </c>
      <c r="R24" s="115"/>
      <c r="S24" s="115"/>
      <c r="T24" s="115"/>
      <c r="U24" s="115"/>
      <c r="V24" s="148"/>
      <c r="W24" s="148"/>
      <c r="X24" s="148"/>
      <c r="Y24" s="148"/>
      <c r="Z24" s="149"/>
      <c r="AA24" s="149"/>
      <c r="AB24" s="149"/>
    </row>
    <row r="25" spans="1:28" s="48" customFormat="1" ht="31.5">
      <c r="A25" s="258" t="s">
        <v>219</v>
      </c>
      <c r="B25" s="58" t="s">
        <v>50</v>
      </c>
      <c r="C25" s="59">
        <v>10</v>
      </c>
      <c r="D25" s="59"/>
      <c r="E25" s="59"/>
      <c r="F25" s="61"/>
      <c r="G25" s="211">
        <f t="shared" si="1"/>
        <v>8</v>
      </c>
      <c r="H25" s="147">
        <v>240</v>
      </c>
      <c r="I25" s="147">
        <v>24</v>
      </c>
      <c r="J25" s="161" t="s">
        <v>121</v>
      </c>
      <c r="K25" s="59"/>
      <c r="L25" s="60" t="s">
        <v>177</v>
      </c>
      <c r="M25" s="62">
        <f t="shared" si="2"/>
        <v>216</v>
      </c>
      <c r="N25" s="115"/>
      <c r="O25" s="115"/>
      <c r="P25" s="115"/>
      <c r="Q25" s="115"/>
      <c r="R25" s="115"/>
      <c r="S25" s="115"/>
      <c r="T25" s="115"/>
      <c r="U25" s="115"/>
      <c r="V25" s="148"/>
      <c r="W25" s="148" t="s">
        <v>176</v>
      </c>
      <c r="X25" s="148"/>
      <c r="Y25" s="148"/>
      <c r="Z25" s="149"/>
      <c r="AA25" s="149"/>
      <c r="AB25" s="149"/>
    </row>
    <row r="26" spans="1:28" s="48" customFormat="1" ht="15.75">
      <c r="A26" s="258" t="s">
        <v>220</v>
      </c>
      <c r="B26" s="58" t="s">
        <v>43</v>
      </c>
      <c r="C26" s="59"/>
      <c r="D26" s="60"/>
      <c r="E26" s="60"/>
      <c r="F26" s="61"/>
      <c r="G26" s="211">
        <f t="shared" si="1"/>
        <v>7</v>
      </c>
      <c r="H26" s="80">
        <v>210</v>
      </c>
      <c r="I26" s="147"/>
      <c r="J26" s="59"/>
      <c r="K26" s="59"/>
      <c r="L26" s="59"/>
      <c r="M26" s="62"/>
      <c r="N26" s="115"/>
      <c r="O26" s="115"/>
      <c r="P26" s="115"/>
      <c r="Q26" s="115"/>
      <c r="R26" s="115"/>
      <c r="S26" s="115"/>
      <c r="T26" s="115"/>
      <c r="U26" s="115"/>
      <c r="V26" s="148"/>
      <c r="W26" s="151"/>
      <c r="X26" s="151"/>
      <c r="Y26" s="150"/>
      <c r="Z26" s="150"/>
      <c r="AA26" s="150"/>
      <c r="AB26" s="150"/>
    </row>
    <row r="27" spans="1:28" s="48" customFormat="1" ht="15.75">
      <c r="A27" s="258" t="s">
        <v>254</v>
      </c>
      <c r="B27" s="58" t="s">
        <v>43</v>
      </c>
      <c r="C27" s="59"/>
      <c r="D27" s="60" t="s">
        <v>67</v>
      </c>
      <c r="E27" s="60"/>
      <c r="F27" s="61"/>
      <c r="G27" s="210">
        <f t="shared" si="1"/>
        <v>3.5</v>
      </c>
      <c r="H27" s="147">
        <v>105</v>
      </c>
      <c r="I27" s="147">
        <v>12</v>
      </c>
      <c r="J27" s="235" t="s">
        <v>172</v>
      </c>
      <c r="K27" s="235" t="s">
        <v>178</v>
      </c>
      <c r="L27" s="235"/>
      <c r="M27" s="62">
        <f>H27-I27</f>
        <v>93</v>
      </c>
      <c r="N27" s="115" t="s">
        <v>174</v>
      </c>
      <c r="O27" s="115"/>
      <c r="P27" s="115"/>
      <c r="Q27" s="115"/>
      <c r="R27" s="115"/>
      <c r="S27" s="115"/>
      <c r="T27" s="115"/>
      <c r="U27" s="115"/>
      <c r="V27" s="148"/>
      <c r="W27" s="151"/>
      <c r="X27" s="151"/>
      <c r="Y27" s="150"/>
      <c r="Z27" s="150"/>
      <c r="AA27" s="150"/>
      <c r="AB27" s="150"/>
    </row>
    <row r="28" spans="1:28" s="48" customFormat="1" ht="15.75">
      <c r="A28" s="258" t="s">
        <v>255</v>
      </c>
      <c r="B28" s="58" t="s">
        <v>43</v>
      </c>
      <c r="C28" s="59">
        <v>3</v>
      </c>
      <c r="D28" s="60"/>
      <c r="E28" s="60"/>
      <c r="F28" s="61"/>
      <c r="G28" s="210">
        <f t="shared" si="1"/>
        <v>3.5</v>
      </c>
      <c r="H28" s="147">
        <v>105</v>
      </c>
      <c r="I28" s="147">
        <v>12</v>
      </c>
      <c r="J28" s="235" t="s">
        <v>172</v>
      </c>
      <c r="K28" s="235" t="s">
        <v>178</v>
      </c>
      <c r="L28" s="235"/>
      <c r="M28" s="62">
        <f>H28-I28</f>
        <v>93</v>
      </c>
      <c r="N28" s="115"/>
      <c r="O28" s="115"/>
      <c r="P28" s="59" t="s">
        <v>179</v>
      </c>
      <c r="Q28" s="115"/>
      <c r="R28" s="115"/>
      <c r="S28" s="115"/>
      <c r="T28" s="115"/>
      <c r="U28" s="115"/>
      <c r="V28" s="148"/>
      <c r="W28" s="151"/>
      <c r="X28" s="151"/>
      <c r="Y28" s="150"/>
      <c r="Z28" s="150"/>
      <c r="AA28" s="150"/>
      <c r="AB28" s="150"/>
    </row>
    <row r="29" spans="1:28" s="48" customFormat="1" ht="15.75">
      <c r="A29" s="258" t="s">
        <v>221</v>
      </c>
      <c r="B29" s="58" t="s">
        <v>42</v>
      </c>
      <c r="C29" s="60"/>
      <c r="D29" s="60"/>
      <c r="E29" s="60"/>
      <c r="F29" s="61"/>
      <c r="G29" s="274">
        <f>G30+G31+G32</f>
        <v>19</v>
      </c>
      <c r="H29" s="147">
        <f>G29*30</f>
        <v>570</v>
      </c>
      <c r="I29" s="147"/>
      <c r="J29" s="236"/>
      <c r="K29" s="236"/>
      <c r="L29" s="236"/>
      <c r="M29" s="62"/>
      <c r="N29" s="115"/>
      <c r="O29" s="115"/>
      <c r="P29" s="115"/>
      <c r="Q29" s="115"/>
      <c r="R29" s="115"/>
      <c r="S29" s="115"/>
      <c r="T29" s="115"/>
      <c r="U29" s="115"/>
      <c r="V29" s="148"/>
      <c r="W29" s="151"/>
      <c r="X29" s="151"/>
      <c r="Y29" s="150"/>
      <c r="Z29" s="150"/>
      <c r="AA29" s="150"/>
      <c r="AB29" s="150"/>
    </row>
    <row r="30" spans="1:28" s="48" customFormat="1" ht="15.75">
      <c r="A30" s="258" t="s">
        <v>256</v>
      </c>
      <c r="B30" s="58" t="s">
        <v>42</v>
      </c>
      <c r="C30" s="60" t="s">
        <v>67</v>
      </c>
      <c r="D30" s="60"/>
      <c r="E30" s="60"/>
      <c r="F30" s="61"/>
      <c r="G30" s="218">
        <v>6.5</v>
      </c>
      <c r="H30" s="147">
        <f>G30*30</f>
        <v>195</v>
      </c>
      <c r="I30" s="147">
        <v>18</v>
      </c>
      <c r="J30" s="237" t="s">
        <v>119</v>
      </c>
      <c r="K30" s="236"/>
      <c r="L30" s="235" t="s">
        <v>172</v>
      </c>
      <c r="M30" s="62">
        <f>H30-I30</f>
        <v>177</v>
      </c>
      <c r="N30" s="115" t="s">
        <v>102</v>
      </c>
      <c r="O30" s="115"/>
      <c r="P30" s="115"/>
      <c r="Q30" s="115"/>
      <c r="R30" s="115"/>
      <c r="S30" s="115"/>
      <c r="T30" s="115"/>
      <c r="U30" s="115"/>
      <c r="V30" s="148"/>
      <c r="W30" s="151"/>
      <c r="X30" s="151"/>
      <c r="Y30" s="150"/>
      <c r="Z30" s="150"/>
      <c r="AA30" s="150"/>
      <c r="AB30" s="150"/>
    </row>
    <row r="31" spans="1:28" s="48" customFormat="1" ht="15.75">
      <c r="A31" s="258" t="s">
        <v>257</v>
      </c>
      <c r="B31" s="58" t="s">
        <v>42</v>
      </c>
      <c r="C31" s="60" t="s">
        <v>87</v>
      </c>
      <c r="D31" s="60"/>
      <c r="E31" s="60"/>
      <c r="F31" s="61"/>
      <c r="G31" s="218">
        <v>6.5</v>
      </c>
      <c r="H31" s="147">
        <f>G31*30</f>
        <v>195</v>
      </c>
      <c r="I31" s="147">
        <v>18</v>
      </c>
      <c r="J31" s="237" t="s">
        <v>119</v>
      </c>
      <c r="K31" s="236"/>
      <c r="L31" s="235" t="s">
        <v>172</v>
      </c>
      <c r="M31" s="62">
        <f>H31-I31</f>
        <v>177</v>
      </c>
      <c r="N31" s="115"/>
      <c r="O31" s="115"/>
      <c r="P31" s="115" t="s">
        <v>102</v>
      </c>
      <c r="Q31" s="115"/>
      <c r="R31" s="115"/>
      <c r="S31" s="115"/>
      <c r="T31" s="115"/>
      <c r="U31" s="115"/>
      <c r="V31" s="148"/>
      <c r="W31" s="151"/>
      <c r="X31" s="151"/>
      <c r="Y31" s="150"/>
      <c r="Z31" s="150"/>
      <c r="AA31" s="150"/>
      <c r="AB31" s="150"/>
    </row>
    <row r="32" spans="1:28" s="48" customFormat="1" ht="15.75">
      <c r="A32" s="258" t="s">
        <v>258</v>
      </c>
      <c r="B32" s="58" t="s">
        <v>42</v>
      </c>
      <c r="C32" s="59"/>
      <c r="D32" s="60" t="s">
        <v>68</v>
      </c>
      <c r="E32" s="60"/>
      <c r="F32" s="61"/>
      <c r="G32" s="219">
        <v>6</v>
      </c>
      <c r="H32" s="147">
        <f>G32*30</f>
        <v>180</v>
      </c>
      <c r="I32" s="147">
        <v>12</v>
      </c>
      <c r="J32" s="235" t="s">
        <v>120</v>
      </c>
      <c r="K32" s="236"/>
      <c r="L32" s="235" t="s">
        <v>173</v>
      </c>
      <c r="M32" s="62">
        <f>H32-I32</f>
        <v>168</v>
      </c>
      <c r="N32" s="115"/>
      <c r="O32" s="115"/>
      <c r="P32" s="115"/>
      <c r="Q32" s="115" t="s">
        <v>174</v>
      </c>
      <c r="R32" s="115"/>
      <c r="S32" s="115"/>
      <c r="T32" s="115"/>
      <c r="U32" s="115"/>
      <c r="V32" s="148"/>
      <c r="W32" s="148"/>
      <c r="X32" s="148"/>
      <c r="Y32" s="149"/>
      <c r="Z32" s="149"/>
      <c r="AA32" s="149"/>
      <c r="AB32" s="149"/>
    </row>
    <row r="33" spans="1:28" s="48" customFormat="1" ht="15.75">
      <c r="A33" s="258" t="s">
        <v>222</v>
      </c>
      <c r="B33" s="58" t="s">
        <v>116</v>
      </c>
      <c r="C33" s="59">
        <v>7</v>
      </c>
      <c r="D33" s="60"/>
      <c r="E33" s="60"/>
      <c r="F33" s="61"/>
      <c r="G33" s="211">
        <f aca="true" t="shared" si="3" ref="G33:G55">H33/30</f>
        <v>3.5</v>
      </c>
      <c r="H33" s="80">
        <v>105</v>
      </c>
      <c r="I33" s="147">
        <v>12</v>
      </c>
      <c r="J33" s="60" t="s">
        <v>120</v>
      </c>
      <c r="K33" s="59"/>
      <c r="L33" s="60" t="s">
        <v>173</v>
      </c>
      <c r="M33" s="62">
        <f>H33-I33</f>
        <v>93</v>
      </c>
      <c r="N33" s="115"/>
      <c r="O33" s="115"/>
      <c r="P33" s="115"/>
      <c r="Q33" s="115"/>
      <c r="R33" s="115"/>
      <c r="S33" s="115"/>
      <c r="T33" s="60" t="s">
        <v>174</v>
      </c>
      <c r="U33" s="60"/>
      <c r="V33" s="148"/>
      <c r="W33" s="148"/>
      <c r="X33" s="148"/>
      <c r="Y33" s="149"/>
      <c r="Z33" s="149"/>
      <c r="AA33" s="149"/>
      <c r="AB33" s="149"/>
    </row>
    <row r="34" spans="1:28" s="48" customFormat="1" ht="31.5">
      <c r="A34" s="258" t="s">
        <v>223</v>
      </c>
      <c r="B34" s="152" t="s">
        <v>109</v>
      </c>
      <c r="C34" s="116">
        <v>14</v>
      </c>
      <c r="D34" s="60"/>
      <c r="E34" s="60"/>
      <c r="F34" s="61"/>
      <c r="G34" s="275">
        <f t="shared" si="3"/>
        <v>3</v>
      </c>
      <c r="H34" s="80">
        <v>90</v>
      </c>
      <c r="I34" s="147">
        <v>6</v>
      </c>
      <c r="J34" s="59" t="s">
        <v>168</v>
      </c>
      <c r="K34" s="59"/>
      <c r="L34" s="59"/>
      <c r="M34" s="62">
        <f>H34-I34</f>
        <v>84</v>
      </c>
      <c r="N34" s="115"/>
      <c r="O34" s="115"/>
      <c r="P34" s="115"/>
      <c r="Q34" s="115"/>
      <c r="R34" s="115"/>
      <c r="S34" s="115"/>
      <c r="T34" s="115"/>
      <c r="U34" s="115"/>
      <c r="V34" s="148"/>
      <c r="W34" s="148"/>
      <c r="X34" s="148"/>
      <c r="Y34" s="149"/>
      <c r="Z34" s="149"/>
      <c r="AA34" s="148" t="s">
        <v>168</v>
      </c>
      <c r="AB34" s="148"/>
    </row>
    <row r="35" spans="1:28" s="48" customFormat="1" ht="31.5">
      <c r="A35" s="258" t="s">
        <v>259</v>
      </c>
      <c r="B35" s="58" t="s">
        <v>47</v>
      </c>
      <c r="C35" s="59"/>
      <c r="D35" s="60"/>
      <c r="E35" s="60"/>
      <c r="F35" s="61"/>
      <c r="G35" s="211">
        <f t="shared" si="3"/>
        <v>8.5</v>
      </c>
      <c r="H35" s="80">
        <v>255</v>
      </c>
      <c r="I35" s="147"/>
      <c r="J35" s="59"/>
      <c r="K35" s="59"/>
      <c r="L35" s="59"/>
      <c r="M35" s="62"/>
      <c r="N35" s="115"/>
      <c r="O35" s="115"/>
      <c r="P35" s="115"/>
      <c r="Q35" s="115"/>
      <c r="R35" s="115"/>
      <c r="S35" s="115"/>
      <c r="T35" s="115"/>
      <c r="U35" s="115"/>
      <c r="V35" s="148"/>
      <c r="W35" s="151"/>
      <c r="X35" s="151"/>
      <c r="Y35" s="150"/>
      <c r="Z35" s="150"/>
      <c r="AA35" s="150"/>
      <c r="AB35" s="150"/>
    </row>
    <row r="36" spans="1:28" s="48" customFormat="1" ht="31.5">
      <c r="A36" s="210" t="s">
        <v>224</v>
      </c>
      <c r="B36" s="58" t="s">
        <v>47</v>
      </c>
      <c r="C36" s="59"/>
      <c r="D36" s="60" t="s">
        <v>67</v>
      </c>
      <c r="E36" s="60"/>
      <c r="F36" s="61"/>
      <c r="G36" s="210">
        <f t="shared" si="3"/>
        <v>4.5</v>
      </c>
      <c r="H36" s="147">
        <v>135</v>
      </c>
      <c r="I36" s="147">
        <v>18</v>
      </c>
      <c r="J36" s="59" t="s">
        <v>168</v>
      </c>
      <c r="K36" s="59"/>
      <c r="L36" s="60" t="s">
        <v>174</v>
      </c>
      <c r="M36" s="62">
        <f>H36-I36</f>
        <v>117</v>
      </c>
      <c r="N36" s="115" t="s">
        <v>102</v>
      </c>
      <c r="O36" s="115"/>
      <c r="P36" s="115"/>
      <c r="Q36" s="115"/>
      <c r="R36" s="115"/>
      <c r="S36" s="115"/>
      <c r="T36" s="115"/>
      <c r="U36" s="115"/>
      <c r="V36" s="148"/>
      <c r="W36" s="151"/>
      <c r="X36" s="151"/>
      <c r="Y36" s="150"/>
      <c r="Z36" s="150"/>
      <c r="AA36" s="150"/>
      <c r="AB36" s="150"/>
    </row>
    <row r="37" spans="1:28" s="48" customFormat="1" ht="31.5">
      <c r="A37" s="210" t="s">
        <v>225</v>
      </c>
      <c r="B37" s="58" t="s">
        <v>47</v>
      </c>
      <c r="C37" s="59">
        <v>3</v>
      </c>
      <c r="D37" s="60"/>
      <c r="E37" s="60"/>
      <c r="F37" s="61"/>
      <c r="G37" s="210">
        <f t="shared" si="3"/>
        <v>4</v>
      </c>
      <c r="H37" s="147">
        <v>120</v>
      </c>
      <c r="I37" s="147">
        <v>12</v>
      </c>
      <c r="J37" s="59"/>
      <c r="K37" s="59"/>
      <c r="L37" s="60" t="s">
        <v>174</v>
      </c>
      <c r="M37" s="62">
        <f>H37-I37</f>
        <v>108</v>
      </c>
      <c r="N37" s="115"/>
      <c r="O37" s="115"/>
      <c r="P37" s="59" t="s">
        <v>179</v>
      </c>
      <c r="Q37" s="115"/>
      <c r="R37" s="115"/>
      <c r="S37" s="115"/>
      <c r="T37" s="115"/>
      <c r="U37" s="115"/>
      <c r="V37" s="148"/>
      <c r="W37" s="151"/>
      <c r="X37" s="151"/>
      <c r="Y37" s="150"/>
      <c r="Z37" s="150"/>
      <c r="AA37" s="150"/>
      <c r="AB37" s="150"/>
    </row>
    <row r="38" spans="1:28" s="48" customFormat="1" ht="15.75">
      <c r="A38" s="258" t="s">
        <v>226</v>
      </c>
      <c r="B38" s="58" t="s">
        <v>45</v>
      </c>
      <c r="C38" s="60"/>
      <c r="D38" s="60"/>
      <c r="E38" s="60"/>
      <c r="F38" s="61"/>
      <c r="G38" s="211">
        <f t="shared" si="3"/>
        <v>8.5</v>
      </c>
      <c r="H38" s="80">
        <v>255</v>
      </c>
      <c r="I38" s="147"/>
      <c r="J38" s="59"/>
      <c r="K38" s="59"/>
      <c r="L38" s="59"/>
      <c r="M38" s="62"/>
      <c r="N38" s="115"/>
      <c r="O38" s="115"/>
      <c r="P38" s="115"/>
      <c r="Q38" s="115"/>
      <c r="R38" s="115"/>
      <c r="S38" s="115"/>
      <c r="T38" s="115"/>
      <c r="U38" s="115"/>
      <c r="V38" s="148"/>
      <c r="W38" s="151"/>
      <c r="X38" s="151"/>
      <c r="Y38" s="150"/>
      <c r="Z38" s="150"/>
      <c r="AA38" s="150"/>
      <c r="AB38" s="150"/>
    </row>
    <row r="39" spans="1:28" s="48" customFormat="1" ht="15.75">
      <c r="A39" s="258" t="s">
        <v>260</v>
      </c>
      <c r="B39" s="58" t="s">
        <v>45</v>
      </c>
      <c r="C39" s="60" t="s">
        <v>69</v>
      </c>
      <c r="D39" s="60"/>
      <c r="E39" s="60"/>
      <c r="F39" s="61"/>
      <c r="G39" s="218">
        <f t="shared" si="3"/>
        <v>4.5</v>
      </c>
      <c r="H39" s="147">
        <v>135</v>
      </c>
      <c r="I39" s="147">
        <v>12</v>
      </c>
      <c r="J39" s="59">
        <v>8</v>
      </c>
      <c r="K39" s="59"/>
      <c r="L39" s="59">
        <v>4</v>
      </c>
      <c r="M39" s="62">
        <f aca="true" t="shared" si="4" ref="M39:M55">H39-I39</f>
        <v>123</v>
      </c>
      <c r="N39" s="115"/>
      <c r="O39" s="115"/>
      <c r="P39" s="115"/>
      <c r="Q39" s="115"/>
      <c r="R39" s="115"/>
      <c r="S39" s="115" t="s">
        <v>170</v>
      </c>
      <c r="T39" s="115"/>
      <c r="U39" s="115"/>
      <c r="V39" s="148"/>
      <c r="W39" s="151"/>
      <c r="X39" s="151"/>
      <c r="Y39" s="150"/>
      <c r="Z39" s="150"/>
      <c r="AA39" s="150"/>
      <c r="AB39" s="150"/>
    </row>
    <row r="40" spans="1:28" s="48" customFormat="1" ht="15.75">
      <c r="A40" s="258" t="s">
        <v>261</v>
      </c>
      <c r="B40" s="58" t="s">
        <v>45</v>
      </c>
      <c r="C40" s="60" t="s">
        <v>93</v>
      </c>
      <c r="D40" s="60"/>
      <c r="E40" s="60"/>
      <c r="F40" s="61"/>
      <c r="G40" s="218">
        <f t="shared" si="3"/>
        <v>4</v>
      </c>
      <c r="H40" s="147">
        <v>120</v>
      </c>
      <c r="I40" s="147">
        <v>12</v>
      </c>
      <c r="J40" s="60" t="s">
        <v>120</v>
      </c>
      <c r="K40" s="59"/>
      <c r="L40" s="60" t="s">
        <v>173</v>
      </c>
      <c r="M40" s="62">
        <f t="shared" si="4"/>
        <v>108</v>
      </c>
      <c r="N40" s="115"/>
      <c r="O40" s="115"/>
      <c r="P40" s="115"/>
      <c r="Q40" s="115"/>
      <c r="R40" s="115"/>
      <c r="S40" s="115"/>
      <c r="T40" s="60" t="s">
        <v>174</v>
      </c>
      <c r="U40" s="60"/>
      <c r="V40" s="115"/>
      <c r="W40" s="151"/>
      <c r="X40" s="151"/>
      <c r="Y40" s="150"/>
      <c r="Z40" s="150"/>
      <c r="AA40" s="150"/>
      <c r="AB40" s="150"/>
    </row>
    <row r="41" spans="1:28" s="48" customFormat="1" ht="31.5">
      <c r="A41" s="258" t="s">
        <v>227</v>
      </c>
      <c r="B41" s="244" t="s">
        <v>249</v>
      </c>
      <c r="C41" s="153"/>
      <c r="D41" s="59"/>
      <c r="E41" s="59"/>
      <c r="F41" s="61"/>
      <c r="G41" s="211">
        <f t="shared" si="3"/>
        <v>4</v>
      </c>
      <c r="H41" s="80">
        <v>120</v>
      </c>
      <c r="I41" s="147"/>
      <c r="J41" s="60"/>
      <c r="K41" s="59"/>
      <c r="L41" s="59"/>
      <c r="M41" s="62"/>
      <c r="N41" s="115"/>
      <c r="O41" s="115"/>
      <c r="P41" s="115"/>
      <c r="Q41" s="115"/>
      <c r="R41" s="115"/>
      <c r="S41" s="115"/>
      <c r="T41" s="115"/>
      <c r="U41" s="115"/>
      <c r="V41" s="148"/>
      <c r="W41" s="148"/>
      <c r="X41" s="148"/>
      <c r="Y41" s="149"/>
      <c r="Z41" s="148"/>
      <c r="AA41" s="149"/>
      <c r="AB41" s="149"/>
    </row>
    <row r="42" spans="1:28" s="48" customFormat="1" ht="18" customHeight="1">
      <c r="A42" s="258" t="s">
        <v>262</v>
      </c>
      <c r="B42" s="141" t="s">
        <v>110</v>
      </c>
      <c r="C42" s="140"/>
      <c r="D42" s="140">
        <v>9</v>
      </c>
      <c r="E42" s="140"/>
      <c r="F42" s="142"/>
      <c r="G42" s="245">
        <f t="shared" si="3"/>
        <v>2</v>
      </c>
      <c r="H42" s="140">
        <v>60</v>
      </c>
      <c r="I42" s="140">
        <v>4</v>
      </c>
      <c r="J42" s="140" t="s">
        <v>169</v>
      </c>
      <c r="K42" s="140"/>
      <c r="L42" s="140"/>
      <c r="M42" s="121">
        <f t="shared" si="4"/>
        <v>56</v>
      </c>
      <c r="N42" s="142"/>
      <c r="O42" s="142"/>
      <c r="P42" s="140"/>
      <c r="Q42" s="142"/>
      <c r="R42" s="142"/>
      <c r="S42" s="142"/>
      <c r="T42" s="142"/>
      <c r="U42" s="142"/>
      <c r="V42" s="140" t="s">
        <v>169</v>
      </c>
      <c r="W42" s="148"/>
      <c r="X42" s="148"/>
      <c r="Y42" s="149"/>
      <c r="Z42" s="148"/>
      <c r="AA42" s="149"/>
      <c r="AB42" s="149"/>
    </row>
    <row r="43" spans="1:28" s="48" customFormat="1" ht="31.5">
      <c r="A43" s="258" t="s">
        <v>263</v>
      </c>
      <c r="B43" s="244" t="s">
        <v>249</v>
      </c>
      <c r="C43" s="153" t="s">
        <v>91</v>
      </c>
      <c r="D43" s="59"/>
      <c r="E43" s="59"/>
      <c r="F43" s="61"/>
      <c r="G43" s="211">
        <f>H43/30</f>
        <v>2</v>
      </c>
      <c r="H43" s="80">
        <v>60</v>
      </c>
      <c r="I43" s="147">
        <v>6</v>
      </c>
      <c r="J43" s="377" t="s">
        <v>168</v>
      </c>
      <c r="K43" s="59"/>
      <c r="L43" s="59"/>
      <c r="M43" s="62">
        <f>H43-I43</f>
        <v>54</v>
      </c>
      <c r="N43" s="115"/>
      <c r="O43" s="115"/>
      <c r="P43" s="115"/>
      <c r="Q43" s="115"/>
      <c r="R43" s="115"/>
      <c r="S43" s="115"/>
      <c r="T43" s="115"/>
      <c r="U43" s="115"/>
      <c r="V43" s="148"/>
      <c r="W43" s="148"/>
      <c r="X43" s="148"/>
      <c r="Y43" s="149"/>
      <c r="Z43" s="378" t="s">
        <v>168</v>
      </c>
      <c r="AA43" s="149"/>
      <c r="AB43" s="149"/>
    </row>
    <row r="44" spans="1:28" s="48" customFormat="1" ht="15.75">
      <c r="A44" s="258" t="s">
        <v>264</v>
      </c>
      <c r="B44" s="58" t="s">
        <v>44</v>
      </c>
      <c r="C44" s="60"/>
      <c r="D44" s="60"/>
      <c r="E44" s="60"/>
      <c r="F44" s="61"/>
      <c r="G44" s="275">
        <f t="shared" si="3"/>
        <v>11.5</v>
      </c>
      <c r="H44" s="154">
        <v>345</v>
      </c>
      <c r="I44" s="147"/>
      <c r="J44" s="59"/>
      <c r="K44" s="59"/>
      <c r="L44" s="59"/>
      <c r="M44" s="62">
        <f t="shared" si="4"/>
        <v>345</v>
      </c>
      <c r="N44" s="115"/>
      <c r="O44" s="115"/>
      <c r="P44" s="115"/>
      <c r="Q44" s="115"/>
      <c r="R44" s="115"/>
      <c r="S44" s="115"/>
      <c r="T44" s="115"/>
      <c r="U44" s="115"/>
      <c r="V44" s="148"/>
      <c r="W44" s="151"/>
      <c r="X44" s="151"/>
      <c r="Y44" s="150"/>
      <c r="Z44" s="150"/>
      <c r="AA44" s="150"/>
      <c r="AB44" s="150"/>
    </row>
    <row r="45" spans="1:28" s="48" customFormat="1" ht="15.75">
      <c r="A45" s="258" t="s">
        <v>228</v>
      </c>
      <c r="B45" s="58" t="s">
        <v>44</v>
      </c>
      <c r="C45" s="60" t="s">
        <v>68</v>
      </c>
      <c r="D45" s="60"/>
      <c r="E45" s="60"/>
      <c r="F45" s="61"/>
      <c r="G45" s="210">
        <f t="shared" si="3"/>
        <v>6</v>
      </c>
      <c r="H45" s="147">
        <v>180</v>
      </c>
      <c r="I45" s="147">
        <v>18</v>
      </c>
      <c r="J45" s="60" t="s">
        <v>119</v>
      </c>
      <c r="K45" s="59"/>
      <c r="L45" s="144" t="s">
        <v>172</v>
      </c>
      <c r="M45" s="62">
        <f t="shared" si="4"/>
        <v>162</v>
      </c>
      <c r="N45" s="115"/>
      <c r="O45" s="115"/>
      <c r="P45" s="115"/>
      <c r="Q45" s="115" t="s">
        <v>102</v>
      </c>
      <c r="R45" s="115"/>
      <c r="S45" s="115"/>
      <c r="T45" s="115"/>
      <c r="U45" s="115"/>
      <c r="V45" s="148"/>
      <c r="W45" s="151"/>
      <c r="X45" s="151"/>
      <c r="Y45" s="150"/>
      <c r="Z45" s="150"/>
      <c r="AA45" s="150"/>
      <c r="AB45" s="150"/>
    </row>
    <row r="46" spans="1:28" s="48" customFormat="1" ht="15.75">
      <c r="A46" s="258" t="s">
        <v>229</v>
      </c>
      <c r="B46" s="58" t="s">
        <v>92</v>
      </c>
      <c r="C46" s="60" t="s">
        <v>69</v>
      </c>
      <c r="D46" s="60"/>
      <c r="E46" s="60"/>
      <c r="F46" s="61"/>
      <c r="G46" s="274">
        <f t="shared" si="3"/>
        <v>5.5</v>
      </c>
      <c r="H46" s="147">
        <v>165</v>
      </c>
      <c r="I46" s="147">
        <v>18</v>
      </c>
      <c r="J46" s="60" t="s">
        <v>119</v>
      </c>
      <c r="K46" s="59"/>
      <c r="L46" s="144" t="s">
        <v>172</v>
      </c>
      <c r="M46" s="62">
        <f t="shared" si="4"/>
        <v>147</v>
      </c>
      <c r="N46" s="115"/>
      <c r="O46" s="115"/>
      <c r="P46" s="115"/>
      <c r="Q46" s="115"/>
      <c r="R46" s="115"/>
      <c r="S46" s="115" t="s">
        <v>102</v>
      </c>
      <c r="T46" s="115"/>
      <c r="U46" s="115"/>
      <c r="V46" s="148"/>
      <c r="W46" s="151"/>
      <c r="X46" s="151"/>
      <c r="Y46" s="150"/>
      <c r="Z46" s="150"/>
      <c r="AA46" s="150"/>
      <c r="AB46" s="150"/>
    </row>
    <row r="47" spans="1:28" s="48" customFormat="1" ht="15.75">
      <c r="A47" s="258" t="s">
        <v>230</v>
      </c>
      <c r="B47" s="58" t="s">
        <v>46</v>
      </c>
      <c r="C47" s="60"/>
      <c r="D47" s="60"/>
      <c r="E47" s="60"/>
      <c r="F47" s="61"/>
      <c r="G47" s="274">
        <f>G48+G49</f>
        <v>6.5</v>
      </c>
      <c r="H47" s="147">
        <f>G47*30</f>
        <v>195</v>
      </c>
      <c r="I47" s="147"/>
      <c r="J47" s="60"/>
      <c r="K47" s="59"/>
      <c r="L47" s="144"/>
      <c r="M47" s="62"/>
      <c r="N47" s="115"/>
      <c r="O47" s="115"/>
      <c r="P47" s="115"/>
      <c r="Q47" s="115"/>
      <c r="R47" s="115"/>
      <c r="S47" s="115"/>
      <c r="T47" s="115"/>
      <c r="U47" s="115"/>
      <c r="V47" s="148"/>
      <c r="W47" s="151"/>
      <c r="X47" s="151"/>
      <c r="Y47" s="150"/>
      <c r="Z47" s="150"/>
      <c r="AA47" s="150"/>
      <c r="AB47" s="150"/>
    </row>
    <row r="48" spans="1:28" s="48" customFormat="1" ht="15.75">
      <c r="A48" s="258" t="s">
        <v>231</v>
      </c>
      <c r="B48" s="58" t="s">
        <v>46</v>
      </c>
      <c r="C48" s="59">
        <v>7</v>
      </c>
      <c r="D48" s="60"/>
      <c r="E48" s="60"/>
      <c r="F48" s="150"/>
      <c r="G48" s="275">
        <f t="shared" si="3"/>
        <v>5.5</v>
      </c>
      <c r="H48" s="80">
        <v>165</v>
      </c>
      <c r="I48" s="147">
        <v>18</v>
      </c>
      <c r="J48" s="60" t="s">
        <v>119</v>
      </c>
      <c r="K48" s="59"/>
      <c r="L48" s="144" t="s">
        <v>172</v>
      </c>
      <c r="M48" s="62">
        <f t="shared" si="4"/>
        <v>147</v>
      </c>
      <c r="N48" s="115"/>
      <c r="O48" s="115"/>
      <c r="P48" s="115"/>
      <c r="Q48" s="115"/>
      <c r="R48" s="115"/>
      <c r="S48" s="115"/>
      <c r="T48" s="115" t="s">
        <v>102</v>
      </c>
      <c r="U48" s="115"/>
      <c r="V48" s="150"/>
      <c r="W48" s="151"/>
      <c r="X48" s="151"/>
      <c r="Y48" s="150"/>
      <c r="Z48" s="150"/>
      <c r="AA48" s="150"/>
      <c r="AB48" s="150"/>
    </row>
    <row r="49" spans="1:28" s="48" customFormat="1" ht="31.5">
      <c r="A49" s="258" t="s">
        <v>232</v>
      </c>
      <c r="B49" s="58" t="s">
        <v>83</v>
      </c>
      <c r="C49" s="59"/>
      <c r="D49" s="60"/>
      <c r="E49" s="60"/>
      <c r="F49" s="151">
        <v>9</v>
      </c>
      <c r="G49" s="211">
        <f t="shared" si="3"/>
        <v>1</v>
      </c>
      <c r="H49" s="80">
        <v>30</v>
      </c>
      <c r="I49" s="147">
        <v>12</v>
      </c>
      <c r="J49" s="59"/>
      <c r="K49" s="59"/>
      <c r="L49" s="59" t="s">
        <v>78</v>
      </c>
      <c r="M49" s="62">
        <f t="shared" si="4"/>
        <v>18</v>
      </c>
      <c r="N49" s="115"/>
      <c r="O49" s="115"/>
      <c r="P49" s="115"/>
      <c r="Q49" s="115"/>
      <c r="R49" s="115"/>
      <c r="S49" s="115"/>
      <c r="T49" s="115"/>
      <c r="U49" s="115"/>
      <c r="V49" s="148" t="s">
        <v>71</v>
      </c>
      <c r="W49" s="151"/>
      <c r="X49" s="151"/>
      <c r="Y49" s="150"/>
      <c r="Z49" s="150"/>
      <c r="AA49" s="150"/>
      <c r="AB49" s="150"/>
    </row>
    <row r="50" spans="1:28" s="48" customFormat="1" ht="15.75">
      <c r="A50" s="258" t="s">
        <v>233</v>
      </c>
      <c r="B50" s="58" t="s">
        <v>84</v>
      </c>
      <c r="C50" s="60" t="s">
        <v>89</v>
      </c>
      <c r="D50" s="59"/>
      <c r="E50" s="59"/>
      <c r="F50" s="61"/>
      <c r="G50" s="211">
        <f t="shared" si="3"/>
        <v>3</v>
      </c>
      <c r="H50" s="80">
        <v>90</v>
      </c>
      <c r="I50" s="147">
        <v>12</v>
      </c>
      <c r="J50" s="60" t="s">
        <v>120</v>
      </c>
      <c r="K50" s="59"/>
      <c r="L50" s="60" t="s">
        <v>173</v>
      </c>
      <c r="M50" s="62">
        <f t="shared" si="4"/>
        <v>78</v>
      </c>
      <c r="N50" s="115"/>
      <c r="O50" s="115"/>
      <c r="P50" s="115"/>
      <c r="Q50" s="115"/>
      <c r="R50" s="115"/>
      <c r="S50" s="115"/>
      <c r="T50" s="115"/>
      <c r="U50" s="115"/>
      <c r="V50" s="60" t="s">
        <v>174</v>
      </c>
      <c r="W50" s="148"/>
      <c r="X50" s="148"/>
      <c r="Y50" s="149"/>
      <c r="Z50" s="149"/>
      <c r="AA50" s="149"/>
      <c r="AB50" s="149"/>
    </row>
    <row r="51" spans="1:28" s="48" customFormat="1" ht="31.5">
      <c r="A51" s="258" t="s">
        <v>234</v>
      </c>
      <c r="B51" s="58" t="s">
        <v>90</v>
      </c>
      <c r="C51" s="163">
        <v>6</v>
      </c>
      <c r="D51" s="60"/>
      <c r="E51" s="60"/>
      <c r="F51" s="61"/>
      <c r="G51" s="211">
        <f t="shared" si="3"/>
        <v>3.5</v>
      </c>
      <c r="H51" s="80">
        <v>105</v>
      </c>
      <c r="I51" s="147">
        <v>12</v>
      </c>
      <c r="J51" s="60" t="s">
        <v>120</v>
      </c>
      <c r="K51" s="59"/>
      <c r="L51" s="60" t="s">
        <v>173</v>
      </c>
      <c r="M51" s="62">
        <f t="shared" si="4"/>
        <v>93</v>
      </c>
      <c r="N51" s="115"/>
      <c r="O51" s="115"/>
      <c r="P51" s="115"/>
      <c r="Q51" s="115"/>
      <c r="R51" s="115"/>
      <c r="S51" s="60" t="s">
        <v>174</v>
      </c>
      <c r="T51" s="115"/>
      <c r="U51" s="115"/>
      <c r="V51" s="148"/>
      <c r="W51" s="148"/>
      <c r="X51" s="148"/>
      <c r="Y51" s="149"/>
      <c r="Z51" s="149"/>
      <c r="AA51" s="149"/>
      <c r="AB51" s="149"/>
    </row>
    <row r="52" spans="1:28" s="48" customFormat="1" ht="15.75">
      <c r="A52" s="258" t="s">
        <v>235</v>
      </c>
      <c r="B52" s="58" t="s">
        <v>41</v>
      </c>
      <c r="C52" s="60"/>
      <c r="D52" s="60"/>
      <c r="E52" s="60"/>
      <c r="F52" s="61"/>
      <c r="G52" s="211">
        <f t="shared" si="3"/>
        <v>12</v>
      </c>
      <c r="H52" s="80">
        <v>360</v>
      </c>
      <c r="I52" s="147"/>
      <c r="J52" s="59"/>
      <c r="K52" s="60"/>
      <c r="L52" s="59"/>
      <c r="M52" s="155">
        <f t="shared" si="4"/>
        <v>360</v>
      </c>
      <c r="N52" s="115"/>
      <c r="O52" s="115"/>
      <c r="P52" s="150"/>
      <c r="Q52" s="150"/>
      <c r="R52" s="150"/>
      <c r="S52" s="115"/>
      <c r="T52" s="115"/>
      <c r="U52" s="115"/>
      <c r="V52" s="148"/>
      <c r="W52" s="151"/>
      <c r="X52" s="151"/>
      <c r="Y52" s="150"/>
      <c r="Z52" s="150"/>
      <c r="AA52" s="150"/>
      <c r="AB52" s="150"/>
    </row>
    <row r="53" spans="1:28" s="48" customFormat="1" ht="15.75">
      <c r="A53" s="258" t="s">
        <v>236</v>
      </c>
      <c r="B53" s="58" t="s">
        <v>41</v>
      </c>
      <c r="C53" s="60" t="s">
        <v>87</v>
      </c>
      <c r="D53" s="60"/>
      <c r="E53" s="60"/>
      <c r="F53" s="61"/>
      <c r="G53" s="210">
        <f t="shared" si="3"/>
        <v>6.5</v>
      </c>
      <c r="H53" s="147">
        <v>195</v>
      </c>
      <c r="I53" s="80">
        <v>18</v>
      </c>
      <c r="J53" s="60" t="s">
        <v>174</v>
      </c>
      <c r="K53" s="60" t="s">
        <v>168</v>
      </c>
      <c r="L53" s="59"/>
      <c r="M53" s="155">
        <f t="shared" si="4"/>
        <v>177</v>
      </c>
      <c r="N53" s="115"/>
      <c r="O53" s="115"/>
      <c r="P53" s="162" t="s">
        <v>102</v>
      </c>
      <c r="Q53" s="162"/>
      <c r="R53" s="162"/>
      <c r="S53" s="115"/>
      <c r="T53" s="115"/>
      <c r="U53" s="115"/>
      <c r="V53" s="148"/>
      <c r="W53" s="151"/>
      <c r="X53" s="151"/>
      <c r="Y53" s="150"/>
      <c r="Z53" s="150"/>
      <c r="AA53" s="150"/>
      <c r="AB53" s="150"/>
    </row>
    <row r="54" spans="1:28" s="48" customFormat="1" ht="15.75">
      <c r="A54" s="258" t="s">
        <v>237</v>
      </c>
      <c r="B54" s="58" t="s">
        <v>41</v>
      </c>
      <c r="C54" s="60" t="s">
        <v>68</v>
      </c>
      <c r="D54" s="60"/>
      <c r="E54" s="60"/>
      <c r="F54" s="61"/>
      <c r="G54" s="210">
        <f t="shared" si="3"/>
        <v>5.5</v>
      </c>
      <c r="H54" s="147">
        <v>165</v>
      </c>
      <c r="I54" s="80">
        <v>18</v>
      </c>
      <c r="J54" s="60" t="s">
        <v>174</v>
      </c>
      <c r="K54" s="60" t="s">
        <v>168</v>
      </c>
      <c r="L54" s="59"/>
      <c r="M54" s="155">
        <f t="shared" si="4"/>
        <v>147</v>
      </c>
      <c r="N54" s="115"/>
      <c r="O54" s="115"/>
      <c r="P54" s="162"/>
      <c r="Q54" s="162" t="s">
        <v>102</v>
      </c>
      <c r="R54" s="162"/>
      <c r="S54" s="115"/>
      <c r="T54" s="115"/>
      <c r="U54" s="115"/>
      <c r="V54" s="148"/>
      <c r="W54" s="151"/>
      <c r="X54" s="151"/>
      <c r="Y54" s="150"/>
      <c r="Z54" s="150"/>
      <c r="AA54" s="150"/>
      <c r="AB54" s="150"/>
    </row>
    <row r="55" spans="1:28" s="48" customFormat="1" ht="16.5" thickBot="1">
      <c r="A55" s="259" t="s">
        <v>238</v>
      </c>
      <c r="B55" s="98" t="s">
        <v>118</v>
      </c>
      <c r="C55" s="156">
        <v>4</v>
      </c>
      <c r="D55" s="90"/>
      <c r="E55" s="90"/>
      <c r="F55" s="91"/>
      <c r="G55" s="212">
        <f t="shared" si="3"/>
        <v>5</v>
      </c>
      <c r="H55" s="92">
        <v>150</v>
      </c>
      <c r="I55" s="147">
        <v>12</v>
      </c>
      <c r="J55" s="60" t="s">
        <v>120</v>
      </c>
      <c r="K55" s="59"/>
      <c r="L55" s="60" t="s">
        <v>173</v>
      </c>
      <c r="M55" s="135">
        <f t="shared" si="4"/>
        <v>138</v>
      </c>
      <c r="N55" s="136"/>
      <c r="O55" s="136"/>
      <c r="P55" s="136"/>
      <c r="Q55" s="60" t="s">
        <v>174</v>
      </c>
      <c r="R55" s="90"/>
      <c r="S55" s="136"/>
      <c r="T55" s="136"/>
      <c r="U55" s="136"/>
      <c r="V55" s="157"/>
      <c r="W55" s="158"/>
      <c r="X55" s="158"/>
      <c r="Y55" s="159"/>
      <c r="Z55" s="159"/>
      <c r="AA55" s="159"/>
      <c r="AB55" s="159"/>
    </row>
    <row r="56" spans="1:28" s="48" customFormat="1" ht="16.5" thickBot="1">
      <c r="A56" s="583" t="s">
        <v>106</v>
      </c>
      <c r="B56" s="584"/>
      <c r="C56" s="585"/>
      <c r="D56" s="585"/>
      <c r="E56" s="585"/>
      <c r="F56" s="586"/>
      <c r="G56" s="276">
        <f>G20+G22+G23+G24+G25+G26+G29+G33+G34+G35+G38+G41+G44+G47+G50+G51+G52+G55</f>
        <v>118.5</v>
      </c>
      <c r="H56" s="276">
        <f>H20+H22+H23+H24+H25+H26+H29+H33+H34+H35+H38+H41+H44+H47+H50+H51+H52+H55</f>
        <v>3555</v>
      </c>
      <c r="I56" s="276">
        <f>I20+I22+I23+I24+I25+I26+I29+I33+I34+I35+I38+I41+I44+I48+I50+I51+I52+I55</f>
        <v>148</v>
      </c>
      <c r="J56" s="228">
        <v>236</v>
      </c>
      <c r="K56" s="229">
        <v>24</v>
      </c>
      <c r="L56" s="229">
        <v>132</v>
      </c>
      <c r="M56" s="228">
        <f>M20+M22+M23+M24+M25+M26+M29+M33+M34+M35+M38+M41+M44+M48+M50+M51+M52+M55</f>
        <v>1967</v>
      </c>
      <c r="N56" s="230" t="s">
        <v>180</v>
      </c>
      <c r="O56" s="230"/>
      <c r="P56" s="230" t="s">
        <v>181</v>
      </c>
      <c r="Q56" s="230" t="s">
        <v>182</v>
      </c>
      <c r="R56" s="230"/>
      <c r="S56" s="230" t="s">
        <v>183</v>
      </c>
      <c r="T56" s="231" t="s">
        <v>265</v>
      </c>
      <c r="U56" s="231"/>
      <c r="V56" s="231" t="s">
        <v>266</v>
      </c>
      <c r="W56" s="231" t="s">
        <v>187</v>
      </c>
      <c r="X56" s="231"/>
      <c r="Y56" s="231"/>
      <c r="Z56" s="231" t="s">
        <v>169</v>
      </c>
      <c r="AA56" s="231" t="s">
        <v>168</v>
      </c>
      <c r="AB56" s="233"/>
    </row>
    <row r="57" spans="1:28" s="48" customFormat="1" ht="15.75">
      <c r="A57" s="609" t="s">
        <v>250</v>
      </c>
      <c r="B57" s="548"/>
      <c r="C57" s="548"/>
      <c r="D57" s="548"/>
      <c r="E57" s="548"/>
      <c r="F57" s="548"/>
      <c r="G57" s="548"/>
      <c r="H57" s="548"/>
      <c r="I57" s="548"/>
      <c r="J57" s="548"/>
      <c r="K57" s="548"/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8"/>
      <c r="W57" s="548"/>
      <c r="X57" s="548"/>
      <c r="Y57" s="548"/>
      <c r="Z57" s="548"/>
      <c r="AA57" s="548"/>
      <c r="AB57" s="610"/>
    </row>
    <row r="58" spans="1:28" s="48" customFormat="1" ht="15.75">
      <c r="A58" s="611" t="s">
        <v>251</v>
      </c>
      <c r="B58" s="612"/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2"/>
      <c r="S58" s="612"/>
      <c r="T58" s="612"/>
      <c r="U58" s="612"/>
      <c r="V58" s="612"/>
      <c r="W58" s="612"/>
      <c r="X58" s="612"/>
      <c r="Y58" s="612"/>
      <c r="Z58" s="612"/>
      <c r="AA58" s="612"/>
      <c r="AB58" s="613"/>
    </row>
    <row r="59" spans="1:28" s="48" customFormat="1" ht="29.25" customHeight="1">
      <c r="A59" s="234" t="s">
        <v>239</v>
      </c>
      <c r="B59" s="271" t="s">
        <v>48</v>
      </c>
      <c r="C59" s="46">
        <v>9</v>
      </c>
      <c r="D59" s="270"/>
      <c r="E59" s="270"/>
      <c r="F59" s="270"/>
      <c r="G59" s="379">
        <v>4.5</v>
      </c>
      <c r="H59" s="145">
        <v>135</v>
      </c>
      <c r="I59" s="146">
        <v>18</v>
      </c>
      <c r="J59" s="60" t="s">
        <v>119</v>
      </c>
      <c r="K59" s="143"/>
      <c r="L59" s="144" t="s">
        <v>172</v>
      </c>
      <c r="M59" s="121">
        <f>H59-I59</f>
        <v>117</v>
      </c>
      <c r="N59" s="119"/>
      <c r="O59" s="119"/>
      <c r="P59" s="119"/>
      <c r="Q59" s="119"/>
      <c r="R59" s="119"/>
      <c r="S59" s="119"/>
      <c r="T59" s="119"/>
      <c r="U59" s="119"/>
      <c r="V59" s="60" t="s">
        <v>102</v>
      </c>
      <c r="W59" s="270"/>
      <c r="X59" s="270"/>
      <c r="Y59" s="270"/>
      <c r="Z59" s="270"/>
      <c r="AA59" s="270"/>
      <c r="AB59" s="270"/>
    </row>
    <row r="60" spans="1:28" s="48" customFormat="1" ht="31.5" customHeight="1">
      <c r="A60" s="234" t="s">
        <v>240</v>
      </c>
      <c r="B60" s="271" t="s">
        <v>108</v>
      </c>
      <c r="C60" s="116">
        <v>13</v>
      </c>
      <c r="D60" s="60"/>
      <c r="E60" s="60"/>
      <c r="F60" s="61"/>
      <c r="G60" s="211">
        <f>H60/30</f>
        <v>4</v>
      </c>
      <c r="H60" s="80">
        <v>120</v>
      </c>
      <c r="I60" s="390">
        <v>6</v>
      </c>
      <c r="J60" s="59" t="s">
        <v>168</v>
      </c>
      <c r="K60" s="59"/>
      <c r="L60" s="60"/>
      <c r="M60" s="62">
        <f>H60-I60</f>
        <v>114</v>
      </c>
      <c r="N60" s="115"/>
      <c r="O60" s="115"/>
      <c r="P60" s="115"/>
      <c r="Q60" s="115"/>
      <c r="R60" s="115"/>
      <c r="S60" s="115"/>
      <c r="T60" s="115"/>
      <c r="U60" s="115"/>
      <c r="V60" s="148"/>
      <c r="W60" s="148"/>
      <c r="X60" s="148"/>
      <c r="Y60" s="148"/>
      <c r="Z60" s="148" t="s">
        <v>168</v>
      </c>
      <c r="AA60" s="149"/>
      <c r="AB60" s="271"/>
    </row>
    <row r="61" spans="1:28" s="48" customFormat="1" ht="31.5">
      <c r="A61" s="234" t="s">
        <v>241</v>
      </c>
      <c r="B61" s="58" t="s">
        <v>52</v>
      </c>
      <c r="C61" s="60"/>
      <c r="D61" s="59">
        <v>7</v>
      </c>
      <c r="E61" s="59"/>
      <c r="F61" s="61"/>
      <c r="G61" s="211">
        <f>H61/30</f>
        <v>4.5</v>
      </c>
      <c r="H61" s="80">
        <v>135</v>
      </c>
      <c r="I61" s="147">
        <v>12</v>
      </c>
      <c r="J61" s="60" t="s">
        <v>120</v>
      </c>
      <c r="K61" s="59"/>
      <c r="L61" s="60" t="s">
        <v>173</v>
      </c>
      <c r="M61" s="62">
        <f>H61-I61</f>
        <v>123</v>
      </c>
      <c r="N61" s="115"/>
      <c r="O61" s="115"/>
      <c r="P61" s="115"/>
      <c r="Q61" s="115"/>
      <c r="R61" s="115"/>
      <c r="S61" s="115"/>
      <c r="T61" s="60" t="s">
        <v>174</v>
      </c>
      <c r="U61" s="60"/>
      <c r="V61" s="148"/>
      <c r="W61" s="148"/>
      <c r="X61" s="271"/>
      <c r="Y61" s="271"/>
      <c r="Z61" s="271"/>
      <c r="AA61" s="271"/>
      <c r="AB61" s="271"/>
    </row>
    <row r="62" spans="1:28" s="48" customFormat="1" ht="15.75">
      <c r="A62" s="265"/>
      <c r="B62" s="265" t="s">
        <v>267</v>
      </c>
      <c r="C62" s="272"/>
      <c r="D62" s="272"/>
      <c r="E62" s="272"/>
      <c r="F62" s="272"/>
      <c r="G62" s="277">
        <f>G59+G60+G61</f>
        <v>13</v>
      </c>
      <c r="H62" s="277">
        <f>H59+H60+H61</f>
        <v>390</v>
      </c>
      <c r="I62" s="277">
        <f>I59+I60+I61</f>
        <v>36</v>
      </c>
      <c r="J62" s="266">
        <v>26</v>
      </c>
      <c r="K62" s="267"/>
      <c r="L62" s="278" t="s">
        <v>77</v>
      </c>
      <c r="M62" s="266">
        <f>M59+M60+M61</f>
        <v>354</v>
      </c>
      <c r="N62" s="234"/>
      <c r="O62" s="234"/>
      <c r="P62" s="234"/>
      <c r="Q62" s="234"/>
      <c r="R62" s="234"/>
      <c r="S62" s="234"/>
      <c r="T62" s="232" t="s">
        <v>174</v>
      </c>
      <c r="U62" s="232"/>
      <c r="V62" s="232" t="s">
        <v>102</v>
      </c>
      <c r="W62" s="232"/>
      <c r="X62" s="232"/>
      <c r="Y62" s="232"/>
      <c r="Z62" s="232" t="s">
        <v>168</v>
      </c>
      <c r="AA62" s="232"/>
      <c r="AB62" s="268"/>
    </row>
    <row r="63" spans="1:28" s="48" customFormat="1" ht="15.75">
      <c r="A63" s="269"/>
      <c r="B63" s="279"/>
      <c r="C63" s="280"/>
      <c r="D63" s="280"/>
      <c r="E63" s="280"/>
      <c r="F63" s="280"/>
      <c r="G63" s="281"/>
      <c r="H63" s="281"/>
      <c r="I63" s="281"/>
      <c r="J63" s="282"/>
      <c r="K63" s="283"/>
      <c r="L63" s="284"/>
      <c r="M63" s="282"/>
      <c r="N63" s="285"/>
      <c r="O63" s="285"/>
      <c r="P63" s="285"/>
      <c r="Q63" s="285"/>
      <c r="R63" s="285"/>
      <c r="S63" s="285"/>
      <c r="T63" s="286"/>
      <c r="U63" s="286"/>
      <c r="V63" s="286"/>
      <c r="W63" s="286"/>
      <c r="X63" s="286"/>
      <c r="Y63" s="286"/>
      <c r="Z63" s="286"/>
      <c r="AA63" s="286"/>
      <c r="AB63" s="287"/>
    </row>
    <row r="64" spans="1:28" s="48" customFormat="1" ht="15.75">
      <c r="A64" s="574" t="s">
        <v>268</v>
      </c>
      <c r="B64" s="575"/>
      <c r="C64" s="575"/>
      <c r="D64" s="575"/>
      <c r="E64" s="575"/>
      <c r="F64" s="575"/>
      <c r="G64" s="575"/>
      <c r="H64" s="575"/>
      <c r="I64" s="575"/>
      <c r="J64" s="575"/>
      <c r="K64" s="575"/>
      <c r="L64" s="575"/>
      <c r="M64" s="575"/>
      <c r="N64" s="575"/>
      <c r="O64" s="575"/>
      <c r="P64" s="575"/>
      <c r="Q64" s="575"/>
      <c r="R64" s="575"/>
      <c r="S64" s="575"/>
      <c r="T64" s="575"/>
      <c r="U64" s="575"/>
      <c r="V64" s="575"/>
      <c r="W64" s="575"/>
      <c r="X64" s="575"/>
      <c r="Y64" s="575"/>
      <c r="Z64" s="575"/>
      <c r="AA64" s="575"/>
      <c r="AB64" s="576"/>
    </row>
    <row r="65" spans="1:28" s="48" customFormat="1" ht="31.5">
      <c r="A65" s="306" t="s">
        <v>271</v>
      </c>
      <c r="B65" s="307" t="s">
        <v>60</v>
      </c>
      <c r="C65" s="308"/>
      <c r="D65" s="308">
        <v>14</v>
      </c>
      <c r="E65" s="308"/>
      <c r="F65" s="309"/>
      <c r="G65" s="310">
        <f aca="true" t="shared" si="5" ref="G65:G73">H65/30</f>
        <v>6</v>
      </c>
      <c r="H65" s="308">
        <v>180</v>
      </c>
      <c r="I65" s="311">
        <v>12</v>
      </c>
      <c r="J65" s="312">
        <v>8</v>
      </c>
      <c r="K65" s="308"/>
      <c r="L65" s="312">
        <v>4</v>
      </c>
      <c r="M65" s="313">
        <f aca="true" t="shared" si="6" ref="M65:M73">H65-I65</f>
        <v>168</v>
      </c>
      <c r="N65" s="314"/>
      <c r="O65" s="314"/>
      <c r="P65" s="314"/>
      <c r="Q65" s="314"/>
      <c r="R65" s="314"/>
      <c r="S65" s="314"/>
      <c r="T65" s="314"/>
      <c r="U65" s="314"/>
      <c r="V65" s="315"/>
      <c r="W65" s="315"/>
      <c r="X65" s="315"/>
      <c r="Y65" s="316"/>
      <c r="Z65" s="316"/>
      <c r="AA65" s="315" t="s">
        <v>170</v>
      </c>
      <c r="AB65" s="317"/>
    </row>
    <row r="66" spans="1:28" s="48" customFormat="1" ht="31.5">
      <c r="A66" s="306" t="s">
        <v>272</v>
      </c>
      <c r="B66" s="307" t="s">
        <v>56</v>
      </c>
      <c r="C66" s="308">
        <v>12</v>
      </c>
      <c r="D66" s="308"/>
      <c r="E66" s="308"/>
      <c r="F66" s="309"/>
      <c r="G66" s="310">
        <f t="shared" si="5"/>
        <v>6</v>
      </c>
      <c r="H66" s="308">
        <v>180</v>
      </c>
      <c r="I66" s="380">
        <v>18</v>
      </c>
      <c r="J66" s="381" t="s">
        <v>291</v>
      </c>
      <c r="K66" s="382" t="s">
        <v>79</v>
      </c>
      <c r="L66" s="383">
        <v>2</v>
      </c>
      <c r="M66" s="384">
        <f t="shared" si="6"/>
        <v>162</v>
      </c>
      <c r="N66" s="314"/>
      <c r="O66" s="314"/>
      <c r="P66" s="314"/>
      <c r="Q66" s="314"/>
      <c r="R66" s="314"/>
      <c r="S66" s="314"/>
      <c r="T66" s="314"/>
      <c r="U66" s="314"/>
      <c r="V66" s="315"/>
      <c r="W66" s="315"/>
      <c r="X66" s="315"/>
      <c r="Y66" s="385" t="s">
        <v>102</v>
      </c>
      <c r="Z66" s="319"/>
      <c r="AA66" s="316"/>
      <c r="AB66" s="320"/>
    </row>
    <row r="67" spans="1:28" s="48" customFormat="1" ht="15.75">
      <c r="A67" s="306" t="s">
        <v>273</v>
      </c>
      <c r="B67" s="307" t="s">
        <v>88</v>
      </c>
      <c r="C67" s="308">
        <v>12</v>
      </c>
      <c r="D67" s="308"/>
      <c r="E67" s="308"/>
      <c r="F67" s="309"/>
      <c r="G67" s="310">
        <f t="shared" si="5"/>
        <v>6</v>
      </c>
      <c r="H67" s="308">
        <v>180</v>
      </c>
      <c r="I67" s="311">
        <v>18</v>
      </c>
      <c r="J67" s="318" t="s">
        <v>119</v>
      </c>
      <c r="K67" s="308"/>
      <c r="L67" s="318" t="s">
        <v>172</v>
      </c>
      <c r="M67" s="313">
        <f t="shared" si="6"/>
        <v>162</v>
      </c>
      <c r="N67" s="314"/>
      <c r="O67" s="314"/>
      <c r="P67" s="314"/>
      <c r="Q67" s="314"/>
      <c r="R67" s="314"/>
      <c r="S67" s="314"/>
      <c r="T67" s="314"/>
      <c r="U67" s="314"/>
      <c r="V67" s="315"/>
      <c r="W67" s="315"/>
      <c r="X67" s="315"/>
      <c r="Y67" s="315" t="s">
        <v>102</v>
      </c>
      <c r="Z67" s="316"/>
      <c r="AA67" s="316"/>
      <c r="AB67" s="320"/>
    </row>
    <row r="68" spans="1:28" s="48" customFormat="1" ht="47.25">
      <c r="A68" s="321" t="s">
        <v>274</v>
      </c>
      <c r="B68" s="307" t="s">
        <v>57</v>
      </c>
      <c r="C68" s="308">
        <v>13</v>
      </c>
      <c r="D68" s="308"/>
      <c r="E68" s="308"/>
      <c r="F68" s="309"/>
      <c r="G68" s="310">
        <f t="shared" si="5"/>
        <v>8</v>
      </c>
      <c r="H68" s="308">
        <v>240</v>
      </c>
      <c r="I68" s="380">
        <v>24</v>
      </c>
      <c r="J68" s="386" t="s">
        <v>190</v>
      </c>
      <c r="K68" s="308" t="s">
        <v>79</v>
      </c>
      <c r="L68" s="312" t="s">
        <v>169</v>
      </c>
      <c r="M68" s="313">
        <f t="shared" si="6"/>
        <v>216</v>
      </c>
      <c r="N68" s="314"/>
      <c r="O68" s="314"/>
      <c r="P68" s="314"/>
      <c r="Q68" s="314"/>
      <c r="R68" s="314"/>
      <c r="S68" s="314"/>
      <c r="T68" s="314"/>
      <c r="U68" s="314"/>
      <c r="V68" s="315"/>
      <c r="W68" s="315"/>
      <c r="X68" s="315"/>
      <c r="Y68" s="316"/>
      <c r="Z68" s="385" t="s">
        <v>191</v>
      </c>
      <c r="AA68" s="322"/>
      <c r="AB68" s="320"/>
    </row>
    <row r="69" spans="1:28" s="48" customFormat="1" ht="47.25">
      <c r="A69" s="321" t="s">
        <v>275</v>
      </c>
      <c r="B69" s="307" t="s">
        <v>73</v>
      </c>
      <c r="C69" s="308"/>
      <c r="D69" s="308"/>
      <c r="E69" s="308"/>
      <c r="F69" s="309">
        <v>14</v>
      </c>
      <c r="G69" s="310">
        <f t="shared" si="5"/>
        <v>1</v>
      </c>
      <c r="H69" s="308">
        <v>30</v>
      </c>
      <c r="I69" s="311">
        <v>8</v>
      </c>
      <c r="J69" s="312"/>
      <c r="K69" s="308"/>
      <c r="L69" s="312" t="s">
        <v>122</v>
      </c>
      <c r="M69" s="313">
        <f t="shared" si="6"/>
        <v>22</v>
      </c>
      <c r="N69" s="314"/>
      <c r="O69" s="314"/>
      <c r="P69" s="314"/>
      <c r="Q69" s="314"/>
      <c r="R69" s="314"/>
      <c r="S69" s="314"/>
      <c r="T69" s="314"/>
      <c r="U69" s="314"/>
      <c r="V69" s="315"/>
      <c r="W69" s="315"/>
      <c r="X69" s="315"/>
      <c r="Y69" s="316"/>
      <c r="Z69" s="316"/>
      <c r="AA69" s="315" t="s">
        <v>120</v>
      </c>
      <c r="AB69" s="317"/>
    </row>
    <row r="70" spans="1:28" s="48" customFormat="1" ht="15.75">
      <c r="A70" s="321" t="s">
        <v>276</v>
      </c>
      <c r="B70" s="307" t="s">
        <v>54</v>
      </c>
      <c r="C70" s="308">
        <v>10</v>
      </c>
      <c r="D70" s="308"/>
      <c r="E70" s="308"/>
      <c r="F70" s="323"/>
      <c r="G70" s="310">
        <f t="shared" si="5"/>
        <v>6</v>
      </c>
      <c r="H70" s="308">
        <v>180</v>
      </c>
      <c r="I70" s="311">
        <v>20</v>
      </c>
      <c r="J70" s="314" t="s">
        <v>119</v>
      </c>
      <c r="K70" s="308"/>
      <c r="L70" s="312" t="s">
        <v>192</v>
      </c>
      <c r="M70" s="313">
        <f t="shared" si="6"/>
        <v>160</v>
      </c>
      <c r="N70" s="314"/>
      <c r="O70" s="314"/>
      <c r="P70" s="314"/>
      <c r="Q70" s="314"/>
      <c r="R70" s="314"/>
      <c r="S70" s="314"/>
      <c r="T70" s="314"/>
      <c r="U70" s="314"/>
      <c r="V70" s="315"/>
      <c r="W70" s="314" t="s">
        <v>102</v>
      </c>
      <c r="X70" s="314"/>
      <c r="Y70" s="316"/>
      <c r="Z70" s="316"/>
      <c r="AA70" s="316"/>
      <c r="AB70" s="320"/>
    </row>
    <row r="71" spans="1:28" s="48" customFormat="1" ht="15.75">
      <c r="A71" s="321" t="s">
        <v>277</v>
      </c>
      <c r="B71" s="307" t="s">
        <v>59</v>
      </c>
      <c r="C71" s="308"/>
      <c r="D71" s="308">
        <v>13</v>
      </c>
      <c r="E71" s="308"/>
      <c r="F71" s="309"/>
      <c r="G71" s="310">
        <f t="shared" si="5"/>
        <v>6</v>
      </c>
      <c r="H71" s="308">
        <v>180</v>
      </c>
      <c r="I71" s="311">
        <v>16</v>
      </c>
      <c r="J71" s="318" t="s">
        <v>120</v>
      </c>
      <c r="K71" s="308"/>
      <c r="L71" s="318" t="s">
        <v>173</v>
      </c>
      <c r="M71" s="313">
        <f t="shared" si="6"/>
        <v>164</v>
      </c>
      <c r="N71" s="314"/>
      <c r="O71" s="314"/>
      <c r="P71" s="314"/>
      <c r="Q71" s="314"/>
      <c r="R71" s="314"/>
      <c r="S71" s="314"/>
      <c r="T71" s="314"/>
      <c r="U71" s="314"/>
      <c r="V71" s="315"/>
      <c r="W71" s="315"/>
      <c r="X71" s="315"/>
      <c r="Y71" s="316"/>
      <c r="Z71" s="385" t="s">
        <v>174</v>
      </c>
      <c r="AA71" s="315"/>
      <c r="AB71" s="317"/>
    </row>
    <row r="72" spans="1:28" s="48" customFormat="1" ht="31.5">
      <c r="A72" s="321" t="s">
        <v>278</v>
      </c>
      <c r="B72" s="307" t="s">
        <v>55</v>
      </c>
      <c r="C72" s="308">
        <v>12</v>
      </c>
      <c r="D72" s="308"/>
      <c r="E72" s="308"/>
      <c r="F72" s="309"/>
      <c r="G72" s="310">
        <f t="shared" si="5"/>
        <v>6</v>
      </c>
      <c r="H72" s="308">
        <v>180</v>
      </c>
      <c r="I72" s="380">
        <v>24</v>
      </c>
      <c r="J72" s="381" t="s">
        <v>121</v>
      </c>
      <c r="K72" s="382"/>
      <c r="L72" s="381" t="s">
        <v>120</v>
      </c>
      <c r="M72" s="313">
        <f t="shared" si="6"/>
        <v>156</v>
      </c>
      <c r="N72" s="314"/>
      <c r="O72" s="314"/>
      <c r="P72" s="314"/>
      <c r="Q72" s="314"/>
      <c r="R72" s="314"/>
      <c r="S72" s="314"/>
      <c r="T72" s="314"/>
      <c r="U72" s="314"/>
      <c r="V72" s="315"/>
      <c r="W72" s="315"/>
      <c r="X72" s="315"/>
      <c r="Y72" s="315" t="s">
        <v>185</v>
      </c>
      <c r="Z72" s="316"/>
      <c r="AA72" s="316"/>
      <c r="AB72" s="320"/>
    </row>
    <row r="73" spans="1:28" s="48" customFormat="1" ht="31.5">
      <c r="A73" s="306" t="s">
        <v>279</v>
      </c>
      <c r="B73" s="307" t="s">
        <v>58</v>
      </c>
      <c r="C73" s="308">
        <v>14</v>
      </c>
      <c r="D73" s="308"/>
      <c r="E73" s="308"/>
      <c r="F73" s="309"/>
      <c r="G73" s="310">
        <f t="shared" si="5"/>
        <v>8</v>
      </c>
      <c r="H73" s="308">
        <v>240</v>
      </c>
      <c r="I73" s="380">
        <v>18</v>
      </c>
      <c r="J73" s="308">
        <v>8</v>
      </c>
      <c r="K73" s="308" t="s">
        <v>79</v>
      </c>
      <c r="L73" s="313">
        <v>4</v>
      </c>
      <c r="M73" s="313">
        <f t="shared" si="6"/>
        <v>222</v>
      </c>
      <c r="N73" s="314"/>
      <c r="O73" s="314"/>
      <c r="P73" s="314"/>
      <c r="Q73" s="314"/>
      <c r="R73" s="314"/>
      <c r="S73" s="314"/>
      <c r="T73" s="314"/>
      <c r="U73" s="314"/>
      <c r="V73" s="315"/>
      <c r="W73" s="315"/>
      <c r="X73" s="315"/>
      <c r="Y73" s="316"/>
      <c r="Z73" s="316"/>
      <c r="AA73" s="315" t="s">
        <v>102</v>
      </c>
      <c r="AB73" s="317"/>
    </row>
    <row r="74" spans="1:256" s="47" customFormat="1" ht="15.75">
      <c r="A74" s="306" t="s">
        <v>280</v>
      </c>
      <c r="B74" s="324" t="s">
        <v>61</v>
      </c>
      <c r="C74" s="325"/>
      <c r="D74" s="325">
        <v>13</v>
      </c>
      <c r="E74" s="325"/>
      <c r="F74" s="326"/>
      <c r="G74" s="327">
        <f>H74/30</f>
        <v>4</v>
      </c>
      <c r="H74" s="325">
        <v>120</v>
      </c>
      <c r="I74" s="380">
        <v>8</v>
      </c>
      <c r="J74" s="383">
        <v>4</v>
      </c>
      <c r="K74" s="382"/>
      <c r="L74" s="383">
        <v>4</v>
      </c>
      <c r="M74" s="384">
        <f>H74-I74</f>
        <v>112</v>
      </c>
      <c r="N74" s="386"/>
      <c r="O74" s="386"/>
      <c r="P74" s="386"/>
      <c r="Q74" s="328"/>
      <c r="R74" s="328"/>
      <c r="S74" s="328"/>
      <c r="T74" s="328"/>
      <c r="U74" s="328"/>
      <c r="V74" s="306"/>
      <c r="W74" s="306"/>
      <c r="X74" s="306"/>
      <c r="Y74" s="329"/>
      <c r="Z74" s="306" t="s">
        <v>171</v>
      </c>
      <c r="AB74" s="330"/>
      <c r="AC74" s="305"/>
      <c r="AF74" s="114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</row>
    <row r="75" spans="1:256" s="47" customFormat="1" ht="31.5">
      <c r="A75" s="321" t="s">
        <v>281</v>
      </c>
      <c r="B75" s="331" t="s">
        <v>205</v>
      </c>
      <c r="C75" s="325"/>
      <c r="D75" s="325">
        <v>13</v>
      </c>
      <c r="E75" s="325"/>
      <c r="F75" s="326"/>
      <c r="G75" s="327">
        <f>H75/30</f>
        <v>4.5</v>
      </c>
      <c r="H75" s="325">
        <v>135</v>
      </c>
      <c r="I75" s="325">
        <v>6</v>
      </c>
      <c r="J75" s="387">
        <v>6</v>
      </c>
      <c r="K75" s="358"/>
      <c r="L75" s="387"/>
      <c r="M75" s="388">
        <f>H75-I75</f>
        <v>129</v>
      </c>
      <c r="N75" s="321"/>
      <c r="O75" s="321"/>
      <c r="P75" s="321"/>
      <c r="Q75" s="321"/>
      <c r="R75" s="328"/>
      <c r="S75" s="328"/>
      <c r="T75" s="328"/>
      <c r="U75" s="328"/>
      <c r="V75" s="306"/>
      <c r="W75" s="306"/>
      <c r="X75" s="306"/>
      <c r="Y75" s="329"/>
      <c r="Z75" s="306" t="s">
        <v>168</v>
      </c>
      <c r="AA75" s="329"/>
      <c r="AB75" s="330"/>
      <c r="AC75" s="305"/>
      <c r="AF75" s="114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</row>
    <row r="76" spans="1:256" s="47" customFormat="1" ht="16.5" thickBot="1">
      <c r="A76" s="332" t="s">
        <v>282</v>
      </c>
      <c r="B76" s="333" t="s">
        <v>94</v>
      </c>
      <c r="C76" s="334"/>
      <c r="D76" s="334">
        <v>14</v>
      </c>
      <c r="E76" s="334"/>
      <c r="F76" s="335"/>
      <c r="G76" s="389">
        <f>H76/30</f>
        <v>6</v>
      </c>
      <c r="H76" s="334">
        <v>180</v>
      </c>
      <c r="I76" s="334">
        <v>12</v>
      </c>
      <c r="J76" s="336">
        <v>8</v>
      </c>
      <c r="K76" s="334"/>
      <c r="L76" s="336">
        <v>4</v>
      </c>
      <c r="M76" s="337">
        <f>H76-I76</f>
        <v>168</v>
      </c>
      <c r="N76" s="338"/>
      <c r="O76" s="338"/>
      <c r="P76" s="338"/>
      <c r="Q76" s="338"/>
      <c r="R76" s="338"/>
      <c r="S76" s="338"/>
      <c r="T76" s="338"/>
      <c r="U76" s="338"/>
      <c r="V76" s="332"/>
      <c r="W76" s="332"/>
      <c r="X76" s="332"/>
      <c r="Y76" s="339"/>
      <c r="Z76" s="340"/>
      <c r="AA76" s="332" t="s">
        <v>170</v>
      </c>
      <c r="AB76" s="341"/>
      <c r="AC76" s="305"/>
      <c r="AF76" s="114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  <c r="IP76" s="48"/>
      <c r="IQ76" s="48"/>
      <c r="IR76" s="48"/>
      <c r="IS76" s="48"/>
      <c r="IT76" s="48"/>
      <c r="IU76" s="48"/>
      <c r="IV76" s="48"/>
    </row>
    <row r="77" spans="1:256" s="47" customFormat="1" ht="16.5" thickBot="1">
      <c r="A77" s="568" t="s">
        <v>269</v>
      </c>
      <c r="B77" s="568"/>
      <c r="C77" s="342"/>
      <c r="D77" s="342"/>
      <c r="E77" s="342"/>
      <c r="F77" s="343"/>
      <c r="G77" s="344">
        <f>SUM(G65:G76)</f>
        <v>67.5</v>
      </c>
      <c r="H77" s="345">
        <f>SUM(H65:H76)</f>
        <v>2025</v>
      </c>
      <c r="I77" s="345">
        <f>SUM(I65:I76)</f>
        <v>184</v>
      </c>
      <c r="J77" s="346">
        <v>108</v>
      </c>
      <c r="K77" s="346">
        <v>18</v>
      </c>
      <c r="L77" s="347">
        <v>56</v>
      </c>
      <c r="M77" s="345">
        <f>SUM(M65:M76)</f>
        <v>1841</v>
      </c>
      <c r="N77" s="348"/>
      <c r="O77" s="348"/>
      <c r="P77" s="348"/>
      <c r="Q77" s="348"/>
      <c r="R77" s="348"/>
      <c r="S77" s="348"/>
      <c r="T77" s="348"/>
      <c r="U77" s="348"/>
      <c r="V77" s="349"/>
      <c r="W77" s="350" t="s">
        <v>102</v>
      </c>
      <c r="X77" s="349"/>
      <c r="Y77" s="350" t="s">
        <v>207</v>
      </c>
      <c r="Z77" s="351" t="s">
        <v>206</v>
      </c>
      <c r="AA77" s="351" t="s">
        <v>70</v>
      </c>
      <c r="AB77" s="352"/>
      <c r="AF77" s="114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  <c r="IT77" s="48"/>
      <c r="IU77" s="48"/>
      <c r="IV77" s="48"/>
    </row>
    <row r="78" spans="1:28" s="66" customFormat="1" ht="17.25" customHeight="1" thickBot="1">
      <c r="A78" s="288"/>
      <c r="B78" s="289"/>
      <c r="C78" s="290"/>
      <c r="D78" s="291"/>
      <c r="E78" s="291"/>
      <c r="F78" s="292"/>
      <c r="G78" s="293"/>
      <c r="H78" s="293"/>
      <c r="I78" s="294"/>
      <c r="J78" s="294"/>
      <c r="K78" s="293"/>
      <c r="L78" s="294"/>
      <c r="M78" s="295"/>
      <c r="N78" s="291"/>
      <c r="O78" s="291"/>
      <c r="P78" s="291"/>
      <c r="Q78" s="291"/>
      <c r="R78" s="291"/>
      <c r="S78" s="290"/>
      <c r="T78" s="291"/>
      <c r="U78" s="291"/>
      <c r="V78" s="296"/>
      <c r="W78" s="296"/>
      <c r="X78" s="296"/>
      <c r="Y78" s="296"/>
      <c r="Z78" s="296"/>
      <c r="AA78" s="296"/>
      <c r="AB78" s="297"/>
    </row>
    <row r="79" spans="1:29" s="66" customFormat="1" ht="17.25" customHeight="1" thickBot="1">
      <c r="A79" s="570" t="s">
        <v>105</v>
      </c>
      <c r="B79" s="571"/>
      <c r="C79" s="572"/>
      <c r="D79" s="572"/>
      <c r="E79" s="572"/>
      <c r="F79" s="573"/>
      <c r="G79" s="202">
        <f>G77+G62</f>
        <v>80.5</v>
      </c>
      <c r="H79" s="202">
        <f>H77+H62</f>
        <v>2415</v>
      </c>
      <c r="I79" s="203">
        <f>I77+I62</f>
        <v>220</v>
      </c>
      <c r="J79" s="203">
        <f>J77+J62</f>
        <v>134</v>
      </c>
      <c r="K79" s="204">
        <v>18</v>
      </c>
      <c r="L79" s="203">
        <f>L77+L62</f>
        <v>66</v>
      </c>
      <c r="M79" s="203">
        <f>M77+M62</f>
        <v>2195</v>
      </c>
      <c r="N79" s="198"/>
      <c r="O79" s="198"/>
      <c r="P79" s="198"/>
      <c r="Q79" s="198"/>
      <c r="R79" s="198"/>
      <c r="S79" s="199"/>
      <c r="T79" s="198"/>
      <c r="U79" s="198"/>
      <c r="V79" s="200"/>
      <c r="W79" s="200"/>
      <c r="X79" s="200"/>
      <c r="Y79" s="200"/>
      <c r="Z79" s="200"/>
      <c r="AA79" s="200"/>
      <c r="AB79" s="201"/>
      <c r="AC79" s="76"/>
    </row>
    <row r="80" spans="1:29" s="66" customFormat="1" ht="17.25" customHeight="1" thickBot="1">
      <c r="A80" s="88"/>
      <c r="B80" s="247"/>
      <c r="C80" s="248"/>
      <c r="D80" s="248"/>
      <c r="E80" s="248"/>
      <c r="F80" s="248"/>
      <c r="G80" s="249"/>
      <c r="H80" s="250"/>
      <c r="I80" s="250"/>
      <c r="J80" s="250"/>
      <c r="K80" s="79"/>
      <c r="L80" s="250"/>
      <c r="M80" s="250"/>
      <c r="N80" s="78"/>
      <c r="O80" s="78"/>
      <c r="P80" s="78"/>
      <c r="Q80" s="78"/>
      <c r="R80" s="78"/>
      <c r="S80" s="77"/>
      <c r="T80" s="78"/>
      <c r="U80" s="78"/>
      <c r="V80" s="75"/>
      <c r="W80" s="75"/>
      <c r="X80" s="75"/>
      <c r="Y80" s="75"/>
      <c r="Z80" s="75"/>
      <c r="AA80" s="75"/>
      <c r="AB80" s="87"/>
      <c r="AC80" s="76"/>
    </row>
    <row r="81" spans="1:29" s="66" customFormat="1" ht="17.25" customHeight="1" thickBot="1">
      <c r="A81" s="579" t="s">
        <v>287</v>
      </c>
      <c r="B81" s="589"/>
      <c r="C81" s="589"/>
      <c r="D81" s="589"/>
      <c r="E81" s="589"/>
      <c r="F81" s="589"/>
      <c r="G81" s="589"/>
      <c r="H81" s="589"/>
      <c r="I81" s="589"/>
      <c r="J81" s="589"/>
      <c r="K81" s="589"/>
      <c r="L81" s="589"/>
      <c r="M81" s="589"/>
      <c r="N81" s="589"/>
      <c r="O81" s="589"/>
      <c r="P81" s="589"/>
      <c r="Q81" s="589"/>
      <c r="R81" s="589"/>
      <c r="S81" s="589"/>
      <c r="T81" s="589"/>
      <c r="U81" s="589"/>
      <c r="V81" s="589"/>
      <c r="W81" s="589"/>
      <c r="X81" s="589"/>
      <c r="Y81" s="589"/>
      <c r="Z81" s="589"/>
      <c r="AA81" s="589"/>
      <c r="AB81" s="590"/>
      <c r="AC81" s="76"/>
    </row>
    <row r="82" spans="1:29" s="66" customFormat="1" ht="17.25" customHeight="1">
      <c r="A82" s="260" t="s">
        <v>242</v>
      </c>
      <c r="B82" s="96" t="s">
        <v>85</v>
      </c>
      <c r="C82" s="81"/>
      <c r="D82" s="82" t="s">
        <v>86</v>
      </c>
      <c r="E82" s="82"/>
      <c r="F82" s="83"/>
      <c r="G82" s="206">
        <f>H82/30</f>
        <v>4.5</v>
      </c>
      <c r="H82" s="84">
        <v>135</v>
      </c>
      <c r="I82" s="84"/>
      <c r="J82" s="84"/>
      <c r="K82" s="81"/>
      <c r="L82" s="81"/>
      <c r="M82" s="97"/>
      <c r="N82" s="100"/>
      <c r="O82" s="100"/>
      <c r="P82" s="100"/>
      <c r="Q82" s="100"/>
      <c r="R82" s="100"/>
      <c r="S82" s="100"/>
      <c r="T82" s="100"/>
      <c r="U82" s="100"/>
      <c r="V82" s="101"/>
      <c r="W82" s="101"/>
      <c r="X82" s="101"/>
      <c r="Y82" s="83"/>
      <c r="Z82" s="83"/>
      <c r="AA82" s="83"/>
      <c r="AB82" s="83"/>
      <c r="AC82" s="76"/>
    </row>
    <row r="83" spans="1:29" s="66" customFormat="1" ht="17.25" customHeight="1" thickBot="1">
      <c r="A83" s="261" t="s">
        <v>243</v>
      </c>
      <c r="B83" s="102" t="s">
        <v>24</v>
      </c>
      <c r="C83" s="89"/>
      <c r="D83" s="103" t="s">
        <v>86</v>
      </c>
      <c r="E83" s="103"/>
      <c r="F83" s="95"/>
      <c r="G83" s="207">
        <f>H83/30</f>
        <v>13.5</v>
      </c>
      <c r="H83" s="93">
        <v>405</v>
      </c>
      <c r="I83" s="93"/>
      <c r="J83" s="93"/>
      <c r="K83" s="89"/>
      <c r="L83" s="89"/>
      <c r="M83" s="99"/>
      <c r="N83" s="104"/>
      <c r="O83" s="104"/>
      <c r="P83" s="104"/>
      <c r="Q83" s="104"/>
      <c r="R83" s="104"/>
      <c r="S83" s="104"/>
      <c r="T83" s="104"/>
      <c r="U83" s="104"/>
      <c r="V83" s="94"/>
      <c r="W83" s="94"/>
      <c r="X83" s="94"/>
      <c r="Y83" s="95"/>
      <c r="Z83" s="95"/>
      <c r="AA83" s="95"/>
      <c r="AB83" s="95"/>
      <c r="AC83" s="76"/>
    </row>
    <row r="84" spans="1:29" s="66" customFormat="1" ht="17.25" customHeight="1" thickBot="1">
      <c r="A84" s="579" t="s">
        <v>40</v>
      </c>
      <c r="B84" s="580"/>
      <c r="C84" s="581"/>
      <c r="D84" s="581"/>
      <c r="E84" s="581"/>
      <c r="F84" s="582"/>
      <c r="G84" s="197">
        <v>18</v>
      </c>
      <c r="H84" s="208">
        <f>SUM(H82:H83)</f>
        <v>540</v>
      </c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76"/>
    </row>
    <row r="85" spans="1:29" s="66" customFormat="1" ht="17.25" customHeight="1" thickBot="1">
      <c r="A85" s="579" t="s">
        <v>288</v>
      </c>
      <c r="B85" s="606"/>
      <c r="C85" s="606"/>
      <c r="D85" s="606"/>
      <c r="E85" s="606"/>
      <c r="F85" s="606"/>
      <c r="G85" s="606"/>
      <c r="H85" s="606"/>
      <c r="I85" s="606"/>
      <c r="J85" s="606"/>
      <c r="K85" s="606"/>
      <c r="L85" s="606"/>
      <c r="M85" s="606"/>
      <c r="N85" s="606"/>
      <c r="O85" s="606"/>
      <c r="P85" s="606"/>
      <c r="Q85" s="606"/>
      <c r="R85" s="606"/>
      <c r="S85" s="606"/>
      <c r="T85" s="606"/>
      <c r="U85" s="606"/>
      <c r="V85" s="606"/>
      <c r="W85" s="606"/>
      <c r="X85" s="606"/>
      <c r="Y85" s="606"/>
      <c r="Z85" s="606"/>
      <c r="AA85" s="606"/>
      <c r="AB85" s="607"/>
      <c r="AC85" s="76"/>
    </row>
    <row r="86" spans="1:29" s="66" customFormat="1" ht="17.25" customHeight="1" thickBot="1">
      <c r="A86" s="262" t="s">
        <v>244</v>
      </c>
      <c r="B86" s="106" t="s">
        <v>101</v>
      </c>
      <c r="C86" s="105">
        <v>15</v>
      </c>
      <c r="D86" s="107"/>
      <c r="E86" s="107"/>
      <c r="F86" s="108"/>
      <c r="G86" s="225">
        <f>H86/30</f>
        <v>3</v>
      </c>
      <c r="H86" s="109">
        <v>90</v>
      </c>
      <c r="I86" s="107"/>
      <c r="J86" s="107"/>
      <c r="K86" s="107"/>
      <c r="L86" s="107"/>
      <c r="M86" s="107"/>
      <c r="N86" s="110"/>
      <c r="O86" s="110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112"/>
      <c r="AA86" s="112"/>
      <c r="AB86" s="112"/>
      <c r="AC86" s="76"/>
    </row>
    <row r="87" spans="1:29" s="66" customFormat="1" ht="17.25" customHeight="1" thickBot="1">
      <c r="A87" s="608" t="s">
        <v>40</v>
      </c>
      <c r="B87" s="581"/>
      <c r="C87" s="581"/>
      <c r="D87" s="581"/>
      <c r="E87" s="581"/>
      <c r="F87" s="582"/>
      <c r="G87" s="197">
        <v>3</v>
      </c>
      <c r="H87" s="222">
        <v>90</v>
      </c>
      <c r="I87" s="223"/>
      <c r="J87" s="223"/>
      <c r="K87" s="223"/>
      <c r="L87" s="223"/>
      <c r="M87" s="223"/>
      <c r="N87" s="220"/>
      <c r="O87" s="220"/>
      <c r="P87" s="221"/>
      <c r="Q87" s="221"/>
      <c r="R87" s="221"/>
      <c r="S87" s="221"/>
      <c r="T87" s="221"/>
      <c r="U87" s="221"/>
      <c r="V87" s="221"/>
      <c r="W87" s="221"/>
      <c r="X87" s="221"/>
      <c r="Y87" s="205"/>
      <c r="Z87" s="205"/>
      <c r="AA87" s="205"/>
      <c r="AB87" s="205"/>
      <c r="AC87" s="76"/>
    </row>
    <row r="88" spans="1:29" s="66" customFormat="1" ht="17.25" customHeight="1">
      <c r="A88" s="88"/>
      <c r="B88" s="247"/>
      <c r="C88" s="248"/>
      <c r="D88" s="248"/>
      <c r="E88" s="248"/>
      <c r="F88" s="248"/>
      <c r="G88" s="249"/>
      <c r="H88" s="250"/>
      <c r="I88" s="250"/>
      <c r="J88" s="250"/>
      <c r="K88" s="79"/>
      <c r="L88" s="250"/>
      <c r="M88" s="250"/>
      <c r="N88" s="78"/>
      <c r="O88" s="78"/>
      <c r="P88" s="78"/>
      <c r="Q88" s="78"/>
      <c r="R88" s="78"/>
      <c r="S88" s="77"/>
      <c r="T88" s="78"/>
      <c r="U88" s="78"/>
      <c r="V88" s="75"/>
      <c r="W88" s="75"/>
      <c r="X88" s="75"/>
      <c r="Y88" s="75"/>
      <c r="Z88" s="75"/>
      <c r="AA88" s="75"/>
      <c r="AB88" s="87"/>
      <c r="AC88" s="76"/>
    </row>
    <row r="89" spans="1:28" s="66" customFormat="1" ht="17.25" customHeight="1" thickBot="1">
      <c r="A89" s="85"/>
      <c r="B89" s="86"/>
      <c r="C89" s="69"/>
      <c r="D89" s="70"/>
      <c r="E89" s="70"/>
      <c r="F89" s="71"/>
      <c r="G89" s="72"/>
      <c r="H89" s="72"/>
      <c r="I89" s="73"/>
      <c r="J89" s="73"/>
      <c r="K89" s="72"/>
      <c r="L89" s="73"/>
      <c r="M89" s="74"/>
      <c r="N89" s="70"/>
      <c r="O89" s="70"/>
      <c r="P89" s="70"/>
      <c r="Q89" s="70"/>
      <c r="R89" s="70"/>
      <c r="S89" s="69"/>
      <c r="T89" s="70"/>
      <c r="U89" s="70"/>
      <c r="V89" s="75"/>
      <c r="W89" s="75"/>
      <c r="X89" s="75"/>
      <c r="Y89" s="75"/>
      <c r="Z89" s="75"/>
      <c r="AA89" s="75"/>
      <c r="AB89" s="87"/>
    </row>
    <row r="90" spans="1:28" s="66" customFormat="1" ht="17.25" customHeight="1" thickBot="1">
      <c r="A90" s="624" t="s">
        <v>270</v>
      </c>
      <c r="B90" s="625"/>
      <c r="C90" s="625"/>
      <c r="D90" s="625"/>
      <c r="E90" s="625"/>
      <c r="F90" s="626"/>
      <c r="G90" s="197">
        <f aca="true" t="shared" si="7" ref="G90:M90">G18+G56+G79+G84+G87</f>
        <v>240</v>
      </c>
      <c r="H90" s="197">
        <f t="shared" si="7"/>
        <v>7200</v>
      </c>
      <c r="I90" s="197">
        <f t="shared" si="7"/>
        <v>400</v>
      </c>
      <c r="J90" s="197">
        <f t="shared" si="7"/>
        <v>390</v>
      </c>
      <c r="K90" s="197">
        <f t="shared" si="7"/>
        <v>42</v>
      </c>
      <c r="L90" s="197">
        <f t="shared" si="7"/>
        <v>210</v>
      </c>
      <c r="M90" s="197">
        <f t="shared" si="7"/>
        <v>4730</v>
      </c>
      <c r="N90" s="198"/>
      <c r="O90" s="198"/>
      <c r="P90" s="198"/>
      <c r="Q90" s="198"/>
      <c r="R90" s="198"/>
      <c r="S90" s="199"/>
      <c r="T90" s="198"/>
      <c r="U90" s="198"/>
      <c r="V90" s="200"/>
      <c r="W90" s="200"/>
      <c r="X90" s="200"/>
      <c r="Y90" s="200"/>
      <c r="Z90" s="200"/>
      <c r="AA90" s="200"/>
      <c r="AB90" s="201"/>
    </row>
    <row r="91" spans="1:28" s="44" customFormat="1" ht="15.75">
      <c r="A91" s="600" t="s">
        <v>34</v>
      </c>
      <c r="B91" s="600"/>
      <c r="C91" s="600"/>
      <c r="D91" s="600"/>
      <c r="E91" s="600"/>
      <c r="F91" s="600"/>
      <c r="G91" s="600"/>
      <c r="H91" s="600"/>
      <c r="I91" s="600"/>
      <c r="J91" s="600"/>
      <c r="K91" s="600"/>
      <c r="L91" s="600"/>
      <c r="M91" s="600"/>
      <c r="N91" s="353" t="s">
        <v>200</v>
      </c>
      <c r="O91" s="353"/>
      <c r="P91" s="354" t="s">
        <v>188</v>
      </c>
      <c r="Q91" s="354" t="s">
        <v>201</v>
      </c>
      <c r="R91" s="354"/>
      <c r="S91" s="354" t="s">
        <v>202</v>
      </c>
      <c r="T91" s="354" t="s">
        <v>203</v>
      </c>
      <c r="U91" s="354"/>
      <c r="V91" s="355" t="s">
        <v>184</v>
      </c>
      <c r="W91" s="355" t="s">
        <v>204</v>
      </c>
      <c r="X91" s="355"/>
      <c r="Y91" s="355" t="s">
        <v>207</v>
      </c>
      <c r="Z91" s="355" t="s">
        <v>186</v>
      </c>
      <c r="AA91" s="355" t="s">
        <v>189</v>
      </c>
      <c r="AB91" s="356"/>
    </row>
    <row r="92" spans="1:28" s="48" customFormat="1" ht="15.75">
      <c r="A92" s="601" t="s">
        <v>35</v>
      </c>
      <c r="B92" s="601"/>
      <c r="C92" s="601"/>
      <c r="D92" s="601"/>
      <c r="E92" s="601"/>
      <c r="F92" s="601"/>
      <c r="G92" s="601"/>
      <c r="H92" s="601"/>
      <c r="I92" s="601"/>
      <c r="J92" s="601"/>
      <c r="K92" s="601"/>
      <c r="L92" s="601"/>
      <c r="M92" s="601"/>
      <c r="N92" s="357">
        <v>2</v>
      </c>
      <c r="O92" s="357"/>
      <c r="P92" s="358">
        <v>5</v>
      </c>
      <c r="Q92" s="358">
        <v>3</v>
      </c>
      <c r="R92" s="358"/>
      <c r="S92" s="358">
        <v>3</v>
      </c>
      <c r="T92" s="358">
        <v>2</v>
      </c>
      <c r="U92" s="358"/>
      <c r="V92" s="302">
        <v>4</v>
      </c>
      <c r="W92" s="302">
        <v>2</v>
      </c>
      <c r="X92" s="302"/>
      <c r="Y92" s="302">
        <v>3</v>
      </c>
      <c r="Z92" s="302">
        <v>3</v>
      </c>
      <c r="AA92" s="302">
        <v>2</v>
      </c>
      <c r="AB92" s="302"/>
    </row>
    <row r="93" spans="1:28" s="48" customFormat="1" ht="15.75">
      <c r="A93" s="601" t="s">
        <v>36</v>
      </c>
      <c r="B93" s="601"/>
      <c r="C93" s="601"/>
      <c r="D93" s="601"/>
      <c r="E93" s="601"/>
      <c r="F93" s="601"/>
      <c r="G93" s="601"/>
      <c r="H93" s="601"/>
      <c r="I93" s="601"/>
      <c r="J93" s="601"/>
      <c r="K93" s="601"/>
      <c r="L93" s="601"/>
      <c r="M93" s="601"/>
      <c r="N93" s="357">
        <v>3</v>
      </c>
      <c r="O93" s="357"/>
      <c r="P93" s="358"/>
      <c r="Q93" s="358">
        <v>2</v>
      </c>
      <c r="R93" s="358"/>
      <c r="S93" s="358">
        <v>1</v>
      </c>
      <c r="T93" s="358">
        <v>3</v>
      </c>
      <c r="U93" s="358"/>
      <c r="V93" s="359">
        <v>2</v>
      </c>
      <c r="W93" s="359">
        <v>1</v>
      </c>
      <c r="X93" s="359"/>
      <c r="Y93" s="359">
        <v>0</v>
      </c>
      <c r="Z93" s="302">
        <v>3</v>
      </c>
      <c r="AA93" s="302">
        <v>2</v>
      </c>
      <c r="AB93" s="302"/>
    </row>
    <row r="94" spans="1:28" s="48" customFormat="1" ht="15.75">
      <c r="A94" s="601" t="s">
        <v>37</v>
      </c>
      <c r="B94" s="601"/>
      <c r="C94" s="601"/>
      <c r="D94" s="601"/>
      <c r="E94" s="601"/>
      <c r="F94" s="601"/>
      <c r="G94" s="601"/>
      <c r="H94" s="601"/>
      <c r="I94" s="601"/>
      <c r="J94" s="601"/>
      <c r="K94" s="601"/>
      <c r="L94" s="601"/>
      <c r="M94" s="601"/>
      <c r="N94" s="357"/>
      <c r="O94" s="357"/>
      <c r="P94" s="302"/>
      <c r="Q94" s="302"/>
      <c r="R94" s="302"/>
      <c r="S94" s="302"/>
      <c r="T94" s="302"/>
      <c r="U94" s="302"/>
      <c r="V94" s="302">
        <v>1</v>
      </c>
      <c r="W94" s="302">
        <v>1</v>
      </c>
      <c r="X94" s="302"/>
      <c r="Y94" s="302"/>
      <c r="Z94" s="302"/>
      <c r="AA94" s="302">
        <v>1</v>
      </c>
      <c r="AB94" s="302"/>
    </row>
    <row r="95" spans="1:28" s="48" customFormat="1" ht="15.75">
      <c r="A95" s="569" t="s">
        <v>63</v>
      </c>
      <c r="B95" s="569"/>
      <c r="C95" s="569"/>
      <c r="D95" s="569"/>
      <c r="E95" s="569"/>
      <c r="F95" s="569"/>
      <c r="G95" s="569"/>
      <c r="H95" s="569"/>
      <c r="I95" s="569"/>
      <c r="J95" s="569"/>
      <c r="K95" s="569"/>
      <c r="L95" s="569"/>
      <c r="M95" s="569"/>
      <c r="N95" s="360"/>
      <c r="O95" s="360"/>
      <c r="P95" s="302"/>
      <c r="Q95" s="302"/>
      <c r="R95" s="302"/>
      <c r="S95" s="302"/>
      <c r="T95" s="302"/>
      <c r="U95" s="302"/>
      <c r="V95" s="302"/>
      <c r="W95" s="302"/>
      <c r="X95" s="302"/>
      <c r="Y95" s="45"/>
      <c r="Z95" s="45"/>
      <c r="AA95" s="45"/>
      <c r="AB95" s="45"/>
    </row>
    <row r="96" spans="1:28" s="48" customFormat="1" ht="15.75">
      <c r="A96" s="569" t="s">
        <v>72</v>
      </c>
      <c r="B96" s="569"/>
      <c r="C96" s="569"/>
      <c r="D96" s="569"/>
      <c r="E96" s="569"/>
      <c r="F96" s="569"/>
      <c r="G96" s="569"/>
      <c r="H96" s="569"/>
      <c r="I96" s="569"/>
      <c r="J96" s="569"/>
      <c r="K96" s="569"/>
      <c r="L96" s="569"/>
      <c r="M96" s="569"/>
      <c r="N96" s="545" t="s">
        <v>196</v>
      </c>
      <c r="O96" s="545"/>
      <c r="P96" s="545"/>
      <c r="Q96" s="545" t="s">
        <v>197</v>
      </c>
      <c r="R96" s="545"/>
      <c r="S96" s="545"/>
      <c r="T96" s="545" t="s">
        <v>195</v>
      </c>
      <c r="U96" s="545"/>
      <c r="V96" s="545"/>
      <c r="W96" s="545" t="s">
        <v>115</v>
      </c>
      <c r="X96" s="545"/>
      <c r="Y96" s="545"/>
      <c r="Z96" s="545" t="s">
        <v>115</v>
      </c>
      <c r="AA96" s="545"/>
      <c r="AB96" s="545"/>
    </row>
    <row r="97" spans="1:31" s="48" customFormat="1" ht="15.75">
      <c r="A97" s="298"/>
      <c r="B97" s="627"/>
      <c r="C97" s="627"/>
      <c r="D97" s="627"/>
      <c r="E97" s="627"/>
      <c r="F97" s="627"/>
      <c r="G97" s="627"/>
      <c r="H97" s="627"/>
      <c r="I97" s="627"/>
      <c r="J97" s="627"/>
      <c r="K97" s="627"/>
      <c r="L97" s="627"/>
      <c r="M97" s="627"/>
      <c r="N97" s="627"/>
      <c r="O97" s="627"/>
      <c r="P97" s="627"/>
      <c r="Q97" s="627"/>
      <c r="R97" s="627"/>
      <c r="S97" s="627"/>
      <c r="T97" s="627"/>
      <c r="U97" s="299"/>
      <c r="V97" s="300"/>
      <c r="W97" s="300"/>
      <c r="X97" s="300"/>
      <c r="Y97" s="301"/>
      <c r="Z97" s="301"/>
      <c r="AA97" s="301"/>
      <c r="AB97" s="301"/>
      <c r="AC97" s="44"/>
      <c r="AD97" s="14"/>
      <c r="AE97" s="14"/>
    </row>
    <row r="98" spans="1:31" s="48" customFormat="1" ht="15.75">
      <c r="A98" s="298"/>
      <c r="B98" s="299"/>
      <c r="C98" s="299"/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300"/>
      <c r="W98" s="300"/>
      <c r="X98" s="300"/>
      <c r="Y98" s="301"/>
      <c r="Z98" s="301"/>
      <c r="AA98" s="301"/>
      <c r="AB98" s="301"/>
      <c r="AC98" s="44"/>
      <c r="AD98" s="14"/>
      <c r="AE98" s="14"/>
    </row>
    <row r="99" spans="1:31" s="48" customFormat="1" ht="15.75">
      <c r="A99" s="50"/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30"/>
      <c r="W99" s="30"/>
      <c r="X99" s="30"/>
      <c r="Y99" s="44"/>
      <c r="Z99" s="44"/>
      <c r="AA99" s="44"/>
      <c r="AB99" s="44"/>
      <c r="AC99" s="44"/>
      <c r="AD99" s="14"/>
      <c r="AE99" s="14"/>
    </row>
    <row r="100" spans="1:31" s="48" customFormat="1" ht="15.75">
      <c r="A100" s="50"/>
      <c r="B100" s="86" t="s">
        <v>292</v>
      </c>
      <c r="C100" s="246"/>
      <c r="D100" s="246"/>
      <c r="E100" s="246"/>
      <c r="F100" s="246"/>
      <c r="G100" s="246"/>
      <c r="H100" s="246"/>
      <c r="I100" s="246"/>
      <c r="J100" s="628" t="s">
        <v>246</v>
      </c>
      <c r="K100" s="629"/>
      <c r="L100" s="629"/>
      <c r="M100" s="629"/>
      <c r="N100" s="629"/>
      <c r="O100" s="246"/>
      <c r="P100" s="246"/>
      <c r="Q100" s="246"/>
      <c r="R100" s="246"/>
      <c r="S100" s="246"/>
      <c r="T100" s="246"/>
      <c r="U100" s="246"/>
      <c r="V100" s="30"/>
      <c r="W100" s="30"/>
      <c r="X100" s="30"/>
      <c r="Y100" s="44"/>
      <c r="Z100" s="44"/>
      <c r="AA100" s="44"/>
      <c r="AB100" s="44"/>
      <c r="AC100" s="44"/>
      <c r="AD100" s="14"/>
      <c r="AE100" s="14"/>
    </row>
    <row r="101" spans="1:31" s="48" customFormat="1" ht="15.75">
      <c r="A101" s="17"/>
      <c r="B101" s="227"/>
      <c r="C101" s="227"/>
      <c r="D101" s="602"/>
      <c r="E101" s="603"/>
      <c r="F101" s="603"/>
      <c r="G101" s="227"/>
      <c r="H101" s="602"/>
      <c r="I101" s="603"/>
      <c r="J101" s="603"/>
      <c r="K101" s="44"/>
      <c r="L101" s="52"/>
      <c r="M101" s="44"/>
      <c r="N101" s="44"/>
      <c r="O101" s="44"/>
      <c r="P101" s="44"/>
      <c r="Q101" s="44"/>
      <c r="R101" s="44"/>
      <c r="S101" s="44"/>
      <c r="T101" s="44"/>
      <c r="U101" s="44"/>
      <c r="V101" s="30"/>
      <c r="W101" s="30"/>
      <c r="X101" s="30"/>
      <c r="Y101" s="44"/>
      <c r="Z101" s="44"/>
      <c r="AA101" s="44"/>
      <c r="AB101" s="44"/>
      <c r="AC101" s="44"/>
      <c r="AD101" s="14"/>
      <c r="AE101" s="14"/>
    </row>
    <row r="102" spans="1:31" s="48" customFormat="1" ht="15.75">
      <c r="A102" s="17"/>
      <c r="B102" s="227" t="s">
        <v>245</v>
      </c>
      <c r="C102" s="227"/>
      <c r="D102" s="227"/>
      <c r="E102" s="227"/>
      <c r="F102" s="227"/>
      <c r="G102" s="227"/>
      <c r="H102" s="227"/>
      <c r="I102" s="227"/>
      <c r="J102" s="604" t="s">
        <v>247</v>
      </c>
      <c r="K102" s="605"/>
      <c r="L102" s="605"/>
      <c r="M102" s="605"/>
      <c r="N102" s="605"/>
      <c r="O102" s="20"/>
      <c r="P102" s="20"/>
      <c r="Q102" s="20"/>
      <c r="R102" s="20"/>
      <c r="S102" s="20"/>
      <c r="T102" s="20"/>
      <c r="U102" s="20"/>
      <c r="V102" s="31"/>
      <c r="W102" s="31"/>
      <c r="X102" s="31"/>
      <c r="Y102" s="44"/>
      <c r="Z102" s="44"/>
      <c r="AA102" s="44"/>
      <c r="AB102" s="44"/>
      <c r="AC102" s="44"/>
      <c r="AD102" s="14"/>
      <c r="AE102" s="14"/>
    </row>
    <row r="103" spans="1:31" s="48" customFormat="1" ht="15.75">
      <c r="A103" s="17"/>
      <c r="B103" s="227"/>
      <c r="C103" s="227"/>
      <c r="D103" s="227"/>
      <c r="E103" s="227"/>
      <c r="F103" s="227"/>
      <c r="G103" s="227"/>
      <c r="H103" s="227"/>
      <c r="I103" s="227"/>
      <c r="J103" s="303"/>
      <c r="K103" s="304"/>
      <c r="L103" s="304"/>
      <c r="M103" s="304"/>
      <c r="N103" s="304"/>
      <c r="O103" s="20"/>
      <c r="P103" s="20"/>
      <c r="Q103" s="20"/>
      <c r="R103" s="20"/>
      <c r="S103" s="20"/>
      <c r="T103" s="20"/>
      <c r="U103" s="20"/>
      <c r="V103" s="31"/>
      <c r="W103" s="31"/>
      <c r="X103" s="31"/>
      <c r="Y103" s="44"/>
      <c r="Z103" s="44"/>
      <c r="AA103" s="44"/>
      <c r="AB103" s="44"/>
      <c r="AC103" s="44"/>
      <c r="AD103" s="14"/>
      <c r="AE103" s="14"/>
    </row>
    <row r="104" spans="1:31" s="48" customFormat="1" ht="15.75">
      <c r="A104" s="17"/>
      <c r="B104" s="227"/>
      <c r="C104" s="227"/>
      <c r="D104" s="227"/>
      <c r="E104" s="227"/>
      <c r="F104" s="227"/>
      <c r="G104" s="227"/>
      <c r="H104" s="227"/>
      <c r="I104" s="227"/>
      <c r="J104" s="303"/>
      <c r="K104" s="304"/>
      <c r="L104" s="304"/>
      <c r="M104" s="304"/>
      <c r="N104" s="304"/>
      <c r="O104" s="20"/>
      <c r="P104" s="20"/>
      <c r="Q104" s="20"/>
      <c r="R104" s="20"/>
      <c r="S104" s="20"/>
      <c r="T104" s="20"/>
      <c r="U104" s="20"/>
      <c r="V104" s="31"/>
      <c r="W104" s="31"/>
      <c r="X104" s="31"/>
      <c r="Y104" s="44"/>
      <c r="Z104" s="44"/>
      <c r="AA104" s="44"/>
      <c r="AB104" s="44"/>
      <c r="AC104" s="44"/>
      <c r="AD104" s="14"/>
      <c r="AE104" s="14"/>
    </row>
    <row r="105" spans="1:31" s="48" customFormat="1" ht="15.75">
      <c r="A105" s="17"/>
      <c r="B105" s="227"/>
      <c r="C105" s="227"/>
      <c r="D105" s="227"/>
      <c r="E105" s="227"/>
      <c r="F105" s="227"/>
      <c r="G105" s="227"/>
      <c r="H105" s="227"/>
      <c r="I105" s="227"/>
      <c r="J105" s="303"/>
      <c r="K105" s="304"/>
      <c r="L105" s="304"/>
      <c r="M105" s="304"/>
      <c r="N105" s="304"/>
      <c r="O105" s="20"/>
      <c r="P105" s="20"/>
      <c r="Q105" s="20"/>
      <c r="R105" s="20"/>
      <c r="S105" s="20"/>
      <c r="T105" s="20"/>
      <c r="U105" s="20"/>
      <c r="V105" s="31"/>
      <c r="W105" s="31"/>
      <c r="X105" s="31"/>
      <c r="Y105" s="44"/>
      <c r="Z105" s="44"/>
      <c r="AA105" s="44"/>
      <c r="AB105" s="44"/>
      <c r="AC105" s="44"/>
      <c r="AD105" s="14"/>
      <c r="AE105" s="14"/>
    </row>
    <row r="106" spans="1:31" s="48" customFormat="1" ht="15.75">
      <c r="A106" s="17"/>
      <c r="B106" s="227"/>
      <c r="C106" s="227"/>
      <c r="D106" s="227"/>
      <c r="E106" s="227"/>
      <c r="F106" s="227"/>
      <c r="G106" s="227"/>
      <c r="H106" s="227"/>
      <c r="I106" s="227"/>
      <c r="J106" s="303"/>
      <c r="K106" s="304"/>
      <c r="L106" s="304"/>
      <c r="M106" s="304"/>
      <c r="N106" s="304"/>
      <c r="O106" s="20"/>
      <c r="P106" s="20"/>
      <c r="Q106" s="20"/>
      <c r="R106" s="20"/>
      <c r="S106" s="20"/>
      <c r="T106" s="20"/>
      <c r="U106" s="20"/>
      <c r="V106" s="31"/>
      <c r="W106" s="31"/>
      <c r="X106" s="31"/>
      <c r="Y106" s="44"/>
      <c r="Z106" s="44"/>
      <c r="AA106" s="44"/>
      <c r="AB106" s="44"/>
      <c r="AC106" s="44"/>
      <c r="AD106" s="14"/>
      <c r="AE106" s="14"/>
    </row>
    <row r="107" spans="1:31" s="48" customFormat="1" ht="15.75">
      <c r="A107" s="17"/>
      <c r="B107" s="227"/>
      <c r="C107" s="227"/>
      <c r="D107" s="227"/>
      <c r="E107" s="227"/>
      <c r="F107" s="227"/>
      <c r="G107" s="227"/>
      <c r="H107" s="227"/>
      <c r="I107" s="227"/>
      <c r="J107" s="303"/>
      <c r="K107" s="304"/>
      <c r="L107" s="304"/>
      <c r="M107" s="304"/>
      <c r="N107" s="304"/>
      <c r="O107" s="20"/>
      <c r="P107" s="20"/>
      <c r="Q107" s="20"/>
      <c r="R107" s="20"/>
      <c r="S107" s="20"/>
      <c r="T107" s="20"/>
      <c r="U107" s="20"/>
      <c r="V107" s="31"/>
      <c r="W107" s="31"/>
      <c r="X107" s="31"/>
      <c r="Y107" s="44"/>
      <c r="Z107" s="44"/>
      <c r="AA107" s="44"/>
      <c r="AB107" s="44"/>
      <c r="AC107" s="44"/>
      <c r="AD107" s="14"/>
      <c r="AE107" s="14"/>
    </row>
    <row r="108" spans="1:31" s="48" customFormat="1" ht="15.75">
      <c r="A108" s="17"/>
      <c r="B108" s="227"/>
      <c r="C108" s="227"/>
      <c r="D108" s="227"/>
      <c r="E108" s="227"/>
      <c r="F108" s="227"/>
      <c r="G108" s="227"/>
      <c r="H108" s="227"/>
      <c r="I108" s="227"/>
      <c r="J108" s="303"/>
      <c r="K108" s="304"/>
      <c r="L108" s="304"/>
      <c r="M108" s="304"/>
      <c r="N108" s="304"/>
      <c r="O108" s="20"/>
      <c r="P108" s="20"/>
      <c r="Q108" s="20"/>
      <c r="R108" s="20"/>
      <c r="S108" s="20"/>
      <c r="T108" s="20"/>
      <c r="U108" s="20"/>
      <c r="V108" s="31"/>
      <c r="W108" s="31"/>
      <c r="X108" s="31"/>
      <c r="Y108" s="44"/>
      <c r="Z108" s="44"/>
      <c r="AA108" s="44"/>
      <c r="AB108" s="44"/>
      <c r="AC108" s="44"/>
      <c r="AD108" s="14"/>
      <c r="AE108" s="14"/>
    </row>
    <row r="109" spans="1:31" s="48" customFormat="1" ht="15.75">
      <c r="A109" s="17"/>
      <c r="B109" s="227"/>
      <c r="C109" s="227"/>
      <c r="D109" s="227"/>
      <c r="E109" s="227"/>
      <c r="F109" s="227"/>
      <c r="G109" s="227"/>
      <c r="H109" s="227"/>
      <c r="I109" s="227"/>
      <c r="J109" s="303"/>
      <c r="K109" s="304"/>
      <c r="L109" s="304"/>
      <c r="M109" s="304"/>
      <c r="N109" s="304"/>
      <c r="O109" s="20"/>
      <c r="P109" s="20"/>
      <c r="Q109" s="20"/>
      <c r="R109" s="20"/>
      <c r="S109" s="20"/>
      <c r="T109" s="20"/>
      <c r="U109" s="20"/>
      <c r="V109" s="31"/>
      <c r="W109" s="31"/>
      <c r="X109" s="31"/>
      <c r="Y109" s="44"/>
      <c r="Z109" s="44"/>
      <c r="AA109" s="44"/>
      <c r="AB109" s="44"/>
      <c r="AC109" s="44"/>
      <c r="AD109" s="14"/>
      <c r="AE109" s="14"/>
    </row>
    <row r="110" spans="1:31" s="48" customFormat="1" ht="15.75">
      <c r="A110" s="17"/>
      <c r="B110" s="227"/>
      <c r="C110" s="227"/>
      <c r="D110" s="227"/>
      <c r="E110" s="227"/>
      <c r="F110" s="227"/>
      <c r="G110" s="227"/>
      <c r="H110" s="227"/>
      <c r="I110" s="227"/>
      <c r="J110" s="303"/>
      <c r="K110" s="304"/>
      <c r="L110" s="304"/>
      <c r="M110" s="304"/>
      <c r="N110" s="304"/>
      <c r="O110" s="20"/>
      <c r="P110" s="20"/>
      <c r="Q110" s="20"/>
      <c r="R110" s="20"/>
      <c r="S110" s="20"/>
      <c r="T110" s="20"/>
      <c r="U110" s="20"/>
      <c r="V110" s="31"/>
      <c r="W110" s="31"/>
      <c r="X110" s="31"/>
      <c r="Y110" s="44"/>
      <c r="Z110" s="44"/>
      <c r="AA110" s="44"/>
      <c r="AB110" s="44"/>
      <c r="AC110" s="44"/>
      <c r="AD110" s="14"/>
      <c r="AE110" s="14"/>
    </row>
    <row r="111" spans="1:31" s="48" customFormat="1" ht="15.75">
      <c r="A111" s="17"/>
      <c r="B111" s="361" t="s">
        <v>283</v>
      </c>
      <c r="C111" s="362">
        <v>1</v>
      </c>
      <c r="D111" s="363">
        <f>G111+G112</f>
        <v>44.5</v>
      </c>
      <c r="E111" s="364">
        <v>1</v>
      </c>
      <c r="F111" s="362"/>
      <c r="G111" s="363">
        <f>G12+G14+G27+G30+G36</f>
        <v>21.5</v>
      </c>
      <c r="H111" s="227"/>
      <c r="I111" s="227"/>
      <c r="J111" s="303"/>
      <c r="K111" s="304"/>
      <c r="L111" s="304"/>
      <c r="M111" s="304"/>
      <c r="N111" s="304"/>
      <c r="O111" s="20"/>
      <c r="P111" s="20"/>
      <c r="Q111" s="20"/>
      <c r="R111" s="20"/>
      <c r="S111" s="20"/>
      <c r="T111" s="20"/>
      <c r="U111" s="20"/>
      <c r="V111" s="31"/>
      <c r="W111" s="31"/>
      <c r="X111" s="31"/>
      <c r="Y111" s="44"/>
      <c r="Z111" s="44"/>
      <c r="AA111" s="44"/>
      <c r="AB111" s="44"/>
      <c r="AC111" s="44"/>
      <c r="AD111" s="14"/>
      <c r="AE111" s="14"/>
    </row>
    <row r="112" spans="1:31" s="48" customFormat="1" ht="15.75">
      <c r="A112" s="17"/>
      <c r="B112" s="365"/>
      <c r="C112" s="164"/>
      <c r="D112" s="164"/>
      <c r="E112" s="164" t="s">
        <v>284</v>
      </c>
      <c r="F112" s="366"/>
      <c r="G112" s="367">
        <f>G13+G28+G31+G37+G53</f>
        <v>23</v>
      </c>
      <c r="H112" s="227"/>
      <c r="I112" s="227"/>
      <c r="J112" s="303"/>
      <c r="K112" s="304"/>
      <c r="L112" s="304"/>
      <c r="M112" s="304"/>
      <c r="N112" s="304"/>
      <c r="O112" s="20"/>
      <c r="P112" s="20"/>
      <c r="Q112" s="20"/>
      <c r="R112" s="20"/>
      <c r="S112" s="20"/>
      <c r="T112" s="20"/>
      <c r="U112" s="20"/>
      <c r="V112" s="31"/>
      <c r="W112" s="31"/>
      <c r="X112" s="31"/>
      <c r="Y112" s="44"/>
      <c r="Z112" s="44"/>
      <c r="AA112" s="44"/>
      <c r="AB112" s="44"/>
      <c r="AC112" s="44"/>
      <c r="AD112" s="14"/>
      <c r="AE112" s="14"/>
    </row>
    <row r="113" spans="1:31" s="48" customFormat="1" ht="15.75">
      <c r="A113" s="17"/>
      <c r="B113" s="365"/>
      <c r="C113" s="164">
        <v>2</v>
      </c>
      <c r="D113" s="367">
        <f>G113+G114</f>
        <v>45</v>
      </c>
      <c r="E113" s="164">
        <v>4</v>
      </c>
      <c r="F113" s="366"/>
      <c r="G113" s="367">
        <f>G15+G24+G32+G45+G54+G55</f>
        <v>28.5</v>
      </c>
      <c r="H113" s="227"/>
      <c r="I113" s="227"/>
      <c r="J113" s="303"/>
      <c r="K113" s="304"/>
      <c r="L113" s="304"/>
      <c r="M113" s="304"/>
      <c r="N113" s="304"/>
      <c r="O113" s="20"/>
      <c r="P113" s="20"/>
      <c r="Q113" s="20"/>
      <c r="R113" s="20"/>
      <c r="S113" s="20"/>
      <c r="T113" s="20"/>
      <c r="U113" s="20"/>
      <c r="V113" s="31"/>
      <c r="W113" s="31"/>
      <c r="X113" s="31"/>
      <c r="Y113" s="44"/>
      <c r="Z113" s="44"/>
      <c r="AA113" s="44"/>
      <c r="AB113" s="44"/>
      <c r="AC113" s="44"/>
      <c r="AD113" s="14"/>
      <c r="AE113" s="14"/>
    </row>
    <row r="114" spans="1:31" s="48" customFormat="1" ht="15.75">
      <c r="A114" s="17"/>
      <c r="B114" s="365"/>
      <c r="C114" s="164"/>
      <c r="D114" s="164"/>
      <c r="E114" s="164" t="s">
        <v>285</v>
      </c>
      <c r="F114" s="366"/>
      <c r="G114" s="367">
        <f>G16+G39+G46+G51</f>
        <v>16.5</v>
      </c>
      <c r="H114" s="227"/>
      <c r="I114" s="227"/>
      <c r="J114" s="303"/>
      <c r="K114" s="304"/>
      <c r="L114" s="304"/>
      <c r="M114" s="304"/>
      <c r="N114" s="304"/>
      <c r="O114" s="20"/>
      <c r="P114" s="20"/>
      <c r="Q114" s="20"/>
      <c r="R114" s="20"/>
      <c r="S114" s="20"/>
      <c r="T114" s="20"/>
      <c r="U114" s="20"/>
      <c r="V114" s="31"/>
      <c r="W114" s="31"/>
      <c r="X114" s="31"/>
      <c r="Y114" s="44"/>
      <c r="Z114" s="44"/>
      <c r="AA114" s="44"/>
      <c r="AB114" s="44"/>
      <c r="AC114" s="44"/>
      <c r="AD114" s="14"/>
      <c r="AE114" s="14"/>
    </row>
    <row r="115" spans="1:31" s="48" customFormat="1" ht="15.75">
      <c r="A115" s="17"/>
      <c r="B115" s="368"/>
      <c r="C115" s="369">
        <v>3</v>
      </c>
      <c r="D115" s="370">
        <f>G115+G116</f>
        <v>42.5</v>
      </c>
      <c r="E115" s="369">
        <v>7</v>
      </c>
      <c r="F115" s="371"/>
      <c r="G115" s="370">
        <f>G17+G33+G40+G48+G61</f>
        <v>22</v>
      </c>
      <c r="H115" s="227"/>
      <c r="I115" s="227"/>
      <c r="J115" s="303"/>
      <c r="K115" s="304"/>
      <c r="L115" s="304"/>
      <c r="M115" s="304"/>
      <c r="N115" s="304"/>
      <c r="O115" s="20"/>
      <c r="P115" s="20"/>
      <c r="Q115" s="20"/>
      <c r="R115" s="20"/>
      <c r="S115" s="20"/>
      <c r="T115" s="20"/>
      <c r="U115" s="20"/>
      <c r="V115" s="31"/>
      <c r="W115" s="31"/>
      <c r="X115" s="31"/>
      <c r="Y115" s="44"/>
      <c r="Z115" s="44"/>
      <c r="AA115" s="44"/>
      <c r="AB115" s="44"/>
      <c r="AC115" s="44"/>
      <c r="AD115" s="14"/>
      <c r="AE115" s="14"/>
    </row>
    <row r="116" spans="1:31" s="48" customFormat="1" ht="15.75">
      <c r="A116" s="17"/>
      <c r="B116" s="368"/>
      <c r="C116" s="369"/>
      <c r="D116" s="369"/>
      <c r="E116" s="369" t="s">
        <v>286</v>
      </c>
      <c r="F116" s="371"/>
      <c r="G116" s="370">
        <f>G20+G22+G42+G49+G50+G59</f>
        <v>20.5</v>
      </c>
      <c r="H116" s="227"/>
      <c r="I116" s="227"/>
      <c r="J116" s="303"/>
      <c r="K116" s="304"/>
      <c r="L116" s="304"/>
      <c r="M116" s="304"/>
      <c r="N116" s="304"/>
      <c r="O116" s="20"/>
      <c r="P116" s="20"/>
      <c r="Q116" s="20"/>
      <c r="R116" s="20"/>
      <c r="S116" s="20"/>
      <c r="T116" s="20"/>
      <c r="U116" s="20"/>
      <c r="V116" s="31"/>
      <c r="W116" s="31"/>
      <c r="X116" s="31"/>
      <c r="Y116" s="44"/>
      <c r="Z116" s="44"/>
      <c r="AA116" s="44"/>
      <c r="AB116" s="44"/>
      <c r="AC116" s="44"/>
      <c r="AD116" s="14"/>
      <c r="AE116" s="14"/>
    </row>
    <row r="117" spans="1:31" s="48" customFormat="1" ht="15.75">
      <c r="A117" s="17"/>
      <c r="B117" s="368"/>
      <c r="C117" s="369">
        <v>4</v>
      </c>
      <c r="D117" s="370">
        <f>G117+G118</f>
        <v>34.5</v>
      </c>
      <c r="E117" s="369">
        <v>10</v>
      </c>
      <c r="F117" s="371"/>
      <c r="G117" s="370">
        <f>G23+G25+G70</f>
        <v>16.5</v>
      </c>
      <c r="H117" s="602"/>
      <c r="I117" s="603"/>
      <c r="J117" s="603"/>
      <c r="K117" s="19"/>
      <c r="L117" s="53"/>
      <c r="M117" s="20"/>
      <c r="N117" s="20"/>
      <c r="O117" s="20"/>
      <c r="P117" s="20"/>
      <c r="Q117" s="20"/>
      <c r="R117" s="20"/>
      <c r="S117" s="20"/>
      <c r="T117" s="20"/>
      <c r="U117" s="20"/>
      <c r="V117" s="31"/>
      <c r="W117" s="31"/>
      <c r="X117" s="31"/>
      <c r="Y117" s="44"/>
      <c r="Z117" s="44"/>
      <c r="AA117" s="44"/>
      <c r="AB117" s="44"/>
      <c r="AC117" s="44"/>
      <c r="AD117" s="14"/>
      <c r="AE117" s="14"/>
    </row>
    <row r="118" spans="1:31" s="48" customFormat="1" ht="15.75">
      <c r="A118" s="17"/>
      <c r="B118" s="368"/>
      <c r="C118" s="369"/>
      <c r="D118" s="369"/>
      <c r="E118" s="376" t="s">
        <v>289</v>
      </c>
      <c r="F118" s="371"/>
      <c r="G118" s="370">
        <f>G66+G67+G72</f>
        <v>18</v>
      </c>
      <c r="H118" s="18"/>
      <c r="I118" s="18"/>
      <c r="J118" s="18"/>
      <c r="K118" s="19"/>
      <c r="L118" s="53"/>
      <c r="M118" s="20"/>
      <c r="N118" s="20"/>
      <c r="O118" s="20"/>
      <c r="P118" s="20"/>
      <c r="Q118" s="20"/>
      <c r="R118" s="20"/>
      <c r="S118" s="20"/>
      <c r="T118" s="20"/>
      <c r="U118" s="20"/>
      <c r="V118" s="31"/>
      <c r="W118" s="31"/>
      <c r="X118" s="31"/>
      <c r="Y118" s="44"/>
      <c r="Z118" s="44"/>
      <c r="AA118" s="44"/>
      <c r="AB118" s="44"/>
      <c r="AC118" s="44"/>
      <c r="AD118" s="14"/>
      <c r="AE118" s="14"/>
    </row>
    <row r="119" spans="1:31" s="48" customFormat="1" ht="15.75">
      <c r="A119" s="17"/>
      <c r="B119" s="368"/>
      <c r="C119" s="369">
        <v>5</v>
      </c>
      <c r="D119" s="370">
        <f>G119+G120+G121</f>
        <v>73.5</v>
      </c>
      <c r="E119" s="369">
        <v>13</v>
      </c>
      <c r="F119" s="371"/>
      <c r="G119" s="370">
        <f>G43+G60+G68+G71+G74+G75</f>
        <v>28.5</v>
      </c>
      <c r="H119" s="18"/>
      <c r="I119" s="18"/>
      <c r="J119" s="18"/>
      <c r="K119" s="19"/>
      <c r="L119" s="53"/>
      <c r="M119" s="20"/>
      <c r="N119" s="20"/>
      <c r="O119" s="20"/>
      <c r="P119" s="20"/>
      <c r="Q119" s="20"/>
      <c r="R119" s="20"/>
      <c r="S119" s="20"/>
      <c r="T119" s="20"/>
      <c r="U119" s="20"/>
      <c r="V119" s="31"/>
      <c r="W119" s="31"/>
      <c r="X119" s="31"/>
      <c r="Y119" s="44"/>
      <c r="Z119" s="44"/>
      <c r="AA119" s="44"/>
      <c r="AB119" s="44"/>
      <c r="AC119" s="44"/>
      <c r="AD119" s="14"/>
      <c r="AE119" s="14"/>
    </row>
    <row r="120" spans="1:31" s="48" customFormat="1" ht="15.75">
      <c r="A120" s="17"/>
      <c r="B120" s="368"/>
      <c r="C120" s="369"/>
      <c r="D120" s="369"/>
      <c r="E120" s="369">
        <v>14</v>
      </c>
      <c r="F120" s="371"/>
      <c r="G120" s="370">
        <f>G34+G65+G69+G73+G76</f>
        <v>24</v>
      </c>
      <c r="H120" s="18"/>
      <c r="I120" s="18"/>
      <c r="J120" s="18"/>
      <c r="K120" s="19"/>
      <c r="L120" s="53"/>
      <c r="M120" s="20"/>
      <c r="N120" s="20"/>
      <c r="O120" s="20"/>
      <c r="P120" s="20"/>
      <c r="Q120" s="20"/>
      <c r="R120" s="20"/>
      <c r="S120" s="20"/>
      <c r="T120" s="20"/>
      <c r="U120" s="20"/>
      <c r="V120" s="31"/>
      <c r="W120" s="31"/>
      <c r="X120" s="31"/>
      <c r="Y120" s="44"/>
      <c r="Z120" s="44"/>
      <c r="AA120" s="44"/>
      <c r="AB120" s="44"/>
      <c r="AC120" s="44"/>
      <c r="AD120" s="14"/>
      <c r="AE120" s="14"/>
    </row>
    <row r="121" spans="1:31" s="48" customFormat="1" ht="15.75">
      <c r="A121" s="17"/>
      <c r="B121" s="368"/>
      <c r="C121" s="369"/>
      <c r="D121" s="369"/>
      <c r="E121" s="369">
        <v>15</v>
      </c>
      <c r="F121" s="371"/>
      <c r="G121" s="370">
        <f>G84+G87</f>
        <v>21</v>
      </c>
      <c r="H121" s="18"/>
      <c r="I121" s="18"/>
      <c r="J121" s="18"/>
      <c r="K121" s="19"/>
      <c r="L121" s="53"/>
      <c r="M121" s="20"/>
      <c r="N121" s="20"/>
      <c r="O121" s="20"/>
      <c r="P121" s="20"/>
      <c r="Q121" s="20"/>
      <c r="R121" s="20"/>
      <c r="S121" s="20"/>
      <c r="T121" s="20"/>
      <c r="U121" s="20"/>
      <c r="V121" s="31"/>
      <c r="W121" s="31"/>
      <c r="X121" s="31"/>
      <c r="Y121" s="44"/>
      <c r="Z121" s="44"/>
      <c r="AA121" s="44"/>
      <c r="AB121" s="44"/>
      <c r="AC121" s="44"/>
      <c r="AD121" s="14"/>
      <c r="AE121" s="14"/>
    </row>
    <row r="122" spans="1:31" s="48" customFormat="1" ht="15.75">
      <c r="A122" s="17"/>
      <c r="B122" s="372"/>
      <c r="C122" s="373"/>
      <c r="D122" s="374">
        <f>D111+D113+D115+D117+D119</f>
        <v>240</v>
      </c>
      <c r="E122" s="373"/>
      <c r="F122" s="375"/>
      <c r="G122" s="375"/>
      <c r="H122" s="18"/>
      <c r="I122" s="18"/>
      <c r="J122" s="18"/>
      <c r="K122" s="19"/>
      <c r="L122" s="53"/>
      <c r="M122" s="20"/>
      <c r="N122" s="20"/>
      <c r="O122" s="20"/>
      <c r="P122" s="20"/>
      <c r="Q122" s="20"/>
      <c r="R122" s="20"/>
      <c r="S122" s="20"/>
      <c r="T122" s="20"/>
      <c r="U122" s="20"/>
      <c r="V122" s="31"/>
      <c r="W122" s="31"/>
      <c r="X122" s="31"/>
      <c r="Y122" s="44"/>
      <c r="Z122" s="44"/>
      <c r="AA122" s="44"/>
      <c r="AB122" s="44"/>
      <c r="AC122" s="14"/>
      <c r="AD122" s="14"/>
      <c r="AE122" s="14"/>
    </row>
    <row r="123" spans="1:31" s="49" customFormat="1" ht="15.75">
      <c r="A123" s="13"/>
      <c r="B123" s="21"/>
      <c r="C123" s="22"/>
      <c r="D123" s="22"/>
      <c r="E123" s="22"/>
      <c r="F123" s="21"/>
      <c r="G123" s="21"/>
      <c r="H123" s="21"/>
      <c r="I123" s="21"/>
      <c r="J123" s="21"/>
      <c r="K123" s="22"/>
      <c r="L123" s="54"/>
      <c r="M123" s="23"/>
      <c r="N123" s="23"/>
      <c r="O123" s="23"/>
      <c r="P123" s="23"/>
      <c r="Q123" s="23"/>
      <c r="R123" s="23"/>
      <c r="S123" s="23"/>
      <c r="T123" s="23"/>
      <c r="U123" s="23"/>
      <c r="V123" s="15"/>
      <c r="W123" s="15"/>
      <c r="X123" s="15"/>
      <c r="Y123" s="14"/>
      <c r="Z123" s="14"/>
      <c r="AA123" s="14"/>
      <c r="AB123" s="14"/>
      <c r="AC123" s="14"/>
      <c r="AD123" s="14"/>
      <c r="AE123" s="14"/>
    </row>
    <row r="124" spans="1:31" s="44" customFormat="1" ht="15.75">
      <c r="A124" s="13"/>
      <c r="B124" s="21"/>
      <c r="C124" s="22"/>
      <c r="D124" s="22"/>
      <c r="E124" s="22"/>
      <c r="F124" s="21"/>
      <c r="G124" s="21"/>
      <c r="H124" s="21"/>
      <c r="I124" s="21"/>
      <c r="J124" s="21"/>
      <c r="K124" s="22"/>
      <c r="L124" s="54"/>
      <c r="M124" s="23"/>
      <c r="N124" s="23"/>
      <c r="O124" s="23"/>
      <c r="P124" s="23"/>
      <c r="Q124" s="23"/>
      <c r="R124" s="23"/>
      <c r="S124" s="23"/>
      <c r="T124" s="23"/>
      <c r="U124" s="23"/>
      <c r="V124" s="15"/>
      <c r="W124" s="15"/>
      <c r="X124" s="15"/>
      <c r="Y124" s="14"/>
      <c r="Z124" s="14"/>
      <c r="AA124" s="14"/>
      <c r="AB124" s="14"/>
      <c r="AC124" s="14"/>
      <c r="AD124" s="14"/>
      <c r="AE124" s="14"/>
    </row>
    <row r="125" spans="1:31" s="44" customFormat="1" ht="15.75">
      <c r="A125" s="13"/>
      <c r="B125" s="21"/>
      <c r="C125" s="22"/>
      <c r="D125" s="22"/>
      <c r="E125" s="22"/>
      <c r="F125" s="21"/>
      <c r="G125" s="21"/>
      <c r="H125" s="21"/>
      <c r="I125" s="21"/>
      <c r="J125" s="21"/>
      <c r="K125" s="22"/>
      <c r="L125" s="54"/>
      <c r="M125" s="23"/>
      <c r="N125" s="23"/>
      <c r="O125" s="23"/>
      <c r="P125" s="23"/>
      <c r="Q125" s="23"/>
      <c r="R125" s="23"/>
      <c r="S125" s="23"/>
      <c r="T125" s="23"/>
      <c r="U125" s="23"/>
      <c r="V125" s="15"/>
      <c r="W125" s="15"/>
      <c r="X125" s="15"/>
      <c r="Y125" s="14"/>
      <c r="Z125" s="14"/>
      <c r="AA125" s="14"/>
      <c r="AB125" s="14"/>
      <c r="AC125" s="14"/>
      <c r="AD125" s="14"/>
      <c r="AE125" s="14"/>
    </row>
    <row r="126" spans="1:31" s="44" customFormat="1" ht="15.75">
      <c r="A126" s="13"/>
      <c r="B126" s="21"/>
      <c r="C126" s="22"/>
      <c r="D126" s="22"/>
      <c r="E126" s="22"/>
      <c r="F126" s="21"/>
      <c r="G126" s="21"/>
      <c r="H126" s="21"/>
      <c r="I126" s="21"/>
      <c r="J126" s="21"/>
      <c r="K126" s="22"/>
      <c r="L126" s="54"/>
      <c r="M126" s="23"/>
      <c r="N126" s="23"/>
      <c r="O126" s="23"/>
      <c r="P126" s="23"/>
      <c r="Q126" s="23"/>
      <c r="R126" s="23"/>
      <c r="S126" s="23"/>
      <c r="T126" s="23"/>
      <c r="U126" s="23"/>
      <c r="V126" s="15"/>
      <c r="W126" s="15"/>
      <c r="X126" s="15"/>
      <c r="Y126" s="14"/>
      <c r="Z126" s="14"/>
      <c r="AA126" s="14"/>
      <c r="AB126" s="14"/>
      <c r="AC126" s="14"/>
      <c r="AD126" s="14"/>
      <c r="AE126" s="14"/>
    </row>
    <row r="127" spans="1:31" s="44" customFormat="1" ht="15.75">
      <c r="A127" s="13"/>
      <c r="B127" s="21"/>
      <c r="C127" s="22"/>
      <c r="D127" s="22"/>
      <c r="E127" s="22"/>
      <c r="F127" s="21"/>
      <c r="G127" s="21"/>
      <c r="H127" s="21"/>
      <c r="I127" s="21"/>
      <c r="J127" s="21"/>
      <c r="K127" s="22"/>
      <c r="L127" s="54"/>
      <c r="M127" s="23"/>
      <c r="N127" s="23"/>
      <c r="O127" s="23"/>
      <c r="P127" s="23"/>
      <c r="Q127" s="23"/>
      <c r="R127" s="23"/>
      <c r="S127" s="23"/>
      <c r="T127" s="23"/>
      <c r="U127" s="23"/>
      <c r="V127" s="15"/>
      <c r="W127" s="15"/>
      <c r="X127" s="15"/>
      <c r="Y127" s="14"/>
      <c r="Z127" s="14"/>
      <c r="AA127" s="14"/>
      <c r="AB127" s="14"/>
      <c r="AC127" s="14"/>
      <c r="AD127" s="14"/>
      <c r="AE127" s="14"/>
    </row>
    <row r="128" spans="1:31" s="44" customFormat="1" ht="15.75">
      <c r="A128" s="13"/>
      <c r="B128" s="21"/>
      <c r="C128" s="22"/>
      <c r="D128" s="22"/>
      <c r="E128" s="22"/>
      <c r="F128" s="21"/>
      <c r="G128" s="21"/>
      <c r="H128" s="21"/>
      <c r="I128" s="21"/>
      <c r="J128" s="21"/>
      <c r="K128" s="22"/>
      <c r="L128" s="54"/>
      <c r="M128" s="23"/>
      <c r="N128" s="23"/>
      <c r="O128" s="23"/>
      <c r="P128" s="23"/>
      <c r="Q128" s="23"/>
      <c r="R128" s="23"/>
      <c r="S128" s="23"/>
      <c r="T128" s="23"/>
      <c r="U128" s="23"/>
      <c r="V128" s="15"/>
      <c r="W128" s="15"/>
      <c r="X128" s="15"/>
      <c r="Y128" s="14"/>
      <c r="Z128" s="14"/>
      <c r="AA128" s="14"/>
      <c r="AB128" s="14"/>
      <c r="AC128" s="14"/>
      <c r="AD128" s="14"/>
      <c r="AE128" s="14"/>
    </row>
    <row r="129" spans="1:31" s="44" customFormat="1" ht="15.75">
      <c r="A129" s="13"/>
      <c r="B129" s="21"/>
      <c r="C129" s="22"/>
      <c r="D129" s="22"/>
      <c r="E129" s="22"/>
      <c r="F129" s="21"/>
      <c r="G129" s="21"/>
      <c r="H129" s="21"/>
      <c r="I129" s="21"/>
      <c r="J129" s="21"/>
      <c r="K129" s="22"/>
      <c r="L129" s="54"/>
      <c r="M129" s="23"/>
      <c r="N129" s="23"/>
      <c r="O129" s="23"/>
      <c r="P129" s="23"/>
      <c r="Q129" s="23"/>
      <c r="R129" s="23"/>
      <c r="S129" s="23"/>
      <c r="T129" s="23"/>
      <c r="U129" s="23"/>
      <c r="V129" s="15"/>
      <c r="W129" s="15"/>
      <c r="X129" s="15"/>
      <c r="Y129" s="14"/>
      <c r="Z129" s="14"/>
      <c r="AA129" s="14"/>
      <c r="AB129" s="14"/>
      <c r="AC129" s="14"/>
      <c r="AD129" s="14"/>
      <c r="AE129" s="14"/>
    </row>
    <row r="130" spans="1:31" s="44" customFormat="1" ht="18.75" customHeight="1">
      <c r="A130" s="13"/>
      <c r="B130" s="21"/>
      <c r="C130" s="22"/>
      <c r="D130" s="22"/>
      <c r="E130" s="22"/>
      <c r="F130" s="21"/>
      <c r="G130" s="21"/>
      <c r="H130" s="21"/>
      <c r="I130" s="21"/>
      <c r="J130" s="21"/>
      <c r="K130" s="22"/>
      <c r="L130" s="54"/>
      <c r="M130" s="23"/>
      <c r="N130" s="23"/>
      <c r="O130" s="23"/>
      <c r="P130" s="23"/>
      <c r="Q130" s="23"/>
      <c r="R130" s="23"/>
      <c r="S130" s="23"/>
      <c r="T130" s="23"/>
      <c r="U130" s="23"/>
      <c r="V130" s="15"/>
      <c r="W130" s="15"/>
      <c r="X130" s="15"/>
      <c r="Y130" s="14"/>
      <c r="Z130" s="14"/>
      <c r="AA130" s="14"/>
      <c r="AB130" s="14"/>
      <c r="AC130" s="14"/>
      <c r="AD130" s="14"/>
      <c r="AE130" s="14"/>
    </row>
    <row r="131" spans="1:31" s="44" customFormat="1" ht="15.75">
      <c r="A131" s="13"/>
      <c r="B131" s="21"/>
      <c r="C131" s="22"/>
      <c r="D131" s="22"/>
      <c r="E131" s="22"/>
      <c r="F131" s="21"/>
      <c r="G131" s="21"/>
      <c r="H131" s="21"/>
      <c r="I131" s="21"/>
      <c r="J131" s="21"/>
      <c r="K131" s="22"/>
      <c r="L131" s="54"/>
      <c r="M131" s="23"/>
      <c r="N131" s="23"/>
      <c r="O131" s="23"/>
      <c r="P131" s="23"/>
      <c r="Q131" s="23"/>
      <c r="R131" s="23"/>
      <c r="S131" s="23"/>
      <c r="T131" s="23"/>
      <c r="U131" s="23"/>
      <c r="V131" s="15"/>
      <c r="W131" s="15"/>
      <c r="X131" s="15"/>
      <c r="Y131" s="14"/>
      <c r="Z131" s="14"/>
      <c r="AA131" s="14"/>
      <c r="AB131" s="14"/>
      <c r="AC131" s="14"/>
      <c r="AD131" s="14"/>
      <c r="AE131" s="14"/>
    </row>
    <row r="132" spans="1:31" s="44" customFormat="1" ht="15.75">
      <c r="A132" s="13"/>
      <c r="B132" s="21"/>
      <c r="C132" s="22"/>
      <c r="D132" s="22"/>
      <c r="E132" s="22"/>
      <c r="F132" s="21"/>
      <c r="G132" s="21"/>
      <c r="H132" s="21"/>
      <c r="I132" s="21"/>
      <c r="J132" s="21"/>
      <c r="K132" s="22"/>
      <c r="L132" s="54"/>
      <c r="M132" s="23"/>
      <c r="N132" s="23"/>
      <c r="O132" s="23"/>
      <c r="P132" s="23"/>
      <c r="Q132" s="23"/>
      <c r="R132" s="23"/>
      <c r="S132" s="23"/>
      <c r="T132" s="23"/>
      <c r="U132" s="23"/>
      <c r="V132" s="15"/>
      <c r="W132" s="15"/>
      <c r="X132" s="15"/>
      <c r="Y132" s="14"/>
      <c r="Z132" s="14"/>
      <c r="AA132" s="14"/>
      <c r="AB132" s="14"/>
      <c r="AC132" s="14"/>
      <c r="AD132" s="14"/>
      <c r="AE132" s="14"/>
    </row>
    <row r="133" spans="1:31" s="44" customFormat="1" ht="15.75">
      <c r="A133" s="13"/>
      <c r="B133" s="21"/>
      <c r="C133" s="22"/>
      <c r="D133" s="22"/>
      <c r="E133" s="22"/>
      <c r="F133" s="21"/>
      <c r="G133" s="21"/>
      <c r="H133" s="21"/>
      <c r="I133" s="21"/>
      <c r="J133" s="21"/>
      <c r="K133" s="22"/>
      <c r="L133" s="54"/>
      <c r="M133" s="23"/>
      <c r="N133" s="23"/>
      <c r="O133" s="23"/>
      <c r="P133" s="23"/>
      <c r="Q133" s="23"/>
      <c r="R133" s="23"/>
      <c r="S133" s="23"/>
      <c r="T133" s="23"/>
      <c r="U133" s="23"/>
      <c r="V133" s="15"/>
      <c r="W133" s="15"/>
      <c r="X133" s="15"/>
      <c r="Y133" s="14"/>
      <c r="Z133" s="14"/>
      <c r="AA133" s="14"/>
      <c r="AB133" s="14"/>
      <c r="AC133" s="14"/>
      <c r="AD133" s="14"/>
      <c r="AE133" s="14"/>
    </row>
    <row r="134" spans="1:31" s="44" customFormat="1" ht="15.75">
      <c r="A134" s="13"/>
      <c r="B134" s="21"/>
      <c r="C134" s="22"/>
      <c r="D134" s="22"/>
      <c r="E134" s="22"/>
      <c r="F134" s="21"/>
      <c r="G134" s="21"/>
      <c r="H134" s="21"/>
      <c r="I134" s="21"/>
      <c r="J134" s="21"/>
      <c r="K134" s="22"/>
      <c r="L134" s="54"/>
      <c r="M134" s="23"/>
      <c r="N134" s="23"/>
      <c r="O134" s="23"/>
      <c r="P134" s="23"/>
      <c r="Q134" s="23"/>
      <c r="R134" s="23"/>
      <c r="S134" s="23"/>
      <c r="T134" s="23"/>
      <c r="U134" s="23"/>
      <c r="V134" s="15"/>
      <c r="W134" s="15"/>
      <c r="X134" s="15"/>
      <c r="Y134" s="14"/>
      <c r="Z134" s="14"/>
      <c r="AA134" s="14"/>
      <c r="AB134" s="14"/>
      <c r="AC134" s="14"/>
      <c r="AD134" s="14"/>
      <c r="AE134" s="14"/>
    </row>
    <row r="135" spans="1:31" s="44" customFormat="1" ht="15.75">
      <c r="A135" s="13"/>
      <c r="B135" s="14"/>
      <c r="C135" s="15"/>
      <c r="D135" s="16"/>
      <c r="E135" s="16"/>
      <c r="F135" s="15"/>
      <c r="G135" s="15"/>
      <c r="H135" s="14"/>
      <c r="I135" s="14"/>
      <c r="J135" s="14"/>
      <c r="K135" s="14"/>
      <c r="L135" s="55"/>
      <c r="M135" s="14"/>
      <c r="N135" s="14"/>
      <c r="O135" s="14"/>
      <c r="P135" s="14"/>
      <c r="Q135" s="14"/>
      <c r="R135" s="14"/>
      <c r="S135" s="14"/>
      <c r="T135" s="14"/>
      <c r="U135" s="14"/>
      <c r="V135" s="24"/>
      <c r="W135" s="24"/>
      <c r="X135" s="24"/>
      <c r="Y135" s="14"/>
      <c r="Z135" s="14"/>
      <c r="AA135" s="14"/>
      <c r="AB135" s="14"/>
      <c r="AC135" s="14"/>
      <c r="AD135" s="14"/>
      <c r="AE135" s="14"/>
    </row>
    <row r="136" spans="1:31" s="44" customFormat="1" ht="15.75">
      <c r="A136" s="13"/>
      <c r="B136" s="14"/>
      <c r="C136" s="15"/>
      <c r="D136" s="16"/>
      <c r="E136" s="16"/>
      <c r="F136" s="15"/>
      <c r="G136" s="15"/>
      <c r="H136" s="14"/>
      <c r="I136" s="14"/>
      <c r="J136" s="14"/>
      <c r="K136" s="14"/>
      <c r="L136" s="55"/>
      <c r="M136" s="14"/>
      <c r="N136" s="14"/>
      <c r="O136" s="14"/>
      <c r="P136" s="14"/>
      <c r="Q136" s="14"/>
      <c r="R136" s="14"/>
      <c r="S136" s="14"/>
      <c r="T136" s="14"/>
      <c r="U136" s="14"/>
      <c r="V136" s="24"/>
      <c r="W136" s="24"/>
      <c r="X136" s="24"/>
      <c r="Y136" s="14"/>
      <c r="Z136" s="14"/>
      <c r="AA136" s="14"/>
      <c r="AB136" s="14"/>
      <c r="AC136" s="25"/>
      <c r="AD136" s="14"/>
      <c r="AE136" s="14"/>
    </row>
    <row r="137" spans="23:29" ht="15.75">
      <c r="W137" s="25"/>
      <c r="X137" s="25"/>
      <c r="Y137" s="25"/>
      <c r="Z137" s="25"/>
      <c r="AA137" s="25"/>
      <c r="AB137" s="25"/>
      <c r="AC137" s="15"/>
    </row>
    <row r="138" spans="23:29" ht="15.75">
      <c r="W138" s="15"/>
      <c r="X138" s="15"/>
      <c r="Y138" s="15"/>
      <c r="Z138" s="15"/>
      <c r="AA138" s="15"/>
      <c r="AB138" s="15"/>
      <c r="AC138" s="15"/>
    </row>
    <row r="139" spans="23:29" ht="15.75">
      <c r="W139" s="15"/>
      <c r="X139" s="15"/>
      <c r="Y139" s="15"/>
      <c r="Z139" s="15"/>
      <c r="AA139" s="15"/>
      <c r="AB139" s="15"/>
      <c r="AC139" s="15"/>
    </row>
    <row r="140" spans="23:28" ht="15.75">
      <c r="W140" s="15"/>
      <c r="X140" s="15"/>
      <c r="Y140" s="15"/>
      <c r="Z140" s="15"/>
      <c r="AA140" s="15"/>
      <c r="AB140" s="15"/>
    </row>
  </sheetData>
  <sheetProtection/>
  <mergeCells count="58">
    <mergeCell ref="A90:F90"/>
    <mergeCell ref="B97:T97"/>
    <mergeCell ref="D101:F101"/>
    <mergeCell ref="H101:J101"/>
    <mergeCell ref="T96:V96"/>
    <mergeCell ref="Q96:S96"/>
    <mergeCell ref="J100:N100"/>
    <mergeCell ref="N96:P96"/>
    <mergeCell ref="H2:M2"/>
    <mergeCell ref="M3:M7"/>
    <mergeCell ref="A57:AB57"/>
    <mergeCell ref="A58:AB58"/>
    <mergeCell ref="L5:L7"/>
    <mergeCell ref="C2:F3"/>
    <mergeCell ref="A19:AB19"/>
    <mergeCell ref="J5:J7"/>
    <mergeCell ref="W4:Y4"/>
    <mergeCell ref="F5:F7"/>
    <mergeCell ref="E5:E7"/>
    <mergeCell ref="A91:M91"/>
    <mergeCell ref="A92:M92"/>
    <mergeCell ref="A93:M93"/>
    <mergeCell ref="H117:J117"/>
    <mergeCell ref="A94:M94"/>
    <mergeCell ref="J102:N102"/>
    <mergeCell ref="A96:M96"/>
    <mergeCell ref="A85:AB85"/>
    <mergeCell ref="A87:F87"/>
    <mergeCell ref="B2:B7"/>
    <mergeCell ref="A84:F84"/>
    <mergeCell ref="Q4:S4"/>
    <mergeCell ref="A56:F56"/>
    <mergeCell ref="N2:AE3"/>
    <mergeCell ref="I4:I7"/>
    <mergeCell ref="G2:G7"/>
    <mergeCell ref="A81:AB81"/>
    <mergeCell ref="K5:K7"/>
    <mergeCell ref="A9:AB9"/>
    <mergeCell ref="J4:L4"/>
    <mergeCell ref="H3:H7"/>
    <mergeCell ref="Z96:AB96"/>
    <mergeCell ref="A77:B77"/>
    <mergeCell ref="W96:Y96"/>
    <mergeCell ref="A95:M95"/>
    <mergeCell ref="C4:C7"/>
    <mergeCell ref="I3:L3"/>
    <mergeCell ref="A79:F79"/>
    <mergeCell ref="A64:AB64"/>
    <mergeCell ref="A2:A7"/>
    <mergeCell ref="N4:P4"/>
    <mergeCell ref="A1:AB1"/>
    <mergeCell ref="A10:AB10"/>
    <mergeCell ref="A18:F18"/>
    <mergeCell ref="Z4:AB4"/>
    <mergeCell ref="T4:V4"/>
    <mergeCell ref="E4:F4"/>
    <mergeCell ref="N5:AB5"/>
    <mergeCell ref="D4:D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62" r:id="rId1"/>
  <rowBreaks count="2" manualBreakCount="2">
    <brk id="32" max="255" man="1"/>
    <brk id="6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2015-04-21T12:40:11Z</cp:lastPrinted>
  <dcterms:created xsi:type="dcterms:W3CDTF">2003-06-23T04:55:14Z</dcterms:created>
  <dcterms:modified xsi:type="dcterms:W3CDTF">2015-06-26T05:08:29Z</dcterms:modified>
  <cp:category/>
  <cp:version/>
  <cp:contentType/>
  <cp:contentStatus/>
</cp:coreProperties>
</file>