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9320" windowHeight="7365" activeTab="0"/>
  </bookViews>
  <sheets>
    <sheet name="титул" sheetId="1" r:id="rId1"/>
    <sheet name="план 2014-2015" sheetId="2" r:id="rId2"/>
  </sheets>
  <definedNames>
    <definedName name="_xlnm.Print_Titles" localSheetId="1">'план 2014-2015'!$7:$7</definedName>
    <definedName name="_xlnm.Print_Area" localSheetId="1">'план 2014-2015'!$A$1:$R$50</definedName>
    <definedName name="_xlnm.Print_Area" localSheetId="0">'титул'!$A$1:$BB$28</definedName>
  </definedNames>
  <calcPr fullCalcOnLoad="1"/>
</workbook>
</file>

<file path=xl/sharedStrings.xml><?xml version="1.0" encoding="utf-8"?>
<sst xmlns="http://schemas.openxmlformats.org/spreadsheetml/2006/main" count="146" uniqueCount="111">
  <si>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</si>
  <si>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</si>
  <si>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</si>
  <si>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</si>
  <si>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</si>
  <si>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</si>
  <si>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</si>
  <si>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</si>
  <si>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</si>
  <si>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</si>
  <si>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</si>
  <si>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</si>
  <si>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</si>
  <si>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</si>
  <si>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</si>
  <si>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</si>
  <si>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</si>
  <si>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</si>
  <si>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</si>
  <si>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</si>
  <si>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</si>
  <si>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</si>
  <si>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</si>
  <si>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</si>
  <si>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</si>
  <si>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</si>
  <si>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</si>
  <si>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</si>
  <si>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</si>
  <si>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</si>
  <si>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</si>
  <si>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</si>
  <si>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</si>
  <si>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</si>
  <si>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</si>
  <si>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</si>
  <si>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</si>
  <si>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Податковий менеджмент</t>
  </si>
  <si>
    <t>Фінансовий менеджмент</t>
  </si>
  <si>
    <t>Контрольні роботи</t>
  </si>
  <si>
    <t>Н</t>
  </si>
  <si>
    <t>Курсові роботи</t>
  </si>
  <si>
    <t>Аналіз інвестиційних проектів</t>
  </si>
  <si>
    <t>Бюджетний менеджмент</t>
  </si>
  <si>
    <t>Ринок фінансових послуг</t>
  </si>
  <si>
    <t xml:space="preserve">Фінансова санація та банкрутство підприємств </t>
  </si>
  <si>
    <t>всього аудиторних годин</t>
  </si>
  <si>
    <t>Кредити ECTS</t>
  </si>
  <si>
    <t>Фінансовий менеджмент у банках</t>
  </si>
  <si>
    <t>Справка</t>
  </si>
  <si>
    <t>лекції</t>
  </si>
  <si>
    <t xml:space="preserve">лаборат. </t>
  </si>
  <si>
    <t>практичні</t>
  </si>
  <si>
    <t>Фінансовий менеджмент (курсова робота)</t>
  </si>
  <si>
    <t>Інтелектуальна власність</t>
  </si>
  <si>
    <t>Триместр</t>
  </si>
  <si>
    <t>Триместровий контроль</t>
  </si>
  <si>
    <t>1 ЦИКЛ ДИСЦИПЛІН ЗАГАЛЬНОЇ, ГУМАНІТАРНОЇ ТА СОЦІАЛЬНО-ЕКОНОМІЧНОЇ ПІДГОТОВКИ</t>
  </si>
  <si>
    <t>1.1 Нормативна частина</t>
  </si>
  <si>
    <t>2.1 Нормативна частина</t>
  </si>
  <si>
    <t>2.2  Дисципліни за вибором ради ВУЗу</t>
  </si>
  <si>
    <t>Переддипломна  практика</t>
  </si>
  <si>
    <t>2.3 Практична підготовка</t>
  </si>
  <si>
    <t>2.4 Державна атестація</t>
  </si>
  <si>
    <t>1</t>
  </si>
  <si>
    <t>Захист дипломної роботи</t>
  </si>
  <si>
    <t>Всього:</t>
  </si>
  <si>
    <t>1а</t>
  </si>
  <si>
    <t>Фінансовий менеджмент у малому бізнесі</t>
  </si>
  <si>
    <t>Антикризове фінансове управління на підприємстві</t>
  </si>
  <si>
    <t>Фінансові ризики ІІ</t>
  </si>
  <si>
    <t>2 ЦИКЛ ПРИРОДНИЧО-НАУКОВОЇ, ПРОФЕСІЙНОЇ ТА ПРАКТИЧНОЇ ПІДГОТОВКИ</t>
  </si>
  <si>
    <t>14</t>
  </si>
  <si>
    <t>15</t>
  </si>
  <si>
    <t xml:space="preserve">Бюджетування діяльності суб'єктів підприємництва </t>
  </si>
  <si>
    <t>ЗД</t>
  </si>
  <si>
    <t>Міністерство освіти і науки України</t>
  </si>
  <si>
    <t>Цивільний захист</t>
  </si>
  <si>
    <t>Охорона праці в галузі</t>
  </si>
  <si>
    <t>I. Графік навчального процесу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</si>
  <si>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</si>
  <si>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</si>
  <si>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</si>
  <si>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</si>
  <si>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</si>
  <si>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</si>
  <si>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</si>
  <si>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</si>
  <si>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</si>
  <si>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НАВЧАЛЬНИЙ ПЛАН</t>
  </si>
  <si>
    <r>
      <t>__________(</t>
    </r>
    <r>
      <rPr>
        <u val="single"/>
        <sz val="14"/>
        <rFont val="Times New Roman"/>
        <family val="1"/>
      </rPr>
      <t>Федорінов В.А.)</t>
    </r>
  </si>
  <si>
    <t>Кваліфікація: економіст з фінансової роботи</t>
  </si>
  <si>
    <t>"___" ____________ 2014  р.</t>
  </si>
  <si>
    <t>Строк навчання  -  1 рік</t>
  </si>
  <si>
    <t>на основі ОПП підготовки бакалавра</t>
  </si>
  <si>
    <t xml:space="preserve">       II. ЗВЕДЕНІ ДАНІ ПРО БЮДЖЕТ ЧАСУ, тижні                            ІІІ. ПРАКТИКА                            IV. ДЕРЖАВНА АТЕСТАЦІЯ</t>
  </si>
  <si>
    <t>Настановна та екзаменаційна   сесія</t>
  </si>
  <si>
    <t>Канікули</t>
  </si>
  <si>
    <r>
      <t xml:space="preserve">підготовки: </t>
    </r>
    <r>
      <rPr>
        <b/>
        <sz val="16"/>
        <rFont val="Times New Roman"/>
        <family val="1"/>
      </rPr>
      <t>спеціаліста</t>
    </r>
  </si>
  <si>
    <r>
      <t xml:space="preserve">галузь знань: </t>
    </r>
    <r>
      <rPr>
        <b/>
        <sz val="16"/>
        <rFont val="Times New Roman"/>
        <family val="1"/>
      </rPr>
      <t>0305 "Економіка і підприємництво"</t>
    </r>
  </si>
  <si>
    <r>
      <t>напрям:</t>
    </r>
    <r>
      <rPr>
        <b/>
        <sz val="16"/>
        <rFont val="Times New Roman"/>
        <family val="1"/>
      </rPr>
      <t xml:space="preserve"> 7.03050801 "Фінанси і кредит"</t>
    </r>
  </si>
  <si>
    <r>
      <t xml:space="preserve">спеціальність: </t>
    </r>
    <r>
      <rPr>
        <b/>
        <sz val="16"/>
        <rFont val="Times New Roman"/>
        <family val="1"/>
      </rPr>
      <t xml:space="preserve"> "Фінанси і кредит"</t>
    </r>
  </si>
  <si>
    <r>
      <t xml:space="preserve">форма навчання:    </t>
    </r>
    <r>
      <rPr>
        <b/>
        <sz val="16"/>
        <rFont val="Times New Roman"/>
        <family val="1"/>
      </rPr>
      <t xml:space="preserve">заочна </t>
    </r>
  </si>
  <si>
    <t>наставна</t>
  </si>
  <si>
    <t>в триместрі</t>
  </si>
  <si>
    <t>Фінансова санація та банкрутство підприємств (курсова робота)</t>
  </si>
  <si>
    <t>0</t>
  </si>
  <si>
    <t>4</t>
  </si>
  <si>
    <t>1 курс</t>
  </si>
  <si>
    <t>Дипломна робота</t>
  </si>
  <si>
    <t>10+19+11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</si>
</sst>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_-;\-* #,##0.0_-;\ &quot;&quot;_-;_-@_-"/>
    <numFmt numFmtId="198" formatCode="#,##0.00_-;\-* #,##0.00_-;\ &quot;&quot;_-;_-@_-"/>
    <numFmt numFmtId="199" formatCode="#,##0.00;\-* #,##0.00_-;\ &quot;&quot;_-;_-@_-"/>
    <numFmt numFmtId="200" formatCode="[$-FC19]d\ mmmm\ yyyy\ &quot;г.&quot;"/>
    <numFmt numFmtId="201" formatCode="#,##0_-;\-* #,##0_-;\ _-;_-@_-"/>
    <numFmt numFmtId="202" formatCode="#,##0_ ;\-#,##0\ "/>
    <numFmt numFmtId="203" formatCode="#,##0;\-* #,##0_-;\ 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Fill="1" applyBorder="1" applyAlignment="1" applyProtection="1">
      <alignment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vertical="center" wrapText="1"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10" xfId="0" applyFont="1" applyFill="1" applyBorder="1" applyAlignment="1">
      <alignment vertical="center" wrapText="1"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182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183" fontId="6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182" fontId="6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183" fontId="6" fillId="0" borderId="10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12" fillId="0" borderId="0" xfId="53" applyFont="1">
      <alignment/>
      <protection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7" fillId="0" borderId="0" xfId="53" applyFont="1">
      <alignment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49" fontId="7" fillId="0" borderId="0" xfId="53" applyNumberFormat="1" applyFont="1" applyBorder="1" applyAlignment="1">
      <alignment horizontal="right" vertical="center"/>
      <protection/>
    </xf>
    <xf numFmtId="49" fontId="16" fillId="0" borderId="0" xfId="0" applyNumberFormat="1" applyFont="1" applyBorder="1" applyAlignment="1">
      <alignment horizontal="right" vertical="center"/>
    </xf>
    <xf numFmtId="0" fontId="5" fillId="0" borderId="0" xfId="53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81" fontId="3" fillId="0" borderId="10" xfId="0" applyNumberFormat="1" applyFont="1" applyFill="1" applyBorder="1" applyAlignment="1" applyProtection="1">
      <alignment horizontal="center" vertical="center" textRotation="90"/>
      <protection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83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29" xfId="53" applyFont="1" applyBorder="1" applyAlignment="1">
      <alignment horizontal="center" vertical="center" wrapText="1"/>
      <protection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7" fillId="0" borderId="29" xfId="53" applyFont="1" applyBorder="1" applyAlignment="1">
      <alignment horizontal="center" vertical="center" wrapText="1"/>
      <protection/>
    </xf>
    <xf numFmtId="0" fontId="16" fillId="0" borderId="35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32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49" fontId="5" fillId="0" borderId="21" xfId="53" applyNumberFormat="1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4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5" fillId="0" borderId="10" xfId="53" applyNumberFormat="1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21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0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180" fontId="7" fillId="0" borderId="36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35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horizontal="center"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180" fontId="3" fillId="0" borderId="36" xfId="0" applyNumberFormat="1" applyFont="1" applyFill="1" applyBorder="1" applyAlignment="1" applyProtection="1">
      <alignment horizontal="center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center"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tabSelected="1" view="pageBreakPreview" zoomScale="75" zoomScaleNormal="50" zoomScaleSheetLayoutView="75" zoomScalePageLayoutView="0" workbookViewId="0" topLeftCell="A10">
      <selection activeCell="AM28" sqref="AM28"/>
    </sheetView>
  </sheetViews>
  <sheetFormatPr defaultColWidth="3.25390625" defaultRowHeight="12.75"/>
  <cols>
    <col min="1" max="1" width="3.25390625" style="1" customWidth="1"/>
    <col min="2" max="2" width="4.87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8" width="3.25390625" style="1" customWidth="1"/>
    <col min="19" max="21" width="5.00390625" style="1" customWidth="1"/>
    <col min="22" max="22" width="5.625" style="1" customWidth="1"/>
    <col min="23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3.625" style="1" customWidth="1"/>
    <col min="32" max="32" width="4.625" style="1" customWidth="1"/>
    <col min="33" max="33" width="3.75390625" style="1" customWidth="1"/>
    <col min="34" max="34" width="4.25390625" style="1" customWidth="1"/>
    <col min="35" max="38" width="3.25390625" style="1" customWidth="1"/>
    <col min="39" max="39" width="4.00390625" style="1" customWidth="1"/>
    <col min="40" max="40" width="6.625" style="1" customWidth="1"/>
    <col min="41" max="41" width="5.625" style="1" customWidth="1"/>
    <col min="42" max="47" width="3.25390625" style="1" customWidth="1"/>
    <col min="48" max="48" width="3.875" style="1" customWidth="1"/>
    <col min="49" max="16384" width="3.25390625" style="1" customWidth="1"/>
  </cols>
  <sheetData>
    <row r="1" spans="1:53" ht="18.75">
      <c r="A1" s="128" t="s">
        <v>15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</row>
    <row r="2" spans="12:53" ht="22.5">
      <c r="L2" s="130" t="s">
        <v>76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2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1:53" ht="23.25">
      <c r="A3" s="129" t="s">
        <v>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31" t="s">
        <v>16</v>
      </c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</row>
    <row r="4" spans="1:53" ht="22.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74"/>
      <c r="M4" s="74"/>
      <c r="N4" s="135" t="s">
        <v>89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74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</row>
    <row r="5" spans="1:53" s="3" customFormat="1" ht="18.75" customHeight="1">
      <c r="A5" s="128" t="s">
        <v>90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34" t="s">
        <v>98</v>
      </c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14" t="s">
        <v>91</v>
      </c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</row>
    <row r="6" spans="12:53" s="3" customFormat="1" ht="20.25">
      <c r="L6" s="137" t="s">
        <v>99</v>
      </c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</row>
    <row r="7" spans="1:53" s="3" customFormat="1" ht="25.5" customHeight="1">
      <c r="A7" s="128" t="s">
        <v>92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34" t="s">
        <v>100</v>
      </c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14" t="s">
        <v>93</v>
      </c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</row>
    <row r="8" spans="12:53" s="3" customFormat="1" ht="25.5" customHeight="1">
      <c r="L8" s="114" t="s">
        <v>101</v>
      </c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39" t="s">
        <v>94</v>
      </c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</row>
    <row r="9" spans="12:54" s="3" customFormat="1" ht="18.75" customHeight="1"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75"/>
    </row>
    <row r="10" spans="12:54" s="3" customFormat="1" ht="18.75" customHeight="1">
      <c r="L10" s="134" t="s">
        <v>102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76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</row>
    <row r="11" spans="37:54" s="3" customFormat="1" ht="18.75"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</row>
    <row r="12" spans="1:53" s="3" customFormat="1" ht="18.75">
      <c r="A12" s="216" t="s">
        <v>79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</row>
    <row r="13" spans="1:53" ht="19.5" customHeight="1" thickBot="1">
      <c r="A13" s="7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77"/>
      <c r="R13" s="77"/>
      <c r="S13" s="77"/>
      <c r="T13" s="77"/>
      <c r="U13" s="77"/>
      <c r="V13" s="77"/>
      <c r="W13" s="34"/>
      <c r="X13" s="34"/>
      <c r="Y13" s="34"/>
      <c r="Z13" s="34"/>
      <c r="AA13" s="34"/>
      <c r="AB13" s="34"/>
      <c r="AC13" s="34"/>
      <c r="AD13" s="34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8"/>
      <c r="AR13" s="78"/>
      <c r="AS13" s="78"/>
      <c r="AT13" s="34"/>
      <c r="AU13" s="34"/>
      <c r="AV13" s="34"/>
      <c r="AW13" s="34"/>
      <c r="AX13" s="34"/>
      <c r="AY13" s="34"/>
      <c r="AZ13" s="34"/>
      <c r="BA13" s="34"/>
    </row>
    <row r="14" spans="1:53" ht="19.5" customHeight="1">
      <c r="A14" s="217" t="s">
        <v>12</v>
      </c>
      <c r="B14" s="145" t="s">
        <v>11</v>
      </c>
      <c r="C14" s="146"/>
      <c r="D14" s="146"/>
      <c r="E14" s="113"/>
      <c r="F14" s="145" t="s">
        <v>0</v>
      </c>
      <c r="G14" s="146"/>
      <c r="H14" s="146"/>
      <c r="I14" s="113"/>
      <c r="J14" s="145" t="s">
        <v>1</v>
      </c>
      <c r="K14" s="146"/>
      <c r="L14" s="146"/>
      <c r="M14" s="113"/>
      <c r="N14" s="142" t="s">
        <v>2</v>
      </c>
      <c r="O14" s="143"/>
      <c r="P14" s="143"/>
      <c r="Q14" s="143"/>
      <c r="R14" s="144"/>
      <c r="S14" s="145" t="s">
        <v>3</v>
      </c>
      <c r="T14" s="146"/>
      <c r="U14" s="146"/>
      <c r="V14" s="113"/>
      <c r="W14" s="142" t="s">
        <v>4</v>
      </c>
      <c r="X14" s="143"/>
      <c r="Y14" s="143"/>
      <c r="Z14" s="143"/>
      <c r="AA14" s="144"/>
      <c r="AB14" s="142" t="s">
        <v>5</v>
      </c>
      <c r="AC14" s="143"/>
      <c r="AD14" s="143"/>
      <c r="AE14" s="144"/>
      <c r="AF14" s="142" t="s">
        <v>6</v>
      </c>
      <c r="AG14" s="143"/>
      <c r="AH14" s="143"/>
      <c r="AI14" s="144"/>
      <c r="AJ14" s="142" t="s">
        <v>7</v>
      </c>
      <c r="AK14" s="143"/>
      <c r="AL14" s="143"/>
      <c r="AM14" s="143"/>
      <c r="AN14" s="142" t="s">
        <v>8</v>
      </c>
      <c r="AO14" s="143"/>
      <c r="AP14" s="143"/>
      <c r="AQ14" s="143"/>
      <c r="AR14" s="144"/>
      <c r="AS14" s="185" t="s">
        <v>9</v>
      </c>
      <c r="AT14" s="146"/>
      <c r="AU14" s="146"/>
      <c r="AV14" s="113"/>
      <c r="AW14" s="143" t="s">
        <v>10</v>
      </c>
      <c r="AX14" s="143"/>
      <c r="AY14" s="143"/>
      <c r="AZ14" s="143"/>
      <c r="BA14" s="144"/>
    </row>
    <row r="15" spans="1:53" ht="19.5" customHeight="1" thickBot="1">
      <c r="A15" s="218"/>
      <c r="B15" s="79"/>
      <c r="C15" s="80"/>
      <c r="D15" s="80"/>
      <c r="E15" s="81">
        <v>1</v>
      </c>
      <c r="F15" s="79">
        <v>2</v>
      </c>
      <c r="G15" s="80">
        <v>3</v>
      </c>
      <c r="H15" s="80">
        <v>4</v>
      </c>
      <c r="I15" s="81">
        <v>5</v>
      </c>
      <c r="J15" s="79">
        <v>6</v>
      </c>
      <c r="K15" s="80">
        <v>7</v>
      </c>
      <c r="L15" s="80">
        <v>8</v>
      </c>
      <c r="M15" s="81">
        <v>9</v>
      </c>
      <c r="N15" s="79">
        <v>10</v>
      </c>
      <c r="O15" s="80">
        <v>11</v>
      </c>
      <c r="P15" s="80">
        <v>12</v>
      </c>
      <c r="Q15" s="80">
        <v>13</v>
      </c>
      <c r="R15" s="81">
        <v>14</v>
      </c>
      <c r="S15" s="79">
        <v>15</v>
      </c>
      <c r="T15" s="80">
        <v>16</v>
      </c>
      <c r="U15" s="80">
        <v>17</v>
      </c>
      <c r="V15" s="81">
        <v>18</v>
      </c>
      <c r="W15" s="79">
        <v>19</v>
      </c>
      <c r="X15" s="80">
        <v>20</v>
      </c>
      <c r="Y15" s="80">
        <v>21</v>
      </c>
      <c r="Z15" s="80">
        <v>22</v>
      </c>
      <c r="AA15" s="81">
        <v>23</v>
      </c>
      <c r="AB15" s="79">
        <v>24</v>
      </c>
      <c r="AC15" s="80">
        <v>25</v>
      </c>
      <c r="AD15" s="80">
        <v>26</v>
      </c>
      <c r="AE15" s="81">
        <v>27</v>
      </c>
      <c r="AF15" s="79">
        <v>28</v>
      </c>
      <c r="AG15" s="80">
        <v>29</v>
      </c>
      <c r="AH15" s="80">
        <v>30</v>
      </c>
      <c r="AI15" s="81">
        <v>31</v>
      </c>
      <c r="AJ15" s="79">
        <v>32</v>
      </c>
      <c r="AK15" s="80">
        <v>33</v>
      </c>
      <c r="AL15" s="80">
        <v>34</v>
      </c>
      <c r="AM15" s="82">
        <v>35</v>
      </c>
      <c r="AN15" s="79">
        <v>36</v>
      </c>
      <c r="AO15" s="80">
        <v>37</v>
      </c>
      <c r="AP15" s="80">
        <v>38</v>
      </c>
      <c r="AQ15" s="80">
        <v>39</v>
      </c>
      <c r="AR15" s="81">
        <v>40</v>
      </c>
      <c r="AS15" s="83">
        <v>41</v>
      </c>
      <c r="AT15" s="80">
        <v>42</v>
      </c>
      <c r="AU15" s="80">
        <v>43</v>
      </c>
      <c r="AV15" s="81">
        <v>44</v>
      </c>
      <c r="AW15" s="83"/>
      <c r="AX15" s="80"/>
      <c r="AY15" s="80"/>
      <c r="AZ15" s="80"/>
      <c r="BA15" s="81"/>
    </row>
    <row r="16" spans="1:53" ht="19.5" customHeight="1">
      <c r="A16" s="84">
        <v>5</v>
      </c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85" t="s">
        <v>40</v>
      </c>
      <c r="V16" s="85" t="s">
        <v>40</v>
      </c>
      <c r="W16" s="85"/>
      <c r="X16" s="85"/>
      <c r="Y16" s="85"/>
      <c r="Z16" s="85"/>
      <c r="AA16" s="64"/>
      <c r="AB16" s="64"/>
      <c r="AC16" s="64"/>
      <c r="AD16" s="64"/>
      <c r="AE16" s="86"/>
      <c r="AF16" s="64"/>
      <c r="AG16" s="64"/>
      <c r="AH16" s="66" t="s">
        <v>17</v>
      </c>
      <c r="AI16" s="85" t="s">
        <v>40</v>
      </c>
      <c r="AK16" s="85"/>
      <c r="AL16" s="85"/>
      <c r="AM16" s="85"/>
      <c r="AN16" s="85"/>
      <c r="AO16" s="85"/>
      <c r="AP16" s="85"/>
      <c r="AQ16" s="85"/>
      <c r="AR16" s="85"/>
      <c r="AS16" s="85"/>
      <c r="AU16" s="66" t="s">
        <v>17</v>
      </c>
      <c r="AV16" s="66" t="s">
        <v>17</v>
      </c>
      <c r="AW16" s="66" t="s">
        <v>20</v>
      </c>
      <c r="AX16" s="66" t="s">
        <v>20</v>
      </c>
      <c r="AY16" s="63" t="s">
        <v>20</v>
      </c>
      <c r="AZ16" s="63" t="s">
        <v>20</v>
      </c>
      <c r="BA16" s="63" t="s">
        <v>20</v>
      </c>
    </row>
    <row r="17" spans="1:53" ht="23.25" customHeight="1">
      <c r="A17" s="65">
        <v>1</v>
      </c>
      <c r="B17" s="63" t="s">
        <v>20</v>
      </c>
      <c r="C17" s="66" t="s">
        <v>20</v>
      </c>
      <c r="D17" s="63" t="s">
        <v>20</v>
      </c>
      <c r="E17" s="66" t="s">
        <v>20</v>
      </c>
      <c r="F17" s="64" t="s">
        <v>19</v>
      </c>
      <c r="G17" s="64" t="s">
        <v>19</v>
      </c>
      <c r="H17" s="64" t="s">
        <v>19</v>
      </c>
      <c r="I17" s="64" t="s">
        <v>13</v>
      </c>
      <c r="J17" s="64" t="s">
        <v>13</v>
      </c>
      <c r="K17" s="85" t="s">
        <v>13</v>
      </c>
      <c r="L17" s="85" t="s">
        <v>13</v>
      </c>
      <c r="M17" s="85" t="s">
        <v>13</v>
      </c>
      <c r="N17" s="85" t="s">
        <v>13</v>
      </c>
      <c r="O17" s="85" t="s">
        <v>13</v>
      </c>
      <c r="P17" s="85" t="s">
        <v>13</v>
      </c>
      <c r="Q17" s="64" t="s">
        <v>13</v>
      </c>
      <c r="R17" s="64" t="s">
        <v>13</v>
      </c>
      <c r="S17" s="64" t="s">
        <v>75</v>
      </c>
      <c r="T17" s="64" t="s">
        <v>75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</row>
    <row r="18" spans="1:53" ht="19.5" customHeight="1">
      <c r="A18" s="73"/>
      <c r="B18" s="87"/>
      <c r="C18" s="87"/>
      <c r="D18" s="87"/>
      <c r="E18" s="88"/>
      <c r="F18" s="2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2"/>
      <c r="W18" s="34"/>
      <c r="X18" s="88"/>
      <c r="Y18" s="88"/>
      <c r="Z18" s="88"/>
      <c r="AA18" s="88"/>
      <c r="AB18" s="88"/>
      <c r="AC18" s="34"/>
      <c r="AD18" s="34"/>
      <c r="AE18" s="34"/>
      <c r="AF18" s="61"/>
      <c r="AG18" s="34"/>
      <c r="AH18" s="34"/>
      <c r="AI18" s="34"/>
      <c r="AJ18" s="34"/>
      <c r="AK18" s="34"/>
      <c r="AL18" s="34"/>
      <c r="AM18" s="34"/>
      <c r="AN18" s="88"/>
      <c r="AO18" s="34"/>
      <c r="AP18" s="34"/>
      <c r="AQ18" s="34"/>
      <c r="AR18" s="34"/>
      <c r="AS18" s="88"/>
      <c r="AT18" s="89"/>
      <c r="AU18" s="90"/>
      <c r="AV18" s="90"/>
      <c r="AW18" s="91"/>
      <c r="AX18" s="87"/>
      <c r="AY18" s="87"/>
      <c r="AZ18" s="87"/>
      <c r="BA18" s="91"/>
    </row>
    <row r="19" spans="1:47" ht="19.5" customHeight="1">
      <c r="A19" s="214" t="s">
        <v>80</v>
      </c>
      <c r="B19" s="215"/>
      <c r="C19" s="215"/>
      <c r="D19" s="215"/>
      <c r="E19" s="215"/>
      <c r="F19" s="215"/>
      <c r="G19" s="215"/>
      <c r="H19" s="215"/>
      <c r="I19" s="215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</row>
    <row r="20" spans="6:53" ht="19.5" customHeight="1">
      <c r="F20" s="33"/>
      <c r="G20" s="33"/>
      <c r="H20" s="33"/>
      <c r="I20" s="33"/>
      <c r="J20" s="33"/>
      <c r="M20" s="32"/>
      <c r="N20" s="32"/>
      <c r="O20" s="32"/>
      <c r="P20" s="32"/>
      <c r="Q20" s="32"/>
      <c r="S20" s="3"/>
      <c r="T20" s="3"/>
      <c r="U20" s="32"/>
      <c r="V20" s="32"/>
      <c r="W20" s="32"/>
      <c r="X20" s="32"/>
      <c r="Y20" s="32"/>
      <c r="Z20" s="32"/>
      <c r="AA20" s="3"/>
      <c r="AB20" s="3"/>
      <c r="AC20" s="92"/>
      <c r="AD20" s="92"/>
      <c r="AE20" s="92"/>
      <c r="AF20" s="92"/>
      <c r="AG20" s="3"/>
      <c r="AH20" s="3"/>
      <c r="AI20" s="32"/>
      <c r="AJ20" s="32"/>
      <c r="AK20" s="32"/>
      <c r="AL20" s="32"/>
      <c r="AM20" s="3"/>
      <c r="AN20" s="3"/>
      <c r="AO20" s="93"/>
      <c r="AP20" s="93"/>
      <c r="AQ20" s="93"/>
      <c r="AR20" s="93"/>
      <c r="AS20" s="3"/>
      <c r="AT20" s="3"/>
      <c r="AU20" s="93"/>
      <c r="AV20" s="93"/>
      <c r="AW20" s="93"/>
      <c r="AX20" s="93"/>
      <c r="AY20" s="93"/>
      <c r="AZ20" s="3"/>
      <c r="BA20" s="3"/>
    </row>
    <row r="21" spans="1:55" ht="19.5" customHeight="1">
      <c r="A21" s="67" t="s">
        <v>95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9"/>
      <c r="AX21" s="69"/>
      <c r="AY21" s="69"/>
      <c r="AZ21" s="69"/>
      <c r="BA21" s="94"/>
      <c r="BB21" s="94"/>
      <c r="BC21" s="94"/>
    </row>
    <row r="22" spans="1:53" ht="19.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3"/>
    </row>
    <row r="23" spans="1:53" ht="19.5" customHeight="1">
      <c r="A23" s="153" t="s">
        <v>12</v>
      </c>
      <c r="B23" s="154"/>
      <c r="C23" s="159" t="s">
        <v>14</v>
      </c>
      <c r="D23" s="160"/>
      <c r="E23" s="160"/>
      <c r="F23" s="154"/>
      <c r="G23" s="163" t="s">
        <v>96</v>
      </c>
      <c r="H23" s="160"/>
      <c r="I23" s="154"/>
      <c r="J23" s="163" t="s">
        <v>18</v>
      </c>
      <c r="K23" s="160"/>
      <c r="L23" s="160"/>
      <c r="M23" s="154"/>
      <c r="N23" s="163" t="s">
        <v>81</v>
      </c>
      <c r="O23" s="160"/>
      <c r="P23" s="154"/>
      <c r="Q23" s="163" t="s">
        <v>82</v>
      </c>
      <c r="R23" s="164"/>
      <c r="S23" s="165"/>
      <c r="T23" s="163" t="s">
        <v>97</v>
      </c>
      <c r="U23" s="164"/>
      <c r="V23" s="165"/>
      <c r="W23" s="163" t="s">
        <v>83</v>
      </c>
      <c r="X23" s="160"/>
      <c r="Y23" s="154"/>
      <c r="Z23" s="72"/>
      <c r="AA23" s="172" t="s">
        <v>84</v>
      </c>
      <c r="AB23" s="173"/>
      <c r="AC23" s="173"/>
      <c r="AD23" s="173"/>
      <c r="AE23" s="173"/>
      <c r="AF23" s="163" t="s">
        <v>55</v>
      </c>
      <c r="AG23" s="174"/>
      <c r="AH23" s="175"/>
      <c r="AI23" s="163" t="s">
        <v>85</v>
      </c>
      <c r="AJ23" s="160"/>
      <c r="AK23" s="175"/>
      <c r="AL23" s="95"/>
      <c r="AM23" s="186" t="s">
        <v>86</v>
      </c>
      <c r="AN23" s="187"/>
      <c r="AO23" s="188"/>
      <c r="AP23" s="163" t="s">
        <v>87</v>
      </c>
      <c r="AQ23" s="187"/>
      <c r="AR23" s="187"/>
      <c r="AS23" s="187"/>
      <c r="AT23" s="187"/>
      <c r="AU23" s="187"/>
      <c r="AV23" s="187"/>
      <c r="AW23" s="188"/>
      <c r="AX23" s="163" t="s">
        <v>55</v>
      </c>
      <c r="AY23" s="195"/>
      <c r="AZ23" s="195"/>
      <c r="BA23" s="196"/>
    </row>
    <row r="24" spans="1:53" ht="19.5" customHeight="1">
      <c r="A24" s="155"/>
      <c r="B24" s="156"/>
      <c r="C24" s="155"/>
      <c r="D24" s="161"/>
      <c r="E24" s="161"/>
      <c r="F24" s="156"/>
      <c r="G24" s="155"/>
      <c r="H24" s="161"/>
      <c r="I24" s="156"/>
      <c r="J24" s="155"/>
      <c r="K24" s="161"/>
      <c r="L24" s="161"/>
      <c r="M24" s="156"/>
      <c r="N24" s="155"/>
      <c r="O24" s="161"/>
      <c r="P24" s="156"/>
      <c r="Q24" s="166"/>
      <c r="R24" s="167"/>
      <c r="S24" s="168"/>
      <c r="T24" s="166"/>
      <c r="U24" s="167"/>
      <c r="V24" s="168"/>
      <c r="W24" s="155"/>
      <c r="X24" s="161"/>
      <c r="Y24" s="156"/>
      <c r="Z24" s="72"/>
      <c r="AA24" s="173"/>
      <c r="AB24" s="173"/>
      <c r="AC24" s="173"/>
      <c r="AD24" s="173"/>
      <c r="AE24" s="173"/>
      <c r="AF24" s="176"/>
      <c r="AG24" s="177"/>
      <c r="AH24" s="178"/>
      <c r="AI24" s="157"/>
      <c r="AJ24" s="162"/>
      <c r="AK24" s="178"/>
      <c r="AL24" s="96"/>
      <c r="AM24" s="189"/>
      <c r="AN24" s="190"/>
      <c r="AO24" s="191"/>
      <c r="AP24" s="189"/>
      <c r="AQ24" s="190"/>
      <c r="AR24" s="190"/>
      <c r="AS24" s="190"/>
      <c r="AT24" s="190"/>
      <c r="AU24" s="190"/>
      <c r="AV24" s="190"/>
      <c r="AW24" s="191"/>
      <c r="AX24" s="197"/>
      <c r="AY24" s="198"/>
      <c r="AZ24" s="198"/>
      <c r="BA24" s="199"/>
    </row>
    <row r="25" spans="1:53" ht="62.25" customHeight="1">
      <c r="A25" s="157"/>
      <c r="B25" s="158"/>
      <c r="C25" s="157"/>
      <c r="D25" s="162"/>
      <c r="E25" s="162"/>
      <c r="F25" s="158"/>
      <c r="G25" s="157"/>
      <c r="H25" s="162"/>
      <c r="I25" s="158"/>
      <c r="J25" s="157"/>
      <c r="K25" s="162"/>
      <c r="L25" s="162"/>
      <c r="M25" s="158"/>
      <c r="N25" s="157"/>
      <c r="O25" s="162"/>
      <c r="P25" s="158"/>
      <c r="Q25" s="169"/>
      <c r="R25" s="170"/>
      <c r="S25" s="171"/>
      <c r="T25" s="169"/>
      <c r="U25" s="170"/>
      <c r="V25" s="171"/>
      <c r="W25" s="157"/>
      <c r="X25" s="162"/>
      <c r="Y25" s="158"/>
      <c r="Z25" s="72"/>
      <c r="AA25" s="179" t="s">
        <v>88</v>
      </c>
      <c r="AB25" s="180"/>
      <c r="AC25" s="180"/>
      <c r="AD25" s="180"/>
      <c r="AE25" s="181"/>
      <c r="AF25" s="182">
        <v>16</v>
      </c>
      <c r="AG25" s="183"/>
      <c r="AH25" s="184"/>
      <c r="AI25" s="182">
        <v>3</v>
      </c>
      <c r="AJ25" s="183"/>
      <c r="AK25" s="184"/>
      <c r="AL25" s="96"/>
      <c r="AM25" s="189"/>
      <c r="AN25" s="190"/>
      <c r="AO25" s="191"/>
      <c r="AP25" s="192"/>
      <c r="AQ25" s="193"/>
      <c r="AR25" s="193"/>
      <c r="AS25" s="193"/>
      <c r="AT25" s="193"/>
      <c r="AU25" s="193"/>
      <c r="AV25" s="193"/>
      <c r="AW25" s="194"/>
      <c r="AX25" s="200"/>
      <c r="AY25" s="201"/>
      <c r="AZ25" s="201"/>
      <c r="BA25" s="202"/>
    </row>
    <row r="26" spans="1:53" ht="35.25" customHeight="1">
      <c r="A26" s="219">
        <v>5</v>
      </c>
      <c r="B26" s="220"/>
      <c r="C26" s="106">
        <v>22</v>
      </c>
      <c r="D26" s="106"/>
      <c r="E26" s="106"/>
      <c r="F26" s="106"/>
      <c r="G26" s="106">
        <v>6</v>
      </c>
      <c r="H26" s="106"/>
      <c r="I26" s="106"/>
      <c r="J26" s="106">
        <v>3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7">
        <v>5</v>
      </c>
      <c r="U26" s="147"/>
      <c r="V26" s="148"/>
      <c r="W26" s="107">
        <v>33</v>
      </c>
      <c r="X26" s="147"/>
      <c r="Y26" s="148"/>
      <c r="Z26" s="72"/>
      <c r="AA26" s="205" t="s">
        <v>21</v>
      </c>
      <c r="AB26" s="206"/>
      <c r="AC26" s="206"/>
      <c r="AD26" s="206"/>
      <c r="AE26" s="206"/>
      <c r="AF26" s="208">
        <v>16</v>
      </c>
      <c r="AG26" s="209"/>
      <c r="AH26" s="173"/>
      <c r="AI26" s="208">
        <v>10</v>
      </c>
      <c r="AJ26" s="209"/>
      <c r="AK26" s="173"/>
      <c r="AL26" s="96"/>
      <c r="AM26" s="208" t="s">
        <v>109</v>
      </c>
      <c r="AN26" s="223"/>
      <c r="AO26" s="223"/>
      <c r="AP26" s="221" t="s">
        <v>65</v>
      </c>
      <c r="AQ26" s="225"/>
      <c r="AR26" s="225"/>
      <c r="AS26" s="225"/>
      <c r="AT26" s="225"/>
      <c r="AU26" s="225"/>
      <c r="AV26" s="225"/>
      <c r="AW26" s="225"/>
      <c r="AX26" s="221">
        <v>16</v>
      </c>
      <c r="AY26" s="222"/>
      <c r="AZ26" s="222"/>
      <c r="BA26" s="222"/>
    </row>
    <row r="27" spans="1:53" ht="29.25" customHeight="1">
      <c r="A27" s="211">
        <v>6</v>
      </c>
      <c r="B27" s="212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>
        <v>10</v>
      </c>
      <c r="O27" s="149"/>
      <c r="P27" s="149"/>
      <c r="Q27" s="230">
        <v>2</v>
      </c>
      <c r="R27" s="149"/>
      <c r="S27" s="149"/>
      <c r="T27" s="149">
        <v>4</v>
      </c>
      <c r="U27" s="149"/>
      <c r="V27" s="149"/>
      <c r="W27" s="149">
        <v>19</v>
      </c>
      <c r="X27" s="149"/>
      <c r="Y27" s="149"/>
      <c r="Z27" s="72"/>
      <c r="AA27" s="207"/>
      <c r="AB27" s="207"/>
      <c r="AC27" s="207"/>
      <c r="AD27" s="207"/>
      <c r="AE27" s="207"/>
      <c r="AF27" s="210"/>
      <c r="AG27" s="210"/>
      <c r="AH27" s="210"/>
      <c r="AI27" s="210"/>
      <c r="AJ27" s="210"/>
      <c r="AK27" s="210"/>
      <c r="AL27" s="97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04"/>
      <c r="AY27" s="204"/>
      <c r="AZ27" s="204"/>
      <c r="BA27" s="204"/>
    </row>
    <row r="28" spans="1:53" ht="24.75" customHeight="1">
      <c r="A28" s="203" t="s">
        <v>22</v>
      </c>
      <c r="B28" s="204"/>
      <c r="C28" s="226">
        <v>22</v>
      </c>
      <c r="D28" s="226"/>
      <c r="E28" s="226"/>
      <c r="F28" s="226"/>
      <c r="G28" s="106">
        <v>6</v>
      </c>
      <c r="H28" s="106"/>
      <c r="I28" s="106"/>
      <c r="J28" s="106">
        <v>3</v>
      </c>
      <c r="K28" s="226"/>
      <c r="L28" s="226"/>
      <c r="M28" s="226"/>
      <c r="N28" s="106">
        <v>10</v>
      </c>
      <c r="O28" s="106"/>
      <c r="P28" s="106"/>
      <c r="Q28" s="106">
        <v>2</v>
      </c>
      <c r="R28" s="226"/>
      <c r="S28" s="226"/>
      <c r="T28" s="227">
        <v>9</v>
      </c>
      <c r="U28" s="228"/>
      <c r="V28" s="229"/>
      <c r="W28" s="107">
        <v>52</v>
      </c>
      <c r="X28" s="147"/>
      <c r="Y28" s="148"/>
      <c r="Z28" s="33"/>
      <c r="AA28" s="34"/>
      <c r="AB28" s="34"/>
      <c r="AC28" s="88"/>
      <c r="AD28" s="88"/>
      <c r="AE28" s="88"/>
      <c r="AF28" s="88"/>
      <c r="AG28" s="34"/>
      <c r="AH28" s="34"/>
      <c r="AI28" s="33"/>
      <c r="AJ28" s="33"/>
      <c r="AK28" s="33"/>
      <c r="AL28" s="33"/>
      <c r="AM28" s="34"/>
      <c r="AN28" s="34"/>
      <c r="AO28" s="98"/>
      <c r="AP28" s="98"/>
      <c r="AQ28" s="98"/>
      <c r="AR28" s="98"/>
      <c r="AS28" s="34"/>
      <c r="AT28" s="34"/>
      <c r="AU28" s="98"/>
      <c r="AV28" s="98"/>
      <c r="AW28" s="98"/>
      <c r="AX28" s="98"/>
      <c r="AY28" s="98"/>
      <c r="AZ28" s="34"/>
      <c r="BA28" s="3"/>
    </row>
    <row r="29" spans="6:53" ht="19.5" customHeight="1">
      <c r="F29" s="33"/>
      <c r="G29" s="33"/>
      <c r="H29" s="33"/>
      <c r="I29" s="33"/>
      <c r="J29" s="33"/>
      <c r="M29" s="32"/>
      <c r="N29" s="32"/>
      <c r="O29" s="32"/>
      <c r="P29" s="32"/>
      <c r="Q29" s="32"/>
      <c r="S29" s="3"/>
      <c r="T29" s="3"/>
      <c r="U29" s="33"/>
      <c r="V29" s="33"/>
      <c r="W29" s="33"/>
      <c r="X29" s="33"/>
      <c r="Y29" s="33"/>
      <c r="Z29" s="33"/>
      <c r="AA29" s="3"/>
      <c r="AB29" s="3"/>
      <c r="AC29" s="88"/>
      <c r="AD29" s="88"/>
      <c r="AE29" s="88"/>
      <c r="AF29" s="88"/>
      <c r="AG29" s="3"/>
      <c r="AH29" s="3"/>
      <c r="AI29" s="33"/>
      <c r="AJ29" s="33"/>
      <c r="AK29" s="33"/>
      <c r="AL29" s="33"/>
      <c r="AM29" s="3"/>
      <c r="AN29" s="3"/>
      <c r="AO29" s="98"/>
      <c r="AP29" s="98"/>
      <c r="AQ29" s="98"/>
      <c r="AR29" s="98"/>
      <c r="AS29" s="3"/>
      <c r="AT29" s="3"/>
      <c r="AU29" s="93"/>
      <c r="AV29" s="93"/>
      <c r="AW29" s="93"/>
      <c r="AX29" s="93"/>
      <c r="AY29" s="93"/>
      <c r="AZ29" s="3"/>
      <c r="BA29" s="3"/>
    </row>
    <row r="30" spans="6:53" ht="19.5" customHeight="1">
      <c r="F30" s="33"/>
      <c r="G30" s="33"/>
      <c r="H30" s="33"/>
      <c r="I30" s="33"/>
      <c r="J30" s="33"/>
      <c r="M30" s="33"/>
      <c r="N30" s="33"/>
      <c r="O30" s="33"/>
      <c r="P30" s="33"/>
      <c r="Q30" s="33"/>
      <c r="R30" s="2"/>
      <c r="S30" s="34"/>
      <c r="T30" s="34"/>
      <c r="U30" s="33"/>
      <c r="V30" s="33"/>
      <c r="W30" s="33"/>
      <c r="X30" s="33"/>
      <c r="Y30" s="33"/>
      <c r="Z30" s="33"/>
      <c r="AA30" s="34"/>
      <c r="AB30" s="34"/>
      <c r="AC30" s="88"/>
      <c r="AD30" s="88"/>
      <c r="AE30" s="88"/>
      <c r="AF30" s="88"/>
      <c r="AG30" s="34"/>
      <c r="AH30" s="34"/>
      <c r="AI30" s="33"/>
      <c r="AJ30" s="33"/>
      <c r="AK30" s="33"/>
      <c r="AL30" s="33"/>
      <c r="AM30" s="34"/>
      <c r="AN30" s="34"/>
      <c r="AO30" s="98"/>
      <c r="AP30" s="98"/>
      <c r="AQ30" s="98"/>
      <c r="AR30" s="98"/>
      <c r="AS30" s="34"/>
      <c r="AT30" s="34"/>
      <c r="AU30" s="98"/>
      <c r="AV30" s="98"/>
      <c r="AW30" s="98"/>
      <c r="AX30" s="98"/>
      <c r="AY30" s="98"/>
      <c r="AZ30" s="3"/>
      <c r="BA30" s="3"/>
    </row>
    <row r="31" spans="6:53" ht="19.5" customHeight="1">
      <c r="F31" s="33"/>
      <c r="G31" s="33"/>
      <c r="H31" s="33"/>
      <c r="I31" s="33"/>
      <c r="J31" s="33"/>
      <c r="M31" s="33"/>
      <c r="N31" s="33"/>
      <c r="O31" s="33"/>
      <c r="P31" s="33"/>
      <c r="Q31" s="33"/>
      <c r="R31" s="2"/>
      <c r="S31" s="34"/>
      <c r="T31" s="34"/>
      <c r="U31" s="33"/>
      <c r="V31" s="33"/>
      <c r="W31" s="33"/>
      <c r="X31" s="33"/>
      <c r="Y31" s="33"/>
      <c r="Z31" s="33"/>
      <c r="AA31" s="34"/>
      <c r="AB31" s="34"/>
      <c r="AC31" s="88"/>
      <c r="AD31" s="88"/>
      <c r="AE31" s="88"/>
      <c r="AF31" s="88"/>
      <c r="AG31" s="34"/>
      <c r="AH31" s="34"/>
      <c r="AI31" s="33"/>
      <c r="AJ31" s="33"/>
      <c r="AK31" s="33"/>
      <c r="AL31" s="33"/>
      <c r="AM31" s="34"/>
      <c r="AN31" s="34"/>
      <c r="AO31" s="98"/>
      <c r="AP31" s="98"/>
      <c r="AQ31" s="98"/>
      <c r="AR31" s="98"/>
      <c r="AS31" s="34"/>
      <c r="AT31" s="34"/>
      <c r="AU31" s="98"/>
      <c r="AV31" s="98"/>
      <c r="AW31" s="98"/>
      <c r="AX31" s="98"/>
      <c r="AY31" s="98"/>
      <c r="AZ31" s="3"/>
      <c r="BA31" s="3"/>
    </row>
    <row r="32" spans="1:53" s="2" customFormat="1" ht="18.75">
      <c r="A32" s="1"/>
      <c r="B32" s="1"/>
      <c r="C32" s="1"/>
      <c r="D32" s="1"/>
      <c r="E32" s="1"/>
      <c r="F32" s="105"/>
      <c r="G32" s="105"/>
      <c r="H32" s="105"/>
      <c r="I32" s="105"/>
      <c r="J32" s="105"/>
      <c r="K32" s="1"/>
      <c r="L32" s="1"/>
      <c r="M32" s="104"/>
      <c r="N32" s="104"/>
      <c r="O32" s="104"/>
      <c r="P32" s="104"/>
      <c r="Q32" s="104"/>
      <c r="R32" s="99"/>
      <c r="S32" s="100"/>
      <c r="T32" s="100"/>
      <c r="U32" s="141"/>
      <c r="V32" s="141"/>
      <c r="W32" s="141"/>
      <c r="X32" s="141"/>
      <c r="Y32" s="141"/>
      <c r="Z32" s="141"/>
      <c r="AA32" s="100"/>
      <c r="AB32" s="100"/>
      <c r="AC32" s="141"/>
      <c r="AD32" s="141"/>
      <c r="AE32" s="141"/>
      <c r="AF32" s="141"/>
      <c r="AG32" s="100"/>
      <c r="AH32" s="100"/>
      <c r="AI32" s="141"/>
      <c r="AJ32" s="141"/>
      <c r="AK32" s="141"/>
      <c r="AL32" s="141"/>
      <c r="AM32" s="100"/>
      <c r="AN32" s="100"/>
      <c r="AO32" s="141"/>
      <c r="AP32" s="141"/>
      <c r="AQ32" s="141"/>
      <c r="AR32" s="141"/>
      <c r="AS32" s="100"/>
      <c r="AT32" s="100"/>
      <c r="AU32" s="141"/>
      <c r="AV32" s="141"/>
      <c r="AW32" s="141"/>
      <c r="AX32" s="141"/>
      <c r="AY32" s="141"/>
      <c r="AZ32" s="3"/>
      <c r="BA32" s="3"/>
    </row>
    <row r="35" ht="18.75" customHeight="1"/>
  </sheetData>
  <sheetProtection/>
  <mergeCells count="90">
    <mergeCell ref="Q28:S28"/>
    <mergeCell ref="W28:Y28"/>
    <mergeCell ref="T28:V28"/>
    <mergeCell ref="C27:F27"/>
    <mergeCell ref="Q27:S27"/>
    <mergeCell ref="G28:I28"/>
    <mergeCell ref="C28:F28"/>
    <mergeCell ref="J28:M28"/>
    <mergeCell ref="N28:P28"/>
    <mergeCell ref="C26:F26"/>
    <mergeCell ref="G26:I26"/>
    <mergeCell ref="AX26:BA27"/>
    <mergeCell ref="AM26:AO27"/>
    <mergeCell ref="AP26:AW27"/>
    <mergeCell ref="G27:I27"/>
    <mergeCell ref="J27:M27"/>
    <mergeCell ref="AK5:BA6"/>
    <mergeCell ref="A19:AU19"/>
    <mergeCell ref="F14:I14"/>
    <mergeCell ref="J14:M14"/>
    <mergeCell ref="AF14:AI14"/>
    <mergeCell ref="A7:K7"/>
    <mergeCell ref="A12:BA12"/>
    <mergeCell ref="A14:A15"/>
    <mergeCell ref="AB14:AE14"/>
    <mergeCell ref="L10:AJ10"/>
    <mergeCell ref="AX23:BA25"/>
    <mergeCell ref="T23:V25"/>
    <mergeCell ref="W23:Y25"/>
    <mergeCell ref="A28:B28"/>
    <mergeCell ref="AA26:AE27"/>
    <mergeCell ref="AF26:AH27"/>
    <mergeCell ref="AI26:AK27"/>
    <mergeCell ref="A27:B27"/>
    <mergeCell ref="N27:P27"/>
    <mergeCell ref="A26:B26"/>
    <mergeCell ref="L8:AJ9"/>
    <mergeCell ref="AK9:BA9"/>
    <mergeCell ref="AW14:BA14"/>
    <mergeCell ref="AS14:AV14"/>
    <mergeCell ref="B14:E14"/>
    <mergeCell ref="AI32:AL32"/>
    <mergeCell ref="AA23:AE24"/>
    <mergeCell ref="AF23:AH24"/>
    <mergeCell ref="AI23:AK24"/>
    <mergeCell ref="AA25:AE25"/>
    <mergeCell ref="AF25:AH25"/>
    <mergeCell ref="AI25:AK25"/>
    <mergeCell ref="AJ14:AM14"/>
    <mergeCell ref="N14:R14"/>
    <mergeCell ref="B16:T16"/>
    <mergeCell ref="U17:BA17"/>
    <mergeCell ref="A23:B25"/>
    <mergeCell ref="C23:F25"/>
    <mergeCell ref="G23:I25"/>
    <mergeCell ref="J23:M25"/>
    <mergeCell ref="N23:P25"/>
    <mergeCell ref="Q23:S25"/>
    <mergeCell ref="AM23:AO25"/>
    <mergeCell ref="AP23:AW25"/>
    <mergeCell ref="M32:Q32"/>
    <mergeCell ref="U32:Z32"/>
    <mergeCell ref="F32:J32"/>
    <mergeCell ref="J26:M26"/>
    <mergeCell ref="N26:P26"/>
    <mergeCell ref="Q26:S26"/>
    <mergeCell ref="T26:V26"/>
    <mergeCell ref="W26:Y26"/>
    <mergeCell ref="T27:V27"/>
    <mergeCell ref="W27:Y27"/>
    <mergeCell ref="L6:AJ6"/>
    <mergeCell ref="L7:AJ7"/>
    <mergeCell ref="AK8:BA8"/>
    <mergeCell ref="AO32:AR32"/>
    <mergeCell ref="AN14:AR14"/>
    <mergeCell ref="S14:V14"/>
    <mergeCell ref="AU32:AY32"/>
    <mergeCell ref="AK7:BA7"/>
    <mergeCell ref="W14:AA14"/>
    <mergeCell ref="AC32:AF32"/>
    <mergeCell ref="AK3:BA4"/>
    <mergeCell ref="AK1:BA1"/>
    <mergeCell ref="A3:K3"/>
    <mergeCell ref="A5:K5"/>
    <mergeCell ref="A1:K1"/>
    <mergeCell ref="L2:AJ2"/>
    <mergeCell ref="L3:AJ3"/>
    <mergeCell ref="AK2:BA2"/>
    <mergeCell ref="L5:AJ5"/>
    <mergeCell ref="N4:AI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9" r:id="rId1"/>
  <rowBreaks count="1" manualBreakCount="1">
    <brk id="28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view="pageBreakPreview" zoomScaleNormal="50" zoomScaleSheetLayoutView="100" zoomScalePageLayoutView="0" workbookViewId="0" topLeftCell="A1">
      <pane ySplit="7" topLeftCell="BM32" activePane="bottomLeft" state="frozen"/>
      <selection pane="topLeft" activeCell="A1" sqref="A1"/>
      <selection pane="bottomLeft" activeCell="B47" sqref="B47:J49"/>
    </sheetView>
  </sheetViews>
  <sheetFormatPr defaultColWidth="9.00390625" defaultRowHeight="12.75"/>
  <cols>
    <col min="1" max="1" width="4.875" style="4" customWidth="1"/>
    <col min="2" max="2" width="38.625" style="15" customWidth="1"/>
    <col min="3" max="3" width="7.00390625" style="6" customWidth="1"/>
    <col min="4" max="4" width="6.875" style="7" customWidth="1"/>
    <col min="5" max="5" width="6.125" style="6" customWidth="1"/>
    <col min="6" max="6" width="7.125" style="6" customWidth="1"/>
    <col min="7" max="7" width="8.125" style="5" customWidth="1"/>
    <col min="8" max="8" width="9.125" style="5" customWidth="1"/>
    <col min="9" max="9" width="6.875" style="5" customWidth="1"/>
    <col min="10" max="10" width="4.75390625" style="5" customWidth="1"/>
    <col min="11" max="11" width="6.25390625" style="5" customWidth="1"/>
    <col min="12" max="12" width="8.375" style="5" customWidth="1"/>
    <col min="13" max="13" width="5.375" style="5" customWidth="1"/>
    <col min="14" max="17" width="5.625" style="5" customWidth="1"/>
    <col min="18" max="19" width="5.75390625" style="5" customWidth="1"/>
    <col min="20" max="16384" width="9.125" style="5" customWidth="1"/>
  </cols>
  <sheetData>
    <row r="1" spans="1:19" s="8" customFormat="1" ht="18.7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36"/>
    </row>
    <row r="2" spans="1:19" s="8" customFormat="1" ht="13.5" customHeight="1">
      <c r="A2" s="242" t="s">
        <v>23</v>
      </c>
      <c r="B2" s="238" t="s">
        <v>30</v>
      </c>
      <c r="C2" s="238" t="s">
        <v>56</v>
      </c>
      <c r="D2" s="238"/>
      <c r="E2" s="236" t="s">
        <v>41</v>
      </c>
      <c r="F2" s="236" t="s">
        <v>47</v>
      </c>
      <c r="G2" s="238" t="s">
        <v>24</v>
      </c>
      <c r="H2" s="238"/>
      <c r="I2" s="238"/>
      <c r="J2" s="238"/>
      <c r="K2" s="238"/>
      <c r="L2" s="238"/>
      <c r="M2" s="243"/>
      <c r="N2" s="244"/>
      <c r="O2" s="244"/>
      <c r="P2" s="244"/>
      <c r="Q2" s="244"/>
      <c r="R2" s="245"/>
      <c r="S2" s="12"/>
    </row>
    <row r="3" spans="1:19" s="8" customFormat="1" ht="30" customHeight="1">
      <c r="A3" s="242"/>
      <c r="B3" s="238"/>
      <c r="C3" s="238"/>
      <c r="D3" s="238"/>
      <c r="E3" s="237"/>
      <c r="F3" s="237"/>
      <c r="G3" s="235" t="s">
        <v>25</v>
      </c>
      <c r="H3" s="239" t="s">
        <v>26</v>
      </c>
      <c r="I3" s="240"/>
      <c r="J3" s="240"/>
      <c r="K3" s="240"/>
      <c r="L3" s="235" t="s">
        <v>27</v>
      </c>
      <c r="M3" s="246"/>
      <c r="N3" s="247"/>
      <c r="O3" s="247"/>
      <c r="P3" s="247"/>
      <c r="Q3" s="247"/>
      <c r="R3" s="248"/>
      <c r="S3" s="12"/>
    </row>
    <row r="4" spans="1:19" s="8" customFormat="1" ht="18" customHeight="1">
      <c r="A4" s="242"/>
      <c r="B4" s="238"/>
      <c r="C4" s="235" t="s">
        <v>28</v>
      </c>
      <c r="D4" s="235" t="s">
        <v>29</v>
      </c>
      <c r="E4" s="237"/>
      <c r="F4" s="237"/>
      <c r="G4" s="235"/>
      <c r="H4" s="235" t="s">
        <v>46</v>
      </c>
      <c r="I4" s="236" t="s">
        <v>50</v>
      </c>
      <c r="J4" s="236" t="s">
        <v>51</v>
      </c>
      <c r="K4" s="236" t="s">
        <v>52</v>
      </c>
      <c r="L4" s="235"/>
      <c r="M4" s="239" t="s">
        <v>108</v>
      </c>
      <c r="N4" s="240"/>
      <c r="O4" s="240"/>
      <c r="P4" s="240"/>
      <c r="Q4" s="240"/>
      <c r="R4" s="262"/>
      <c r="S4" s="12"/>
    </row>
    <row r="5" spans="1:19" s="8" customFormat="1" ht="15.75">
      <c r="A5" s="242"/>
      <c r="B5" s="238"/>
      <c r="C5" s="235"/>
      <c r="D5" s="235"/>
      <c r="E5" s="237"/>
      <c r="F5" s="237"/>
      <c r="G5" s="235"/>
      <c r="H5" s="235"/>
      <c r="I5" s="237"/>
      <c r="J5" s="237"/>
      <c r="K5" s="237"/>
      <c r="L5" s="235"/>
      <c r="M5" s="261" t="s">
        <v>72</v>
      </c>
      <c r="N5" s="261"/>
      <c r="O5" s="261" t="s">
        <v>73</v>
      </c>
      <c r="P5" s="261"/>
      <c r="Q5" s="261"/>
      <c r="R5" s="263"/>
      <c r="S5" s="37"/>
    </row>
    <row r="6" spans="1:19" s="8" customFormat="1" ht="71.25" thickBot="1">
      <c r="A6" s="242"/>
      <c r="B6" s="238"/>
      <c r="C6" s="235"/>
      <c r="D6" s="235"/>
      <c r="E6" s="237"/>
      <c r="F6" s="237"/>
      <c r="G6" s="235"/>
      <c r="H6" s="235"/>
      <c r="I6" s="237"/>
      <c r="J6" s="237"/>
      <c r="K6" s="237"/>
      <c r="L6" s="241"/>
      <c r="M6" s="101" t="s">
        <v>103</v>
      </c>
      <c r="N6" s="101" t="s">
        <v>104</v>
      </c>
      <c r="O6" s="101" t="s">
        <v>103</v>
      </c>
      <c r="P6" s="101" t="s">
        <v>104</v>
      </c>
      <c r="Q6" s="9"/>
      <c r="R6" s="9"/>
      <c r="S6" s="12"/>
    </row>
    <row r="7" spans="1:18" s="12" customFormat="1" ht="16.5" thickBot="1">
      <c r="A7" s="10">
        <v>1</v>
      </c>
      <c r="B7" s="14">
        <v>2</v>
      </c>
      <c r="C7" s="11">
        <v>3</v>
      </c>
      <c r="D7" s="11">
        <v>4</v>
      </c>
      <c r="E7" s="11">
        <v>6</v>
      </c>
      <c r="F7" s="11">
        <v>7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  <c r="L7" s="11">
        <v>14</v>
      </c>
      <c r="M7" s="49">
        <v>15</v>
      </c>
      <c r="N7" s="49">
        <v>16</v>
      </c>
      <c r="O7" s="49">
        <v>17</v>
      </c>
      <c r="P7" s="49">
        <v>18</v>
      </c>
      <c r="Q7" s="49"/>
      <c r="R7" s="49"/>
    </row>
    <row r="8" spans="1:19" s="8" customFormat="1" ht="15.75">
      <c r="A8" s="253" t="s">
        <v>57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4"/>
      <c r="N8" s="254"/>
      <c r="O8" s="254"/>
      <c r="P8" s="254"/>
      <c r="Q8" s="254"/>
      <c r="R8" s="254"/>
      <c r="S8" s="38"/>
    </row>
    <row r="9" spans="1:19" s="8" customFormat="1" ht="15.75">
      <c r="A9" s="264" t="s">
        <v>58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6"/>
      <c r="S9" s="39"/>
    </row>
    <row r="10" spans="1:19" s="18" customFormat="1" ht="15.75">
      <c r="A10" s="13">
        <v>1</v>
      </c>
      <c r="B10" s="17" t="s">
        <v>54</v>
      </c>
      <c r="C10" s="13"/>
      <c r="D10" s="13">
        <v>15</v>
      </c>
      <c r="E10" s="13"/>
      <c r="F10" s="108">
        <f>G10/36</f>
        <v>1.5</v>
      </c>
      <c r="G10" s="109">
        <v>54</v>
      </c>
      <c r="H10" s="109">
        <f>I10+J10+K10</f>
        <v>4</v>
      </c>
      <c r="I10" s="13">
        <v>4</v>
      </c>
      <c r="J10" s="13"/>
      <c r="K10" s="13">
        <v>0</v>
      </c>
      <c r="L10" s="26">
        <f>G10-H10</f>
        <v>50</v>
      </c>
      <c r="M10" s="29"/>
      <c r="N10" s="29"/>
      <c r="O10" s="13">
        <v>4</v>
      </c>
      <c r="P10" s="13">
        <v>0</v>
      </c>
      <c r="Q10" s="13"/>
      <c r="R10" s="13"/>
      <c r="S10" s="40"/>
    </row>
    <row r="11" spans="1:19" s="18" customFormat="1" ht="15.75">
      <c r="A11" s="13">
        <v>2</v>
      </c>
      <c r="B11" s="17" t="s">
        <v>77</v>
      </c>
      <c r="C11" s="13"/>
      <c r="D11" s="110">
        <v>15</v>
      </c>
      <c r="E11" s="13"/>
      <c r="F11" s="108">
        <v>1</v>
      </c>
      <c r="G11" s="109">
        <v>36</v>
      </c>
      <c r="H11" s="109">
        <v>4</v>
      </c>
      <c r="I11" s="13">
        <v>4</v>
      </c>
      <c r="J11" s="13"/>
      <c r="K11" s="13"/>
      <c r="L11" s="26">
        <f>G11-H11</f>
        <v>32</v>
      </c>
      <c r="M11" s="29"/>
      <c r="N11" s="29"/>
      <c r="O11" s="13">
        <v>4</v>
      </c>
      <c r="P11" s="13">
        <v>0</v>
      </c>
      <c r="Q11" s="13"/>
      <c r="R11" s="13"/>
      <c r="S11" s="40"/>
    </row>
    <row r="12" spans="1:19" s="8" customFormat="1" ht="15.75">
      <c r="A12" s="255" t="s">
        <v>35</v>
      </c>
      <c r="B12" s="255"/>
      <c r="C12" s="111"/>
      <c r="D12" s="111"/>
      <c r="E12" s="111"/>
      <c r="F12" s="112">
        <f aca="true" t="shared" si="0" ref="F12:R12">SUM(F10:F11)</f>
        <v>2.5</v>
      </c>
      <c r="G12" s="23">
        <f t="shared" si="0"/>
        <v>90</v>
      </c>
      <c r="H12" s="23">
        <f t="shared" si="0"/>
        <v>8</v>
      </c>
      <c r="I12" s="23">
        <f t="shared" si="0"/>
        <v>8</v>
      </c>
      <c r="J12" s="23">
        <f t="shared" si="0"/>
        <v>0</v>
      </c>
      <c r="K12" s="23">
        <f t="shared" si="0"/>
        <v>0</v>
      </c>
      <c r="L12" s="23">
        <f t="shared" si="0"/>
        <v>82</v>
      </c>
      <c r="M12" s="112">
        <f t="shared" si="0"/>
        <v>0</v>
      </c>
      <c r="N12" s="112">
        <f t="shared" si="0"/>
        <v>0</v>
      </c>
      <c r="O12" s="23">
        <f t="shared" si="0"/>
        <v>8</v>
      </c>
      <c r="P12" s="112">
        <v>0</v>
      </c>
      <c r="Q12" s="112">
        <f t="shared" si="0"/>
        <v>0</v>
      </c>
      <c r="R12" s="112">
        <f t="shared" si="0"/>
        <v>0</v>
      </c>
      <c r="S12" s="41"/>
    </row>
    <row r="13" spans="1:19" s="8" customFormat="1" ht="15.75">
      <c r="A13" s="256" t="s">
        <v>71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116"/>
      <c r="Q13" s="116"/>
      <c r="R13" s="112"/>
      <c r="S13" s="41"/>
    </row>
    <row r="14" spans="1:19" s="8" customFormat="1" ht="15.75">
      <c r="A14" s="257" t="s">
        <v>59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39"/>
    </row>
    <row r="15" spans="1:19" s="16" customFormat="1" ht="16.5" customHeight="1">
      <c r="A15" s="13">
        <v>1</v>
      </c>
      <c r="B15" s="117" t="s">
        <v>38</v>
      </c>
      <c r="C15" s="109">
        <v>14</v>
      </c>
      <c r="D15" s="109"/>
      <c r="E15" s="109"/>
      <c r="F15" s="108">
        <v>4</v>
      </c>
      <c r="G15" s="13">
        <f aca="true" t="shared" si="1" ref="G15:G22">F15*36</f>
        <v>144</v>
      </c>
      <c r="H15" s="109">
        <f aca="true" t="shared" si="2" ref="H15:H22">I15+J15+K15</f>
        <v>12</v>
      </c>
      <c r="I15" s="109">
        <v>8</v>
      </c>
      <c r="J15" s="109"/>
      <c r="K15" s="109">
        <v>4</v>
      </c>
      <c r="L15" s="26">
        <f>G15-H15</f>
        <v>132</v>
      </c>
      <c r="M15" s="118">
        <v>12</v>
      </c>
      <c r="N15" s="119">
        <v>0</v>
      </c>
      <c r="O15" s="29"/>
      <c r="P15" s="29"/>
      <c r="Q15" s="29"/>
      <c r="R15" s="29"/>
      <c r="S15" s="42"/>
    </row>
    <row r="16" spans="1:19" s="16" customFormat="1" ht="31.5">
      <c r="A16" s="13" t="s">
        <v>67</v>
      </c>
      <c r="B16" s="117" t="s">
        <v>53</v>
      </c>
      <c r="C16" s="109"/>
      <c r="D16" s="109"/>
      <c r="E16" s="109">
        <v>15</v>
      </c>
      <c r="F16" s="108">
        <v>1</v>
      </c>
      <c r="G16" s="13">
        <f t="shared" si="1"/>
        <v>36</v>
      </c>
      <c r="H16" s="109">
        <f t="shared" si="2"/>
        <v>4</v>
      </c>
      <c r="I16" s="109"/>
      <c r="J16" s="109"/>
      <c r="K16" s="109">
        <v>4</v>
      </c>
      <c r="L16" s="26">
        <f aca="true" t="shared" si="3" ref="L16:L30">G16-H16</f>
        <v>32</v>
      </c>
      <c r="M16" s="29"/>
      <c r="N16" s="29"/>
      <c r="O16" s="109">
        <v>4</v>
      </c>
      <c r="P16" s="120">
        <v>0</v>
      </c>
      <c r="Q16" s="109"/>
      <c r="R16" s="13"/>
      <c r="S16" s="40"/>
    </row>
    <row r="17" spans="1:19" s="16" customFormat="1" ht="15.75">
      <c r="A17" s="13">
        <v>2</v>
      </c>
      <c r="B17" s="21" t="s">
        <v>43</v>
      </c>
      <c r="C17" s="50">
        <v>14</v>
      </c>
      <c r="D17" s="50"/>
      <c r="E17" s="50"/>
      <c r="F17" s="108">
        <v>4</v>
      </c>
      <c r="G17" s="50">
        <f t="shared" si="1"/>
        <v>144</v>
      </c>
      <c r="H17" s="109">
        <f t="shared" si="2"/>
        <v>12</v>
      </c>
      <c r="I17" s="50">
        <v>8</v>
      </c>
      <c r="J17" s="50"/>
      <c r="K17" s="50">
        <v>4</v>
      </c>
      <c r="L17" s="56">
        <f t="shared" si="3"/>
        <v>132</v>
      </c>
      <c r="M17" s="121">
        <v>12</v>
      </c>
      <c r="N17" s="122">
        <v>0</v>
      </c>
      <c r="O17" s="123"/>
      <c r="P17" s="29"/>
      <c r="Q17" s="29"/>
      <c r="R17" s="29"/>
      <c r="S17" s="42"/>
    </row>
    <row r="18" spans="1:19" s="16" customFormat="1" ht="15.75">
      <c r="A18" s="13">
        <v>3</v>
      </c>
      <c r="B18" s="17" t="s">
        <v>37</v>
      </c>
      <c r="C18" s="50">
        <v>15</v>
      </c>
      <c r="D18" s="50"/>
      <c r="E18" s="50"/>
      <c r="F18" s="108">
        <v>3</v>
      </c>
      <c r="G18" s="50">
        <f t="shared" si="1"/>
        <v>108</v>
      </c>
      <c r="H18" s="109">
        <f t="shared" si="2"/>
        <v>12</v>
      </c>
      <c r="I18" s="50">
        <v>8</v>
      </c>
      <c r="J18" s="50"/>
      <c r="K18" s="50">
        <v>4</v>
      </c>
      <c r="L18" s="56">
        <f t="shared" si="3"/>
        <v>96</v>
      </c>
      <c r="M18" s="123"/>
      <c r="N18" s="123"/>
      <c r="O18" s="123">
        <v>6</v>
      </c>
      <c r="P18" s="109">
        <v>6</v>
      </c>
      <c r="Q18" s="109"/>
      <c r="R18" s="109"/>
      <c r="S18" s="12"/>
    </row>
    <row r="19" spans="1:19" s="16" customFormat="1" ht="15.75">
      <c r="A19" s="13">
        <v>4</v>
      </c>
      <c r="B19" s="17" t="s">
        <v>44</v>
      </c>
      <c r="C19" s="13">
        <v>14</v>
      </c>
      <c r="D19" s="13"/>
      <c r="E19" s="13"/>
      <c r="F19" s="108">
        <v>4</v>
      </c>
      <c r="G19" s="13">
        <f t="shared" si="1"/>
        <v>144</v>
      </c>
      <c r="H19" s="109">
        <f t="shared" si="2"/>
        <v>12</v>
      </c>
      <c r="I19" s="13">
        <v>8</v>
      </c>
      <c r="J19" s="13"/>
      <c r="K19" s="13">
        <v>4</v>
      </c>
      <c r="L19" s="26">
        <f t="shared" si="3"/>
        <v>132</v>
      </c>
      <c r="M19" s="109">
        <v>6</v>
      </c>
      <c r="N19" s="109">
        <v>6</v>
      </c>
      <c r="O19" s="29"/>
      <c r="P19" s="29"/>
      <c r="Q19" s="29"/>
      <c r="R19" s="29"/>
      <c r="S19" s="42"/>
    </row>
    <row r="20" spans="1:19" s="16" customFormat="1" ht="15.75">
      <c r="A20" s="13">
        <v>5</v>
      </c>
      <c r="B20" s="17" t="s">
        <v>78</v>
      </c>
      <c r="C20" s="13">
        <v>15</v>
      </c>
      <c r="D20" s="13"/>
      <c r="E20" s="13"/>
      <c r="F20" s="108">
        <v>1</v>
      </c>
      <c r="G20" s="13">
        <f t="shared" si="1"/>
        <v>36</v>
      </c>
      <c r="H20" s="109">
        <v>4</v>
      </c>
      <c r="I20" s="13">
        <v>4</v>
      </c>
      <c r="J20" s="13"/>
      <c r="K20" s="13"/>
      <c r="L20" s="26">
        <f t="shared" si="3"/>
        <v>32</v>
      </c>
      <c r="M20" s="109"/>
      <c r="N20" s="109"/>
      <c r="O20" s="59">
        <v>4</v>
      </c>
      <c r="P20" s="29" t="s">
        <v>106</v>
      </c>
      <c r="Q20" s="29"/>
      <c r="R20" s="124"/>
      <c r="S20" s="42"/>
    </row>
    <row r="21" spans="1:19" s="16" customFormat="1" ht="31.5">
      <c r="A21" s="13">
        <v>6</v>
      </c>
      <c r="B21" s="17" t="s">
        <v>45</v>
      </c>
      <c r="C21" s="13">
        <v>14</v>
      </c>
      <c r="D21" s="13"/>
      <c r="E21" s="13"/>
      <c r="F21" s="108">
        <v>3</v>
      </c>
      <c r="G21" s="13">
        <f t="shared" si="1"/>
        <v>108</v>
      </c>
      <c r="H21" s="109">
        <f t="shared" si="2"/>
        <v>12</v>
      </c>
      <c r="I21" s="13">
        <v>8</v>
      </c>
      <c r="J21" s="13"/>
      <c r="K21" s="13">
        <v>4</v>
      </c>
      <c r="L21" s="26">
        <f t="shared" si="3"/>
        <v>96</v>
      </c>
      <c r="M21" s="109">
        <v>6</v>
      </c>
      <c r="N21" s="109">
        <v>6</v>
      </c>
      <c r="O21" s="29"/>
      <c r="P21" s="29"/>
      <c r="Q21" s="29"/>
      <c r="R21" s="29"/>
      <c r="S21" s="42"/>
    </row>
    <row r="22" spans="1:19" s="16" customFormat="1" ht="31.5">
      <c r="A22" s="13">
        <v>7</v>
      </c>
      <c r="B22" s="17" t="s">
        <v>105</v>
      </c>
      <c r="C22" s="13"/>
      <c r="D22" s="13"/>
      <c r="E22" s="13">
        <v>15</v>
      </c>
      <c r="F22" s="108">
        <v>1</v>
      </c>
      <c r="G22" s="13">
        <f t="shared" si="1"/>
        <v>36</v>
      </c>
      <c r="H22" s="109">
        <f t="shared" si="2"/>
        <v>4</v>
      </c>
      <c r="I22" s="13"/>
      <c r="J22" s="13"/>
      <c r="K22" s="13">
        <v>4</v>
      </c>
      <c r="L22" s="26">
        <f t="shared" si="3"/>
        <v>32</v>
      </c>
      <c r="M22" s="109"/>
      <c r="N22" s="120"/>
      <c r="O22" s="125" t="s">
        <v>107</v>
      </c>
      <c r="P22" s="125" t="s">
        <v>106</v>
      </c>
      <c r="Q22" s="29"/>
      <c r="R22" s="29"/>
      <c r="S22" s="42"/>
    </row>
    <row r="23" spans="1:19" s="30" customFormat="1" ht="15.75">
      <c r="A23" s="126"/>
      <c r="B23" s="255" t="s">
        <v>35</v>
      </c>
      <c r="C23" s="255"/>
      <c r="D23" s="126"/>
      <c r="E23" s="126"/>
      <c r="F23" s="112">
        <f>SUM(F15:F22)</f>
        <v>21</v>
      </c>
      <c r="G23" s="23">
        <f>SUM(G15:G22)</f>
        <v>756</v>
      </c>
      <c r="H23" s="23">
        <f aca="true" t="shared" si="4" ref="H23:R23">SUM(H15:H21)</f>
        <v>68</v>
      </c>
      <c r="I23" s="23">
        <f t="shared" si="4"/>
        <v>44</v>
      </c>
      <c r="J23" s="23">
        <f t="shared" si="4"/>
        <v>0</v>
      </c>
      <c r="K23" s="25">
        <f>SUM(K15:K22)</f>
        <v>28</v>
      </c>
      <c r="L23" s="25">
        <f>SUM(L15:L22)</f>
        <v>684</v>
      </c>
      <c r="M23" s="25">
        <f>SUM(M15:M22)</f>
        <v>36</v>
      </c>
      <c r="N23" s="23">
        <f>SUM(N15:N22)</f>
        <v>12</v>
      </c>
      <c r="O23" s="23">
        <f>O16+O18+O20+O22</f>
        <v>18</v>
      </c>
      <c r="P23" s="23">
        <f t="shared" si="4"/>
        <v>6</v>
      </c>
      <c r="Q23" s="23">
        <f t="shared" si="4"/>
        <v>0</v>
      </c>
      <c r="R23" s="23">
        <f t="shared" si="4"/>
        <v>0</v>
      </c>
      <c r="S23" s="41"/>
    </row>
    <row r="24" spans="1:19" s="30" customFormat="1" ht="15.75">
      <c r="A24" s="258" t="s">
        <v>60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35"/>
    </row>
    <row r="25" spans="1:19" s="16" customFormat="1" ht="15.75">
      <c r="A25" s="13">
        <v>1</v>
      </c>
      <c r="B25" s="17" t="s">
        <v>42</v>
      </c>
      <c r="C25" s="13"/>
      <c r="D25" s="13">
        <v>14</v>
      </c>
      <c r="E25" s="13"/>
      <c r="F25" s="51">
        <v>3</v>
      </c>
      <c r="G25" s="13">
        <f aca="true" t="shared" si="5" ref="G25:G30">F25*36</f>
        <v>108</v>
      </c>
      <c r="H25" s="9">
        <f aca="true" t="shared" si="6" ref="H25:H30">I25+J25+K25</f>
        <v>6</v>
      </c>
      <c r="I25" s="50">
        <v>4</v>
      </c>
      <c r="J25" s="50"/>
      <c r="K25" s="50">
        <v>2</v>
      </c>
      <c r="L25" s="56">
        <f t="shared" si="3"/>
        <v>102</v>
      </c>
      <c r="M25" s="58">
        <v>6</v>
      </c>
      <c r="N25" s="102">
        <v>0</v>
      </c>
      <c r="O25" s="29"/>
      <c r="P25" s="29"/>
      <c r="Q25" s="29"/>
      <c r="R25" s="29"/>
      <c r="S25" s="42"/>
    </row>
    <row r="26" spans="1:19" s="16" customFormat="1" ht="31.5">
      <c r="A26" s="13">
        <v>2</v>
      </c>
      <c r="B26" s="27" t="s">
        <v>69</v>
      </c>
      <c r="C26" s="13"/>
      <c r="D26" s="13">
        <v>15</v>
      </c>
      <c r="E26" s="13"/>
      <c r="F26" s="19">
        <v>2</v>
      </c>
      <c r="G26" s="13">
        <f t="shared" si="5"/>
        <v>72</v>
      </c>
      <c r="H26" s="9">
        <f t="shared" si="6"/>
        <v>6</v>
      </c>
      <c r="I26" s="50">
        <v>4</v>
      </c>
      <c r="J26" s="50"/>
      <c r="K26" s="50">
        <v>2</v>
      </c>
      <c r="L26" s="56">
        <f t="shared" si="3"/>
        <v>66</v>
      </c>
      <c r="M26" s="58"/>
      <c r="N26" s="9"/>
      <c r="O26" s="9">
        <v>6</v>
      </c>
      <c r="P26" s="59">
        <v>0</v>
      </c>
      <c r="Q26" s="29"/>
      <c r="R26" s="29"/>
      <c r="S26" s="42"/>
    </row>
    <row r="27" spans="1:19" s="16" customFormat="1" ht="31.5">
      <c r="A27" s="13">
        <v>3</v>
      </c>
      <c r="B27" s="27" t="s">
        <v>74</v>
      </c>
      <c r="C27" s="13"/>
      <c r="D27" s="13">
        <v>15</v>
      </c>
      <c r="E27" s="13"/>
      <c r="F27" s="19">
        <v>2</v>
      </c>
      <c r="G27" s="13">
        <f t="shared" si="5"/>
        <v>72</v>
      </c>
      <c r="H27" s="9">
        <f t="shared" si="6"/>
        <v>6</v>
      </c>
      <c r="I27" s="13">
        <v>4</v>
      </c>
      <c r="J27" s="13"/>
      <c r="K27" s="13">
        <v>2</v>
      </c>
      <c r="L27" s="26">
        <f t="shared" si="3"/>
        <v>66</v>
      </c>
      <c r="M27" s="58"/>
      <c r="N27" s="9"/>
      <c r="O27" s="9">
        <v>6</v>
      </c>
      <c r="P27" s="102">
        <v>0</v>
      </c>
      <c r="Q27" s="9"/>
      <c r="R27" s="9"/>
      <c r="S27" s="12"/>
    </row>
    <row r="28" spans="1:19" s="16" customFormat="1" ht="15.75">
      <c r="A28" s="13">
        <v>4</v>
      </c>
      <c r="B28" s="17" t="s">
        <v>48</v>
      </c>
      <c r="C28" s="13"/>
      <c r="D28" s="52">
        <v>14</v>
      </c>
      <c r="E28" s="52"/>
      <c r="F28" s="51">
        <v>2</v>
      </c>
      <c r="G28" s="52">
        <f t="shared" si="5"/>
        <v>72</v>
      </c>
      <c r="H28" s="9">
        <f t="shared" si="6"/>
        <v>12</v>
      </c>
      <c r="I28" s="13">
        <v>8</v>
      </c>
      <c r="J28" s="13"/>
      <c r="K28" s="13">
        <v>4</v>
      </c>
      <c r="L28" s="26">
        <f t="shared" si="3"/>
        <v>60</v>
      </c>
      <c r="M28" s="59">
        <v>6</v>
      </c>
      <c r="N28" s="59">
        <v>6</v>
      </c>
      <c r="O28" s="9"/>
      <c r="P28" s="9"/>
      <c r="Q28" s="9"/>
      <c r="R28" s="9"/>
      <c r="S28" s="12"/>
    </row>
    <row r="29" spans="1:19" s="16" customFormat="1" ht="31.5">
      <c r="A29" s="13">
        <v>5</v>
      </c>
      <c r="B29" s="20" t="s">
        <v>68</v>
      </c>
      <c r="C29" s="9"/>
      <c r="D29" s="52">
        <v>15</v>
      </c>
      <c r="E29" s="52"/>
      <c r="F29" s="51">
        <v>2.5</v>
      </c>
      <c r="G29" s="52">
        <f t="shared" si="5"/>
        <v>90</v>
      </c>
      <c r="H29" s="9">
        <f t="shared" si="6"/>
        <v>12</v>
      </c>
      <c r="I29" s="13">
        <v>8</v>
      </c>
      <c r="J29" s="13"/>
      <c r="K29" s="13">
        <v>4</v>
      </c>
      <c r="L29" s="26">
        <f t="shared" si="3"/>
        <v>78</v>
      </c>
      <c r="M29" s="59"/>
      <c r="N29" s="29"/>
      <c r="O29" s="9">
        <v>6</v>
      </c>
      <c r="P29" s="9">
        <v>6</v>
      </c>
      <c r="Q29" s="9"/>
      <c r="R29" s="9"/>
      <c r="S29" s="12"/>
    </row>
    <row r="30" spans="1:19" s="16" customFormat="1" ht="15.75">
      <c r="A30" s="13">
        <v>6</v>
      </c>
      <c r="B30" s="20" t="s">
        <v>70</v>
      </c>
      <c r="C30" s="9"/>
      <c r="D30" s="52">
        <v>15</v>
      </c>
      <c r="E30" s="52"/>
      <c r="F30" s="51">
        <v>2.5</v>
      </c>
      <c r="G30" s="52">
        <f t="shared" si="5"/>
        <v>90</v>
      </c>
      <c r="H30" s="9">
        <f t="shared" si="6"/>
        <v>12</v>
      </c>
      <c r="I30" s="13">
        <v>8</v>
      </c>
      <c r="J30" s="13"/>
      <c r="K30" s="13">
        <v>4</v>
      </c>
      <c r="L30" s="26">
        <f t="shared" si="3"/>
        <v>78</v>
      </c>
      <c r="M30" s="59"/>
      <c r="N30" s="29"/>
      <c r="O30" s="9">
        <v>6</v>
      </c>
      <c r="P30" s="9">
        <v>6</v>
      </c>
      <c r="Q30" s="9"/>
      <c r="R30" s="9"/>
      <c r="S30" s="12"/>
    </row>
    <row r="31" spans="1:19" s="18" customFormat="1" ht="15.75" customHeight="1">
      <c r="A31" s="233" t="s">
        <v>35</v>
      </c>
      <c r="B31" s="233"/>
      <c r="C31" s="13"/>
      <c r="D31" s="13"/>
      <c r="E31" s="13"/>
      <c r="F31" s="54">
        <f>SUM(F25:F30)</f>
        <v>14</v>
      </c>
      <c r="G31" s="55">
        <f aca="true" t="shared" si="7" ref="G31:R31">SUM(G25:G30)</f>
        <v>504</v>
      </c>
      <c r="H31" s="55">
        <f t="shared" si="7"/>
        <v>54</v>
      </c>
      <c r="I31" s="55">
        <f t="shared" si="7"/>
        <v>36</v>
      </c>
      <c r="J31" s="55">
        <f t="shared" si="7"/>
        <v>0</v>
      </c>
      <c r="K31" s="55">
        <f t="shared" si="7"/>
        <v>18</v>
      </c>
      <c r="L31" s="55">
        <f t="shared" si="7"/>
        <v>450</v>
      </c>
      <c r="M31" s="55">
        <f t="shared" si="7"/>
        <v>12</v>
      </c>
      <c r="N31" s="55">
        <f t="shared" si="7"/>
        <v>6</v>
      </c>
      <c r="O31" s="55">
        <f t="shared" si="7"/>
        <v>24</v>
      </c>
      <c r="P31" s="55">
        <f t="shared" si="7"/>
        <v>12</v>
      </c>
      <c r="Q31" s="55">
        <f t="shared" si="7"/>
        <v>0</v>
      </c>
      <c r="R31" s="55">
        <f t="shared" si="7"/>
        <v>0</v>
      </c>
      <c r="S31" s="41"/>
    </row>
    <row r="32" spans="1:19" s="18" customFormat="1" ht="15.75" customHeight="1">
      <c r="A32" s="260" t="s">
        <v>62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43"/>
    </row>
    <row r="33" spans="1:19" s="18" customFormat="1" ht="17.25" customHeight="1">
      <c r="A33" s="13">
        <v>1</v>
      </c>
      <c r="B33" s="27" t="s">
        <v>61</v>
      </c>
      <c r="C33" s="13"/>
      <c r="D33" s="13">
        <v>16</v>
      </c>
      <c r="E33" s="13"/>
      <c r="F33" s="19">
        <v>4.5</v>
      </c>
      <c r="G33" s="9">
        <f>F33*36</f>
        <v>162</v>
      </c>
      <c r="H33" s="9">
        <f>K33+J33+I33</f>
        <v>60</v>
      </c>
      <c r="I33" s="26"/>
      <c r="J33" s="13"/>
      <c r="K33" s="13">
        <v>60</v>
      </c>
      <c r="L33" s="26">
        <f>G33-H33</f>
        <v>102</v>
      </c>
      <c r="M33" s="29"/>
      <c r="N33" s="29"/>
      <c r="O33" s="29"/>
      <c r="P33" s="29"/>
      <c r="Q33" s="29"/>
      <c r="R33" s="29"/>
      <c r="S33" s="42"/>
    </row>
    <row r="34" spans="1:19" s="18" customFormat="1" ht="17.25" customHeight="1">
      <c r="A34" s="13">
        <v>2</v>
      </c>
      <c r="B34" s="27" t="s">
        <v>21</v>
      </c>
      <c r="C34" s="13"/>
      <c r="D34" s="13"/>
      <c r="E34" s="13"/>
      <c r="F34" s="19">
        <v>15</v>
      </c>
      <c r="G34" s="9">
        <f>F34*36</f>
        <v>540</v>
      </c>
      <c r="H34" s="9"/>
      <c r="I34" s="13"/>
      <c r="J34" s="13"/>
      <c r="K34" s="13"/>
      <c r="L34" s="26"/>
      <c r="M34" s="29"/>
      <c r="N34" s="29"/>
      <c r="O34" s="29"/>
      <c r="P34" s="29"/>
      <c r="Q34" s="29"/>
      <c r="R34" s="29"/>
      <c r="S34" s="42"/>
    </row>
    <row r="35" spans="1:19" s="8" customFormat="1" ht="15.75">
      <c r="A35" s="233" t="s">
        <v>35</v>
      </c>
      <c r="B35" s="233"/>
      <c r="C35" s="22"/>
      <c r="D35" s="22"/>
      <c r="E35" s="23"/>
      <c r="F35" s="24">
        <f>SUM(F33:F34)</f>
        <v>19.5</v>
      </c>
      <c r="G35" s="25">
        <f aca="true" t="shared" si="8" ref="G35:M35">SUM(G33:G34)</f>
        <v>702</v>
      </c>
      <c r="H35" s="25">
        <f t="shared" si="8"/>
        <v>60</v>
      </c>
      <c r="I35" s="25">
        <f t="shared" si="8"/>
        <v>0</v>
      </c>
      <c r="J35" s="25">
        <f t="shared" si="8"/>
        <v>0</v>
      </c>
      <c r="K35" s="25">
        <f t="shared" si="8"/>
        <v>60</v>
      </c>
      <c r="L35" s="25">
        <f t="shared" si="8"/>
        <v>102</v>
      </c>
      <c r="M35" s="25">
        <f t="shared" si="8"/>
        <v>0</v>
      </c>
      <c r="N35" s="25">
        <f>SUM(N33:N34)</f>
        <v>0</v>
      </c>
      <c r="O35" s="25">
        <f>SUM(O33:O34)</f>
        <v>0</v>
      </c>
      <c r="P35" s="25">
        <f>SUM(P33:P34)</f>
        <v>0</v>
      </c>
      <c r="Q35" s="25"/>
      <c r="R35" s="25"/>
      <c r="S35" s="44"/>
    </row>
    <row r="36" spans="1:19" s="8" customFormat="1" ht="15.75">
      <c r="A36" s="260" t="s">
        <v>63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43"/>
    </row>
    <row r="37" spans="1:19" s="8" customFormat="1" ht="15.75">
      <c r="A37" s="60" t="s">
        <v>64</v>
      </c>
      <c r="B37" s="31" t="s">
        <v>65</v>
      </c>
      <c r="C37" s="22"/>
      <c r="D37" s="22"/>
      <c r="E37" s="23"/>
      <c r="F37" s="53">
        <v>3</v>
      </c>
      <c r="G37" s="58">
        <f>F37*36</f>
        <v>108</v>
      </c>
      <c r="H37" s="25"/>
      <c r="I37" s="25"/>
      <c r="J37" s="25"/>
      <c r="K37" s="25"/>
      <c r="L37" s="25"/>
      <c r="M37" s="57"/>
      <c r="N37" s="57"/>
      <c r="O37" s="57"/>
      <c r="P37" s="57"/>
      <c r="Q37" s="57"/>
      <c r="R37" s="57"/>
      <c r="S37" s="45"/>
    </row>
    <row r="38" spans="1:19" s="8" customFormat="1" ht="15.75">
      <c r="A38" s="233" t="s">
        <v>35</v>
      </c>
      <c r="B38" s="233"/>
      <c r="C38" s="22"/>
      <c r="D38" s="22"/>
      <c r="E38" s="23"/>
      <c r="F38" s="24">
        <f>SUM(F37)</f>
        <v>3</v>
      </c>
      <c r="G38" s="25">
        <f aca="true" t="shared" si="9" ref="G38:P38">SUM(G37)</f>
        <v>108</v>
      </c>
      <c r="H38" s="25">
        <f t="shared" si="9"/>
        <v>0</v>
      </c>
      <c r="I38" s="25">
        <f t="shared" si="9"/>
        <v>0</v>
      </c>
      <c r="J38" s="25">
        <f t="shared" si="9"/>
        <v>0</v>
      </c>
      <c r="K38" s="25">
        <f t="shared" si="9"/>
        <v>0</v>
      </c>
      <c r="L38" s="25">
        <f t="shared" si="9"/>
        <v>0</v>
      </c>
      <c r="M38" s="25">
        <f t="shared" si="9"/>
        <v>0</v>
      </c>
      <c r="N38" s="25">
        <f t="shared" si="9"/>
        <v>0</v>
      </c>
      <c r="O38" s="25">
        <f t="shared" si="9"/>
        <v>0</v>
      </c>
      <c r="P38" s="25">
        <f t="shared" si="9"/>
        <v>0</v>
      </c>
      <c r="Q38" s="25"/>
      <c r="R38" s="25"/>
      <c r="S38" s="44"/>
    </row>
    <row r="39" spans="1:19" s="8" customFormat="1" ht="15.75">
      <c r="A39" s="28"/>
      <c r="B39" s="28" t="s">
        <v>66</v>
      </c>
      <c r="C39" s="22"/>
      <c r="D39" s="22"/>
      <c r="E39" s="23"/>
      <c r="F39" s="24">
        <f>F12+F23+F31+F35+F38</f>
        <v>60</v>
      </c>
      <c r="G39" s="25">
        <f aca="true" t="shared" si="10" ref="G39:P39">G12+G23+G31+G35+G38</f>
        <v>2160</v>
      </c>
      <c r="H39" s="25">
        <f t="shared" si="10"/>
        <v>190</v>
      </c>
      <c r="I39" s="25">
        <f t="shared" si="10"/>
        <v>88</v>
      </c>
      <c r="J39" s="25">
        <f t="shared" si="10"/>
        <v>0</v>
      </c>
      <c r="K39" s="25">
        <f t="shared" si="10"/>
        <v>106</v>
      </c>
      <c r="L39" s="25">
        <f t="shared" si="10"/>
        <v>1318</v>
      </c>
      <c r="M39" s="25">
        <f t="shared" si="10"/>
        <v>48</v>
      </c>
      <c r="N39" s="25">
        <f t="shared" si="10"/>
        <v>18</v>
      </c>
      <c r="O39" s="25">
        <f t="shared" si="10"/>
        <v>50</v>
      </c>
      <c r="P39" s="25">
        <f t="shared" si="10"/>
        <v>18</v>
      </c>
      <c r="Q39" s="25"/>
      <c r="R39" s="25"/>
      <c r="S39" s="46"/>
    </row>
    <row r="40" spans="1:19" s="8" customFormat="1" ht="15.75">
      <c r="A40" s="252" t="s">
        <v>31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6">
        <f aca="true" t="shared" si="11" ref="M40:R40">M12+M23+M31+M35+M38</f>
        <v>48</v>
      </c>
      <c r="N40" s="26">
        <f t="shared" si="11"/>
        <v>18</v>
      </c>
      <c r="O40" s="26">
        <f t="shared" si="11"/>
        <v>50</v>
      </c>
      <c r="P40" s="26">
        <f t="shared" si="11"/>
        <v>18</v>
      </c>
      <c r="Q40" s="26">
        <f t="shared" si="11"/>
        <v>0</v>
      </c>
      <c r="R40" s="26">
        <f t="shared" si="11"/>
        <v>0</v>
      </c>
      <c r="S40" s="47"/>
    </row>
    <row r="41" spans="1:19" s="8" customFormat="1" ht="15.75">
      <c r="A41" s="232" t="s">
        <v>32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1">
        <f>COUNTIF($C$10:$C$30,"=14")</f>
        <v>4</v>
      </c>
      <c r="N41" s="231"/>
      <c r="O41" s="231">
        <f>COUNTIF($C$10:$C$30,"=15")</f>
        <v>2</v>
      </c>
      <c r="P41" s="231"/>
      <c r="Q41" s="231"/>
      <c r="R41" s="231"/>
      <c r="S41" s="48"/>
    </row>
    <row r="42" spans="1:19" s="8" customFormat="1" ht="15.75">
      <c r="A42" s="232" t="s">
        <v>33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1">
        <f>COUNTIF($D$10:$D$30,"=14")</f>
        <v>2</v>
      </c>
      <c r="N42" s="231"/>
      <c r="O42" s="231">
        <f>COUNTIF($D$10:$D$30,"=15")</f>
        <v>6</v>
      </c>
      <c r="P42" s="231"/>
      <c r="Q42" s="231"/>
      <c r="R42" s="231"/>
      <c r="S42" s="48"/>
    </row>
    <row r="43" spans="1:19" s="8" customFormat="1" ht="15.75">
      <c r="A43" s="232" t="s">
        <v>34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49"/>
      <c r="N43" s="249"/>
      <c r="O43" s="231">
        <f>COUNTIF($E$10:$E$30,"=15")</f>
        <v>2</v>
      </c>
      <c r="P43" s="231"/>
      <c r="Q43" s="231"/>
      <c r="R43" s="231"/>
      <c r="S43" s="48"/>
    </row>
    <row r="44" spans="1:19" s="8" customFormat="1" ht="15.75">
      <c r="A44" s="250" t="s">
        <v>39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49"/>
      <c r="N44" s="249"/>
      <c r="O44" s="249"/>
      <c r="P44" s="249"/>
      <c r="Q44" s="249"/>
      <c r="R44" s="249"/>
      <c r="S44" s="12"/>
    </row>
    <row r="45" spans="1:19" s="8" customFormat="1" ht="18.75" customHeight="1">
      <c r="A45" s="251" t="s">
        <v>49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49" t="s">
        <v>110</v>
      </c>
      <c r="N45" s="249"/>
      <c r="O45" s="249"/>
      <c r="P45" s="249"/>
      <c r="Q45" s="249"/>
      <c r="R45" s="249"/>
      <c r="S45" s="12"/>
    </row>
    <row r="47" spans="2:10" ht="15.75">
      <c r="B47" s="103"/>
      <c r="C47" s="103"/>
      <c r="D47" s="267"/>
      <c r="E47" s="268"/>
      <c r="F47" s="268"/>
      <c r="G47" s="103"/>
      <c r="H47" s="267"/>
      <c r="I47" s="268"/>
      <c r="J47" s="268"/>
    </row>
    <row r="48" spans="2:10" ht="15.75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 ht="15.75">
      <c r="B49" s="103"/>
      <c r="C49" s="103"/>
      <c r="D49" s="267"/>
      <c r="E49" s="268"/>
      <c r="F49" s="268"/>
      <c r="G49" s="103"/>
      <c r="H49" s="267"/>
      <c r="I49" s="268"/>
      <c r="J49" s="268"/>
    </row>
    <row r="50" spans="2:10" ht="15.75">
      <c r="B50" s="1"/>
      <c r="C50" s="1"/>
      <c r="D50" s="1"/>
      <c r="E50" s="1"/>
      <c r="F50" s="1"/>
      <c r="G50" s="1"/>
      <c r="H50" s="1"/>
      <c r="I50" s="1"/>
      <c r="J50" s="1"/>
    </row>
  </sheetData>
  <sheetProtection/>
  <mergeCells count="57">
    <mergeCell ref="D47:F47"/>
    <mergeCell ref="H47:J47"/>
    <mergeCell ref="D49:F49"/>
    <mergeCell ref="H49:J49"/>
    <mergeCell ref="C2:D3"/>
    <mergeCell ref="C4:C6"/>
    <mergeCell ref="J4:J6"/>
    <mergeCell ref="A9:R9"/>
    <mergeCell ref="A36:R36"/>
    <mergeCell ref="M5:N5"/>
    <mergeCell ref="A32:R32"/>
    <mergeCell ref="M4:R4"/>
    <mergeCell ref="O5:P5"/>
    <mergeCell ref="Q5:R5"/>
    <mergeCell ref="D4:D6"/>
    <mergeCell ref="H4:H6"/>
    <mergeCell ref="B23:C23"/>
    <mergeCell ref="Q42:R42"/>
    <mergeCell ref="A8:R8"/>
    <mergeCell ref="B2:B6"/>
    <mergeCell ref="M42:N42"/>
    <mergeCell ref="K4:K6"/>
    <mergeCell ref="A31:B31"/>
    <mergeCell ref="A12:B12"/>
    <mergeCell ref="A13:O13"/>
    <mergeCell ref="A14:R14"/>
    <mergeCell ref="A24:R24"/>
    <mergeCell ref="Q45:R45"/>
    <mergeCell ref="O44:P44"/>
    <mergeCell ref="Q44:R44"/>
    <mergeCell ref="A43:L43"/>
    <mergeCell ref="A44:L44"/>
    <mergeCell ref="A45:L45"/>
    <mergeCell ref="M45:P45"/>
    <mergeCell ref="M44:N44"/>
    <mergeCell ref="O43:P43"/>
    <mergeCell ref="M43:N43"/>
    <mergeCell ref="A1:R1"/>
    <mergeCell ref="G3:G6"/>
    <mergeCell ref="F2:F6"/>
    <mergeCell ref="G2:L2"/>
    <mergeCell ref="H3:K3"/>
    <mergeCell ref="E2:E6"/>
    <mergeCell ref="I4:I6"/>
    <mergeCell ref="L3:L6"/>
    <mergeCell ref="A2:A6"/>
    <mergeCell ref="M2:R3"/>
    <mergeCell ref="Q43:R43"/>
    <mergeCell ref="A42:L42"/>
    <mergeCell ref="A35:B35"/>
    <mergeCell ref="A41:L41"/>
    <mergeCell ref="O41:P41"/>
    <mergeCell ref="O42:P42"/>
    <mergeCell ref="A38:B38"/>
    <mergeCell ref="M41:N41"/>
    <mergeCell ref="Q41:R41"/>
    <mergeCell ref="A40:L4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9" r:id="rId1"/>
  <rowBreaks count="1" manualBreakCount="1">
    <brk id="2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Администратор</cp:lastModifiedBy>
  <cp:lastPrinted>2014-06-24T12:49:04Z</cp:lastPrinted>
  <dcterms:created xsi:type="dcterms:W3CDTF">2003-06-23T04:55:14Z</dcterms:created>
  <dcterms:modified xsi:type="dcterms:W3CDTF">2014-06-24T12:49:14Z</dcterms:modified>
  <cp:category/>
  <cp:version/>
  <cp:contentType/>
  <cp:contentStatus/>
</cp:coreProperties>
</file>