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11640"/>
  </bookViews>
  <sheets>
    <sheet name=" титулка исправленная" sheetId="3" r:id="rId1"/>
    <sheet name=" титулка исправить" sheetId="1" state="hidden" r:id="rId2"/>
    <sheet name="2018-19" sheetId="2" r:id="rId3"/>
    <sheet name="сем1" sheetId="4" state="hidden" r:id="rId4"/>
    <sheet name="сем2а" sheetId="6" state="hidden" r:id="rId5"/>
    <sheet name="сем2б" sheetId="5" state="hidden" r:id="rId6"/>
    <sheet name="сем3" sheetId="8" state="hidden" r:id="rId7"/>
    <sheet name="сем4а" sheetId="9" state="hidden" r:id="rId8"/>
    <sheet name="4б" sheetId="10" state="hidden" r:id="rId9"/>
    <sheet name="5" sheetId="11" state="hidden" r:id="rId10"/>
    <sheet name="6а" sheetId="12" state="hidden" r:id="rId11"/>
    <sheet name="6б" sheetId="13" state="hidden" r:id="rId12"/>
    <sheet name="7" sheetId="14" state="hidden" r:id="rId13"/>
    <sheet name="8а" sheetId="15" state="hidden" r:id="rId14"/>
    <sheet name="8б" sheetId="16" state="hidden" r:id="rId15"/>
  </sheets>
  <definedNames>
    <definedName name="_xlnm._FilterDatabase" localSheetId="2" hidden="1">'2018-19'!$C$1:$C$191</definedName>
    <definedName name="_xlnm._FilterDatabase" localSheetId="8" hidden="1">'4б'!$C$1:$C$21</definedName>
    <definedName name="_xlnm._FilterDatabase" localSheetId="9" hidden="1">'5'!$C$1:$C$22</definedName>
    <definedName name="_xlnm._FilterDatabase" localSheetId="10" hidden="1">'6а'!$C$1:$C$16</definedName>
    <definedName name="_xlnm._FilterDatabase" localSheetId="11" hidden="1">'6б'!$C$1:$C$18</definedName>
    <definedName name="_xlnm._FilterDatabase" localSheetId="12" hidden="1">'7'!$C$1:$C$17</definedName>
    <definedName name="_xlnm._FilterDatabase" localSheetId="13" hidden="1">'8а'!$C$1:$C$16</definedName>
    <definedName name="_xlnm._FilterDatabase" localSheetId="14" hidden="1">'8б'!$C$1:$C$14</definedName>
    <definedName name="_xlnm._FilterDatabase" localSheetId="3" hidden="1">сем1!$C$1:$C$16</definedName>
    <definedName name="_xlnm._FilterDatabase" localSheetId="4" hidden="1">сем2а!$C$1:$C$16</definedName>
    <definedName name="_xlnm._FilterDatabase" localSheetId="5" hidden="1">сем2б!$C$1:$C$15</definedName>
    <definedName name="_xlnm._FilterDatabase" localSheetId="6" hidden="1">сем3!$C$1:$C$21</definedName>
    <definedName name="_xlnm._FilterDatabase" localSheetId="7" hidden="1">сем4а!$C$1:$C$18</definedName>
    <definedName name="_xlnm.Print_Area" localSheetId="2">'2018-19'!$A$1:$Y$189</definedName>
    <definedName name="_xlnm.Print_Area" localSheetId="8">'4б'!$A$1:$T$19</definedName>
    <definedName name="_xlnm.Print_Area" localSheetId="9">'5'!$A$1:$T$20</definedName>
    <definedName name="_xlnm.Print_Area" localSheetId="10">'6а'!$A$1:$T$14</definedName>
    <definedName name="_xlnm.Print_Area" localSheetId="11">'6б'!$A$1:$T$19</definedName>
    <definedName name="_xlnm.Print_Area" localSheetId="12">'7'!$A$1:$T$15</definedName>
    <definedName name="_xlnm.Print_Area" localSheetId="13">'8а'!$A$1:$T$14</definedName>
    <definedName name="_xlnm.Print_Area" localSheetId="14">'8б'!$A$1:$T$13</definedName>
    <definedName name="_xlnm.Print_Area" localSheetId="3">сем1!$A$1:$AC$14</definedName>
    <definedName name="_xlnm.Print_Area" localSheetId="4">сем2а!$A$1:$AC$14</definedName>
    <definedName name="_xlnm.Print_Area" localSheetId="5">сем2б!$A$1:$AC$13</definedName>
    <definedName name="_xlnm.Print_Area" localSheetId="6">сем3!$A$1:$S$19</definedName>
    <definedName name="_xlnm.Print_Area" localSheetId="7">сем4а!$A$1:$T$16</definedName>
  </definedNames>
  <calcPr calcId="145621"/>
</workbook>
</file>

<file path=xl/calcChain.xml><?xml version="1.0" encoding="utf-8"?>
<calcChain xmlns="http://schemas.openxmlformats.org/spreadsheetml/2006/main">
  <c r="Y32" i="2" l="1"/>
  <c r="Y53" i="2" s="1"/>
  <c r="N102" i="2"/>
  <c r="N176" i="2"/>
  <c r="T176" i="2"/>
  <c r="V151" i="2" l="1"/>
  <c r="W151" i="2"/>
  <c r="W165" i="2"/>
  <c r="H17" i="10"/>
  <c r="I17" i="10"/>
  <c r="H8" i="9"/>
  <c r="M8" i="9" s="1"/>
  <c r="I9" i="11"/>
  <c r="I9" i="13"/>
  <c r="I9" i="12"/>
  <c r="H8" i="16"/>
  <c r="M8" i="16" s="1"/>
  <c r="H9" i="16"/>
  <c r="I9" i="16"/>
  <c r="I10" i="16"/>
  <c r="H10" i="16"/>
  <c r="I11" i="16"/>
  <c r="H11" i="16"/>
  <c r="H12" i="16"/>
  <c r="I12" i="16"/>
  <c r="I9" i="15"/>
  <c r="H10" i="15"/>
  <c r="I10" i="15"/>
  <c r="M10" i="15" s="1"/>
  <c r="I11" i="15"/>
  <c r="H11" i="15"/>
  <c r="M11" i="15" s="1"/>
  <c r="I12" i="15"/>
  <c r="H12" i="15"/>
  <c r="M12" i="15" s="1"/>
  <c r="H13" i="15"/>
  <c r="I13" i="15"/>
  <c r="H14" i="15"/>
  <c r="I14" i="15"/>
  <c r="M14" i="15" s="1"/>
  <c r="I9" i="14"/>
  <c r="H10" i="14"/>
  <c r="I10" i="14"/>
  <c r="M10" i="14" s="1"/>
  <c r="H11" i="14"/>
  <c r="I11" i="14"/>
  <c r="M11" i="14" s="1"/>
  <c r="H12" i="14"/>
  <c r="I12" i="14"/>
  <c r="H13" i="14"/>
  <c r="I13" i="14"/>
  <c r="M13" i="14" s="1"/>
  <c r="H14" i="14"/>
  <c r="I14" i="14"/>
  <c r="M14" i="14" s="1"/>
  <c r="H15" i="14"/>
  <c r="I15" i="14"/>
  <c r="H10" i="13"/>
  <c r="H11" i="13"/>
  <c r="I10" i="13"/>
  <c r="I11" i="13"/>
  <c r="M10" i="13"/>
  <c r="M11" i="13"/>
  <c r="I12" i="13"/>
  <c r="H12" i="13"/>
  <c r="M12" i="13" s="1"/>
  <c r="H13" i="13"/>
  <c r="I13" i="13"/>
  <c r="H14" i="13"/>
  <c r="I14" i="13"/>
  <c r="H16" i="13"/>
  <c r="I16" i="13"/>
  <c r="H10" i="12"/>
  <c r="I10" i="12"/>
  <c r="M10" i="12" s="1"/>
  <c r="I11" i="12"/>
  <c r="H11" i="12"/>
  <c r="M11" i="12" s="1"/>
  <c r="H12" i="12"/>
  <c r="I12" i="12"/>
  <c r="M12" i="12" s="1"/>
  <c r="H13" i="12"/>
  <c r="I13" i="12"/>
  <c r="M13" i="12" s="1"/>
  <c r="H14" i="12"/>
  <c r="I14" i="12"/>
  <c r="H10" i="11"/>
  <c r="I10" i="11"/>
  <c r="H11" i="11"/>
  <c r="I11" i="11"/>
  <c r="H12" i="11"/>
  <c r="I12" i="11"/>
  <c r="H13" i="11"/>
  <c r="I13" i="11"/>
  <c r="H14" i="11"/>
  <c r="I14" i="11"/>
  <c r="H16" i="11"/>
  <c r="I16" i="11"/>
  <c r="M16" i="11"/>
  <c r="H17" i="11"/>
  <c r="I17" i="11"/>
  <c r="H18" i="11"/>
  <c r="I18" i="11"/>
  <c r="H20" i="11"/>
  <c r="I20" i="11"/>
  <c r="H8" i="10"/>
  <c r="I8" i="10"/>
  <c r="M8" i="10" s="1"/>
  <c r="H9" i="10"/>
  <c r="I9" i="10"/>
  <c r="H11" i="10"/>
  <c r="M11" i="10" s="1"/>
  <c r="H12" i="10"/>
  <c r="I12" i="10"/>
  <c r="H13" i="10"/>
  <c r="I13" i="10"/>
  <c r="H14" i="10"/>
  <c r="I14" i="10"/>
  <c r="H16" i="10"/>
  <c r="I16" i="10"/>
  <c r="H19" i="10"/>
  <c r="I19" i="10"/>
  <c r="M19" i="10" s="1"/>
  <c r="H9" i="9"/>
  <c r="I9" i="9"/>
  <c r="H10" i="9"/>
  <c r="I10" i="9"/>
  <c r="H11" i="9"/>
  <c r="I11" i="9"/>
  <c r="H12" i="9"/>
  <c r="I12" i="9"/>
  <c r="M12" i="9" s="1"/>
  <c r="H13" i="9"/>
  <c r="I13" i="9"/>
  <c r="M13" i="9" s="1"/>
  <c r="H15" i="9"/>
  <c r="I15" i="9"/>
  <c r="M15" i="9" s="1"/>
  <c r="H16" i="9"/>
  <c r="I16" i="9"/>
  <c r="M16" i="9" s="1"/>
  <c r="H8" i="8"/>
  <c r="I8" i="8"/>
  <c r="H9" i="8"/>
  <c r="M9" i="8" s="1"/>
  <c r="I11" i="8"/>
  <c r="H11" i="8"/>
  <c r="M11" i="8" s="1"/>
  <c r="H12" i="8"/>
  <c r="I12" i="8"/>
  <c r="M12" i="8" s="1"/>
  <c r="H13" i="8"/>
  <c r="I13" i="8"/>
  <c r="M13" i="8" s="1"/>
  <c r="H14" i="8"/>
  <c r="I14" i="8"/>
  <c r="M14" i="8" s="1"/>
  <c r="H15" i="8"/>
  <c r="I15" i="8"/>
  <c r="M15" i="8" s="1"/>
  <c r="H16" i="8"/>
  <c r="I16" i="8"/>
  <c r="M16" i="8" s="1"/>
  <c r="H19" i="8"/>
  <c r="I19" i="8"/>
  <c r="M19" i="8" s="1"/>
  <c r="H9" i="6"/>
  <c r="I9" i="6"/>
  <c r="M9" i="6" s="1"/>
  <c r="H10" i="6"/>
  <c r="M10" i="6" s="1"/>
  <c r="H11" i="6"/>
  <c r="I11" i="6"/>
  <c r="M11" i="6" s="1"/>
  <c r="H12" i="6"/>
  <c r="I12" i="6"/>
  <c r="M12" i="6" s="1"/>
  <c r="H13" i="6"/>
  <c r="I13" i="6"/>
  <c r="M13" i="6" s="1"/>
  <c r="H14" i="6"/>
  <c r="I14" i="6"/>
  <c r="M14" i="6" s="1"/>
  <c r="H11" i="5"/>
  <c r="I11" i="5"/>
  <c r="M11" i="5" s="1"/>
  <c r="H13" i="5"/>
  <c r="I13" i="5"/>
  <c r="M13" i="5" s="1"/>
  <c r="H8" i="5"/>
  <c r="I8" i="5"/>
  <c r="H9" i="5"/>
  <c r="M9" i="5" s="1"/>
  <c r="I10" i="5"/>
  <c r="H10" i="5"/>
  <c r="H12" i="5"/>
  <c r="I12" i="5"/>
  <c r="M12" i="5" s="1"/>
  <c r="G9" i="4"/>
  <c r="K9" i="4" s="1"/>
  <c r="G14" i="4"/>
  <c r="G13" i="4"/>
  <c r="G12" i="4"/>
  <c r="G11" i="4"/>
  <c r="K11" i="4" s="1"/>
  <c r="G10" i="4"/>
  <c r="K10" i="4" s="1"/>
  <c r="K8" i="4"/>
  <c r="K13" i="4"/>
  <c r="W38" i="3"/>
  <c r="T38" i="3"/>
  <c r="G38" i="3"/>
  <c r="G151" i="2"/>
  <c r="L82" i="2"/>
  <c r="J82" i="2"/>
  <c r="G82" i="2"/>
  <c r="H82" i="2" s="1"/>
  <c r="I84" i="2"/>
  <c r="M84" i="2" s="1"/>
  <c r="H84" i="2"/>
  <c r="I83" i="2"/>
  <c r="H83" i="2"/>
  <c r="I82" i="2"/>
  <c r="M83" i="2"/>
  <c r="M82" i="2" s="1"/>
  <c r="W101" i="2"/>
  <c r="T182" i="2"/>
  <c r="Q182" i="2"/>
  <c r="I123" i="2"/>
  <c r="I130" i="2"/>
  <c r="H130" i="2"/>
  <c r="M130" i="2"/>
  <c r="J111" i="2"/>
  <c r="K111" i="2"/>
  <c r="L111" i="2"/>
  <c r="G111" i="2"/>
  <c r="J115" i="2"/>
  <c r="K115" i="2"/>
  <c r="L115" i="2"/>
  <c r="G115" i="2"/>
  <c r="H110" i="2"/>
  <c r="M110" i="2"/>
  <c r="H123" i="2"/>
  <c r="M123" i="2"/>
  <c r="R183" i="2"/>
  <c r="K70" i="2"/>
  <c r="L70" i="2"/>
  <c r="I126" i="2"/>
  <c r="M126" i="2" s="1"/>
  <c r="H126" i="2"/>
  <c r="I125" i="2"/>
  <c r="H125" i="2"/>
  <c r="I124" i="2"/>
  <c r="M124" i="2" s="1"/>
  <c r="H124" i="2"/>
  <c r="Q111" i="2"/>
  <c r="H106" i="2"/>
  <c r="I106" i="2"/>
  <c r="M106" i="2" s="1"/>
  <c r="H107" i="2"/>
  <c r="I107" i="2"/>
  <c r="H108" i="2"/>
  <c r="I108" i="2"/>
  <c r="Y111" i="2"/>
  <c r="X111" i="2"/>
  <c r="W111" i="2"/>
  <c r="U111" i="2"/>
  <c r="T111" i="2"/>
  <c r="S111" i="2"/>
  <c r="R111" i="2"/>
  <c r="P111" i="2"/>
  <c r="O111" i="2"/>
  <c r="N111" i="2"/>
  <c r="I109" i="2"/>
  <c r="H109" i="2"/>
  <c r="I105" i="2"/>
  <c r="H105" i="2"/>
  <c r="I111" i="2"/>
  <c r="M125" i="2"/>
  <c r="M107" i="2"/>
  <c r="M109" i="2"/>
  <c r="M108" i="2"/>
  <c r="U183" i="2"/>
  <c r="L97" i="2"/>
  <c r="I160" i="2"/>
  <c r="M160" i="2" s="1"/>
  <c r="H160" i="2"/>
  <c r="I149" i="2"/>
  <c r="M149" i="2" s="1"/>
  <c r="H149" i="2"/>
  <c r="I157" i="2"/>
  <c r="H157" i="2"/>
  <c r="I154" i="2"/>
  <c r="M154" i="2" s="1"/>
  <c r="H154" i="2"/>
  <c r="I164" i="2"/>
  <c r="H164" i="2"/>
  <c r="I163" i="2"/>
  <c r="H163" i="2"/>
  <c r="M164" i="2"/>
  <c r="M157" i="2"/>
  <c r="M163" i="2"/>
  <c r="V101" i="2"/>
  <c r="T101" i="2"/>
  <c r="I72" i="2"/>
  <c r="M72" i="2" s="1"/>
  <c r="H72" i="2"/>
  <c r="I71" i="2"/>
  <c r="I70" i="2" s="1"/>
  <c r="H71" i="2"/>
  <c r="J70" i="2"/>
  <c r="G70" i="2"/>
  <c r="J55" i="2"/>
  <c r="J101" i="2" s="1"/>
  <c r="K55" i="2"/>
  <c r="L55" i="2"/>
  <c r="L101" i="2" s="1"/>
  <c r="G55" i="2"/>
  <c r="G60" i="2"/>
  <c r="H63" i="2"/>
  <c r="I63" i="2"/>
  <c r="M63" i="2" s="1"/>
  <c r="N182" i="2"/>
  <c r="N52" i="2"/>
  <c r="I34" i="2"/>
  <c r="H34" i="2"/>
  <c r="M34" i="2"/>
  <c r="G171" i="2"/>
  <c r="G174" i="2"/>
  <c r="G136" i="2"/>
  <c r="G165" i="2"/>
  <c r="J22" i="2"/>
  <c r="J31" i="2"/>
  <c r="K22" i="2"/>
  <c r="K31" i="2"/>
  <c r="L22" i="2"/>
  <c r="L31" i="2"/>
  <c r="G22" i="2"/>
  <c r="G31" i="2"/>
  <c r="Z31" i="2" s="1"/>
  <c r="J11" i="2"/>
  <c r="J21" i="2" s="1"/>
  <c r="J32" i="2" s="1"/>
  <c r="J53" i="2" s="1"/>
  <c r="J102" i="2" s="1"/>
  <c r="K11" i="2"/>
  <c r="K21" i="2"/>
  <c r="L11" i="2"/>
  <c r="L21" i="2"/>
  <c r="G11" i="2"/>
  <c r="G21" i="2"/>
  <c r="Z21" i="2" s="1"/>
  <c r="K151" i="2"/>
  <c r="L151" i="2"/>
  <c r="X101" i="2"/>
  <c r="X102" i="2" s="1"/>
  <c r="X176" i="2" s="1"/>
  <c r="X177" i="2" s="1"/>
  <c r="W102" i="2"/>
  <c r="I94" i="2"/>
  <c r="H94" i="2"/>
  <c r="AD177" i="2"/>
  <c r="AC177" i="2"/>
  <c r="AB177" i="2"/>
  <c r="Y21" i="2"/>
  <c r="H16" i="2"/>
  <c r="M16" i="2"/>
  <c r="I29" i="2"/>
  <c r="M169" i="2"/>
  <c r="K171" i="2"/>
  <c r="L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J171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H167" i="2"/>
  <c r="M167" i="2"/>
  <c r="H168" i="2"/>
  <c r="M168" i="2"/>
  <c r="G38" i="1"/>
  <c r="H28" i="2"/>
  <c r="M28" i="2" s="1"/>
  <c r="H27" i="2"/>
  <c r="M27" i="2" s="1"/>
  <c r="H26" i="2"/>
  <c r="M26" i="2" s="1"/>
  <c r="H25" i="2"/>
  <c r="M25" i="2" s="1"/>
  <c r="H24" i="2"/>
  <c r="M24" i="2"/>
  <c r="I23" i="2"/>
  <c r="I22" i="2"/>
  <c r="I31" i="2" s="1"/>
  <c r="H23" i="2"/>
  <c r="H22" i="2" s="1"/>
  <c r="H31" i="2" s="1"/>
  <c r="G35" i="2"/>
  <c r="G38" i="2"/>
  <c r="H38" i="2" s="1"/>
  <c r="G41" i="2"/>
  <c r="H41" i="2" s="1"/>
  <c r="G44" i="2"/>
  <c r="H44" i="2" s="1"/>
  <c r="G47" i="2"/>
  <c r="H47" i="2" s="1"/>
  <c r="G88" i="2"/>
  <c r="G66" i="2"/>
  <c r="G73" i="2"/>
  <c r="W182" i="2" s="1"/>
  <c r="Z182" i="2" s="1"/>
  <c r="G77" i="2"/>
  <c r="H77" i="2" s="1"/>
  <c r="G85" i="2"/>
  <c r="G97" i="2"/>
  <c r="H170" i="2"/>
  <c r="T136" i="2"/>
  <c r="U151" i="2"/>
  <c r="U165" i="2" s="1"/>
  <c r="U176" i="2" s="1"/>
  <c r="U177" i="2" s="1"/>
  <c r="H148" i="2"/>
  <c r="H147" i="2"/>
  <c r="M147" i="2" s="1"/>
  <c r="H150" i="2"/>
  <c r="I147" i="2"/>
  <c r="I151" i="2" s="1"/>
  <c r="I148" i="2"/>
  <c r="I150" i="2"/>
  <c r="M150" i="2" s="1"/>
  <c r="J151" i="2"/>
  <c r="O101" i="2"/>
  <c r="O21" i="2"/>
  <c r="O31" i="2"/>
  <c r="O32" i="2" s="1"/>
  <c r="O53" i="2" s="1"/>
  <c r="O102" i="2" s="1"/>
  <c r="O52" i="2"/>
  <c r="O136" i="2"/>
  <c r="O165" i="2" s="1"/>
  <c r="P101" i="2"/>
  <c r="P21" i="2"/>
  <c r="P32" i="2" s="1"/>
  <c r="P53" i="2" s="1"/>
  <c r="P102" i="2" s="1"/>
  <c r="P31" i="2"/>
  <c r="P52" i="2"/>
  <c r="P136" i="2"/>
  <c r="P151" i="2"/>
  <c r="P165" i="2" s="1"/>
  <c r="Q101" i="2"/>
  <c r="Q21" i="2"/>
  <c r="Q32" i="2"/>
  <c r="Q52" i="2"/>
  <c r="Q136" i="2"/>
  <c r="Q165" i="2" s="1"/>
  <c r="R101" i="2"/>
  <c r="R21" i="2"/>
  <c r="R32" i="2" s="1"/>
  <c r="R53" i="2" s="1"/>
  <c r="R102" i="2" s="1"/>
  <c r="R176" i="2" s="1"/>
  <c r="R177" i="2" s="1"/>
  <c r="R52" i="2"/>
  <c r="R136" i="2"/>
  <c r="R151" i="2"/>
  <c r="R165" i="2" s="1"/>
  <c r="S101" i="2"/>
  <c r="S21" i="2"/>
  <c r="S32" i="2" s="1"/>
  <c r="S53" i="2" s="1"/>
  <c r="S102" i="2" s="1"/>
  <c r="S176" i="2" s="1"/>
  <c r="S177" i="2" s="1"/>
  <c r="S52" i="2"/>
  <c r="S151" i="2"/>
  <c r="S136" i="2"/>
  <c r="T102" i="2"/>
  <c r="T151" i="2"/>
  <c r="U101" i="2"/>
  <c r="U102" i="2"/>
  <c r="U136" i="2"/>
  <c r="V102" i="2"/>
  <c r="V136" i="2"/>
  <c r="W136" i="2"/>
  <c r="X151" i="2"/>
  <c r="X136" i="2"/>
  <c r="Y101" i="2"/>
  <c r="Y102" i="2"/>
  <c r="Y176" i="2" s="1"/>
  <c r="Y136" i="2"/>
  <c r="Y151" i="2"/>
  <c r="Y165" i="2" s="1"/>
  <c r="Y177" i="2" s="1"/>
  <c r="N101" i="2"/>
  <c r="N21" i="2"/>
  <c r="N31" i="2"/>
  <c r="N136" i="2"/>
  <c r="N151" i="2" s="1"/>
  <c r="N165" i="2" s="1"/>
  <c r="H132" i="2"/>
  <c r="M132" i="2" s="1"/>
  <c r="I132" i="2"/>
  <c r="H133" i="2"/>
  <c r="M133" i="2" s="1"/>
  <c r="H134" i="2"/>
  <c r="H135" i="2"/>
  <c r="M135" i="2" s="1"/>
  <c r="I133" i="2"/>
  <c r="I134" i="2"/>
  <c r="M134" i="2" s="1"/>
  <c r="I135" i="2"/>
  <c r="J136" i="2"/>
  <c r="J165" i="2" s="1"/>
  <c r="K136" i="2"/>
  <c r="K165" i="2" s="1"/>
  <c r="L136" i="2"/>
  <c r="L165" i="2" s="1"/>
  <c r="H153" i="2"/>
  <c r="I153" i="2"/>
  <c r="M153" i="2" s="1"/>
  <c r="H161" i="2"/>
  <c r="I161" i="2"/>
  <c r="M161" i="2" s="1"/>
  <c r="H158" i="2"/>
  <c r="I158" i="2"/>
  <c r="M158" i="2" s="1"/>
  <c r="H156" i="2"/>
  <c r="I156" i="2"/>
  <c r="H162" i="2"/>
  <c r="I162" i="2"/>
  <c r="H159" i="2"/>
  <c r="I159" i="2"/>
  <c r="M159" i="2" s="1"/>
  <c r="H155" i="2"/>
  <c r="I155" i="2"/>
  <c r="H152" i="2"/>
  <c r="I152" i="2"/>
  <c r="M152" i="2" s="1"/>
  <c r="H138" i="2"/>
  <c r="I138" i="2"/>
  <c r="H137" i="2"/>
  <c r="I137" i="2"/>
  <c r="H142" i="2"/>
  <c r="I142" i="2"/>
  <c r="H140" i="2"/>
  <c r="I140" i="2"/>
  <c r="M140" i="2" s="1"/>
  <c r="H139" i="2"/>
  <c r="I139" i="2"/>
  <c r="M139" i="2" s="1"/>
  <c r="H144" i="2"/>
  <c r="I144" i="2"/>
  <c r="H143" i="2"/>
  <c r="I143" i="2"/>
  <c r="H141" i="2"/>
  <c r="I141" i="2"/>
  <c r="M141" i="2" s="1"/>
  <c r="H112" i="2"/>
  <c r="I112" i="2"/>
  <c r="H113" i="2"/>
  <c r="I113" i="2"/>
  <c r="H114" i="2"/>
  <c r="I114" i="2"/>
  <c r="M114" i="2" s="1"/>
  <c r="H116" i="2"/>
  <c r="I116" i="2"/>
  <c r="H117" i="2"/>
  <c r="H118" i="2"/>
  <c r="H115" i="2" s="1"/>
  <c r="H119" i="2"/>
  <c r="I119" i="2"/>
  <c r="H120" i="2"/>
  <c r="I117" i="2"/>
  <c r="M117" i="2" s="1"/>
  <c r="I118" i="2"/>
  <c r="I120" i="2"/>
  <c r="M120" i="2" s="1"/>
  <c r="H122" i="2"/>
  <c r="I122" i="2"/>
  <c r="M122" i="2" s="1"/>
  <c r="H127" i="2"/>
  <c r="I127" i="2"/>
  <c r="H56" i="2"/>
  <c r="H57" i="2"/>
  <c r="H58" i="2"/>
  <c r="H59" i="2"/>
  <c r="H89" i="2"/>
  <c r="H90" i="2"/>
  <c r="H88" i="2" s="1"/>
  <c r="H61" i="2"/>
  <c r="H62" i="2"/>
  <c r="H60" i="2" s="1"/>
  <c r="H64" i="2"/>
  <c r="H65" i="2"/>
  <c r="M65" i="2" s="1"/>
  <c r="H67" i="2"/>
  <c r="H68" i="2"/>
  <c r="H66" i="2" s="1"/>
  <c r="H69" i="2"/>
  <c r="H76" i="2"/>
  <c r="H80" i="2"/>
  <c r="H91" i="2"/>
  <c r="M91" i="2" s="1"/>
  <c r="H92" i="2"/>
  <c r="H93" i="2"/>
  <c r="H95" i="2"/>
  <c r="H98" i="2"/>
  <c r="M98" i="2" s="1"/>
  <c r="H99" i="2"/>
  <c r="H100" i="2"/>
  <c r="M100" i="2" s="1"/>
  <c r="I56" i="2"/>
  <c r="I57" i="2"/>
  <c r="I55" i="2" s="1"/>
  <c r="I58" i="2"/>
  <c r="I59" i="2"/>
  <c r="I89" i="2"/>
  <c r="I90" i="2"/>
  <c r="I61" i="2"/>
  <c r="I62" i="2"/>
  <c r="I64" i="2"/>
  <c r="I65" i="2"/>
  <c r="I67" i="2"/>
  <c r="I68" i="2"/>
  <c r="I66" i="2" s="1"/>
  <c r="I69" i="2"/>
  <c r="I74" i="2"/>
  <c r="I73" i="2" s="1"/>
  <c r="I75" i="2"/>
  <c r="I76" i="2"/>
  <c r="J77" i="2"/>
  <c r="L77" i="2"/>
  <c r="I80" i="2"/>
  <c r="I81" i="2"/>
  <c r="I86" i="2"/>
  <c r="I87" i="2"/>
  <c r="I85" i="2" s="1"/>
  <c r="I91" i="2"/>
  <c r="I92" i="2"/>
  <c r="I93" i="2"/>
  <c r="I95" i="2"/>
  <c r="M95" i="2" s="1"/>
  <c r="I96" i="2"/>
  <c r="I98" i="2"/>
  <c r="I97" i="2" s="1"/>
  <c r="I99" i="2"/>
  <c r="I100" i="2"/>
  <c r="J88" i="2"/>
  <c r="J60" i="2"/>
  <c r="J66" i="2"/>
  <c r="J73" i="2"/>
  <c r="J85" i="2"/>
  <c r="J97" i="2"/>
  <c r="K88" i="2"/>
  <c r="K60" i="2"/>
  <c r="K66" i="2"/>
  <c r="K73" i="2"/>
  <c r="K85" i="2"/>
  <c r="K97" i="2"/>
  <c r="L88" i="2"/>
  <c r="L60" i="2"/>
  <c r="L66" i="2"/>
  <c r="L73" i="2"/>
  <c r="L85" i="2"/>
  <c r="H74" i="2"/>
  <c r="H75" i="2"/>
  <c r="H78" i="2"/>
  <c r="I78" i="2"/>
  <c r="H79" i="2"/>
  <c r="M79" i="2" s="1"/>
  <c r="M77" i="2" s="1"/>
  <c r="I79" i="2"/>
  <c r="H81" i="2"/>
  <c r="M81" i="2" s="1"/>
  <c r="H45" i="2"/>
  <c r="I45" i="2"/>
  <c r="M45" i="2" s="1"/>
  <c r="M44" i="2" s="1"/>
  <c r="H46" i="2"/>
  <c r="I46" i="2"/>
  <c r="L44" i="2"/>
  <c r="J44" i="2"/>
  <c r="H17" i="2"/>
  <c r="H20" i="2"/>
  <c r="M20" i="2" s="1"/>
  <c r="H18" i="2"/>
  <c r="H12" i="2"/>
  <c r="M12" i="2" s="1"/>
  <c r="H13" i="2"/>
  <c r="M13" i="2" s="1"/>
  <c r="H14" i="2"/>
  <c r="H19" i="2"/>
  <c r="M19" i="2" s="1"/>
  <c r="H50" i="2"/>
  <c r="H51" i="2"/>
  <c r="H173" i="2"/>
  <c r="H174" i="2"/>
  <c r="I13" i="2"/>
  <c r="I14" i="2"/>
  <c r="I11" i="2" s="1"/>
  <c r="I21" i="2" s="1"/>
  <c r="I32" i="2" s="1"/>
  <c r="I17" i="2"/>
  <c r="I18" i="2"/>
  <c r="M18" i="2" s="1"/>
  <c r="I19" i="2"/>
  <c r="I20" i="2"/>
  <c r="I36" i="2"/>
  <c r="I37" i="2"/>
  <c r="J38" i="2"/>
  <c r="K38" i="2"/>
  <c r="K52" i="2" s="1"/>
  <c r="J41" i="2"/>
  <c r="J35" i="2"/>
  <c r="J47" i="2"/>
  <c r="L41" i="2"/>
  <c r="I41" i="2" s="1"/>
  <c r="I52" i="2" s="1"/>
  <c r="L47" i="2"/>
  <c r="I50" i="2"/>
  <c r="I51" i="2"/>
  <c r="K35" i="2"/>
  <c r="L35" i="2"/>
  <c r="H36" i="2"/>
  <c r="H37" i="2"/>
  <c r="M37" i="2" s="1"/>
  <c r="M35" i="2" s="1"/>
  <c r="H39" i="2"/>
  <c r="I39" i="2"/>
  <c r="H40" i="2"/>
  <c r="I40" i="2"/>
  <c r="M40" i="2" s="1"/>
  <c r="M38" i="2" s="1"/>
  <c r="H42" i="2"/>
  <c r="I42" i="2"/>
  <c r="H43" i="2"/>
  <c r="I43" i="2"/>
  <c r="M43" i="2" s="1"/>
  <c r="H48" i="2"/>
  <c r="I48" i="2"/>
  <c r="H49" i="2"/>
  <c r="I49" i="2"/>
  <c r="M49" i="2" s="1"/>
  <c r="M47" i="2" s="1"/>
  <c r="T52" i="2"/>
  <c r="U52" i="2"/>
  <c r="V52" i="2"/>
  <c r="W52" i="2"/>
  <c r="X52" i="2"/>
  <c r="Y52" i="2"/>
  <c r="H86" i="2"/>
  <c r="H87" i="2"/>
  <c r="H96" i="2"/>
  <c r="W38" i="1"/>
  <c r="T38" i="1"/>
  <c r="G101" i="2"/>
  <c r="K101" i="2"/>
  <c r="V165" i="2"/>
  <c r="X165" i="2"/>
  <c r="V176" i="2"/>
  <c r="V177" i="2" s="1"/>
  <c r="W176" i="2"/>
  <c r="W177" i="2" s="1"/>
  <c r="M93" i="2"/>
  <c r="I115" i="2"/>
  <c r="T165" i="2"/>
  <c r="S165" i="2"/>
  <c r="Q151" i="2"/>
  <c r="M62" i="2"/>
  <c r="I44" i="2"/>
  <c r="M99" i="2"/>
  <c r="M57" i="2"/>
  <c r="M94" i="2"/>
  <c r="M96" i="2"/>
  <c r="M87" i="2"/>
  <c r="I38" i="2"/>
  <c r="M90" i="2"/>
  <c r="M69" i="2"/>
  <c r="M127" i="2"/>
  <c r="M118" i="2"/>
  <c r="M119" i="2"/>
  <c r="M116" i="2"/>
  <c r="M115" i="2" s="1"/>
  <c r="M112" i="2"/>
  <c r="M138" i="2"/>
  <c r="Q53" i="2"/>
  <c r="Q102" i="2" s="1"/>
  <c r="Q176" i="2" s="1"/>
  <c r="Q177" i="2" s="1"/>
  <c r="M148" i="2"/>
  <c r="H55" i="2"/>
  <c r="M78" i="2"/>
  <c r="M67" i="2"/>
  <c r="M56" i="2"/>
  <c r="M74" i="2"/>
  <c r="M73" i="2" s="1"/>
  <c r="M61" i="2"/>
  <c r="M60" i="2" s="1"/>
  <c r="M86" i="2"/>
  <c r="M48" i="2"/>
  <c r="M42" i="2"/>
  <c r="M41" i="2" s="1"/>
  <c r="M39" i="2"/>
  <c r="M36" i="2"/>
  <c r="M80" i="2"/>
  <c r="M144" i="2"/>
  <c r="M137" i="2"/>
  <c r="M162" i="2"/>
  <c r="I136" i="2"/>
  <c r="N32" i="2"/>
  <c r="N53" i="2" s="1"/>
  <c r="N177" i="2" s="1"/>
  <c r="M59" i="2"/>
  <c r="I35" i="2"/>
  <c r="M14" i="2"/>
  <c r="M46" i="2"/>
  <c r="I88" i="2"/>
  <c r="M50" i="2"/>
  <c r="I60" i="2"/>
  <c r="O151" i="2"/>
  <c r="I47" i="2"/>
  <c r="M51" i="2"/>
  <c r="M17" i="2"/>
  <c r="I77" i="2"/>
  <c r="H97" i="2"/>
  <c r="M92" i="2"/>
  <c r="M64" i="2"/>
  <c r="M142" i="2"/>
  <c r="M23" i="2"/>
  <c r="M22" i="2" s="1"/>
  <c r="M31" i="2" s="1"/>
  <c r="L32" i="2"/>
  <c r="H136" i="2"/>
  <c r="M156" i="2"/>
  <c r="H35" i="2"/>
  <c r="M155" i="2"/>
  <c r="M143" i="2"/>
  <c r="M68" i="2"/>
  <c r="M89" i="2"/>
  <c r="G32" i="2"/>
  <c r="Z32" i="2"/>
  <c r="J52" i="2"/>
  <c r="L52" i="2"/>
  <c r="M76" i="2"/>
  <c r="M58" i="2"/>
  <c r="M113" i="2"/>
  <c r="M171" i="2"/>
  <c r="H151" i="2"/>
  <c r="H171" i="2"/>
  <c r="H85" i="2"/>
  <c r="M85" i="2" s="1"/>
  <c r="K32" i="2"/>
  <c r="M75" i="2"/>
  <c r="T177" i="2"/>
  <c r="L53" i="2"/>
  <c r="L102" i="2" s="1"/>
  <c r="L176" i="2" s="1"/>
  <c r="M88" i="2"/>
  <c r="M66" i="2"/>
  <c r="M55" i="2"/>
  <c r="M11" i="16" l="1"/>
  <c r="M10" i="16"/>
  <c r="M9" i="16"/>
  <c r="M12" i="16"/>
  <c r="M13" i="15"/>
  <c r="M15" i="14"/>
  <c r="M12" i="14"/>
  <c r="M16" i="13"/>
  <c r="M14" i="13"/>
  <c r="M13" i="13"/>
  <c r="M14" i="12"/>
  <c r="M18" i="11"/>
  <c r="M14" i="11"/>
  <c r="M13" i="11"/>
  <c r="M12" i="11"/>
  <c r="M11" i="11"/>
  <c r="M10" i="11"/>
  <c r="M17" i="11"/>
  <c r="M20" i="11"/>
  <c r="M17" i="10"/>
  <c r="M16" i="10"/>
  <c r="M13" i="10"/>
  <c r="M12" i="10"/>
  <c r="M9" i="10"/>
  <c r="M14" i="10"/>
  <c r="M10" i="9"/>
  <c r="M9" i="9"/>
  <c r="M11" i="9"/>
  <c r="M8" i="8"/>
  <c r="M8" i="5"/>
  <c r="M10" i="5"/>
  <c r="K12" i="4"/>
  <c r="K14" i="4"/>
  <c r="I53" i="2"/>
  <c r="K53" i="2"/>
  <c r="K102" i="2" s="1"/>
  <c r="K176" i="2" s="1"/>
  <c r="M52" i="2"/>
  <c r="M11" i="2"/>
  <c r="M21" i="2" s="1"/>
  <c r="M32" i="2" s="1"/>
  <c r="I101" i="2"/>
  <c r="M97" i="2"/>
  <c r="M136" i="2"/>
  <c r="P176" i="2"/>
  <c r="P177" i="2" s="1"/>
  <c r="O176" i="2"/>
  <c r="O177" i="2" s="1"/>
  <c r="M151" i="2"/>
  <c r="H52" i="2"/>
  <c r="J176" i="2"/>
  <c r="I165" i="2"/>
  <c r="H11" i="2"/>
  <c r="H21" i="2" s="1"/>
  <c r="H32" i="2" s="1"/>
  <c r="H53" i="2" s="1"/>
  <c r="G52" i="2"/>
  <c r="H73" i="2"/>
  <c r="H101" i="2" s="1"/>
  <c r="X183" i="2"/>
  <c r="M71" i="2"/>
  <c r="M70" i="2" s="1"/>
  <c r="M101" i="2" s="1"/>
  <c r="H70" i="2"/>
  <c r="H111" i="2"/>
  <c r="H165" i="2" s="1"/>
  <c r="M105" i="2"/>
  <c r="M111" i="2" s="1"/>
  <c r="H102" i="2" l="1"/>
  <c r="H176" i="2" s="1"/>
  <c r="M165" i="2"/>
  <c r="Z52" i="2"/>
  <c r="G53" i="2"/>
  <c r="M53" i="2"/>
  <c r="M102" i="2" s="1"/>
  <c r="I102" i="2"/>
  <c r="I176" i="2" s="1"/>
  <c r="G102" i="2" l="1"/>
  <c r="G176" i="2" s="1"/>
  <c r="Z53" i="2"/>
  <c r="M176" i="2"/>
</calcChain>
</file>

<file path=xl/sharedStrings.xml><?xml version="1.0" encoding="utf-8"?>
<sst xmlns="http://schemas.openxmlformats.org/spreadsheetml/2006/main" count="1509" uniqueCount="402">
  <si>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</si>
  <si>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</si>
  <si>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</si>
  <si>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</si>
  <si>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</si>
  <si>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</si>
  <si>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</si>
  <si>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</si>
  <si>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</si>
  <si>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</si>
  <si>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</si>
  <si>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</si>
  <si>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</si>
  <si>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</si>
  <si>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</si>
  <si>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</si>
  <si>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</si>
  <si>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</si>
  <si>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</si>
  <si>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</si>
  <si>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</si>
  <si>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</si>
  <si>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Дипломне проектування</t>
  </si>
  <si>
    <t>Всього</t>
  </si>
  <si>
    <t xml:space="preserve"> </t>
  </si>
  <si>
    <t>1+90 год*</t>
  </si>
  <si>
    <t xml:space="preserve"> Т</t>
  </si>
  <si>
    <t>І . ГРАФІК НАВЧАЛЬНОГО ПРОЦЕСУ</t>
  </si>
  <si>
    <t>Т/П/Д</t>
  </si>
  <si>
    <t>Т/Д</t>
  </si>
  <si>
    <t>ЗД</t>
  </si>
  <si>
    <t>Міністерство освіти і науки України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</si>
  <si>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</si>
  <si>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</si>
  <si>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</si>
  <si>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</si>
  <si>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</si>
  <si>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</si>
  <si>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Виробнича (ознайомча)</t>
  </si>
  <si>
    <t>Держ. атест.</t>
  </si>
  <si>
    <t>Кані-кули</t>
  </si>
  <si>
    <t xml:space="preserve">На основі повної загальної середньої освіти </t>
  </si>
  <si>
    <t>Срок навчання - 4 роки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</si>
  <si>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IV. ДЕРЖАВНА АТЕСТАЦІЯ</t>
  </si>
  <si>
    <t>Виконання дипломн. проекту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</si>
  <si>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</si>
  <si>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 Т/П</t>
  </si>
  <si>
    <t>6+90 год*</t>
  </si>
  <si>
    <t>Виробнича (обліково-аналітична)</t>
  </si>
  <si>
    <t>№ п/п</t>
  </si>
  <si>
    <t>НАЗВА ДИСЦИПЛІН</t>
  </si>
  <si>
    <t>Кількість кредитів ECTS</t>
  </si>
  <si>
    <t xml:space="preserve">Кількість годин </t>
  </si>
  <si>
    <t>Кількість аудиторних годин по курсах і семестрах</t>
  </si>
  <si>
    <t>Загальний обсяг</t>
  </si>
  <si>
    <t>Аудиторні</t>
  </si>
  <si>
    <t>Самостійна робота</t>
  </si>
  <si>
    <t>екзаменів</t>
  </si>
  <si>
    <t>заліків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</si>
  <si>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</si>
  <si>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</si>
  <si>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</si>
  <si>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</si>
  <si>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</si>
  <si>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</si>
  <si>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</si>
  <si>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</si>
  <si>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 xml:space="preserve">1.1.  Гуманітарні та соціально-економічні дисципліни  </t>
  </si>
  <si>
    <t xml:space="preserve">Іноземна мова (за професійним спрямуванням) </t>
  </si>
  <si>
    <t>Історія України</t>
  </si>
  <si>
    <t xml:space="preserve">Історія української культури </t>
  </si>
  <si>
    <t xml:space="preserve">Філософія </t>
  </si>
  <si>
    <t>Разом п.1.1:</t>
  </si>
  <si>
    <t>Фізичне виховання</t>
  </si>
  <si>
    <t>с*</t>
  </si>
  <si>
    <t xml:space="preserve">1.2 Дисципліни природничо-наукової (фундаментальної) підготовки   </t>
  </si>
  <si>
    <t xml:space="preserve">Економіко-математичні методи та моделі </t>
  </si>
  <si>
    <t>Економіко-математичні методи та моделі (оптимізаційні методи та моделі)</t>
  </si>
  <si>
    <t>Економіко-математичні методи та моделі (економетрика)</t>
  </si>
  <si>
    <t>Інформатика</t>
  </si>
  <si>
    <t>Історія економіки та економічної думки</t>
  </si>
  <si>
    <t>3.1</t>
  </si>
  <si>
    <t>3.2</t>
  </si>
  <si>
    <t>Макроекономіка</t>
  </si>
  <si>
    <t>Макроекономіка (курсова робота)</t>
  </si>
  <si>
    <t>Математика для економістів</t>
  </si>
  <si>
    <t>Математика для економістів (вища математика)</t>
  </si>
  <si>
    <t>Математика  для  економістів (теорія   ймовірності  і  матем. статистика)</t>
  </si>
  <si>
    <t>Мікроекономіка</t>
  </si>
  <si>
    <t>Політична економія</t>
  </si>
  <si>
    <t>Разом п.1.2:</t>
  </si>
  <si>
    <t>Аналіз господарської діяльності</t>
  </si>
  <si>
    <t>Аналіз господарської діяльності (курсова робота)</t>
  </si>
  <si>
    <t xml:space="preserve">Аудит </t>
  </si>
  <si>
    <t xml:space="preserve">Бухгалтерський облік </t>
  </si>
  <si>
    <t>Гроші і кредит</t>
  </si>
  <si>
    <t>Економіка підприємства</t>
  </si>
  <si>
    <t>Економіка підприємства (курсова робота)</t>
  </si>
  <si>
    <t>Економіка праці і соціально-трудові відносини</t>
  </si>
  <si>
    <t>Звітність підприємств</t>
  </si>
  <si>
    <t>Інформаційні системи і технологіі в обліку та аудиті</t>
  </si>
  <si>
    <t>Маркетинг</t>
  </si>
  <si>
    <t>Менеджмент</t>
  </si>
  <si>
    <t>Міжнародна економіка</t>
  </si>
  <si>
    <t>Облік і звітність в оподаткуванні</t>
  </si>
  <si>
    <t>Облік у бюджетних установах</t>
  </si>
  <si>
    <t>Регіональна економіка</t>
  </si>
  <si>
    <t xml:space="preserve">Статистика </t>
  </si>
  <si>
    <t>Управлінський облік</t>
  </si>
  <si>
    <t>Фінанси</t>
  </si>
  <si>
    <t>Фінансовий облік I</t>
  </si>
  <si>
    <t>Фінансовий облік II</t>
  </si>
  <si>
    <t>Фінансовий облік II (курсова робота)</t>
  </si>
  <si>
    <t>Разом п.1.3:</t>
  </si>
  <si>
    <t>Виробнича практика (обліково-аналітична)</t>
  </si>
  <si>
    <t>Ознайомча практика</t>
  </si>
  <si>
    <t>Переддипломна практика</t>
  </si>
  <si>
    <t>Разом:</t>
  </si>
  <si>
    <t>Захист дипломної роботи бакалавра</t>
  </si>
  <si>
    <t>Основи наукових досліджень</t>
  </si>
  <si>
    <t>Державний фінансовий контроль</t>
  </si>
  <si>
    <t>Контроль і ревізія</t>
  </si>
  <si>
    <t>Судово-бухгалтерська експертиза</t>
  </si>
  <si>
    <t>Героїчні особистості в Україні</t>
  </si>
  <si>
    <t>Етика та естетика</t>
  </si>
  <si>
    <t>Іноземна мова</t>
  </si>
  <si>
    <t>Правознавство</t>
  </si>
  <si>
    <t xml:space="preserve">Психологія </t>
  </si>
  <si>
    <t>Релігієзнавство</t>
  </si>
  <si>
    <t>Багатомірний статистичний аналіз економічної системи в середовищі пакету Statistica</t>
  </si>
  <si>
    <t>Історія бухгалтерського обліку</t>
  </si>
  <si>
    <t>Інституціональна економіка</t>
  </si>
  <si>
    <t>Оподаткування підприємств</t>
  </si>
  <si>
    <t>Теоретичні основи оцінки бізнесу</t>
  </si>
  <si>
    <t>Теорія рівноваги</t>
  </si>
  <si>
    <t>Фінансова математика</t>
  </si>
  <si>
    <t>Економічний аналіз</t>
  </si>
  <si>
    <t>Внутрішньогосподарський контроль</t>
  </si>
  <si>
    <t>Інвестування</t>
  </si>
  <si>
    <t xml:space="preserve">Зовнішньоекономічна діяльність                    </t>
  </si>
  <si>
    <t>Комп'ютерний аудит</t>
  </si>
  <si>
    <t>Логістика</t>
  </si>
  <si>
    <t>Податкова система</t>
  </si>
  <si>
    <t>Програмне забезпечення обробки фінансово-економічної інформації (1С)</t>
  </si>
  <si>
    <t>Разом вибіркова частина:</t>
  </si>
  <si>
    <t>Загальна кількість:</t>
  </si>
  <si>
    <t>Кількість годин на тиждень</t>
  </si>
  <si>
    <t xml:space="preserve"> Кількість екзаменів</t>
  </si>
  <si>
    <t>Кількість заліків</t>
  </si>
  <si>
    <t xml:space="preserve"> Кількість курсових робіт</t>
  </si>
  <si>
    <t>Захист дипломної роботи</t>
  </si>
  <si>
    <t>Зав.кафедри ОіА</t>
  </si>
  <si>
    <t>Декан факультету ФЕМ</t>
  </si>
  <si>
    <t>Є.В. Мироненко</t>
  </si>
  <si>
    <t>4.1</t>
  </si>
  <si>
    <t>проекти</t>
  </si>
  <si>
    <t>роботи</t>
  </si>
  <si>
    <t>курсові</t>
  </si>
  <si>
    <t>1.1.1</t>
  </si>
  <si>
    <t>1.1.1.1</t>
  </si>
  <si>
    <t>1.1.1.2</t>
  </si>
  <si>
    <t>1.1.1.3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</si>
  <si>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</si>
  <si>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</si>
  <si>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</si>
  <si>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</si>
  <si>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</si>
  <si>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</si>
  <si>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</si>
  <si>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</si>
  <si>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</si>
  <si>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</si>
  <si>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1.1.6.6</t>
  </si>
  <si>
    <t>1.1.6.7</t>
  </si>
  <si>
    <t>Разом :</t>
  </si>
  <si>
    <t>1.2.1</t>
  </si>
  <si>
    <t>1.2.2</t>
  </si>
  <si>
    <t>1.2.2.1</t>
  </si>
  <si>
    <t>1.2.2.2</t>
  </si>
  <si>
    <t>1.2.3</t>
  </si>
  <si>
    <t>1.2.3.1</t>
  </si>
  <si>
    <t>1.2.3.2</t>
  </si>
  <si>
    <t>1.2.4</t>
  </si>
  <si>
    <t>1.2.5</t>
  </si>
  <si>
    <t>1.2.6</t>
  </si>
  <si>
    <t>1.2.7</t>
  </si>
  <si>
    <t>Разом п. 1.1 та п. 1.2 :</t>
  </si>
  <si>
    <t>1.3.1</t>
  </si>
  <si>
    <t>1..3.1.1</t>
  </si>
  <si>
    <t>1.3.1.2</t>
  </si>
  <si>
    <t>1.3.1.3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</si>
  <si>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</si>
  <si>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</si>
  <si>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</si>
  <si>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</si>
  <si>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</si>
  <si>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</si>
  <si>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</si>
  <si>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</si>
  <si>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</si>
  <si>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</si>
  <si>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</si>
  <si>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</si>
  <si>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</si>
  <si>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1.3.14.1</t>
  </si>
  <si>
    <t>1.3.14.2</t>
  </si>
  <si>
    <t>1.3.15</t>
  </si>
  <si>
    <t>1.3.15.1</t>
  </si>
  <si>
    <t>1.3.15.2</t>
  </si>
  <si>
    <t>1.3.16</t>
  </si>
  <si>
    <t>1.3.17</t>
  </si>
  <si>
    <t>1.3.18</t>
  </si>
  <si>
    <t>1.3.19</t>
  </si>
  <si>
    <t>1.3.20</t>
  </si>
  <si>
    <t>1.3.21</t>
  </si>
  <si>
    <t>1.3.22</t>
  </si>
  <si>
    <t>1.3.22.1</t>
  </si>
  <si>
    <t>1.3.22.2</t>
  </si>
  <si>
    <t>3. ПРАКТИЧНА ПІДГОТОВКА</t>
  </si>
  <si>
    <t>3.3</t>
  </si>
  <si>
    <t>3.4</t>
  </si>
  <si>
    <t>Разом 3 :</t>
  </si>
  <si>
    <t>4. ДЕРЖАВНА АТЕСТАЦІЯ</t>
  </si>
  <si>
    <t>Разом 4:</t>
  </si>
  <si>
    <t>2.1.2</t>
  </si>
  <si>
    <t>2.1.3</t>
  </si>
  <si>
    <t>2.1.4</t>
  </si>
  <si>
    <t>2.1.5</t>
  </si>
  <si>
    <t>2.1.6</t>
  </si>
  <si>
    <t>Кількість курсових проектів</t>
  </si>
  <si>
    <t xml:space="preserve">1.3. Дисципліни професійної підготовки </t>
  </si>
  <si>
    <t>1. ОБОВ'ЯЗКОВІ НАВЧАЛЬНІ ДИСЦИПЛІНИ</t>
  </si>
  <si>
    <t>1.2.4.1</t>
  </si>
  <si>
    <t>1.2.4.2</t>
  </si>
  <si>
    <t>1.2.5.1</t>
  </si>
  <si>
    <t>1.2.5.2</t>
  </si>
  <si>
    <t>Основи охорони праці</t>
  </si>
  <si>
    <t>1.3.3.1</t>
  </si>
  <si>
    <t>1.3.3.2</t>
  </si>
  <si>
    <t>1.3.22.3</t>
  </si>
  <si>
    <t>2.1.1</t>
  </si>
  <si>
    <t>2.1.7</t>
  </si>
  <si>
    <t>2.1.8</t>
  </si>
  <si>
    <t>2.1.9</t>
  </si>
  <si>
    <t>2.1.10</t>
  </si>
  <si>
    <t>Основи обліку за МСФО</t>
  </si>
  <si>
    <t xml:space="preserve">2.3. Дисципліни професійної підготовки </t>
  </si>
  <si>
    <t>2.2.1</t>
  </si>
  <si>
    <t>Разом п.2.2: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</si>
  <si>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</si>
  <si>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</si>
  <si>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</si>
  <si>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</si>
  <si>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</si>
  <si>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</si>
  <si>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</si>
  <si>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</si>
  <si>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</si>
  <si>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Разом п.2.3: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</si>
  <si>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</si>
  <si>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</si>
  <si>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</si>
  <si>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</si>
  <si>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</si>
  <si>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</si>
  <si>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</si>
  <si>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</si>
  <si>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</si>
  <si>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1.3.5.1</t>
  </si>
  <si>
    <t>1.3.5.2</t>
  </si>
  <si>
    <t>1.3.8.1</t>
  </si>
  <si>
    <t>1.3.8.2</t>
  </si>
  <si>
    <t>1.3.10.1</t>
  </si>
  <si>
    <t>1.3.10.2</t>
  </si>
  <si>
    <t>Разом обов'язкова частина:</t>
  </si>
  <si>
    <t>2. ДИСЦИПЛІНИ ВІЛЬНОГО ВИБОРУ</t>
  </si>
  <si>
    <t>2.1.Соціально-гуманітарні   (факультативні) дисципліни</t>
  </si>
  <si>
    <t xml:space="preserve">2.2 Природничо-наукові (фундаментальні) дисципліни </t>
  </si>
  <si>
    <t>Кількість кредитів</t>
  </si>
  <si>
    <t xml:space="preserve">Українська мова  (за професійним спрямуванням) </t>
  </si>
  <si>
    <t>24+8 по 18 год</t>
  </si>
  <si>
    <t>123+8 по 18 год</t>
  </si>
  <si>
    <t xml:space="preserve">Безпека життєдіяльності </t>
  </si>
  <si>
    <t xml:space="preserve">Соціологія </t>
  </si>
  <si>
    <t>1.1.1.4</t>
  </si>
  <si>
    <t>ф*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</si>
  <si>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</si>
  <si>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</si>
  <si>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</si>
  <si>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1.1.1.5</t>
  </si>
  <si>
    <t>Основи охорони праці та безпека життєдіяльності, у т.ч.</t>
  </si>
  <si>
    <t>2.3.2</t>
  </si>
  <si>
    <t>2.3.3</t>
  </si>
  <si>
    <t>2.3.4</t>
  </si>
  <si>
    <t>Вступ до навчального  процесу</t>
  </si>
  <si>
    <t>1</t>
  </si>
  <si>
    <t>Примітка:    ф*, с* - факультатив (секційні заняття) ,                                 ** - щорічне оцінювання фізичної підготовки студентів</t>
  </si>
  <si>
    <t>1.3.3.3</t>
  </si>
  <si>
    <t>1.3.3.4</t>
  </si>
  <si>
    <t>1.3.7.1</t>
  </si>
  <si>
    <t>1.3.7.2</t>
  </si>
  <si>
    <t>Організація обліку</t>
  </si>
  <si>
    <t>ЗАТВЕРДЖЕНО:</t>
  </si>
  <si>
    <t>на засіданні Вченої ради</t>
  </si>
  <si>
    <t>(Ковальов В.Д.)</t>
  </si>
  <si>
    <t>Ректор ________________________</t>
  </si>
  <si>
    <t>8 по 12год+3</t>
  </si>
  <si>
    <t>Разом п.2.1:</t>
  </si>
  <si>
    <t>Господарське та трудове право</t>
  </si>
  <si>
    <t>2.1.4.1</t>
  </si>
  <si>
    <t>2.1.4.2</t>
  </si>
  <si>
    <t>2.1.4.3</t>
  </si>
  <si>
    <t>2.1.4.4</t>
  </si>
  <si>
    <t>2.1.4.5</t>
  </si>
  <si>
    <t>Політологія</t>
  </si>
  <si>
    <t>1.2.6.1</t>
  </si>
  <si>
    <t>1.2.6.2</t>
  </si>
  <si>
    <t>1.2.8</t>
  </si>
  <si>
    <t>Технології психічної саморегуляції та взаємодії</t>
  </si>
  <si>
    <t xml:space="preserve">Кваліфікація:  бакалавр з обліку і оподаткування </t>
  </si>
  <si>
    <t>2.1.4.6</t>
  </si>
  <si>
    <t>2.1.11</t>
  </si>
  <si>
    <t>Ділова риторика</t>
  </si>
  <si>
    <t>2.1.12</t>
  </si>
  <si>
    <t>Етика сімейних відносин</t>
  </si>
  <si>
    <t>Інформаційні війни</t>
  </si>
  <si>
    <t>2.1.13</t>
  </si>
  <si>
    <t>Екологія</t>
  </si>
  <si>
    <t>Розподіл за семестрами</t>
  </si>
  <si>
    <t>2а</t>
  </si>
  <si>
    <t>2б</t>
  </si>
  <si>
    <t>4а</t>
  </si>
  <si>
    <t>4б</t>
  </si>
  <si>
    <t>6а</t>
  </si>
  <si>
    <t>6б</t>
  </si>
  <si>
    <t>8а</t>
  </si>
  <si>
    <t>8б</t>
  </si>
  <si>
    <t>4б, 6б дф*</t>
  </si>
  <si>
    <t>2б д 2б**</t>
  </si>
  <si>
    <t>4б д 4б**</t>
  </si>
  <si>
    <t>5ф*6б дф* 6б**8а дф* 8б**</t>
  </si>
  <si>
    <t>3</t>
  </si>
  <si>
    <t>4б, 4б</t>
  </si>
  <si>
    <t>5, 5</t>
  </si>
  <si>
    <t>4а семестр</t>
  </si>
  <si>
    <t>4б семестр</t>
  </si>
  <si>
    <t>5 семестр</t>
  </si>
  <si>
    <t>6б семестр</t>
  </si>
  <si>
    <t>7 семестр</t>
  </si>
  <si>
    <t>8а семестр</t>
  </si>
  <si>
    <t>8б семестр</t>
  </si>
  <si>
    <t>7,7</t>
  </si>
  <si>
    <t>8а, 8а</t>
  </si>
  <si>
    <t>7</t>
  </si>
  <si>
    <t>Семестр</t>
  </si>
  <si>
    <t>8а, 8б</t>
  </si>
  <si>
    <t xml:space="preserve">  </t>
  </si>
  <si>
    <t>ПК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</si>
  <si>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ЗД – захист дипломного проекту </t>
  </si>
  <si>
    <t>C/K</t>
  </si>
  <si>
    <t>K</t>
  </si>
  <si>
    <t>C/П</t>
  </si>
  <si>
    <t>3 семестр</t>
  </si>
  <si>
    <t>6а семестр</t>
  </si>
  <si>
    <t xml:space="preserve">V. План навчального процесу на 2018/2019 навчальний рік                                   </t>
  </si>
  <si>
    <t xml:space="preserve">Облік у банках </t>
  </si>
  <si>
    <t>Облік в галузях економіки</t>
  </si>
  <si>
    <t>Звітність підприємств (курсова робота)</t>
  </si>
  <si>
    <t>Бухгалтерський облік  (курсова робота)</t>
  </si>
  <si>
    <t>О.В.Акімова</t>
  </si>
  <si>
    <r>
      <t>протокол № _</t>
    </r>
    <r>
      <rPr>
        <sz val="22"/>
        <rFont val="Times New Roman"/>
        <family val="1"/>
        <charset val="204"/>
      </rPr>
      <t>_</t>
    </r>
  </si>
  <si>
    <t>"   "  березня 201  р.</t>
  </si>
  <si>
    <t>протокол № _8_</t>
  </si>
  <si>
    <t>" 29 "  березня 2018  р.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</si>
  <si>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</si>
  <si>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</si>
  <si>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</si>
  <si>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Канікули</t>
  </si>
  <si>
    <t>126+8 по 18 год</t>
  </si>
  <si>
    <t>2+102 год*</t>
  </si>
  <si>
    <t>7+102 год*</t>
  </si>
  <si>
    <t xml:space="preserve">ОА-18-1, 1 семестр,  2018/2019 навчальний рік                                   </t>
  </si>
  <si>
    <t>години</t>
  </si>
  <si>
    <t>викладач</t>
  </si>
  <si>
    <t xml:space="preserve">ОА-18-1, 2а семестр,  2018/2019 навчальний рік                                    </t>
  </si>
  <si>
    <t xml:space="preserve">ОА-18-1, 2б семестр,  2018/2019 навчальний рік                               </t>
  </si>
  <si>
    <t xml:space="preserve">ОА-17-1, 3 семестр,  2018/2019 навчальний рік                                       </t>
  </si>
  <si>
    <t>Іноземна мова (вся група, 6 студ.)</t>
  </si>
  <si>
    <t>Соціально-гуманітарні   (факультативні) дисципліни</t>
  </si>
  <si>
    <t xml:space="preserve">ОА-17-1, 4а семестр,  2018/2019 навчальний рік                                  </t>
  </si>
  <si>
    <t>ДВВ соц-гум.</t>
  </si>
  <si>
    <t xml:space="preserve">ОА-17-1, 4б семестр,  2018/2019 навчальний рік                                  </t>
  </si>
  <si>
    <t>Соціально-гуманітарні  дисципліни</t>
  </si>
  <si>
    <t>Іноземна мова (6 студ.)</t>
  </si>
  <si>
    <t>Правознавство (5 студ)</t>
  </si>
  <si>
    <t>Психологія (1 студ.)</t>
  </si>
  <si>
    <t xml:space="preserve">ОА-16-1, 5 семестр,  2018/2019 навчальний рік                        </t>
  </si>
  <si>
    <t xml:space="preserve">ОА-16-1, 6а семестр,  2018/2019 навчальний рік                                  </t>
  </si>
  <si>
    <t xml:space="preserve">ОА-16-1, 6б семестр,  2018/2019 навчальний рік                                  </t>
  </si>
  <si>
    <t xml:space="preserve">ОА-15-1, 7 семестр,  2018/2019 навчальний рік                                    </t>
  </si>
  <si>
    <t xml:space="preserve">ОА-15-1, 8а семестр,  2018/2019 навчальний рік                                  </t>
  </si>
  <si>
    <t xml:space="preserve">ОА-15-1, 8б семестр,  2018/2019 навчальний рік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</si>
</sst>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_-;\-* #,##0.0_-;\ &quot;&quot;_-;_-@_-"/>
    <numFmt numFmtId="169" formatCode="#,##0.0;\-* #,##0.0_-;\ &quot;&quot;_-;_-@_-"/>
  </numFmts>
  <fonts count="54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sz val="20"/>
      <name val="Times New Roman"/>
      <family val="1"/>
      <charset val="204"/>
    </font>
    <font>
      <sz val="16"/>
      <name val="Arial Cyr"/>
      <family val="2"/>
      <charset val="204"/>
    </font>
    <font>
      <b/>
      <sz val="22"/>
      <name val="Times New Roman"/>
      <family val="1"/>
      <charset val="204"/>
    </font>
    <font>
      <sz val="16"/>
      <name val="Arial Cyr"/>
      <charset val="204"/>
    </font>
    <font>
      <sz val="22"/>
      <name val="Arial Cyr"/>
      <family val="2"/>
      <charset val="204"/>
    </font>
    <font>
      <sz val="20"/>
      <name val="Arial Cyr"/>
      <family val="2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 Cyr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Arial Cyr"/>
      <family val="2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name val="Times New Roman"/>
      <family val="1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2"/>
      <color indexed="10"/>
      <name val="Times New Roman"/>
      <family val="1"/>
    </font>
    <font>
      <sz val="9"/>
      <name val="Times New Roman"/>
      <family val="1"/>
      <charset val="204"/>
    </font>
    <font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Arial Cyr"/>
      <family val="2"/>
      <charset val="204"/>
    </font>
    <font>
      <sz val="16"/>
      <name val="Times New Roman"/>
      <family val="1"/>
    </font>
    <font>
      <sz val="16"/>
      <name val="Arial"/>
      <family val="2"/>
    </font>
    <font>
      <b/>
      <i/>
      <sz val="16"/>
      <name val="Times New Roman"/>
      <family val="1"/>
      <charset val="204"/>
    </font>
    <font>
      <b/>
      <sz val="16"/>
      <name val="Arial Cyr"/>
      <family val="2"/>
      <charset val="204"/>
    </font>
    <font>
      <i/>
      <sz val="16"/>
      <name val="Times New Roman"/>
      <family val="1"/>
      <charset val="204"/>
    </font>
    <font>
      <sz val="16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4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2" fillId="0" borderId="0" xfId="1" applyFont="1"/>
    <xf numFmtId="0" fontId="0" fillId="0" borderId="0" xfId="0" applyBorder="1" applyAlignment="1">
      <alignment horizontal="right" vertical="center"/>
    </xf>
    <xf numFmtId="0" fontId="10" fillId="0" borderId="0" xfId="1" applyFont="1"/>
    <xf numFmtId="0" fontId="20" fillId="0" borderId="0" xfId="1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6" fontId="1" fillId="0" borderId="0" xfId="2" applyNumberFormat="1" applyFont="1" applyFill="1" applyBorder="1" applyAlignment="1" applyProtection="1">
      <alignment vertical="center"/>
    </xf>
    <xf numFmtId="166" fontId="28" fillId="0" borderId="0" xfId="2" applyNumberFormat="1" applyFont="1" applyFill="1" applyBorder="1" applyAlignment="1" applyProtection="1">
      <alignment vertical="center"/>
    </xf>
    <xf numFmtId="166" fontId="30" fillId="0" borderId="0" xfId="2" applyNumberFormat="1" applyFont="1" applyFill="1" applyBorder="1" applyAlignment="1" applyProtection="1">
      <alignment vertical="center"/>
    </xf>
    <xf numFmtId="166" fontId="1" fillId="0" borderId="0" xfId="2" applyNumberFormat="1" applyFont="1" applyFill="1" applyBorder="1" applyAlignment="1" applyProtection="1">
      <alignment horizontal="left" vertical="center"/>
    </xf>
    <xf numFmtId="166" fontId="32" fillId="0" borderId="0" xfId="2" applyNumberFormat="1" applyFont="1" applyFill="1" applyBorder="1" applyAlignment="1" applyProtection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168" fontId="1" fillId="0" borderId="0" xfId="2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36" fillId="3" borderId="18" xfId="2" applyNumberFormat="1" applyFont="1" applyFill="1" applyBorder="1" applyAlignment="1" applyProtection="1">
      <alignment horizontal="center" vertical="center"/>
    </xf>
    <xf numFmtId="165" fontId="35" fillId="3" borderId="19" xfId="2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38" fillId="0" borderId="0" xfId="0" applyFont="1" applyBorder="1" applyAlignment="1">
      <alignment horizontal="center"/>
    </xf>
    <xf numFmtId="0" fontId="24" fillId="0" borderId="0" xfId="0" applyFont="1" applyAlignment="1"/>
    <xf numFmtId="0" fontId="23" fillId="0" borderId="0" xfId="0" applyFont="1" applyBorder="1" applyAlignment="1"/>
    <xf numFmtId="0" fontId="7" fillId="0" borderId="0" xfId="0" applyFont="1" applyAlignment="1">
      <alignment vertical="center" wrapText="1"/>
    </xf>
    <xf numFmtId="0" fontId="2" fillId="0" borderId="0" xfId="0" applyFont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30" fillId="3" borderId="0" xfId="2" applyNumberFormat="1" applyFont="1" applyFill="1" applyBorder="1" applyAlignment="1" applyProtection="1">
      <alignment vertical="center"/>
    </xf>
    <xf numFmtId="0" fontId="1" fillId="2" borderId="20" xfId="2" applyNumberFormat="1" applyFont="1" applyFill="1" applyBorder="1" applyAlignment="1" applyProtection="1">
      <alignment horizontal="center" vertical="center"/>
    </xf>
    <xf numFmtId="0" fontId="1" fillId="2" borderId="21" xfId="2" applyNumberFormat="1" applyFont="1" applyFill="1" applyBorder="1" applyAlignment="1" applyProtection="1">
      <alignment horizontal="left" vertical="center" wrapText="1"/>
    </xf>
    <xf numFmtId="0" fontId="1" fillId="2" borderId="27" xfId="2" applyNumberFormat="1" applyFont="1" applyFill="1" applyBorder="1" applyAlignment="1" applyProtection="1">
      <alignment horizontal="center" vertical="center"/>
    </xf>
    <xf numFmtId="0" fontId="1" fillId="2" borderId="27" xfId="2" applyFont="1" applyFill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2" borderId="32" xfId="2" applyNumberFormat="1" applyFont="1" applyFill="1" applyBorder="1" applyAlignment="1" applyProtection="1">
      <alignment horizontal="center" vertical="center"/>
    </xf>
    <xf numFmtId="0" fontId="1" fillId="2" borderId="33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center" vertical="center"/>
    </xf>
    <xf numFmtId="166" fontId="35" fillId="0" borderId="0" xfId="2" applyNumberFormat="1" applyFont="1" applyFill="1" applyBorder="1" applyAlignment="1" applyProtection="1">
      <alignment vertical="center"/>
    </xf>
    <xf numFmtId="166" fontId="40" fillId="0" borderId="0" xfId="2" applyNumberFormat="1" applyFont="1" applyFill="1" applyBorder="1" applyAlignment="1" applyProtection="1">
      <alignment vertical="center"/>
    </xf>
    <xf numFmtId="0" fontId="1" fillId="2" borderId="5" xfId="2" applyNumberFormat="1" applyFont="1" applyFill="1" applyBorder="1" applyAlignment="1" applyProtection="1">
      <alignment horizontal="center" vertical="center"/>
    </xf>
    <xf numFmtId="0" fontId="1" fillId="2" borderId="7" xfId="2" applyNumberFormat="1" applyFont="1" applyFill="1" applyBorder="1" applyAlignment="1" applyProtection="1">
      <alignment horizontal="center" vertical="center"/>
    </xf>
    <xf numFmtId="0" fontId="1" fillId="2" borderId="6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6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49" fontId="28" fillId="2" borderId="20" xfId="0" applyNumberFormat="1" applyFont="1" applyFill="1" applyBorder="1" applyAlignment="1" applyProtection="1">
      <alignment horizontal="center" vertical="center"/>
    </xf>
    <xf numFmtId="49" fontId="1" fillId="2" borderId="39" xfId="2" applyNumberFormat="1" applyFont="1" applyFill="1" applyBorder="1" applyAlignment="1">
      <alignment vertical="center" wrapText="1"/>
    </xf>
    <xf numFmtId="49" fontId="28" fillId="2" borderId="27" xfId="0" applyNumberFormat="1" applyFont="1" applyFill="1" applyBorder="1" applyAlignment="1" applyProtection="1">
      <alignment horizontal="center" vertical="center"/>
    </xf>
    <xf numFmtId="49" fontId="1" fillId="2" borderId="43" xfId="2" applyNumberFormat="1" applyFont="1" applyFill="1" applyBorder="1" applyAlignment="1">
      <alignment vertical="center" wrapText="1"/>
    </xf>
    <xf numFmtId="0" fontId="1" fillId="2" borderId="2" xfId="2" applyNumberFormat="1" applyFont="1" applyFill="1" applyBorder="1" applyAlignment="1">
      <alignment horizontal="center" vertical="center" wrapText="1"/>
    </xf>
    <xf numFmtId="0" fontId="1" fillId="2" borderId="3" xfId="2" applyNumberFormat="1" applyFont="1" applyFill="1" applyBorder="1" applyAlignment="1">
      <alignment horizontal="center" vertical="center" wrapText="1"/>
    </xf>
    <xf numFmtId="166" fontId="1" fillId="2" borderId="3" xfId="2" applyNumberFormat="1" applyFont="1" applyFill="1" applyBorder="1" applyAlignment="1" applyProtection="1">
      <alignment horizontal="center" vertical="center" wrapText="1"/>
    </xf>
    <xf numFmtId="165" fontId="1" fillId="2" borderId="27" xfId="2" applyNumberFormat="1" applyFont="1" applyFill="1" applyBorder="1" applyAlignment="1" applyProtection="1">
      <alignment horizontal="center" vertical="center"/>
    </xf>
    <xf numFmtId="0" fontId="28" fillId="2" borderId="4" xfId="2" applyFont="1" applyFill="1" applyBorder="1" applyAlignment="1">
      <alignment horizontal="center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28" fillId="2" borderId="3" xfId="2" applyFont="1" applyFill="1" applyBorder="1" applyAlignment="1">
      <alignment horizontal="center" vertical="center" wrapText="1"/>
    </xf>
    <xf numFmtId="0" fontId="28" fillId="2" borderId="8" xfId="2" applyFont="1" applyFill="1" applyBorder="1" applyAlignment="1">
      <alignment horizontal="center" vertical="center" wrapText="1"/>
    </xf>
    <xf numFmtId="0" fontId="28" fillId="2" borderId="9" xfId="2" applyFont="1" applyFill="1" applyBorder="1" applyAlignment="1">
      <alignment horizontal="center" vertical="center" wrapText="1"/>
    </xf>
    <xf numFmtId="49" fontId="37" fillId="2" borderId="2" xfId="0" applyNumberFormat="1" applyFont="1" applyFill="1" applyBorder="1" applyAlignment="1">
      <alignment vertical="center" wrapText="1"/>
    </xf>
    <xf numFmtId="49" fontId="1" fillId="2" borderId="43" xfId="2" applyNumberFormat="1" applyFont="1" applyFill="1" applyBorder="1" applyAlignment="1">
      <alignment horizontal="left" vertical="center" wrapText="1"/>
    </xf>
    <xf numFmtId="169" fontId="5" fillId="2" borderId="27" xfId="2" applyNumberFormat="1" applyFont="1" applyFill="1" applyBorder="1" applyAlignment="1" applyProtection="1">
      <alignment horizontal="center" vertical="center"/>
    </xf>
    <xf numFmtId="49" fontId="28" fillId="2" borderId="44" xfId="0" applyNumberFormat="1" applyFont="1" applyFill="1" applyBorder="1" applyAlignment="1" applyProtection="1">
      <alignment horizontal="center" vertical="center"/>
    </xf>
    <xf numFmtId="49" fontId="1" fillId="2" borderId="45" xfId="2" applyNumberFormat="1" applyFont="1" applyFill="1" applyBorder="1" applyAlignment="1">
      <alignment horizontal="left" vertical="center" wrapText="1"/>
    </xf>
    <xf numFmtId="49" fontId="5" fillId="2" borderId="47" xfId="0" applyNumberFormat="1" applyFont="1" applyFill="1" applyBorder="1" applyAlignment="1" applyProtection="1">
      <alignment horizontal="center" vertical="center"/>
    </xf>
    <xf numFmtId="49" fontId="28" fillId="2" borderId="48" xfId="2" applyNumberFormat="1" applyFont="1" applyFill="1" applyBorder="1" applyAlignment="1">
      <alignment horizontal="left" vertical="center" wrapText="1"/>
    </xf>
    <xf numFmtId="49" fontId="28" fillId="2" borderId="32" xfId="0" applyNumberFormat="1" applyFont="1" applyFill="1" applyBorder="1" applyAlignment="1" applyProtection="1">
      <alignment horizontal="center" vertical="center"/>
    </xf>
    <xf numFmtId="49" fontId="28" fillId="2" borderId="43" xfId="2" applyNumberFormat="1" applyFont="1" applyFill="1" applyBorder="1" applyAlignment="1">
      <alignment horizontal="left" vertical="center" wrapText="1"/>
    </xf>
    <xf numFmtId="49" fontId="4" fillId="2" borderId="49" xfId="0" applyNumberFormat="1" applyFont="1" applyFill="1" applyBorder="1" applyAlignment="1">
      <alignment horizontal="center" vertical="center" wrapText="1"/>
    </xf>
    <xf numFmtId="164" fontId="1" fillId="2" borderId="50" xfId="0" applyNumberFormat="1" applyFont="1" applyFill="1" applyBorder="1" applyAlignment="1" applyProtection="1">
      <alignment horizontal="center" vertical="center" wrapText="1"/>
    </xf>
    <xf numFmtId="165" fontId="1" fillId="2" borderId="51" xfId="0" applyNumberFormat="1" applyFont="1" applyFill="1" applyBorder="1" applyAlignment="1" applyProtection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164" fontId="1" fillId="2" borderId="53" xfId="0" applyNumberFormat="1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164" fontId="1" fillId="2" borderId="50" xfId="0" applyNumberFormat="1" applyFont="1" applyFill="1" applyBorder="1" applyAlignment="1">
      <alignment horizontal="center" vertical="center" wrapText="1"/>
    </xf>
    <xf numFmtId="165" fontId="28" fillId="2" borderId="2" xfId="2" applyNumberFormat="1" applyFont="1" applyFill="1" applyBorder="1" applyAlignment="1">
      <alignment horizontal="center" vertical="center" wrapText="1"/>
    </xf>
    <xf numFmtId="0" fontId="1" fillId="2" borderId="9" xfId="2" applyNumberFormat="1" applyFont="1" applyFill="1" applyBorder="1" applyAlignment="1" applyProtection="1">
      <alignment vertical="center"/>
    </xf>
    <xf numFmtId="0" fontId="1" fillId="2" borderId="2" xfId="2" applyNumberFormat="1" applyFont="1" applyFill="1" applyBorder="1" applyAlignment="1" applyProtection="1">
      <alignment vertical="center"/>
    </xf>
    <xf numFmtId="0" fontId="1" fillId="2" borderId="8" xfId="2" applyNumberFormat="1" applyFont="1" applyFill="1" applyBorder="1" applyAlignment="1" applyProtection="1">
      <alignment vertical="center"/>
    </xf>
    <xf numFmtId="49" fontId="1" fillId="2" borderId="49" xfId="0" applyNumberFormat="1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 applyProtection="1">
      <alignment horizontal="center" vertical="center"/>
    </xf>
    <xf numFmtId="1" fontId="1" fillId="2" borderId="9" xfId="2" applyNumberFormat="1" applyFont="1" applyFill="1" applyBorder="1" applyAlignment="1">
      <alignment horizontal="center" vertical="center"/>
    </xf>
    <xf numFmtId="0" fontId="1" fillId="2" borderId="2" xfId="2" applyNumberFormat="1" applyFont="1" applyFill="1" applyBorder="1" applyAlignment="1">
      <alignment horizontal="center" vertical="center"/>
    </xf>
    <xf numFmtId="0" fontId="1" fillId="2" borderId="3" xfId="2" applyNumberFormat="1" applyFont="1" applyFill="1" applyBorder="1" applyAlignment="1">
      <alignment horizontal="center" vertical="center"/>
    </xf>
    <xf numFmtId="49" fontId="1" fillId="2" borderId="3" xfId="2" applyNumberFormat="1" applyFont="1" applyFill="1" applyBorder="1" applyAlignment="1">
      <alignment horizontal="center" vertical="center"/>
    </xf>
    <xf numFmtId="169" fontId="1" fillId="2" borderId="27" xfId="2" applyNumberFormat="1" applyFont="1" applyFill="1" applyBorder="1" applyAlignment="1" applyProtection="1">
      <alignment horizontal="center" vertical="center"/>
    </xf>
    <xf numFmtId="1" fontId="1" fillId="2" borderId="35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>
      <alignment horizontal="center" vertical="center"/>
    </xf>
    <xf numFmtId="0" fontId="1" fillId="2" borderId="4" xfId="2" applyNumberFormat="1" applyFont="1" applyFill="1" applyBorder="1" applyAlignment="1">
      <alignment horizontal="center" vertical="center" wrapText="1"/>
    </xf>
    <xf numFmtId="0" fontId="1" fillId="2" borderId="9" xfId="2" applyNumberFormat="1" applyFont="1" applyFill="1" applyBorder="1" applyAlignment="1">
      <alignment horizontal="center" vertical="center" wrapText="1"/>
    </xf>
    <xf numFmtId="0" fontId="1" fillId="2" borderId="8" xfId="2" applyNumberFormat="1" applyFont="1" applyFill="1" applyBorder="1" applyAlignment="1">
      <alignment horizontal="center" vertical="center" wrapText="1"/>
    </xf>
    <xf numFmtId="0" fontId="5" fillId="2" borderId="27" xfId="2" applyNumberFormat="1" applyFont="1" applyFill="1" applyBorder="1" applyAlignment="1" applyProtection="1">
      <alignment horizontal="center" vertical="center"/>
    </xf>
    <xf numFmtId="1" fontId="5" fillId="2" borderId="35" xfId="2" applyNumberFormat="1" applyFont="1" applyFill="1" applyBorder="1" applyAlignment="1" applyProtection="1">
      <alignment horizontal="center" vertical="center"/>
    </xf>
    <xf numFmtId="1" fontId="1" fillId="2" borderId="3" xfId="2" applyNumberFormat="1" applyFont="1" applyFill="1" applyBorder="1" applyAlignment="1">
      <alignment horizontal="center" vertical="center" wrapText="1"/>
    </xf>
    <xf numFmtId="0" fontId="1" fillId="2" borderId="9" xfId="2" applyNumberFormat="1" applyFont="1" applyFill="1" applyBorder="1" applyAlignment="1">
      <alignment horizontal="center" vertical="center"/>
    </xf>
    <xf numFmtId="49" fontId="1" fillId="2" borderId="2" xfId="2" applyNumberFormat="1" applyFont="1" applyFill="1" applyBorder="1" applyAlignment="1">
      <alignment horizontal="center" vertical="center"/>
    </xf>
    <xf numFmtId="0" fontId="1" fillId="2" borderId="2" xfId="2" applyNumberFormat="1" applyFont="1" applyFill="1" applyBorder="1" applyAlignment="1">
      <alignment horizontal="right" vertical="center"/>
    </xf>
    <xf numFmtId="1" fontId="5" fillId="2" borderId="2" xfId="2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right" vertical="center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3" xfId="2" applyNumberFormat="1" applyFont="1" applyFill="1" applyBorder="1" applyAlignment="1">
      <alignment horizontal="center" vertical="center" wrapText="1"/>
    </xf>
    <xf numFmtId="49" fontId="1" fillId="2" borderId="45" xfId="2" applyNumberFormat="1" applyFont="1" applyFill="1" applyBorder="1" applyAlignment="1">
      <alignment vertical="center" wrapText="1"/>
    </xf>
    <xf numFmtId="49" fontId="1" fillId="2" borderId="2" xfId="2" applyNumberFormat="1" applyFont="1" applyFill="1" applyBorder="1" applyAlignment="1" applyProtection="1">
      <alignment horizontal="center" vertical="center"/>
    </xf>
    <xf numFmtId="49" fontId="5" fillId="2" borderId="43" xfId="2" applyNumberFormat="1" applyFont="1" applyFill="1" applyBorder="1" applyAlignment="1">
      <alignment vertical="center" wrapText="1"/>
    </xf>
    <xf numFmtId="49" fontId="1" fillId="2" borderId="27" xfId="2" applyNumberFormat="1" applyFont="1" applyFill="1" applyBorder="1" applyAlignment="1">
      <alignment horizontal="center" vertical="center" wrapText="1"/>
    </xf>
    <xf numFmtId="0" fontId="1" fillId="2" borderId="43" xfId="2" applyFont="1" applyFill="1" applyBorder="1" applyAlignment="1">
      <alignment vertical="center" wrapText="1"/>
    </xf>
    <xf numFmtId="0" fontId="5" fillId="2" borderId="27" xfId="2" applyFont="1" applyFill="1" applyBorder="1" applyAlignment="1">
      <alignment vertical="center" wrapText="1"/>
    </xf>
    <xf numFmtId="49" fontId="1" fillId="2" borderId="54" xfId="2" applyNumberFormat="1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vertical="center" wrapText="1"/>
    </xf>
    <xf numFmtId="49" fontId="1" fillId="2" borderId="27" xfId="2" applyNumberFormat="1" applyFont="1" applyFill="1" applyBorder="1" applyAlignment="1">
      <alignment vertical="center" wrapText="1"/>
    </xf>
    <xf numFmtId="49" fontId="28" fillId="2" borderId="42" xfId="0" applyNumberFormat="1" applyFont="1" applyFill="1" applyBorder="1" applyAlignment="1" applyProtection="1">
      <alignment horizontal="center" vertical="center"/>
    </xf>
    <xf numFmtId="166" fontId="1" fillId="2" borderId="43" xfId="2" applyNumberFormat="1" applyFont="1" applyFill="1" applyBorder="1" applyAlignment="1" applyProtection="1">
      <alignment horizontal="left" vertical="center"/>
    </xf>
    <xf numFmtId="0" fontId="5" fillId="2" borderId="43" xfId="2" applyNumberFormat="1" applyFont="1" applyFill="1" applyBorder="1" applyAlignment="1" applyProtection="1">
      <alignment horizontal="left" vertical="center"/>
    </xf>
    <xf numFmtId="0" fontId="1" fillId="2" borderId="43" xfId="2" applyNumberFormat="1" applyFont="1" applyFill="1" applyBorder="1" applyAlignment="1" applyProtection="1">
      <alignment horizontal="left" vertical="center"/>
    </xf>
    <xf numFmtId="0" fontId="1" fillId="2" borderId="31" xfId="2" applyFont="1" applyFill="1" applyBorder="1" applyAlignment="1">
      <alignment horizontal="left" vertical="center" wrapText="1"/>
    </xf>
    <xf numFmtId="0" fontId="1" fillId="2" borderId="31" xfId="2" applyFont="1" applyFill="1" applyBorder="1" applyAlignment="1">
      <alignment vertical="center" wrapText="1"/>
    </xf>
    <xf numFmtId="0" fontId="28" fillId="2" borderId="43" xfId="2" applyFont="1" applyFill="1" applyBorder="1" applyAlignment="1">
      <alignment vertical="center" wrapText="1"/>
    </xf>
    <xf numFmtId="0" fontId="1" fillId="2" borderId="27" xfId="0" applyNumberFormat="1" applyFont="1" applyFill="1" applyBorder="1" applyAlignment="1" applyProtection="1">
      <alignment horizontal="left" vertical="center"/>
    </xf>
    <xf numFmtId="0" fontId="1" fillId="2" borderId="20" xfId="0" applyNumberFormat="1" applyFont="1" applyFill="1" applyBorder="1" applyAlignment="1" applyProtection="1">
      <alignment horizontal="left" vertical="center" wrapText="1"/>
    </xf>
    <xf numFmtId="0" fontId="5" fillId="2" borderId="27" xfId="0" applyNumberFormat="1" applyFont="1" applyFill="1" applyBorder="1" applyAlignment="1" applyProtection="1">
      <alignment horizontal="left" vertical="center"/>
    </xf>
    <xf numFmtId="166" fontId="5" fillId="2" borderId="27" xfId="0" applyNumberFormat="1" applyFont="1" applyFill="1" applyBorder="1" applyAlignment="1" applyProtection="1">
      <alignment horizontal="left" vertical="center"/>
    </xf>
    <xf numFmtId="167" fontId="1" fillId="2" borderId="20" xfId="0" applyNumberFormat="1" applyFont="1" applyFill="1" applyBorder="1" applyAlignment="1" applyProtection="1">
      <alignment horizontal="left" vertical="center" wrapText="1"/>
    </xf>
    <xf numFmtId="167" fontId="5" fillId="2" borderId="2" xfId="2" applyNumberFormat="1" applyFont="1" applyFill="1" applyBorder="1" applyAlignment="1" applyProtection="1">
      <alignment horizontal="right" vertical="center"/>
    </xf>
    <xf numFmtId="166" fontId="1" fillId="2" borderId="0" xfId="2" applyNumberFormat="1" applyFont="1" applyFill="1" applyBorder="1" applyAlignment="1" applyProtection="1">
      <alignment horizontal="right" vertical="center"/>
    </xf>
    <xf numFmtId="166" fontId="1" fillId="2" borderId="0" xfId="2" applyNumberFormat="1" applyFont="1" applyFill="1" applyBorder="1" applyAlignment="1" applyProtection="1">
      <alignment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28" fillId="2" borderId="0" xfId="2" applyNumberFormat="1" applyFont="1" applyFill="1" applyBorder="1" applyAlignment="1" applyProtection="1">
      <alignment horizontal="center" vertical="center"/>
    </xf>
    <xf numFmtId="166" fontId="30" fillId="2" borderId="0" xfId="2" applyNumberFormat="1" applyFont="1" applyFill="1" applyBorder="1" applyAlignment="1" applyProtection="1">
      <alignment vertical="center"/>
    </xf>
    <xf numFmtId="166" fontId="30" fillId="2" borderId="0" xfId="2" applyNumberFormat="1" applyFont="1" applyFill="1" applyBorder="1" applyAlignment="1" applyProtection="1">
      <alignment horizontal="center" vertical="center" wrapText="1"/>
    </xf>
    <xf numFmtId="0" fontId="30" fillId="2" borderId="0" xfId="2" applyNumberFormat="1" applyFont="1" applyFill="1" applyBorder="1" applyAlignment="1" applyProtection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2" borderId="2" xfId="2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</xf>
    <xf numFmtId="0" fontId="28" fillId="2" borderId="9" xfId="0" applyFont="1" applyFill="1" applyBorder="1" applyAlignment="1">
      <alignment horizontal="center" vertical="center" wrapText="1"/>
    </xf>
    <xf numFmtId="49" fontId="28" fillId="2" borderId="27" xfId="0" applyNumberFormat="1" applyFont="1" applyFill="1" applyBorder="1" applyAlignment="1">
      <alignment horizontal="left" vertical="center" wrapText="1"/>
    </xf>
    <xf numFmtId="0" fontId="1" fillId="2" borderId="23" xfId="2" applyNumberFormat="1" applyFont="1" applyFill="1" applyBorder="1" applyAlignment="1" applyProtection="1">
      <alignment horizontal="left" vertical="center" wrapText="1"/>
    </xf>
    <xf numFmtId="0" fontId="1" fillId="2" borderId="43" xfId="0" applyNumberFormat="1" applyFont="1" applyFill="1" applyBorder="1" applyAlignment="1" applyProtection="1">
      <alignment horizontal="left" vertical="center" wrapText="1"/>
    </xf>
    <xf numFmtId="49" fontId="1" fillId="2" borderId="2" xfId="2" applyNumberFormat="1" applyFont="1" applyFill="1" applyBorder="1" applyAlignment="1">
      <alignment horizontal="left" vertical="center" wrapText="1"/>
    </xf>
    <xf numFmtId="49" fontId="1" fillId="2" borderId="0" xfId="2" applyNumberFormat="1" applyFont="1" applyFill="1" applyBorder="1" applyAlignment="1">
      <alignment horizontal="left" vertical="center" wrapText="1"/>
    </xf>
    <xf numFmtId="0" fontId="28" fillId="2" borderId="48" xfId="2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66" fontId="1" fillId="3" borderId="0" xfId="2" applyNumberFormat="1" applyFont="1" applyFill="1" applyBorder="1" applyAlignment="1" applyProtection="1">
      <alignment vertical="center"/>
    </xf>
    <xf numFmtId="49" fontId="1" fillId="0" borderId="27" xfId="2" applyNumberFormat="1" applyFont="1" applyFill="1" applyBorder="1" applyAlignment="1">
      <alignment horizontal="center" vertical="center" wrapText="1"/>
    </xf>
    <xf numFmtId="49" fontId="1" fillId="0" borderId="43" xfId="2" applyNumberFormat="1" applyFont="1" applyFill="1" applyBorder="1" applyAlignment="1">
      <alignment vertical="center" wrapText="1"/>
    </xf>
    <xf numFmtId="1" fontId="1" fillId="0" borderId="9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169" fontId="1" fillId="0" borderId="27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>
      <alignment horizontal="center" vertical="center"/>
    </xf>
    <xf numFmtId="1" fontId="1" fillId="0" borderId="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3" xfId="2" applyNumberFormat="1" applyFont="1" applyFill="1" applyBorder="1" applyAlignment="1">
      <alignment horizontal="center" vertical="center" wrapText="1"/>
    </xf>
    <xf numFmtId="0" fontId="1" fillId="0" borderId="8" xfId="2" applyNumberFormat="1" applyFont="1" applyFill="1" applyBorder="1" applyAlignment="1">
      <alignment horizontal="center" vertical="center" wrapText="1"/>
    </xf>
    <xf numFmtId="0" fontId="1" fillId="0" borderId="9" xfId="2" applyNumberFormat="1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horizontal="center" vertical="center"/>
    </xf>
    <xf numFmtId="166" fontId="1" fillId="0" borderId="3" xfId="2" applyNumberFormat="1" applyFont="1" applyFill="1" applyBorder="1" applyAlignment="1" applyProtection="1">
      <alignment horizontal="center" vertical="center"/>
    </xf>
    <xf numFmtId="165" fontId="1" fillId="0" borderId="20" xfId="2" applyNumberFormat="1" applyFont="1" applyFill="1" applyBorder="1" applyAlignment="1" applyProtection="1">
      <alignment horizontal="center" vertical="center"/>
    </xf>
    <xf numFmtId="166" fontId="1" fillId="0" borderId="43" xfId="2" applyNumberFormat="1" applyFont="1" applyFill="1" applyBorder="1" applyAlignment="1" applyProtection="1">
      <alignment horizontal="center" vertical="center"/>
    </xf>
    <xf numFmtId="166" fontId="28" fillId="0" borderId="22" xfId="2" applyNumberFormat="1" applyFont="1" applyFill="1" applyBorder="1" applyAlignment="1" applyProtection="1">
      <alignment horizontal="center" vertical="center"/>
    </xf>
    <xf numFmtId="166" fontId="1" fillId="0" borderId="23" xfId="2" applyNumberFormat="1" applyFont="1" applyFill="1" applyBorder="1" applyAlignment="1" applyProtection="1">
      <alignment horizontal="center" vertical="center"/>
    </xf>
    <xf numFmtId="166" fontId="1" fillId="0" borderId="24" xfId="2" applyNumberFormat="1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166" fontId="1" fillId="0" borderId="2" xfId="2" applyNumberFormat="1" applyFont="1" applyFill="1" applyBorder="1" applyAlignment="1" applyProtection="1">
      <alignment horizontal="center" vertical="center"/>
    </xf>
    <xf numFmtId="166" fontId="1" fillId="0" borderId="8" xfId="2" applyNumberFormat="1" applyFont="1" applyFill="1" applyBorder="1" applyAlignment="1" applyProtection="1">
      <alignment horizontal="center" vertical="center"/>
    </xf>
    <xf numFmtId="0" fontId="1" fillId="0" borderId="43" xfId="2" applyFont="1" applyFill="1" applyBorder="1" applyAlignment="1">
      <alignment vertical="center" wrapText="1"/>
    </xf>
    <xf numFmtId="166" fontId="1" fillId="0" borderId="4" xfId="2" applyNumberFormat="1" applyFont="1" applyFill="1" applyBorder="1" applyAlignment="1" applyProtection="1">
      <alignment horizontal="center" vertical="center"/>
    </xf>
    <xf numFmtId="165" fontId="1" fillId="0" borderId="27" xfId="2" applyNumberFormat="1" applyFont="1" applyFill="1" applyBorder="1" applyAlignment="1" applyProtection="1">
      <alignment horizontal="center" vertical="center"/>
    </xf>
    <xf numFmtId="166" fontId="1" fillId="0" borderId="16" xfId="2" applyNumberFormat="1" applyFont="1" applyFill="1" applyBorder="1" applyAlignment="1" applyProtection="1">
      <alignment horizontal="center" vertical="center"/>
    </xf>
    <xf numFmtId="166" fontId="28" fillId="0" borderId="4" xfId="2" applyNumberFormat="1" applyFont="1" applyFill="1" applyBorder="1" applyAlignment="1" applyProtection="1">
      <alignment horizontal="center" vertical="center"/>
    </xf>
    <xf numFmtId="166" fontId="28" fillId="0" borderId="2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0" fontId="1" fillId="0" borderId="61" xfId="2" applyFont="1" applyFill="1" applyBorder="1" applyAlignment="1">
      <alignment horizontal="left" vertical="center" wrapText="1"/>
    </xf>
    <xf numFmtId="0" fontId="1" fillId="0" borderId="4" xfId="2" applyFont="1" applyFill="1" applyBorder="1" applyAlignment="1">
      <alignment horizontal="left" vertical="center" wrapText="1"/>
    </xf>
    <xf numFmtId="166" fontId="1" fillId="0" borderId="27" xfId="2" applyNumberFormat="1" applyFont="1" applyFill="1" applyBorder="1" applyAlignment="1" applyProtection="1">
      <alignment horizontal="center" vertical="center"/>
    </xf>
    <xf numFmtId="166" fontId="1" fillId="0" borderId="9" xfId="2" applyNumberFormat="1" applyFont="1" applyFill="1" applyBorder="1" applyAlignment="1">
      <alignment horizontal="center" vertical="center" wrapText="1"/>
    </xf>
    <xf numFmtId="166" fontId="1" fillId="0" borderId="28" xfId="2" applyNumberFormat="1" applyFont="1" applyFill="1" applyBorder="1" applyAlignment="1" applyProtection="1">
      <alignment horizontal="center" vertical="center"/>
    </xf>
    <xf numFmtId="166" fontId="1" fillId="0" borderId="29" xfId="2" applyNumberFormat="1" applyFont="1" applyFill="1" applyBorder="1" applyAlignment="1" applyProtection="1">
      <alignment horizontal="center" vertical="center"/>
    </xf>
    <xf numFmtId="1" fontId="28" fillId="0" borderId="43" xfId="2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166" fontId="1" fillId="0" borderId="2" xfId="2" applyNumberFormat="1" applyFont="1" applyFill="1" applyBorder="1" applyAlignment="1" applyProtection="1">
      <alignment vertical="center"/>
    </xf>
    <xf numFmtId="0" fontId="5" fillId="0" borderId="9" xfId="2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5" fillId="0" borderId="43" xfId="2" applyNumberFormat="1" applyFont="1" applyFill="1" applyBorder="1" applyAlignment="1">
      <alignment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31" fillId="0" borderId="2" xfId="2" applyNumberFormat="1" applyFont="1" applyFill="1" applyBorder="1" applyAlignment="1" applyProtection="1">
      <alignment horizontal="center" vertical="center"/>
    </xf>
    <xf numFmtId="0" fontId="1" fillId="0" borderId="27" xfId="2" applyFont="1" applyFill="1" applyBorder="1" applyAlignment="1">
      <alignment horizontal="center" vertical="center" wrapText="1"/>
    </xf>
    <xf numFmtId="0" fontId="1" fillId="0" borderId="9" xfId="2" applyNumberFormat="1" applyFont="1" applyFill="1" applyBorder="1" applyAlignment="1" applyProtection="1">
      <alignment horizontal="center" vertical="center"/>
    </xf>
    <xf numFmtId="1" fontId="1" fillId="0" borderId="8" xfId="2" applyNumberFormat="1" applyFont="1" applyFill="1" applyBorder="1" applyAlignment="1">
      <alignment horizontal="center" vertical="center" wrapText="1"/>
    </xf>
    <xf numFmtId="0" fontId="31" fillId="0" borderId="4" xfId="2" applyNumberFormat="1" applyFont="1" applyFill="1" applyBorder="1" applyAlignment="1" applyProtection="1">
      <alignment horizontal="center" vertical="center"/>
    </xf>
    <xf numFmtId="0" fontId="31" fillId="0" borderId="8" xfId="2" applyNumberFormat="1" applyFont="1" applyFill="1" applyBorder="1" applyAlignment="1" applyProtection="1">
      <alignment horizontal="center" vertical="center"/>
    </xf>
    <xf numFmtId="0" fontId="1" fillId="0" borderId="4" xfId="2" applyNumberFormat="1" applyFont="1" applyFill="1" applyBorder="1" applyAlignment="1" applyProtection="1">
      <alignment horizontal="center" vertical="center"/>
    </xf>
    <xf numFmtId="169" fontId="5" fillId="0" borderId="27" xfId="2" applyNumberFormat="1" applyFont="1" applyFill="1" applyBorder="1" applyAlignment="1" applyProtection="1">
      <alignment horizontal="center" vertical="center"/>
    </xf>
    <xf numFmtId="167" fontId="5" fillId="0" borderId="27" xfId="2" applyNumberFormat="1" applyFont="1" applyFill="1" applyBorder="1" applyAlignment="1" applyProtection="1">
      <alignment horizontal="center" vertical="center"/>
    </xf>
    <xf numFmtId="167" fontId="5" fillId="0" borderId="9" xfId="2" applyNumberFormat="1" applyFont="1" applyFill="1" applyBorder="1" applyAlignment="1" applyProtection="1">
      <alignment horizontal="center" vertical="center"/>
    </xf>
    <xf numFmtId="167" fontId="5" fillId="0" borderId="2" xfId="2" applyNumberFormat="1" applyFont="1" applyFill="1" applyBorder="1" applyAlignment="1" applyProtection="1">
      <alignment horizontal="center" vertical="center"/>
    </xf>
    <xf numFmtId="167" fontId="5" fillId="0" borderId="8" xfId="2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1" fontId="5" fillId="0" borderId="27" xfId="2" applyNumberFormat="1" applyFont="1" applyFill="1" applyBorder="1" applyAlignment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0" fontId="5" fillId="0" borderId="2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43" xfId="2" applyFont="1" applyFill="1" applyBorder="1" applyAlignment="1">
      <alignment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67" fontId="5" fillId="0" borderId="43" xfId="2" applyNumberFormat="1" applyFont="1" applyFill="1" applyBorder="1" applyAlignment="1" applyProtection="1">
      <alignment horizontal="center" vertical="center"/>
    </xf>
    <xf numFmtId="0" fontId="5" fillId="0" borderId="48" xfId="2" applyNumberFormat="1" applyFont="1" applyFill="1" applyBorder="1" applyAlignment="1" applyProtection="1">
      <alignment horizontal="left" vertical="center" wrapText="1"/>
    </xf>
    <xf numFmtId="0" fontId="5" fillId="0" borderId="25" xfId="2" applyNumberFormat="1" applyFont="1" applyFill="1" applyBorder="1" applyAlignment="1" applyProtection="1">
      <alignment horizontal="center" vertical="center"/>
    </xf>
    <xf numFmtId="0" fontId="1" fillId="0" borderId="23" xfId="2" applyNumberFormat="1" applyFont="1" applyFill="1" applyBorder="1" applyAlignment="1" applyProtection="1">
      <alignment horizontal="center" vertical="center"/>
    </xf>
    <xf numFmtId="0" fontId="1" fillId="0" borderId="26" xfId="2" applyNumberFormat="1" applyFont="1" applyFill="1" applyBorder="1" applyAlignment="1" applyProtection="1">
      <alignment horizontal="center" vertical="center"/>
    </xf>
    <xf numFmtId="0" fontId="5" fillId="0" borderId="26" xfId="2" applyNumberFormat="1" applyFont="1" applyFill="1" applyBorder="1" applyAlignment="1" applyProtection="1">
      <alignment horizontal="center" vertical="center"/>
    </xf>
    <xf numFmtId="169" fontId="1" fillId="0" borderId="20" xfId="2" applyNumberFormat="1" applyFont="1" applyFill="1" applyBorder="1" applyAlignment="1" applyProtection="1">
      <alignment horizontal="center" vertical="center"/>
    </xf>
    <xf numFmtId="167" fontId="1" fillId="0" borderId="20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vertical="justify" wrapText="1"/>
    </xf>
    <xf numFmtId="0" fontId="5" fillId="0" borderId="40" xfId="2" applyNumberFormat="1" applyFont="1" applyFill="1" applyBorder="1" applyAlignment="1" applyProtection="1">
      <alignment horizontal="center" vertical="center"/>
    </xf>
    <xf numFmtId="0" fontId="31" fillId="0" borderId="3" xfId="2" applyNumberFormat="1" applyFont="1" applyFill="1" applyBorder="1" applyAlignment="1" applyProtection="1">
      <alignment horizontal="center" vertical="center"/>
    </xf>
    <xf numFmtId="49" fontId="5" fillId="0" borderId="27" xfId="2" applyNumberFormat="1" applyFont="1" applyFill="1" applyBorder="1" applyAlignment="1">
      <alignment vertical="center" wrapText="1"/>
    </xf>
    <xf numFmtId="0" fontId="5" fillId="0" borderId="27" xfId="2" applyFont="1" applyFill="1" applyBorder="1" applyAlignment="1">
      <alignment vertical="center" wrapText="1"/>
    </xf>
    <xf numFmtId="0" fontId="28" fillId="0" borderId="35" xfId="2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7" xfId="2" applyNumberFormat="1" applyFont="1" applyFill="1" applyBorder="1" applyAlignment="1">
      <alignment horizontal="center" vertical="center" wrapText="1"/>
    </xf>
    <xf numFmtId="49" fontId="5" fillId="0" borderId="32" xfId="2" applyNumberFormat="1" applyFont="1" applyFill="1" applyBorder="1" applyAlignment="1">
      <alignment vertical="center" wrapText="1"/>
    </xf>
    <xf numFmtId="1" fontId="1" fillId="0" borderId="35" xfId="2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>
      <alignment horizontal="center" vertical="center"/>
    </xf>
    <xf numFmtId="0" fontId="1" fillId="0" borderId="7" xfId="2" applyNumberFormat="1" applyFont="1" applyFill="1" applyBorder="1" applyAlignment="1">
      <alignment horizontal="center" vertical="center"/>
    </xf>
    <xf numFmtId="169" fontId="1" fillId="0" borderId="32" xfId="2" applyNumberFormat="1" applyFont="1" applyFill="1" applyBorder="1" applyAlignment="1" applyProtection="1">
      <alignment horizontal="center" vertical="center"/>
    </xf>
    <xf numFmtId="1" fontId="1" fillId="0" borderId="32" xfId="2" applyNumberFormat="1" applyFont="1" applyFill="1" applyBorder="1" applyAlignment="1">
      <alignment horizontal="center" vertical="center"/>
    </xf>
    <xf numFmtId="1" fontId="1" fillId="0" borderId="35" xfId="2" applyNumberFormat="1" applyFont="1" applyFill="1" applyBorder="1" applyAlignment="1" applyProtection="1">
      <alignment horizontal="center" vertical="center"/>
    </xf>
    <xf numFmtId="1" fontId="1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1" fontId="1" fillId="0" borderId="7" xfId="2" applyNumberFormat="1" applyFont="1" applyFill="1" applyBorder="1" applyAlignment="1">
      <alignment horizontal="center" vertical="center" wrapText="1"/>
    </xf>
    <xf numFmtId="49" fontId="28" fillId="0" borderId="42" xfId="0" applyNumberFormat="1" applyFont="1" applyFill="1" applyBorder="1" applyAlignment="1" applyProtection="1">
      <alignment horizontal="center" vertical="center"/>
    </xf>
    <xf numFmtId="49" fontId="28" fillId="2" borderId="2" xfId="0" applyNumberFormat="1" applyFont="1" applyFill="1" applyBorder="1" applyAlignment="1">
      <alignment horizontal="left" vertical="center" wrapText="1"/>
    </xf>
    <xf numFmtId="49" fontId="1" fillId="2" borderId="2" xfId="2" applyNumberFormat="1" applyFont="1" applyFill="1" applyBorder="1" applyAlignment="1">
      <alignment vertical="center" wrapText="1"/>
    </xf>
    <xf numFmtId="0" fontId="1" fillId="4" borderId="2" xfId="2" applyNumberFormat="1" applyFont="1" applyFill="1" applyBorder="1" applyAlignment="1" applyProtection="1">
      <alignment horizontal="center" vertical="center"/>
    </xf>
    <xf numFmtId="0" fontId="1" fillId="4" borderId="4" xfId="2" applyNumberFormat="1" applyFont="1" applyFill="1" applyBorder="1" applyAlignment="1">
      <alignment horizontal="center" vertical="center" wrapText="1"/>
    </xf>
    <xf numFmtId="166" fontId="1" fillId="4" borderId="0" xfId="2" applyNumberFormat="1" applyFont="1" applyFill="1" applyBorder="1" applyAlignment="1" applyProtection="1">
      <alignment vertical="center"/>
    </xf>
    <xf numFmtId="166" fontId="30" fillId="4" borderId="0" xfId="2" applyNumberFormat="1" applyFont="1" applyFill="1" applyBorder="1" applyAlignment="1" applyProtection="1">
      <alignment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2" borderId="1" xfId="2" applyNumberFormat="1" applyFont="1" applyFill="1" applyBorder="1" applyAlignment="1" applyProtection="1">
      <alignment horizontal="center" vertical="center"/>
    </xf>
    <xf numFmtId="0" fontId="2" fillId="2" borderId="7" xfId="2" applyNumberFormat="1" applyFont="1" applyFill="1" applyBorder="1" applyAlignment="1" applyProtection="1">
      <alignment horizontal="center" vertical="center"/>
    </xf>
    <xf numFmtId="0" fontId="2" fillId="4" borderId="2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49" fontId="45" fillId="2" borderId="27" xfId="0" applyNumberFormat="1" applyFont="1" applyFill="1" applyBorder="1" applyAlignment="1" applyProtection="1">
      <alignment horizontal="center" vertical="center"/>
    </xf>
    <xf numFmtId="49" fontId="2" fillId="2" borderId="43" xfId="2" applyNumberFormat="1" applyFont="1" applyFill="1" applyBorder="1" applyAlignment="1">
      <alignment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2" xfId="2" applyNumberFormat="1" applyFont="1" applyFill="1" applyBorder="1" applyAlignment="1">
      <alignment horizontal="center" vertical="center" wrapText="1"/>
    </xf>
    <xf numFmtId="0" fontId="2" fillId="2" borderId="3" xfId="2" applyNumberFormat="1" applyFont="1" applyFill="1" applyBorder="1" applyAlignment="1">
      <alignment horizontal="center" vertical="center" wrapText="1"/>
    </xf>
    <xf numFmtId="166" fontId="2" fillId="2" borderId="3" xfId="2" applyNumberFormat="1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45" fillId="2" borderId="2" xfId="2" applyFont="1" applyFill="1" applyBorder="1" applyAlignment="1">
      <alignment horizontal="center" vertical="center" wrapText="1"/>
    </xf>
    <xf numFmtId="166" fontId="45" fillId="0" borderId="0" xfId="2" applyNumberFormat="1" applyFont="1" applyFill="1" applyBorder="1" applyAlignment="1" applyProtection="1">
      <alignment vertical="center"/>
    </xf>
    <xf numFmtId="49" fontId="2" fillId="2" borderId="43" xfId="2" applyNumberFormat="1" applyFont="1" applyFill="1" applyBorder="1" applyAlignment="1">
      <alignment horizontal="left" vertical="center" wrapText="1"/>
    </xf>
    <xf numFmtId="49" fontId="2" fillId="2" borderId="2" xfId="2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166" fontId="2" fillId="2" borderId="3" xfId="2" applyNumberFormat="1" applyFont="1" applyFill="1" applyBorder="1" applyAlignment="1" applyProtection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6" fontId="45" fillId="2" borderId="2" xfId="2" applyNumberFormat="1" applyFont="1" applyFill="1" applyBorder="1" applyAlignment="1" applyProtection="1">
      <alignment horizontal="center" vertical="center"/>
    </xf>
    <xf numFmtId="49" fontId="45" fillId="2" borderId="32" xfId="0" applyNumberFormat="1" applyFont="1" applyFill="1" applyBorder="1" applyAlignment="1" applyProtection="1">
      <alignment horizontal="center" vertical="center"/>
    </xf>
    <xf numFmtId="49" fontId="45" fillId="2" borderId="43" xfId="2" applyNumberFormat="1" applyFont="1" applyFill="1" applyBorder="1" applyAlignment="1">
      <alignment horizontal="left" vertical="center" wrapText="1"/>
    </xf>
    <xf numFmtId="0" fontId="45" fillId="2" borderId="9" xfId="0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49" fontId="2" fillId="2" borderId="49" xfId="0" applyNumberFormat="1" applyFont="1" applyFill="1" applyBorder="1" applyAlignment="1">
      <alignment horizontal="center" vertical="center" wrapText="1"/>
    </xf>
    <xf numFmtId="164" fontId="2" fillId="2" borderId="50" xfId="0" applyNumberFormat="1" applyFont="1" applyFill="1" applyBorder="1" applyAlignment="1" applyProtection="1">
      <alignment horizontal="center" vertical="center" wrapText="1"/>
    </xf>
    <xf numFmtId="164" fontId="2" fillId="2" borderId="53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164" fontId="2" fillId="2" borderId="50" xfId="0" applyNumberFormat="1" applyFont="1" applyFill="1" applyBorder="1" applyAlignment="1">
      <alignment horizontal="center" vertical="center" wrapText="1"/>
    </xf>
    <xf numFmtId="165" fontId="45" fillId="2" borderId="2" xfId="2" applyNumberFormat="1" applyFont="1" applyFill="1" applyBorder="1" applyAlignment="1">
      <alignment horizontal="center" vertical="center" wrapText="1"/>
    </xf>
    <xf numFmtId="0" fontId="2" fillId="2" borderId="2" xfId="2" applyNumberFormat="1" applyFont="1" applyFill="1" applyBorder="1" applyAlignment="1" applyProtection="1">
      <alignment vertical="center"/>
    </xf>
    <xf numFmtId="166" fontId="46" fillId="0" borderId="0" xfId="2" applyNumberFormat="1" applyFont="1" applyFill="1" applyBorder="1" applyAlignment="1" applyProtection="1">
      <alignment vertical="center"/>
    </xf>
    <xf numFmtId="49" fontId="45" fillId="2" borderId="2" xfId="0" applyNumberFormat="1" applyFont="1" applyFill="1" applyBorder="1" applyAlignment="1" applyProtection="1">
      <alignment horizontal="center" vertical="center"/>
    </xf>
    <xf numFmtId="49" fontId="45" fillId="2" borderId="2" xfId="0" applyNumberFormat="1" applyFont="1" applyFill="1" applyBorder="1" applyAlignment="1">
      <alignment horizontal="left" vertical="center" wrapText="1"/>
    </xf>
    <xf numFmtId="49" fontId="45" fillId="2" borderId="2" xfId="0" applyNumberFormat="1" applyFont="1" applyFill="1" applyBorder="1" applyAlignment="1">
      <alignment horizontal="center" vertical="center"/>
    </xf>
    <xf numFmtId="0" fontId="45" fillId="2" borderId="2" xfId="0" applyNumberFormat="1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5" fillId="4" borderId="2" xfId="0" applyNumberFormat="1" applyFont="1" applyFill="1" applyBorder="1" applyAlignment="1">
      <alignment horizontal="center" vertical="center" wrapText="1"/>
    </xf>
    <xf numFmtId="0" fontId="45" fillId="2" borderId="2" xfId="0" applyNumberFormat="1" applyFont="1" applyFill="1" applyBorder="1" applyAlignment="1">
      <alignment horizontal="center" vertical="center" wrapText="1"/>
    </xf>
    <xf numFmtId="1" fontId="2" fillId="2" borderId="9" xfId="2" applyNumberFormat="1" applyFont="1" applyFill="1" applyBorder="1" applyAlignment="1">
      <alignment horizontal="center" vertical="center"/>
    </xf>
    <xf numFmtId="0" fontId="2" fillId="2" borderId="2" xfId="2" applyNumberFormat="1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49" fontId="2" fillId="2" borderId="3" xfId="2" applyNumberFormat="1" applyFont="1" applyFill="1" applyBorder="1" applyAlignment="1">
      <alignment horizontal="center" vertical="center"/>
    </xf>
    <xf numFmtId="1" fontId="2" fillId="2" borderId="35" xfId="2" applyNumberFormat="1" applyFont="1" applyFill="1" applyBorder="1" applyAlignment="1" applyProtection="1">
      <alignment horizontal="center" vertical="center"/>
    </xf>
    <xf numFmtId="1" fontId="2" fillId="2" borderId="2" xfId="2" applyNumberFormat="1" applyFont="1" applyFill="1" applyBorder="1" applyAlignment="1">
      <alignment horizontal="center" vertical="center"/>
    </xf>
    <xf numFmtId="1" fontId="2" fillId="2" borderId="3" xfId="2" applyNumberFormat="1" applyFont="1" applyFill="1" applyBorder="1" applyAlignment="1">
      <alignment horizontal="center" vertical="center" wrapText="1"/>
    </xf>
    <xf numFmtId="49" fontId="2" fillId="2" borderId="2" xfId="2" applyNumberFormat="1" applyFont="1" applyFill="1" applyBorder="1" applyAlignment="1">
      <alignment horizontal="center" vertical="center"/>
    </xf>
    <xf numFmtId="49" fontId="2" fillId="2" borderId="45" xfId="2" applyNumberFormat="1" applyFont="1" applyFill="1" applyBorder="1" applyAlignment="1">
      <alignment vertical="center" wrapText="1"/>
    </xf>
    <xf numFmtId="0" fontId="2" fillId="2" borderId="35" xfId="2" applyNumberFormat="1" applyFont="1" applyFill="1" applyBorder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/>
    </xf>
    <xf numFmtId="49" fontId="2" fillId="2" borderId="7" xfId="2" applyNumberFormat="1" applyFont="1" applyFill="1" applyBorder="1" applyAlignment="1">
      <alignment horizontal="center" vertical="center"/>
    </xf>
    <xf numFmtId="1" fontId="3" fillId="2" borderId="35" xfId="2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center" vertical="center"/>
    </xf>
    <xf numFmtId="1" fontId="3" fillId="2" borderId="7" xfId="2" applyNumberFormat="1" applyFont="1" applyFill="1" applyBorder="1" applyAlignment="1">
      <alignment horizontal="center" vertical="center" wrapText="1"/>
    </xf>
    <xf numFmtId="166" fontId="2" fillId="2" borderId="0" xfId="2" applyNumberFormat="1" applyFont="1" applyFill="1" applyBorder="1" applyAlignment="1" applyProtection="1">
      <alignment vertical="center"/>
    </xf>
    <xf numFmtId="166" fontId="2" fillId="4" borderId="0" xfId="2" applyNumberFormat="1" applyFont="1" applyFill="1" applyBorder="1" applyAlignment="1" applyProtection="1">
      <alignment vertical="center"/>
    </xf>
    <xf numFmtId="0" fontId="2" fillId="2" borderId="0" xfId="2" applyNumberFormat="1" applyFont="1" applyFill="1" applyBorder="1" applyAlignment="1" applyProtection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2" fillId="2" borderId="0" xfId="2" applyFont="1" applyFill="1" applyBorder="1" applyAlignment="1">
      <alignment horizontal="center" wrapText="1"/>
    </xf>
    <xf numFmtId="0" fontId="45" fillId="2" borderId="0" xfId="2" applyNumberFormat="1" applyFont="1" applyFill="1" applyBorder="1" applyAlignment="1" applyProtection="1">
      <alignment horizontal="center" vertical="center"/>
    </xf>
    <xf numFmtId="166" fontId="46" fillId="2" borderId="0" xfId="2" applyNumberFormat="1" applyFont="1" applyFill="1" applyBorder="1" applyAlignment="1" applyProtection="1">
      <alignment vertical="center"/>
    </xf>
    <xf numFmtId="166" fontId="46" fillId="2" borderId="0" xfId="2" applyNumberFormat="1" applyFont="1" applyFill="1" applyBorder="1" applyAlignment="1" applyProtection="1">
      <alignment horizontal="center" vertical="center" wrapText="1"/>
    </xf>
    <xf numFmtId="0" fontId="46" fillId="2" borderId="0" xfId="2" applyNumberFormat="1" applyFont="1" applyFill="1" applyBorder="1" applyAlignment="1" applyProtection="1">
      <alignment horizontal="center" vertical="center" wrapText="1"/>
    </xf>
    <xf numFmtId="166" fontId="46" fillId="4" borderId="0" xfId="2" applyNumberFormat="1" applyFont="1" applyFill="1" applyBorder="1" applyAlignment="1" applyProtection="1">
      <alignment vertical="center"/>
    </xf>
    <xf numFmtId="0" fontId="2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 applyProtection="1">
      <alignment vertical="center"/>
    </xf>
    <xf numFmtId="0" fontId="45" fillId="4" borderId="2" xfId="2" applyFont="1" applyFill="1" applyBorder="1" applyAlignment="1">
      <alignment horizontal="center" vertical="center" wrapText="1"/>
    </xf>
    <xf numFmtId="166" fontId="45" fillId="0" borderId="2" xfId="2" applyNumberFormat="1" applyFont="1" applyFill="1" applyBorder="1" applyAlignment="1" applyProtection="1">
      <alignment vertical="center"/>
    </xf>
    <xf numFmtId="166" fontId="46" fillId="0" borderId="2" xfId="2" applyNumberFormat="1" applyFont="1" applyFill="1" applyBorder="1" applyAlignment="1" applyProtection="1">
      <alignment vertical="center"/>
    </xf>
    <xf numFmtId="166" fontId="46" fillId="3" borderId="2" xfId="2" applyNumberFormat="1" applyFont="1" applyFill="1" applyBorder="1" applyAlignment="1" applyProtection="1">
      <alignment vertical="center"/>
    </xf>
    <xf numFmtId="0" fontId="2" fillId="4" borderId="2" xfId="2" applyNumberFormat="1" applyFont="1" applyFill="1" applyBorder="1" applyAlignment="1">
      <alignment horizontal="center" vertical="center" wrapText="1"/>
    </xf>
    <xf numFmtId="0" fontId="1" fillId="4" borderId="1" xfId="2" applyNumberFormat="1" applyFont="1" applyFill="1" applyBorder="1" applyAlignment="1" applyProtection="1">
      <alignment horizontal="center" vertical="center"/>
    </xf>
    <xf numFmtId="0" fontId="1" fillId="4" borderId="36" xfId="2" applyNumberFormat="1" applyFont="1" applyFill="1" applyBorder="1" applyAlignment="1" applyProtection="1">
      <alignment horizontal="center" vertical="center"/>
    </xf>
    <xf numFmtId="0" fontId="28" fillId="4" borderId="2" xfId="2" applyFont="1" applyFill="1" applyBorder="1" applyAlignment="1">
      <alignment horizontal="center" vertical="center" wrapText="1"/>
    </xf>
    <xf numFmtId="166" fontId="28" fillId="0" borderId="2" xfId="2" applyNumberFormat="1" applyFont="1" applyFill="1" applyBorder="1" applyAlignment="1" applyProtection="1">
      <alignment vertical="center"/>
    </xf>
    <xf numFmtId="166" fontId="30" fillId="0" borderId="2" xfId="2" applyNumberFormat="1" applyFont="1" applyFill="1" applyBorder="1" applyAlignment="1" applyProtection="1">
      <alignment vertical="center"/>
    </xf>
    <xf numFmtId="166" fontId="12" fillId="0" borderId="0" xfId="2" applyNumberFormat="1" applyFont="1" applyFill="1" applyBorder="1" applyAlignment="1" applyProtection="1">
      <alignment vertical="center"/>
    </xf>
    <xf numFmtId="166" fontId="12" fillId="0" borderId="2" xfId="2" applyNumberFormat="1" applyFont="1" applyFill="1" applyBorder="1" applyAlignment="1" applyProtection="1">
      <alignment vertical="center"/>
    </xf>
    <xf numFmtId="0" fontId="12" fillId="4" borderId="2" xfId="2" applyNumberFormat="1" applyFont="1" applyFill="1" applyBorder="1" applyAlignment="1" applyProtection="1">
      <alignment horizontal="center" vertical="center"/>
    </xf>
    <xf numFmtId="0" fontId="12" fillId="2" borderId="2" xfId="2" applyNumberFormat="1" applyFont="1" applyFill="1" applyBorder="1" applyAlignment="1" applyProtection="1">
      <alignment horizontal="center" vertical="center"/>
    </xf>
    <xf numFmtId="49" fontId="48" fillId="2" borderId="27" xfId="0" applyNumberFormat="1" applyFont="1" applyFill="1" applyBorder="1" applyAlignment="1" applyProtection="1">
      <alignment horizontal="center" vertical="center"/>
    </xf>
    <xf numFmtId="49" fontId="12" fillId="2" borderId="43" xfId="2" applyNumberFormat="1" applyFont="1" applyFill="1" applyBorder="1" applyAlignment="1">
      <alignment vertical="center" wrapText="1"/>
    </xf>
    <xf numFmtId="0" fontId="12" fillId="2" borderId="9" xfId="2" applyFont="1" applyFill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center" vertical="center" wrapText="1"/>
    </xf>
    <xf numFmtId="49" fontId="12" fillId="2" borderId="3" xfId="2" applyNumberFormat="1" applyFont="1" applyFill="1" applyBorder="1" applyAlignment="1">
      <alignment horizontal="center" vertical="center" wrapText="1"/>
    </xf>
    <xf numFmtId="166" fontId="12" fillId="2" borderId="3" xfId="2" applyNumberFormat="1" applyFont="1" applyFill="1" applyBorder="1" applyAlignment="1" applyProtection="1">
      <alignment horizontal="center" vertical="center" wrapText="1"/>
    </xf>
    <xf numFmtId="165" fontId="12" fillId="2" borderId="27" xfId="2" applyNumberFormat="1" applyFont="1" applyFill="1" applyBorder="1" applyAlignment="1" applyProtection="1">
      <alignment horizontal="center" vertical="center"/>
    </xf>
    <xf numFmtId="0" fontId="12" fillId="2" borderId="27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48" fillId="4" borderId="2" xfId="2" applyFont="1" applyFill="1" applyBorder="1" applyAlignment="1">
      <alignment horizontal="center" vertical="center" wrapText="1"/>
    </xf>
    <xf numFmtId="0" fontId="48" fillId="2" borderId="2" xfId="2" applyFont="1" applyFill="1" applyBorder="1" applyAlignment="1">
      <alignment horizontal="center" vertical="center" wrapText="1"/>
    </xf>
    <xf numFmtId="166" fontId="48" fillId="2" borderId="2" xfId="2" applyNumberFormat="1" applyFont="1" applyFill="1" applyBorder="1" applyAlignment="1" applyProtection="1">
      <alignment vertical="center"/>
    </xf>
    <xf numFmtId="166" fontId="48" fillId="0" borderId="2" xfId="2" applyNumberFormat="1" applyFont="1" applyFill="1" applyBorder="1" applyAlignment="1" applyProtection="1">
      <alignment vertical="center"/>
    </xf>
    <xf numFmtId="49" fontId="48" fillId="2" borderId="32" xfId="0" applyNumberFormat="1" applyFont="1" applyFill="1" applyBorder="1" applyAlignment="1" applyProtection="1">
      <alignment horizontal="center" vertical="center"/>
    </xf>
    <xf numFmtId="49" fontId="48" fillId="2" borderId="43" xfId="2" applyNumberFormat="1" applyFont="1" applyFill="1" applyBorder="1" applyAlignment="1">
      <alignment horizontal="left" vertical="center" wrapText="1"/>
    </xf>
    <xf numFmtId="0" fontId="48" fillId="2" borderId="9" xfId="0" applyFont="1" applyFill="1" applyBorder="1" applyAlignment="1">
      <alignment horizontal="center" vertical="center" wrapText="1"/>
    </xf>
    <xf numFmtId="0" fontId="12" fillId="2" borderId="49" xfId="0" applyNumberFormat="1" applyFont="1" applyFill="1" applyBorder="1" applyAlignment="1">
      <alignment horizontal="center" vertical="center" wrapText="1"/>
    </xf>
    <xf numFmtId="49" fontId="12" fillId="2" borderId="49" xfId="0" applyNumberFormat="1" applyFont="1" applyFill="1" applyBorder="1" applyAlignment="1">
      <alignment horizontal="center" vertical="center" wrapText="1"/>
    </xf>
    <xf numFmtId="164" fontId="12" fillId="2" borderId="50" xfId="0" applyNumberFormat="1" applyFont="1" applyFill="1" applyBorder="1" applyAlignment="1" applyProtection="1">
      <alignment horizontal="center" vertical="center" wrapText="1"/>
    </xf>
    <xf numFmtId="165" fontId="12" fillId="2" borderId="51" xfId="0" applyNumberFormat="1" applyFont="1" applyFill="1" applyBorder="1" applyAlignment="1" applyProtection="1">
      <alignment horizontal="center" vertical="center"/>
    </xf>
    <xf numFmtId="0" fontId="12" fillId="2" borderId="52" xfId="0" applyFont="1" applyFill="1" applyBorder="1" applyAlignment="1">
      <alignment horizontal="center" vertical="center" wrapText="1"/>
    </xf>
    <xf numFmtId="164" fontId="12" fillId="2" borderId="53" xfId="0" applyNumberFormat="1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164" fontId="12" fillId="2" borderId="50" xfId="0" applyNumberFormat="1" applyFont="1" applyFill="1" applyBorder="1" applyAlignment="1">
      <alignment horizontal="center" vertical="center" wrapText="1"/>
    </xf>
    <xf numFmtId="165" fontId="48" fillId="2" borderId="2" xfId="2" applyNumberFormat="1" applyFont="1" applyFill="1" applyBorder="1" applyAlignment="1">
      <alignment horizontal="center" vertical="center" wrapText="1"/>
    </xf>
    <xf numFmtId="0" fontId="12" fillId="2" borderId="2" xfId="2" applyNumberFormat="1" applyFont="1" applyFill="1" applyBorder="1" applyAlignment="1" applyProtection="1">
      <alignment vertical="center"/>
    </xf>
    <xf numFmtId="166" fontId="49" fillId="0" borderId="2" xfId="2" applyNumberFormat="1" applyFont="1" applyFill="1" applyBorder="1" applyAlignment="1" applyProtection="1">
      <alignment vertical="center"/>
    </xf>
    <xf numFmtId="49" fontId="48" fillId="2" borderId="2" xfId="0" applyNumberFormat="1" applyFont="1" applyFill="1" applyBorder="1" applyAlignment="1" applyProtection="1">
      <alignment horizontal="center" vertical="center"/>
    </xf>
    <xf numFmtId="1" fontId="12" fillId="2" borderId="9" xfId="2" applyNumberFormat="1" applyFont="1" applyFill="1" applyBorder="1" applyAlignment="1">
      <alignment horizontal="center" vertical="center"/>
    </xf>
    <xf numFmtId="0" fontId="12" fillId="2" borderId="2" xfId="2" applyNumberFormat="1" applyFont="1" applyFill="1" applyBorder="1" applyAlignment="1">
      <alignment horizontal="center" vertical="center"/>
    </xf>
    <xf numFmtId="0" fontId="12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169" fontId="12" fillId="2" borderId="27" xfId="2" applyNumberFormat="1" applyFont="1" applyFill="1" applyBorder="1" applyAlignment="1" applyProtection="1">
      <alignment horizontal="center" vertical="center"/>
    </xf>
    <xf numFmtId="0" fontId="12" fillId="2" borderId="27" xfId="2" applyNumberFormat="1" applyFont="1" applyFill="1" applyBorder="1" applyAlignment="1" applyProtection="1">
      <alignment horizontal="center" vertical="center"/>
    </xf>
    <xf numFmtId="1" fontId="12" fillId="2" borderId="35" xfId="2" applyNumberFormat="1" applyFont="1" applyFill="1" applyBorder="1" applyAlignment="1" applyProtection="1">
      <alignment horizontal="center" vertical="center"/>
    </xf>
    <xf numFmtId="1" fontId="12" fillId="2" borderId="2" xfId="2" applyNumberFormat="1" applyFont="1" applyFill="1" applyBorder="1" applyAlignment="1">
      <alignment horizontal="center" vertical="center"/>
    </xf>
    <xf numFmtId="0" fontId="12" fillId="4" borderId="2" xfId="2" applyNumberFormat="1" applyFont="1" applyFill="1" applyBorder="1" applyAlignment="1">
      <alignment horizontal="center" vertical="center" wrapText="1"/>
    </xf>
    <xf numFmtId="0" fontId="12" fillId="2" borderId="2" xfId="2" applyNumberFormat="1" applyFont="1" applyFill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vertical="center" wrapText="1"/>
    </xf>
    <xf numFmtId="0" fontId="12" fillId="2" borderId="9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0" fontId="12" fillId="2" borderId="2" xfId="2" applyNumberFormat="1" applyFont="1" applyFill="1" applyBorder="1" applyAlignment="1">
      <alignment horizontal="right" vertical="center"/>
    </xf>
    <xf numFmtId="1" fontId="12" fillId="2" borderId="3" xfId="2" applyNumberFormat="1" applyFont="1" applyFill="1" applyBorder="1" applyAlignment="1">
      <alignment horizontal="center" vertical="center" wrapText="1"/>
    </xf>
    <xf numFmtId="167" fontId="12" fillId="2" borderId="27" xfId="2" applyNumberFormat="1" applyFont="1" applyFill="1" applyBorder="1" applyAlignment="1" applyProtection="1">
      <alignment horizontal="center" vertical="center"/>
    </xf>
    <xf numFmtId="167" fontId="12" fillId="2" borderId="54" xfId="2" applyNumberFormat="1" applyFont="1" applyFill="1" applyBorder="1" applyAlignment="1" applyProtection="1">
      <alignment horizontal="center" vertical="center"/>
    </xf>
    <xf numFmtId="49" fontId="12" fillId="0" borderId="27" xfId="2" applyNumberFormat="1" applyFont="1" applyFill="1" applyBorder="1" applyAlignment="1">
      <alignment horizontal="center" vertical="center" wrapText="1"/>
    </xf>
    <xf numFmtId="49" fontId="10" fillId="0" borderId="43" xfId="2" applyNumberFormat="1" applyFont="1" applyFill="1" applyBorder="1" applyAlignment="1">
      <alignment vertical="center" wrapText="1"/>
    </xf>
    <xf numFmtId="1" fontId="12" fillId="0" borderId="9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/>
    </xf>
    <xf numFmtId="49" fontId="12" fillId="0" borderId="3" xfId="2" applyNumberFormat="1" applyFont="1" applyFill="1" applyBorder="1" applyAlignment="1">
      <alignment horizontal="center" vertical="center"/>
    </xf>
    <xf numFmtId="0" fontId="50" fillId="0" borderId="3" xfId="2" applyNumberFormat="1" applyFont="1" applyFill="1" applyBorder="1" applyAlignment="1" applyProtection="1">
      <alignment horizontal="center" vertical="center"/>
    </xf>
    <xf numFmtId="169" fontId="12" fillId="0" borderId="27" xfId="2" applyNumberFormat="1" applyFont="1" applyFill="1" applyBorder="1" applyAlignment="1" applyProtection="1">
      <alignment horizontal="center" vertical="center"/>
    </xf>
    <xf numFmtId="1" fontId="12" fillId="0" borderId="27" xfId="2" applyNumberFormat="1" applyFont="1" applyFill="1" applyBorder="1" applyAlignment="1">
      <alignment horizontal="center" vertical="center"/>
    </xf>
    <xf numFmtId="0" fontId="12" fillId="0" borderId="9" xfId="2" applyNumberFormat="1" applyFont="1" applyFill="1" applyBorder="1" applyAlignment="1" applyProtection="1">
      <alignment horizontal="center" vertical="center"/>
    </xf>
    <xf numFmtId="1" fontId="12" fillId="0" borderId="2" xfId="2" applyNumberFormat="1" applyFont="1" applyFill="1" applyBorder="1" applyAlignment="1">
      <alignment horizontal="center" vertical="center"/>
    </xf>
    <xf numFmtId="0" fontId="12" fillId="0" borderId="2" xfId="2" applyNumberFormat="1" applyFont="1" applyFill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 wrapText="1"/>
    </xf>
    <xf numFmtId="0" fontId="12" fillId="0" borderId="2" xfId="2" applyNumberFormat="1" applyFont="1" applyFill="1" applyBorder="1" applyAlignment="1">
      <alignment horizontal="center" vertical="center" wrapText="1"/>
    </xf>
    <xf numFmtId="166" fontId="12" fillId="2" borderId="0" xfId="2" applyNumberFormat="1" applyFont="1" applyFill="1" applyBorder="1" applyAlignment="1" applyProtection="1">
      <alignment vertical="center"/>
    </xf>
    <xf numFmtId="166" fontId="12" fillId="4" borderId="0" xfId="2" applyNumberFormat="1" applyFont="1" applyFill="1" applyBorder="1" applyAlignment="1" applyProtection="1">
      <alignment vertical="center"/>
    </xf>
    <xf numFmtId="0" fontId="12" fillId="2" borderId="0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>
      <alignment horizontal="left" wrapText="1"/>
    </xf>
    <xf numFmtId="0" fontId="12" fillId="2" borderId="0" xfId="2" applyFont="1" applyFill="1" applyBorder="1" applyAlignment="1">
      <alignment horizontal="center" wrapText="1"/>
    </xf>
    <xf numFmtId="0" fontId="48" fillId="2" borderId="0" xfId="2" applyNumberFormat="1" applyFont="1" applyFill="1" applyBorder="1" applyAlignment="1" applyProtection="1">
      <alignment horizontal="center" vertical="center"/>
    </xf>
    <xf numFmtId="166" fontId="49" fillId="2" borderId="0" xfId="2" applyNumberFormat="1" applyFont="1" applyFill="1" applyBorder="1" applyAlignment="1" applyProtection="1">
      <alignment vertical="center"/>
    </xf>
    <xf numFmtId="166" fontId="49" fillId="2" borderId="0" xfId="2" applyNumberFormat="1" applyFont="1" applyFill="1" applyBorder="1" applyAlignment="1" applyProtection="1">
      <alignment horizontal="center" vertical="center" wrapText="1"/>
    </xf>
    <xf numFmtId="0" fontId="49" fillId="2" borderId="0" xfId="2" applyNumberFormat="1" applyFont="1" applyFill="1" applyBorder="1" applyAlignment="1" applyProtection="1">
      <alignment horizontal="center" vertical="center" wrapText="1"/>
    </xf>
    <xf numFmtId="166" fontId="49" fillId="4" borderId="0" xfId="2" applyNumberFormat="1" applyFont="1" applyFill="1" applyBorder="1" applyAlignment="1" applyProtection="1">
      <alignment vertical="center"/>
    </xf>
    <xf numFmtId="166" fontId="49" fillId="0" borderId="0" xfId="2" applyNumberFormat="1" applyFont="1" applyFill="1" applyBorder="1" applyAlignment="1" applyProtection="1">
      <alignment vertical="center"/>
    </xf>
    <xf numFmtId="164" fontId="12" fillId="2" borderId="105" xfId="0" applyNumberFormat="1" applyFont="1" applyFill="1" applyBorder="1" applyAlignment="1" applyProtection="1">
      <alignment horizontal="center" vertical="center" wrapText="1"/>
    </xf>
    <xf numFmtId="165" fontId="12" fillId="2" borderId="106" xfId="0" applyNumberFormat="1" applyFont="1" applyFill="1" applyBorder="1" applyAlignment="1" applyProtection="1">
      <alignment horizontal="center" vertical="center"/>
    </xf>
    <xf numFmtId="0" fontId="12" fillId="2" borderId="107" xfId="0" applyFont="1" applyFill="1" applyBorder="1" applyAlignment="1">
      <alignment horizontal="center" vertical="center" wrapText="1"/>
    </xf>
    <xf numFmtId="164" fontId="12" fillId="2" borderId="108" xfId="0" applyNumberFormat="1" applyFont="1" applyFill="1" applyBorder="1" applyAlignment="1">
      <alignment horizontal="center" vertical="center" wrapText="1"/>
    </xf>
    <xf numFmtId="169" fontId="12" fillId="2" borderId="2" xfId="2" applyNumberFormat="1" applyFont="1" applyFill="1" applyBorder="1" applyAlignment="1" applyProtection="1">
      <alignment horizontal="center" vertical="center"/>
    </xf>
    <xf numFmtId="1" fontId="12" fillId="2" borderId="2" xfId="2" applyNumberFormat="1" applyFont="1" applyFill="1" applyBorder="1" applyAlignment="1" applyProtection="1">
      <alignment horizontal="center" vertical="center"/>
    </xf>
    <xf numFmtId="165" fontId="2" fillId="2" borderId="51" xfId="0" applyNumberFormat="1" applyFont="1" applyFill="1" applyBorder="1" applyAlignment="1" applyProtection="1">
      <alignment horizontal="center" vertical="center"/>
    </xf>
    <xf numFmtId="49" fontId="45" fillId="2" borderId="2" xfId="0" applyNumberFormat="1" applyFont="1" applyFill="1" applyBorder="1" applyAlignment="1">
      <alignment vertical="center" wrapText="1"/>
    </xf>
    <xf numFmtId="0" fontId="45" fillId="2" borderId="2" xfId="0" applyFont="1" applyFill="1" applyBorder="1" applyAlignment="1">
      <alignment horizontal="center" vertical="center" wrapText="1"/>
    </xf>
    <xf numFmtId="49" fontId="45" fillId="2" borderId="2" xfId="0" applyNumberFormat="1" applyFont="1" applyFill="1" applyBorder="1" applyAlignment="1">
      <alignment horizontal="center" vertical="center" wrapText="1"/>
    </xf>
    <xf numFmtId="166" fontId="45" fillId="2" borderId="2" xfId="0" applyNumberFormat="1" applyFont="1" applyFill="1" applyBorder="1" applyAlignment="1" applyProtection="1">
      <alignment horizontal="center" vertical="center" wrapText="1"/>
    </xf>
    <xf numFmtId="165" fontId="45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9" fontId="2" fillId="2" borderId="27" xfId="2" applyNumberFormat="1" applyFont="1" applyFill="1" applyBorder="1" applyAlignment="1" applyProtection="1">
      <alignment horizontal="center" vertical="center"/>
    </xf>
    <xf numFmtId="49" fontId="2" fillId="0" borderId="27" xfId="2" applyNumberFormat="1" applyFont="1" applyFill="1" applyBorder="1" applyAlignment="1">
      <alignment horizontal="center" vertical="center" wrapText="1"/>
    </xf>
    <xf numFmtId="49" fontId="2" fillId="0" borderId="43" xfId="2" applyNumberFormat="1" applyFont="1" applyFill="1" applyBorder="1" applyAlignment="1">
      <alignment vertical="center" wrapText="1"/>
    </xf>
    <xf numFmtId="1" fontId="2" fillId="0" borderId="9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27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49" fontId="45" fillId="2" borderId="20" xfId="0" applyNumberFormat="1" applyFont="1" applyFill="1" applyBorder="1" applyAlignment="1" applyProtection="1">
      <alignment horizontal="center" vertical="center"/>
    </xf>
    <xf numFmtId="0" fontId="2" fillId="2" borderId="43" xfId="2" applyNumberFormat="1" applyFont="1" applyFill="1" applyBorder="1" applyAlignment="1" applyProtection="1">
      <alignment horizontal="left" vertical="center"/>
    </xf>
    <xf numFmtId="0" fontId="2" fillId="2" borderId="9" xfId="2" applyNumberFormat="1" applyFont="1" applyFill="1" applyBorder="1" applyAlignment="1" applyProtection="1">
      <alignment horizontal="left" vertical="center"/>
    </xf>
    <xf numFmtId="0" fontId="2" fillId="2" borderId="3" xfId="2" applyNumberFormat="1" applyFont="1" applyFill="1" applyBorder="1" applyAlignment="1" applyProtection="1">
      <alignment horizontal="center" vertical="center"/>
    </xf>
    <xf numFmtId="0" fontId="2" fillId="2" borderId="3" xfId="2" applyNumberFormat="1" applyFont="1" applyFill="1" applyBorder="1" applyAlignment="1" applyProtection="1">
      <alignment horizontal="left" vertical="center"/>
    </xf>
    <xf numFmtId="165" fontId="2" fillId="2" borderId="27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 vertical="center" wrapText="1"/>
    </xf>
    <xf numFmtId="0" fontId="12" fillId="4" borderId="81" xfId="2" applyNumberFormat="1" applyFont="1" applyFill="1" applyBorder="1" applyAlignment="1" applyProtection="1">
      <alignment horizontal="center" vertical="center"/>
    </xf>
    <xf numFmtId="0" fontId="12" fillId="4" borderId="5" xfId="2" applyNumberFormat="1" applyFont="1" applyFill="1" applyBorder="1" applyAlignment="1" applyProtection="1">
      <alignment horizontal="center" vertical="center"/>
    </xf>
    <xf numFmtId="49" fontId="48" fillId="2" borderId="44" xfId="0" applyNumberFormat="1" applyFont="1" applyFill="1" applyBorder="1" applyAlignment="1" applyProtection="1">
      <alignment horizontal="center" vertical="center"/>
    </xf>
    <xf numFmtId="49" fontId="12" fillId="2" borderId="45" xfId="2" applyNumberFormat="1" applyFont="1" applyFill="1" applyBorder="1" applyAlignment="1">
      <alignment horizontal="left" vertical="center" wrapText="1"/>
    </xf>
    <xf numFmtId="166" fontId="12" fillId="2" borderId="35" xfId="2" applyNumberFormat="1" applyFont="1" applyFill="1" applyBorder="1" applyAlignment="1" applyProtection="1">
      <alignment horizontal="center" vertical="center" wrapText="1"/>
    </xf>
    <xf numFmtId="0" fontId="12" fillId="2" borderId="1" xfId="2" applyNumberFormat="1" applyFont="1" applyFill="1" applyBorder="1" applyAlignment="1" applyProtection="1">
      <alignment horizontal="center" vertical="center" wrapText="1"/>
    </xf>
    <xf numFmtId="0" fontId="12" fillId="2" borderId="7" xfId="2" applyNumberFormat="1" applyFont="1" applyFill="1" applyBorder="1" applyAlignment="1" applyProtection="1">
      <alignment horizontal="center" vertical="center" wrapText="1"/>
    </xf>
    <xf numFmtId="166" fontId="12" fillId="2" borderId="7" xfId="2" applyNumberFormat="1" applyFont="1" applyFill="1" applyBorder="1" applyAlignment="1" applyProtection="1">
      <alignment horizontal="center" vertical="center" wrapText="1"/>
    </xf>
    <xf numFmtId="165" fontId="10" fillId="2" borderId="32" xfId="2" applyNumberFormat="1" applyFont="1" applyFill="1" applyBorder="1" applyAlignment="1" applyProtection="1">
      <alignment horizontal="center" vertical="center" wrapText="1"/>
    </xf>
    <xf numFmtId="0" fontId="10" fillId="2" borderId="27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166" fontId="10" fillId="2" borderId="11" xfId="2" applyNumberFormat="1" applyFont="1" applyFill="1" applyBorder="1" applyAlignment="1" applyProtection="1">
      <alignment horizontal="center" vertical="center"/>
    </xf>
    <xf numFmtId="166" fontId="10" fillId="2" borderId="11" xfId="2" applyNumberFormat="1" applyFont="1" applyFill="1" applyBorder="1" applyAlignment="1" applyProtection="1">
      <alignment vertical="center"/>
    </xf>
    <xf numFmtId="0" fontId="10" fillId="2" borderId="8" xfId="2" applyFont="1" applyFill="1" applyBorder="1" applyAlignment="1">
      <alignment horizontal="center" vertical="center" wrapText="1"/>
    </xf>
    <xf numFmtId="0" fontId="48" fillId="4" borderId="5" xfId="2" applyNumberFormat="1" applyFont="1" applyFill="1" applyBorder="1" applyAlignment="1" applyProtection="1">
      <alignment horizontal="center" vertical="center"/>
    </xf>
    <xf numFmtId="0" fontId="48" fillId="4" borderId="4" xfId="0" applyFont="1" applyFill="1" applyBorder="1" applyAlignment="1">
      <alignment horizontal="center" vertical="center" wrapText="1"/>
    </xf>
    <xf numFmtId="49" fontId="48" fillId="2" borderId="2" xfId="0" applyNumberFormat="1" applyFont="1" applyFill="1" applyBorder="1" applyAlignment="1">
      <alignment vertical="center" wrapText="1"/>
    </xf>
    <xf numFmtId="0" fontId="48" fillId="2" borderId="2" xfId="0" applyFont="1" applyFill="1" applyBorder="1" applyAlignment="1">
      <alignment horizontal="center" vertical="center" wrapText="1"/>
    </xf>
    <xf numFmtId="49" fontId="48" fillId="2" borderId="2" xfId="0" applyNumberFormat="1" applyFont="1" applyFill="1" applyBorder="1" applyAlignment="1">
      <alignment horizontal="center" vertical="center" wrapText="1"/>
    </xf>
    <xf numFmtId="166" fontId="48" fillId="2" borderId="2" xfId="0" applyNumberFormat="1" applyFont="1" applyFill="1" applyBorder="1" applyAlignment="1" applyProtection="1">
      <alignment horizontal="center" vertical="center" wrapText="1"/>
    </xf>
    <xf numFmtId="165" fontId="48" fillId="2" borderId="2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48" fillId="4" borderId="2" xfId="0" applyFont="1" applyFill="1" applyBorder="1" applyAlignment="1">
      <alignment horizontal="center" vertical="center" wrapText="1"/>
    </xf>
    <xf numFmtId="166" fontId="48" fillId="0" borderId="0" xfId="2" applyNumberFormat="1" applyFont="1" applyFill="1" applyBorder="1" applyAlignment="1" applyProtection="1">
      <alignment vertical="center"/>
    </xf>
    <xf numFmtId="49" fontId="12" fillId="2" borderId="9" xfId="2" applyNumberFormat="1" applyFont="1" applyFill="1" applyBorder="1" applyAlignment="1">
      <alignment horizontal="center" vertical="center"/>
    </xf>
    <xf numFmtId="166" fontId="12" fillId="2" borderId="2" xfId="2" applyNumberFormat="1" applyFont="1" applyFill="1" applyBorder="1" applyAlignment="1" applyProtection="1">
      <alignment horizontal="center" vertical="center"/>
    </xf>
    <xf numFmtId="166" fontId="12" fillId="2" borderId="3" xfId="2" applyNumberFormat="1" applyFont="1" applyFill="1" applyBorder="1" applyAlignment="1" applyProtection="1">
      <alignment horizontal="center" vertical="center"/>
    </xf>
    <xf numFmtId="0" fontId="12" fillId="4" borderId="4" xfId="2" applyNumberFormat="1" applyFont="1" applyFill="1" applyBorder="1" applyAlignment="1">
      <alignment horizontal="center" vertical="center" wrapText="1"/>
    </xf>
    <xf numFmtId="49" fontId="12" fillId="0" borderId="43" xfId="2" applyNumberFormat="1" applyFont="1" applyFill="1" applyBorder="1" applyAlignment="1">
      <alignment vertical="center" wrapText="1"/>
    </xf>
    <xf numFmtId="0" fontId="12" fillId="0" borderId="3" xfId="2" applyNumberFormat="1" applyFont="1" applyFill="1" applyBorder="1" applyAlignment="1">
      <alignment horizontal="center" vertical="center"/>
    </xf>
    <xf numFmtId="1" fontId="12" fillId="0" borderId="9" xfId="2" applyNumberFormat="1" applyFont="1" applyFill="1" applyBorder="1" applyAlignment="1" applyProtection="1">
      <alignment horizontal="center" vertical="center"/>
    </xf>
    <xf numFmtId="1" fontId="12" fillId="0" borderId="8" xfId="2" applyNumberFormat="1" applyFont="1" applyFill="1" applyBorder="1" applyAlignment="1">
      <alignment horizontal="center" vertical="center" wrapText="1"/>
    </xf>
    <xf numFmtId="0" fontId="12" fillId="0" borderId="27" xfId="2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vertical="justify" wrapText="1"/>
    </xf>
    <xf numFmtId="0" fontId="10" fillId="0" borderId="40" xfId="2" applyNumberFormat="1" applyFont="1" applyFill="1" applyBorder="1" applyAlignment="1" applyProtection="1">
      <alignment horizontal="center" vertical="center"/>
    </xf>
    <xf numFmtId="0" fontId="12" fillId="0" borderId="23" xfId="2" applyNumberFormat="1" applyFont="1" applyFill="1" applyBorder="1" applyAlignment="1" applyProtection="1">
      <alignment horizontal="center" vertical="center"/>
    </xf>
    <xf numFmtId="0" fontId="12" fillId="0" borderId="26" xfId="2" applyNumberFormat="1" applyFont="1" applyFill="1" applyBorder="1" applyAlignment="1" applyProtection="1">
      <alignment horizontal="center" vertical="center"/>
    </xf>
    <xf numFmtId="0" fontId="10" fillId="0" borderId="26" xfId="2" applyNumberFormat="1" applyFont="1" applyFill="1" applyBorder="1" applyAlignment="1" applyProtection="1">
      <alignment horizontal="center" vertical="center"/>
    </xf>
    <xf numFmtId="169" fontId="12" fillId="0" borderId="20" xfId="2" applyNumberFormat="1" applyFont="1" applyFill="1" applyBorder="1" applyAlignment="1" applyProtection="1">
      <alignment horizontal="center" vertical="center"/>
    </xf>
    <xf numFmtId="0" fontId="12" fillId="0" borderId="27" xfId="2" applyFont="1" applyFill="1" applyBorder="1" applyAlignment="1">
      <alignment horizontal="center" vertical="center" wrapText="1"/>
    </xf>
    <xf numFmtId="0" fontId="12" fillId="0" borderId="2" xfId="2" applyNumberFormat="1" applyFont="1" applyFill="1" applyBorder="1" applyAlignment="1" applyProtection="1">
      <alignment horizontal="center" vertical="center"/>
    </xf>
    <xf numFmtId="0" fontId="12" fillId="4" borderId="4" xfId="2" applyNumberFormat="1" applyFont="1" applyFill="1" applyBorder="1" applyAlignment="1" applyProtection="1">
      <alignment horizontal="center" vertical="center"/>
    </xf>
    <xf numFmtId="49" fontId="10" fillId="0" borderId="32" xfId="2" applyNumberFormat="1" applyFont="1" applyFill="1" applyBorder="1" applyAlignment="1">
      <alignment vertical="center" wrapText="1"/>
    </xf>
    <xf numFmtId="1" fontId="12" fillId="0" borderId="35" xfId="2" applyNumberFormat="1" applyFont="1" applyFill="1" applyBorder="1" applyAlignment="1">
      <alignment horizontal="center" vertical="center"/>
    </xf>
    <xf numFmtId="49" fontId="12" fillId="0" borderId="1" xfId="2" applyNumberFormat="1" applyFont="1" applyFill="1" applyBorder="1" applyAlignment="1">
      <alignment horizontal="center" vertical="center"/>
    </xf>
    <xf numFmtId="49" fontId="12" fillId="0" borderId="7" xfId="2" applyNumberFormat="1" applyFont="1" applyFill="1" applyBorder="1" applyAlignment="1">
      <alignment horizontal="center" vertical="center"/>
    </xf>
    <xf numFmtId="0" fontId="12" fillId="0" borderId="7" xfId="2" applyNumberFormat="1" applyFont="1" applyFill="1" applyBorder="1" applyAlignment="1">
      <alignment horizontal="center" vertical="center"/>
    </xf>
    <xf numFmtId="169" fontId="12" fillId="0" borderId="32" xfId="2" applyNumberFormat="1" applyFont="1" applyFill="1" applyBorder="1" applyAlignment="1" applyProtection="1">
      <alignment horizontal="center" vertical="center"/>
    </xf>
    <xf numFmtId="1" fontId="12" fillId="0" borderId="32" xfId="2" applyNumberFormat="1" applyFont="1" applyFill="1" applyBorder="1" applyAlignment="1">
      <alignment horizontal="center" vertical="center"/>
    </xf>
    <xf numFmtId="1" fontId="12" fillId="0" borderId="35" xfId="2" applyNumberFormat="1" applyFont="1" applyFill="1" applyBorder="1" applyAlignment="1" applyProtection="1">
      <alignment horizontal="center" vertical="center"/>
    </xf>
    <xf numFmtId="1" fontId="12" fillId="0" borderId="1" xfId="2" applyNumberFormat="1" applyFont="1" applyFill="1" applyBorder="1" applyAlignment="1">
      <alignment horizontal="center" vertical="center"/>
    </xf>
    <xf numFmtId="0" fontId="12" fillId="0" borderId="1" xfId="2" applyNumberFormat="1" applyFont="1" applyFill="1" applyBorder="1" applyAlignment="1">
      <alignment horizontal="center" vertical="center"/>
    </xf>
    <xf numFmtId="1" fontId="12" fillId="0" borderId="7" xfId="2" applyNumberFormat="1" applyFont="1" applyFill="1" applyBorder="1" applyAlignment="1">
      <alignment horizontal="center" vertical="center" wrapText="1"/>
    </xf>
    <xf numFmtId="0" fontId="12" fillId="4" borderId="5" xfId="2" applyNumberFormat="1" applyFont="1" applyFill="1" applyBorder="1" applyAlignment="1">
      <alignment horizontal="center" vertical="center" wrapText="1"/>
    </xf>
    <xf numFmtId="165" fontId="10" fillId="2" borderId="55" xfId="2" applyNumberFormat="1" applyFont="1" applyFill="1" applyBorder="1" applyAlignment="1" applyProtection="1">
      <alignment horizontal="center" vertical="center"/>
    </xf>
    <xf numFmtId="1" fontId="10" fillId="4" borderId="58" xfId="2" applyNumberFormat="1" applyFont="1" applyFill="1" applyBorder="1" applyAlignment="1" applyProtection="1">
      <alignment horizontal="center" vertical="center"/>
    </xf>
    <xf numFmtId="49" fontId="48" fillId="2" borderId="20" xfId="0" applyNumberFormat="1" applyFont="1" applyFill="1" applyBorder="1" applyAlignment="1" applyProtection="1">
      <alignment horizontal="center" vertical="center"/>
    </xf>
    <xf numFmtId="0" fontId="12" fillId="2" borderId="43" xfId="2" applyNumberFormat="1" applyFont="1" applyFill="1" applyBorder="1" applyAlignment="1" applyProtection="1">
      <alignment horizontal="left" vertical="center"/>
    </xf>
    <xf numFmtId="0" fontId="12" fillId="2" borderId="9" xfId="2" applyNumberFormat="1" applyFont="1" applyFill="1" applyBorder="1" applyAlignment="1" applyProtection="1">
      <alignment horizontal="left" vertical="center"/>
    </xf>
    <xf numFmtId="0" fontId="12" fillId="2" borderId="3" xfId="2" applyNumberFormat="1" applyFont="1" applyFill="1" applyBorder="1" applyAlignment="1" applyProtection="1">
      <alignment horizontal="center" vertical="center"/>
    </xf>
    <xf numFmtId="0" fontId="12" fillId="2" borderId="3" xfId="2" applyNumberFormat="1" applyFont="1" applyFill="1" applyBorder="1" applyAlignment="1" applyProtection="1">
      <alignment horizontal="left" vertical="center"/>
    </xf>
    <xf numFmtId="165" fontId="12" fillId="2" borderId="27" xfId="2" applyNumberFormat="1" applyFont="1" applyFill="1" applyBorder="1" applyAlignment="1">
      <alignment horizontal="center"/>
    </xf>
    <xf numFmtId="0" fontId="12" fillId="2" borderId="42" xfId="2" applyFont="1" applyFill="1" applyBorder="1" applyAlignment="1">
      <alignment horizontal="center"/>
    </xf>
    <xf numFmtId="0" fontId="12" fillId="2" borderId="40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2" fillId="4" borderId="4" xfId="2" applyFont="1" applyFill="1" applyBorder="1" applyAlignment="1">
      <alignment horizontal="center"/>
    </xf>
    <xf numFmtId="49" fontId="12" fillId="2" borderId="43" xfId="2" applyNumberFormat="1" applyFont="1" applyFill="1" applyBorder="1" applyAlignment="1">
      <alignment horizontal="left" vertical="center" wrapText="1"/>
    </xf>
    <xf numFmtId="0" fontId="48" fillId="2" borderId="2" xfId="2" applyNumberFormat="1" applyFont="1" applyFill="1" applyBorder="1" applyAlignment="1">
      <alignment horizontal="center" vertical="center"/>
    </xf>
    <xf numFmtId="49" fontId="12" fillId="0" borderId="31" xfId="2" applyNumberFormat="1" applyFont="1" applyFill="1" applyBorder="1" applyAlignment="1">
      <alignment vertical="center" wrapText="1"/>
    </xf>
    <xf numFmtId="49" fontId="10" fillId="0" borderId="31" xfId="2" applyNumberFormat="1" applyFont="1" applyFill="1" applyBorder="1" applyAlignment="1">
      <alignment vertical="center" wrapText="1"/>
    </xf>
    <xf numFmtId="0" fontId="12" fillId="2" borderId="31" xfId="2" applyNumberFormat="1" applyFont="1" applyFill="1" applyBorder="1" applyAlignment="1" applyProtection="1">
      <alignment horizontal="left" vertical="center"/>
    </xf>
    <xf numFmtId="49" fontId="12" fillId="2" borderId="31" xfId="2" applyNumberFormat="1" applyFont="1" applyFill="1" applyBorder="1" applyAlignment="1">
      <alignment horizontal="left" vertical="center" wrapText="1"/>
    </xf>
    <xf numFmtId="166" fontId="12" fillId="2" borderId="2" xfId="2" applyNumberFormat="1" applyFont="1" applyFill="1" applyBorder="1" applyAlignment="1" applyProtection="1">
      <alignment horizontal="center" vertical="center"/>
    </xf>
    <xf numFmtId="169" fontId="12" fillId="0" borderId="2" xfId="2" applyNumberFormat="1" applyFont="1" applyFill="1" applyBorder="1" applyAlignment="1" applyProtection="1">
      <alignment horizontal="center" vertical="center"/>
    </xf>
    <xf numFmtId="1" fontId="12" fillId="0" borderId="2" xfId="2" applyNumberFormat="1" applyFont="1" applyFill="1" applyBorder="1" applyAlignment="1" applyProtection="1">
      <alignment horizontal="center" vertical="center"/>
    </xf>
    <xf numFmtId="1" fontId="12" fillId="0" borderId="2" xfId="2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166" fontId="49" fillId="3" borderId="2" xfId="2" applyNumberFormat="1" applyFont="1" applyFill="1" applyBorder="1" applyAlignment="1" applyProtection="1">
      <alignment vertical="center"/>
    </xf>
    <xf numFmtId="0" fontId="12" fillId="2" borderId="2" xfId="2" applyNumberFormat="1" applyFont="1" applyFill="1" applyBorder="1" applyAlignment="1" applyProtection="1">
      <alignment horizontal="left" vertical="center"/>
    </xf>
    <xf numFmtId="165" fontId="12" fillId="2" borderId="2" xfId="2" applyNumberFormat="1" applyFont="1" applyFill="1" applyBorder="1" applyAlignment="1">
      <alignment horizontal="center"/>
    </xf>
    <xf numFmtId="165" fontId="12" fillId="2" borderId="2" xfId="2" applyNumberFormat="1" applyFont="1" applyFill="1" applyBorder="1" applyAlignment="1" applyProtection="1">
      <alignment horizontal="center" vertical="center"/>
    </xf>
    <xf numFmtId="0" fontId="12" fillId="4" borderId="2" xfId="2" applyNumberFormat="1" applyFont="1" applyFill="1" applyBorder="1" applyAlignment="1" applyProtection="1">
      <alignment horizontal="center" vertical="center"/>
    </xf>
    <xf numFmtId="0" fontId="12" fillId="4" borderId="2" xfId="2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center"/>
    </xf>
    <xf numFmtId="0" fontId="12" fillId="2" borderId="85" xfId="2" applyNumberFormat="1" applyFont="1" applyFill="1" applyBorder="1" applyAlignment="1" applyProtection="1">
      <alignment horizontal="center" vertical="center" textRotation="90"/>
    </xf>
    <xf numFmtId="166" fontId="12" fillId="2" borderId="0" xfId="2" applyNumberFormat="1" applyFont="1" applyFill="1" applyBorder="1" applyAlignment="1" applyProtection="1">
      <alignment horizontal="center" vertical="center"/>
    </xf>
    <xf numFmtId="166" fontId="12" fillId="0" borderId="28" xfId="2" applyNumberFormat="1" applyFont="1" applyFill="1" applyBorder="1" applyAlignment="1" applyProtection="1">
      <alignment horizontal="center" vertical="center"/>
    </xf>
    <xf numFmtId="0" fontId="12" fillId="2" borderId="0" xfId="2" applyNumberFormat="1" applyFont="1" applyFill="1" applyBorder="1" applyAlignment="1" applyProtection="1">
      <alignment horizontal="center" vertical="center"/>
    </xf>
    <xf numFmtId="49" fontId="3" fillId="0" borderId="43" xfId="2" applyNumberFormat="1" applyFont="1" applyFill="1" applyBorder="1" applyAlignment="1">
      <alignment vertical="center" wrapText="1"/>
    </xf>
    <xf numFmtId="0" fontId="12" fillId="4" borderId="48" xfId="2" applyNumberFormat="1" applyFont="1" applyFill="1" applyBorder="1" applyAlignment="1" applyProtection="1">
      <alignment horizontal="center" vertical="center"/>
    </xf>
    <xf numFmtId="0" fontId="12" fillId="4" borderId="6" xfId="2" applyNumberFormat="1" applyFont="1" applyFill="1" applyBorder="1" applyAlignment="1" applyProtection="1">
      <alignment horizontal="center" vertical="center"/>
    </xf>
    <xf numFmtId="167" fontId="52" fillId="2" borderId="3" xfId="2" applyNumberFormat="1" applyFont="1" applyFill="1" applyBorder="1" applyAlignment="1" applyProtection="1">
      <alignment horizontal="center" vertical="center"/>
    </xf>
    <xf numFmtId="169" fontId="10" fillId="2" borderId="27" xfId="2" applyNumberFormat="1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48" fillId="4" borderId="8" xfId="2" applyFont="1" applyFill="1" applyBorder="1" applyAlignment="1">
      <alignment horizontal="center" vertical="center" wrapText="1"/>
    </xf>
    <xf numFmtId="0" fontId="48" fillId="4" borderId="8" xfId="0" applyFont="1" applyFill="1" applyBorder="1" applyAlignment="1">
      <alignment horizontal="center" vertical="center" wrapText="1"/>
    </xf>
    <xf numFmtId="0" fontId="12" fillId="4" borderId="8" xfId="2" applyNumberFormat="1" applyFont="1" applyFill="1" applyBorder="1" applyAlignment="1">
      <alignment horizontal="center" vertical="center" wrapText="1"/>
    </xf>
    <xf numFmtId="0" fontId="12" fillId="4" borderId="8" xfId="2" applyFont="1" applyFill="1" applyBorder="1" applyAlignment="1">
      <alignment horizontal="center"/>
    </xf>
    <xf numFmtId="167" fontId="50" fillId="2" borderId="3" xfId="2" applyNumberFormat="1" applyFont="1" applyFill="1" applyBorder="1" applyAlignment="1" applyProtection="1">
      <alignment horizontal="center" vertical="center"/>
    </xf>
    <xf numFmtId="166" fontId="12" fillId="0" borderId="0" xfId="2" applyNumberFormat="1" applyFont="1" applyFill="1" applyBorder="1" applyAlignment="1" applyProtection="1">
      <alignment horizontal="left" vertical="center"/>
    </xf>
    <xf numFmtId="166" fontId="12" fillId="0" borderId="2" xfId="2" applyNumberFormat="1" applyFont="1" applyFill="1" applyBorder="1" applyAlignment="1" applyProtection="1">
      <alignment horizontal="left" vertical="center"/>
    </xf>
    <xf numFmtId="0" fontId="12" fillId="2" borderId="39" xfId="2" applyFont="1" applyFill="1" applyBorder="1" applyAlignment="1">
      <alignment horizontal="center"/>
    </xf>
    <xf numFmtId="0" fontId="12" fillId="2" borderId="31" xfId="2" applyFont="1" applyFill="1" applyBorder="1" applyAlignment="1">
      <alignment horizontal="center"/>
    </xf>
    <xf numFmtId="0" fontId="12" fillId="2" borderId="43" xfId="2" applyFont="1" applyFill="1" applyBorder="1" applyAlignment="1">
      <alignment horizontal="center" vertical="center" wrapText="1"/>
    </xf>
    <xf numFmtId="0" fontId="12" fillId="4" borderId="8" xfId="2" applyFont="1" applyFill="1" applyBorder="1" applyAlignment="1">
      <alignment horizontal="center" vertical="center" wrapText="1"/>
    </xf>
    <xf numFmtId="49" fontId="45" fillId="2" borderId="27" xfId="0" applyNumberFormat="1" applyFont="1" applyFill="1" applyBorder="1" applyAlignment="1">
      <alignment horizontal="left" vertical="center" wrapText="1"/>
    </xf>
    <xf numFmtId="49" fontId="3" fillId="0" borderId="27" xfId="2" applyNumberFormat="1" applyFont="1" applyFill="1" applyBorder="1" applyAlignment="1">
      <alignment vertical="center" wrapText="1"/>
    </xf>
    <xf numFmtId="49" fontId="2" fillId="2" borderId="54" xfId="2" applyNumberFormat="1" applyFont="1" applyFill="1" applyBorder="1" applyAlignment="1">
      <alignment horizontal="center" vertical="center" wrapText="1"/>
    </xf>
    <xf numFmtId="0" fontId="3" fillId="2" borderId="27" xfId="2" applyFont="1" applyFill="1" applyBorder="1" applyAlignment="1">
      <alignment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45" fillId="2" borderId="1" xfId="2" applyNumberFormat="1" applyFont="1" applyFill="1" applyBorder="1" applyAlignment="1">
      <alignment horizontal="center" vertical="center"/>
    </xf>
    <xf numFmtId="0" fontId="45" fillId="2" borderId="7" xfId="2" applyNumberFormat="1" applyFont="1" applyFill="1" applyBorder="1" applyAlignment="1">
      <alignment horizontal="center" vertical="center"/>
    </xf>
    <xf numFmtId="0" fontId="2" fillId="2" borderId="35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0" xfId="0" applyFont="1" applyFill="1" applyBorder="1" applyAlignment="1">
      <alignment horizontal="center" vertical="center" wrapText="1"/>
    </xf>
    <xf numFmtId="1" fontId="2" fillId="0" borderId="54" xfId="2" applyNumberFormat="1" applyFont="1" applyFill="1" applyBorder="1" applyAlignment="1">
      <alignment horizontal="center" vertical="center"/>
    </xf>
    <xf numFmtId="1" fontId="2" fillId="2" borderId="54" xfId="2" applyNumberFormat="1" applyFont="1" applyFill="1" applyBorder="1" applyAlignment="1">
      <alignment horizontal="center" vertical="center"/>
    </xf>
    <xf numFmtId="0" fontId="2" fillId="2" borderId="111" xfId="2" applyFont="1" applyFill="1" applyBorder="1" applyAlignment="1">
      <alignment horizontal="center"/>
    </xf>
    <xf numFmtId="0" fontId="2" fillId="2" borderId="61" xfId="2" applyFont="1" applyFill="1" applyBorder="1" applyAlignment="1">
      <alignment horizontal="center"/>
    </xf>
    <xf numFmtId="0" fontId="2" fillId="2" borderId="31" xfId="2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/>
    </xf>
    <xf numFmtId="0" fontId="2" fillId="4" borderId="2" xfId="2" applyFont="1" applyFill="1" applyBorder="1" applyAlignment="1">
      <alignment horizontal="center" vertical="center" wrapText="1"/>
    </xf>
    <xf numFmtId="166" fontId="2" fillId="2" borderId="2" xfId="2" applyNumberFormat="1" applyFont="1" applyFill="1" applyBorder="1" applyAlignment="1" applyProtection="1">
      <alignment vertical="center"/>
    </xf>
    <xf numFmtId="166" fontId="2" fillId="4" borderId="2" xfId="2" applyNumberFormat="1" applyFont="1" applyFill="1" applyBorder="1" applyAlignment="1" applyProtection="1">
      <alignment vertical="center"/>
    </xf>
    <xf numFmtId="0" fontId="2" fillId="2" borderId="2" xfId="2" applyFont="1" applyFill="1" applyBorder="1" applyAlignment="1">
      <alignment horizontal="center" wrapText="1"/>
    </xf>
    <xf numFmtId="166" fontId="46" fillId="2" borderId="2" xfId="2" applyNumberFormat="1" applyFont="1" applyFill="1" applyBorder="1" applyAlignment="1" applyProtection="1">
      <alignment vertical="center"/>
    </xf>
    <xf numFmtId="166" fontId="46" fillId="4" borderId="2" xfId="2" applyNumberFormat="1" applyFont="1" applyFill="1" applyBorder="1" applyAlignment="1" applyProtection="1">
      <alignment vertical="center"/>
    </xf>
    <xf numFmtId="166" fontId="12" fillId="0" borderId="2" xfId="2" applyNumberFormat="1" applyFont="1" applyFill="1" applyBorder="1" applyAlignment="1" applyProtection="1">
      <alignment horizontal="center" vertical="center"/>
    </xf>
    <xf numFmtId="0" fontId="12" fillId="4" borderId="21" xfId="2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9" fontId="48" fillId="2" borderId="27" xfId="0" applyNumberFormat="1" applyFont="1" applyFill="1" applyBorder="1" applyAlignment="1">
      <alignment horizontal="left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4" borderId="9" xfId="0" applyNumberFormat="1" applyFont="1" applyFill="1" applyBorder="1" applyAlignment="1" applyProtection="1">
      <alignment horizontal="center" vertical="center"/>
    </xf>
    <xf numFmtId="49" fontId="12" fillId="2" borderId="2" xfId="2" applyNumberFormat="1" applyFont="1" applyFill="1" applyBorder="1" applyAlignment="1" applyProtection="1">
      <alignment horizontal="center" vertical="center"/>
    </xf>
    <xf numFmtId="0" fontId="12" fillId="2" borderId="9" xfId="2" applyNumberFormat="1" applyFont="1" applyFill="1" applyBorder="1" applyAlignment="1" applyProtection="1">
      <alignment horizontal="center" vertical="center"/>
    </xf>
    <xf numFmtId="0" fontId="50" fillId="2" borderId="3" xfId="2" applyNumberFormat="1" applyFont="1" applyFill="1" applyBorder="1" applyAlignment="1" applyProtection="1">
      <alignment horizontal="center" vertical="center"/>
    </xf>
    <xf numFmtId="1" fontId="12" fillId="2" borderId="8" xfId="2" applyNumberFormat="1" applyFont="1" applyFill="1" applyBorder="1" applyAlignment="1">
      <alignment horizontal="center" vertical="center" wrapText="1"/>
    </xf>
    <xf numFmtId="0" fontId="12" fillId="0" borderId="43" xfId="2" applyFont="1" applyFill="1" applyBorder="1" applyAlignment="1">
      <alignment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49" fontId="12" fillId="2" borderId="54" xfId="2" applyNumberFormat="1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vertical="center" wrapText="1"/>
    </xf>
    <xf numFmtId="0" fontId="12" fillId="3" borderId="9" xfId="2" applyFont="1" applyFill="1" applyBorder="1" applyAlignment="1">
      <alignment horizontal="center" vertical="center" wrapText="1"/>
    </xf>
    <xf numFmtId="1" fontId="12" fillId="2" borderId="27" xfId="2" applyNumberFormat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>
      <alignment horizontal="center" vertical="center" wrapText="1"/>
    </xf>
    <xf numFmtId="0" fontId="12" fillId="2" borderId="31" xfId="2" applyFont="1" applyFill="1" applyBorder="1" applyAlignment="1">
      <alignment horizontal="left" vertical="center" wrapText="1"/>
    </xf>
    <xf numFmtId="0" fontId="12" fillId="2" borderId="8" xfId="2" applyFont="1" applyFill="1" applyBorder="1" applyAlignment="1">
      <alignment horizontal="center" vertical="center" wrapText="1"/>
    </xf>
    <xf numFmtId="1" fontId="12" fillId="2" borderId="27" xfId="2" applyNumberFormat="1" applyFont="1" applyFill="1" applyBorder="1" applyAlignment="1">
      <alignment horizontal="center" vertical="center" wrapText="1"/>
    </xf>
    <xf numFmtId="49" fontId="45" fillId="2" borderId="3" xfId="0" applyNumberFormat="1" applyFont="1" applyFill="1" applyBorder="1" applyAlignment="1">
      <alignment vertical="center" wrapText="1"/>
    </xf>
    <xf numFmtId="49" fontId="45" fillId="2" borderId="54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center" vertical="center"/>
    </xf>
    <xf numFmtId="49" fontId="2" fillId="2" borderId="27" xfId="2" applyNumberFormat="1" applyFont="1" applyFill="1" applyBorder="1" applyAlignment="1">
      <alignment horizontal="center" vertical="center" wrapText="1"/>
    </xf>
    <xf numFmtId="49" fontId="2" fillId="2" borderId="31" xfId="2" applyNumberFormat="1" applyFont="1" applyFill="1" applyBorder="1" applyAlignment="1">
      <alignment vertical="center" wrapText="1"/>
    </xf>
    <xf numFmtId="0" fontId="43" fillId="2" borderId="2" xfId="2" applyNumberFormat="1" applyFont="1" applyFill="1" applyBorder="1" applyAlignment="1" applyProtection="1">
      <alignment horizontal="center" vertical="center"/>
    </xf>
    <xf numFmtId="169" fontId="2" fillId="2" borderId="2" xfId="2" applyNumberFormat="1" applyFont="1" applyFill="1" applyBorder="1" applyAlignment="1" applyProtection="1">
      <alignment horizontal="center" vertical="center"/>
    </xf>
    <xf numFmtId="49" fontId="2" fillId="0" borderId="31" xfId="2" applyNumberFormat="1" applyFont="1" applyFill="1" applyBorder="1" applyAlignment="1">
      <alignment vertical="center" wrapText="1"/>
    </xf>
    <xf numFmtId="0" fontId="43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0" fontId="2" fillId="0" borderId="31" xfId="2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justify" wrapText="1"/>
    </xf>
    <xf numFmtId="0" fontId="2" fillId="2" borderId="54" xfId="2" applyFont="1" applyFill="1" applyBorder="1" applyAlignment="1">
      <alignment vertical="center" wrapText="1"/>
    </xf>
    <xf numFmtId="0" fontId="2" fillId="2" borderId="31" xfId="2" applyNumberFormat="1" applyFont="1" applyFill="1" applyBorder="1" applyAlignment="1" applyProtection="1">
      <alignment horizontal="left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9" fontId="45" fillId="2" borderId="42" xfId="0" applyNumberFormat="1" applyFont="1" applyFill="1" applyBorder="1" applyAlignment="1" applyProtection="1">
      <alignment horizontal="center" vertical="center"/>
    </xf>
    <xf numFmtId="166" fontId="2" fillId="0" borderId="2" xfId="2" applyNumberFormat="1" applyFont="1" applyFill="1" applyBorder="1" applyAlignment="1" applyProtection="1">
      <alignment horizontal="center" vertical="center"/>
    </xf>
    <xf numFmtId="165" fontId="2" fillId="0" borderId="2" xfId="2" applyNumberFormat="1" applyFont="1" applyFill="1" applyBorder="1" applyAlignment="1" applyProtection="1">
      <alignment horizontal="center" vertical="center"/>
    </xf>
    <xf numFmtId="166" fontId="45" fillId="0" borderId="2" xfId="2" applyNumberFormat="1" applyFont="1" applyFill="1" applyBorder="1" applyAlignment="1" applyProtection="1">
      <alignment horizontal="center" vertical="center"/>
    </xf>
    <xf numFmtId="166" fontId="2" fillId="2" borderId="3" xfId="2" applyNumberFormat="1" applyFont="1" applyFill="1" applyBorder="1" applyAlignment="1" applyProtection="1">
      <alignment vertical="center"/>
    </xf>
    <xf numFmtId="0" fontId="2" fillId="2" borderId="3" xfId="2" applyFont="1" applyFill="1" applyBorder="1" applyAlignment="1">
      <alignment horizontal="left" wrapText="1"/>
    </xf>
    <xf numFmtId="0" fontId="45" fillId="2" borderId="2" xfId="2" applyNumberFormat="1" applyFont="1" applyFill="1" applyBorder="1" applyAlignment="1" applyProtection="1">
      <alignment horizontal="center" vertical="center"/>
    </xf>
    <xf numFmtId="166" fontId="46" fillId="2" borderId="3" xfId="2" applyNumberFormat="1" applyFont="1" applyFill="1" applyBorder="1" applyAlignment="1" applyProtection="1">
      <alignment vertical="center"/>
    </xf>
    <xf numFmtId="166" fontId="46" fillId="2" borderId="2" xfId="2" applyNumberFormat="1" applyFont="1" applyFill="1" applyBorder="1" applyAlignment="1" applyProtection="1">
      <alignment horizontal="center" vertical="center" wrapText="1"/>
    </xf>
    <xf numFmtId="0" fontId="46" fillId="2" borderId="2" xfId="2" applyNumberFormat="1" applyFont="1" applyFill="1" applyBorder="1" applyAlignment="1" applyProtection="1">
      <alignment horizontal="center" vertical="center" wrapText="1"/>
    </xf>
    <xf numFmtId="0" fontId="50" fillId="0" borderId="2" xfId="2" applyNumberFormat="1" applyFont="1" applyFill="1" applyBorder="1" applyAlignment="1" applyProtection="1">
      <alignment horizontal="center" vertical="center"/>
    </xf>
    <xf numFmtId="0" fontId="10" fillId="0" borderId="43" xfId="2" applyFont="1" applyFill="1" applyBorder="1" applyAlignment="1">
      <alignment vertical="center" wrapText="1"/>
    </xf>
    <xf numFmtId="0" fontId="10" fillId="0" borderId="27" xfId="2" applyFont="1" applyFill="1" applyBorder="1" applyAlignment="1">
      <alignment vertical="center" wrapText="1"/>
    </xf>
    <xf numFmtId="0" fontId="48" fillId="0" borderId="35" xfId="2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center" wrapText="1"/>
    </xf>
    <xf numFmtId="0" fontId="48" fillId="0" borderId="7" xfId="2" applyFont="1" applyFill="1" applyBorder="1" applyAlignment="1">
      <alignment horizontal="center" vertical="center" wrapText="1"/>
    </xf>
    <xf numFmtId="49" fontId="12" fillId="2" borderId="27" xfId="2" applyNumberFormat="1" applyFont="1" applyFill="1" applyBorder="1" applyAlignment="1">
      <alignment vertical="center" wrapText="1"/>
    </xf>
    <xf numFmtId="49" fontId="48" fillId="4" borderId="42" xfId="0" applyNumberFormat="1" applyFont="1" applyFill="1" applyBorder="1" applyAlignment="1" applyProtection="1">
      <alignment horizontal="center" vertical="center"/>
    </xf>
    <xf numFmtId="0" fontId="12" fillId="4" borderId="61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166" fontId="12" fillId="4" borderId="3" xfId="2" applyNumberFormat="1" applyFont="1" applyFill="1" applyBorder="1" applyAlignment="1" applyProtection="1">
      <alignment horizontal="center" vertical="center"/>
    </xf>
    <xf numFmtId="165" fontId="12" fillId="4" borderId="27" xfId="2" applyNumberFormat="1" applyFont="1" applyFill="1" applyBorder="1" applyAlignment="1" applyProtection="1">
      <alignment horizontal="center" vertical="center"/>
    </xf>
    <xf numFmtId="166" fontId="12" fillId="4" borderId="27" xfId="2" applyNumberFormat="1" applyFont="1" applyFill="1" applyBorder="1" applyAlignment="1" applyProtection="1">
      <alignment horizontal="center" vertical="center"/>
    </xf>
    <xf numFmtId="166" fontId="12" fillId="4" borderId="9" xfId="2" applyNumberFormat="1" applyFont="1" applyFill="1" applyBorder="1" applyAlignment="1">
      <alignment horizontal="center" vertical="center" wrapText="1"/>
    </xf>
    <xf numFmtId="166" fontId="12" fillId="4" borderId="28" xfId="2" applyNumberFormat="1" applyFont="1" applyFill="1" applyBorder="1" applyAlignment="1" applyProtection="1">
      <alignment horizontal="center" vertical="center"/>
    </xf>
    <xf numFmtId="166" fontId="12" fillId="4" borderId="29" xfId="2" applyNumberFormat="1" applyFont="1" applyFill="1" applyBorder="1" applyAlignment="1" applyProtection="1">
      <alignment horizontal="center" vertical="center"/>
    </xf>
    <xf numFmtId="1" fontId="48" fillId="4" borderId="43" xfId="2" applyNumberFormat="1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12" fillId="4" borderId="31" xfId="2" applyFont="1" applyFill="1" applyBorder="1" applyAlignment="1">
      <alignment horizontal="left" vertical="center" wrapText="1"/>
    </xf>
    <xf numFmtId="0" fontId="12" fillId="4" borderId="10" xfId="2" applyFont="1" applyFill="1" applyBorder="1" applyAlignment="1">
      <alignment horizontal="left" vertical="center" wrapText="1"/>
    </xf>
    <xf numFmtId="0" fontId="12" fillId="4" borderId="11" xfId="2" applyFont="1" applyFill="1" applyBorder="1" applyAlignment="1">
      <alignment horizontal="center" vertical="center" wrapText="1"/>
    </xf>
    <xf numFmtId="166" fontId="12" fillId="4" borderId="13" xfId="2" applyNumberFormat="1" applyFont="1" applyFill="1" applyBorder="1" applyAlignment="1" applyProtection="1">
      <alignment horizontal="center" vertical="center"/>
    </xf>
    <xf numFmtId="165" fontId="12" fillId="4" borderId="44" xfId="2" applyNumberFormat="1" applyFont="1" applyFill="1" applyBorder="1" applyAlignment="1" applyProtection="1">
      <alignment horizontal="center" vertical="center"/>
    </xf>
    <xf numFmtId="166" fontId="12" fillId="4" borderId="44" xfId="2" applyNumberFormat="1" applyFont="1" applyFill="1" applyBorder="1" applyAlignment="1" applyProtection="1">
      <alignment horizontal="center" vertical="center"/>
    </xf>
    <xf numFmtId="166" fontId="12" fillId="4" borderId="2" xfId="2" applyNumberFormat="1" applyFont="1" applyFill="1" applyBorder="1" applyAlignment="1" applyProtection="1">
      <alignment horizontal="center" vertical="center"/>
    </xf>
    <xf numFmtId="166" fontId="12" fillId="4" borderId="8" xfId="2" applyNumberFormat="1" applyFont="1" applyFill="1" applyBorder="1" applyAlignment="1" applyProtection="1">
      <alignment horizontal="center" vertical="center"/>
    </xf>
    <xf numFmtId="166" fontId="10" fillId="4" borderId="9" xfId="2" applyNumberFormat="1" applyFont="1" applyFill="1" applyBorder="1" applyAlignment="1" applyProtection="1">
      <alignment horizontal="center" vertical="center"/>
    </xf>
    <xf numFmtId="166" fontId="12" fillId="4" borderId="2" xfId="2" applyNumberFormat="1" applyFont="1" applyFill="1" applyBorder="1" applyAlignment="1" applyProtection="1">
      <alignment vertical="center"/>
    </xf>
    <xf numFmtId="0" fontId="12" fillId="4" borderId="9" xfId="2" applyNumberFormat="1" applyFont="1" applyFill="1" applyBorder="1" applyAlignment="1">
      <alignment horizontal="center" vertical="center" wrapText="1"/>
    </xf>
    <xf numFmtId="0" fontId="12" fillId="4" borderId="35" xfId="2" applyNumberFormat="1" applyFont="1" applyFill="1" applyBorder="1" applyAlignment="1">
      <alignment horizontal="center" vertical="center" wrapText="1"/>
    </xf>
    <xf numFmtId="49" fontId="48" fillId="2" borderId="42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/>
    </xf>
    <xf numFmtId="166" fontId="53" fillId="0" borderId="0" xfId="2" applyNumberFormat="1" applyFont="1" applyFill="1" applyBorder="1" applyAlignment="1" applyProtection="1">
      <alignment vertical="center"/>
    </xf>
    <xf numFmtId="166" fontId="53" fillId="0" borderId="2" xfId="2" applyNumberFormat="1" applyFont="1" applyFill="1" applyBorder="1" applyAlignment="1" applyProtection="1">
      <alignment vertical="center"/>
    </xf>
    <xf numFmtId="166" fontId="12" fillId="2" borderId="22" xfId="2" applyNumberFormat="1" applyFont="1" applyFill="1" applyBorder="1" applyAlignment="1" applyProtection="1">
      <alignment horizontal="center" vertical="center"/>
    </xf>
    <xf numFmtId="49" fontId="12" fillId="2" borderId="41" xfId="2" applyNumberFormat="1" applyFont="1" applyFill="1" applyBorder="1" applyAlignment="1">
      <alignment horizontal="center" vertical="center"/>
    </xf>
    <xf numFmtId="166" fontId="12" fillId="2" borderId="16" xfId="2" applyNumberFormat="1" applyFont="1" applyFill="1" applyBorder="1" applyAlignment="1" applyProtection="1">
      <alignment horizontal="center" vertical="center"/>
    </xf>
    <xf numFmtId="166" fontId="48" fillId="2" borderId="4" xfId="2" applyNumberFormat="1" applyFont="1" applyFill="1" applyBorder="1" applyAlignment="1" applyProtection="1">
      <alignment horizontal="center" vertical="center"/>
    </xf>
    <xf numFmtId="166" fontId="12" fillId="2" borderId="8" xfId="2" applyNumberFormat="1" applyFont="1" applyFill="1" applyBorder="1" applyAlignment="1" applyProtection="1">
      <alignment horizontal="center" vertical="center"/>
    </xf>
    <xf numFmtId="166" fontId="12" fillId="3" borderId="0" xfId="2" applyNumberFormat="1" applyFont="1" applyFill="1" applyBorder="1" applyAlignment="1" applyProtection="1">
      <alignment vertical="center"/>
    </xf>
    <xf numFmtId="166" fontId="10" fillId="4" borderId="1" xfId="2" applyNumberFormat="1" applyFont="1" applyFill="1" applyBorder="1" applyAlignment="1" applyProtection="1">
      <alignment horizontal="center" vertical="center"/>
    </xf>
    <xf numFmtId="166" fontId="10" fillId="4" borderId="2" xfId="2" applyNumberFormat="1" applyFont="1" applyFill="1" applyBorder="1" applyAlignment="1" applyProtection="1">
      <alignment horizontal="center" vertical="center"/>
    </xf>
    <xf numFmtId="0" fontId="48" fillId="2" borderId="27" xfId="2" applyFont="1" applyFill="1" applyBorder="1" applyAlignment="1">
      <alignment horizontal="center" vertical="center" wrapText="1"/>
    </xf>
    <xf numFmtId="0" fontId="48" fillId="2" borderId="4" xfId="2" applyFont="1" applyFill="1" applyBorder="1" applyAlignment="1">
      <alignment horizontal="center" vertical="center" wrapText="1"/>
    </xf>
    <xf numFmtId="0" fontId="48" fillId="2" borderId="8" xfId="2" applyFont="1" applyFill="1" applyBorder="1" applyAlignment="1">
      <alignment horizontal="center" vertical="center" wrapText="1"/>
    </xf>
    <xf numFmtId="49" fontId="48" fillId="0" borderId="42" xfId="0" applyNumberFormat="1" applyFont="1" applyFill="1" applyBorder="1" applyAlignment="1" applyProtection="1">
      <alignment horizontal="center" vertical="center"/>
    </xf>
    <xf numFmtId="166" fontId="12" fillId="0" borderId="4" xfId="2" applyNumberFormat="1" applyFont="1" applyFill="1" applyBorder="1" applyAlignment="1" applyProtection="1">
      <alignment horizontal="center" vertical="center"/>
    </xf>
    <xf numFmtId="166" fontId="12" fillId="0" borderId="3" xfId="2" applyNumberFormat="1" applyFont="1" applyFill="1" applyBorder="1" applyAlignment="1" applyProtection="1">
      <alignment horizontal="center" vertical="center"/>
    </xf>
    <xf numFmtId="165" fontId="12" fillId="0" borderId="27" xfId="2" applyNumberFormat="1" applyFont="1" applyFill="1" applyBorder="1" applyAlignment="1" applyProtection="1">
      <alignment horizontal="center" vertical="center"/>
    </xf>
    <xf numFmtId="166" fontId="12" fillId="0" borderId="16" xfId="2" applyNumberFormat="1" applyFont="1" applyFill="1" applyBorder="1" applyAlignment="1" applyProtection="1">
      <alignment horizontal="center" vertical="center"/>
    </xf>
    <xf numFmtId="166" fontId="48" fillId="0" borderId="4" xfId="2" applyNumberFormat="1" applyFont="1" applyFill="1" applyBorder="1" applyAlignment="1" applyProtection="1">
      <alignment horizontal="center" vertical="center"/>
    </xf>
    <xf numFmtId="166" fontId="12" fillId="0" borderId="8" xfId="2" applyNumberFormat="1" applyFont="1" applyFill="1" applyBorder="1" applyAlignment="1" applyProtection="1">
      <alignment horizontal="center" vertical="center"/>
    </xf>
    <xf numFmtId="166" fontId="10" fillId="4" borderId="8" xfId="2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2" fillId="0" borderId="77" xfId="0" applyNumberFormat="1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0" fillId="0" borderId="73" xfId="0" applyBorder="1" applyAlignment="1">
      <alignment horizontal="center" wrapText="1"/>
    </xf>
    <xf numFmtId="0" fontId="0" fillId="0" borderId="82" xfId="0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18" fillId="0" borderId="35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80" xfId="0" applyFont="1" applyBorder="1" applyAlignment="1">
      <alignment wrapText="1"/>
    </xf>
    <xf numFmtId="0" fontId="0" fillId="0" borderId="41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40" xfId="0" applyBorder="1" applyAlignment="1">
      <alignment wrapText="1"/>
    </xf>
    <xf numFmtId="0" fontId="2" fillId="0" borderId="7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0" fillId="0" borderId="31" xfId="0" applyNumberFormat="1" applyFill="1" applyBorder="1" applyAlignment="1">
      <alignment horizontal="center" vertical="center" wrapText="1"/>
    </xf>
    <xf numFmtId="1" fontId="0" fillId="0" borderId="9" xfId="0" applyNumberForma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0" fontId="18" fillId="0" borderId="34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2" fillId="0" borderId="77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49" fontId="12" fillId="0" borderId="7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wrapText="1"/>
    </xf>
    <xf numFmtId="0" fontId="6" fillId="0" borderId="78" xfId="0" applyFont="1" applyBorder="1" applyAlignment="1">
      <alignment horizontal="center" wrapText="1"/>
    </xf>
    <xf numFmtId="0" fontId="6" fillId="0" borderId="73" xfId="0" applyFont="1" applyBorder="1" applyAlignment="1">
      <alignment horizontal="center" wrapText="1"/>
    </xf>
    <xf numFmtId="0" fontId="12" fillId="0" borderId="31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77" xfId="0" applyFont="1" applyBorder="1" applyAlignment="1">
      <alignment horizontal="center" wrapText="1"/>
    </xf>
    <xf numFmtId="0" fontId="18" fillId="0" borderId="78" xfId="0" applyFont="1" applyBorder="1" applyAlignment="1">
      <alignment horizontal="center" wrapText="1"/>
    </xf>
    <xf numFmtId="0" fontId="18" fillId="0" borderId="73" xfId="0" applyFont="1" applyBorder="1" applyAlignment="1">
      <alignment horizontal="center" wrapText="1"/>
    </xf>
    <xf numFmtId="0" fontId="10" fillId="0" borderId="3" xfId="1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0" fontId="1" fillId="0" borderId="74" xfId="0" applyFont="1" applyBorder="1" applyAlignment="1">
      <alignment horizontal="center" wrapText="1"/>
    </xf>
    <xf numFmtId="0" fontId="6" fillId="0" borderId="75" xfId="0" applyFont="1" applyBorder="1" applyAlignment="1">
      <alignment horizontal="center" wrapText="1"/>
    </xf>
    <xf numFmtId="0" fontId="6" fillId="0" borderId="76" xfId="0" applyFont="1" applyBorder="1" applyAlignment="1">
      <alignment horizontal="center" wrapText="1"/>
    </xf>
    <xf numFmtId="0" fontId="11" fillId="0" borderId="78" xfId="0" applyFont="1" applyBorder="1" applyAlignment="1">
      <alignment horizontal="center" wrapText="1"/>
    </xf>
    <xf numFmtId="0" fontId="11" fillId="0" borderId="73" xfId="0" applyFont="1" applyBorder="1" applyAlignment="1">
      <alignment horizontal="center" wrapText="1"/>
    </xf>
    <xf numFmtId="49" fontId="12" fillId="0" borderId="3" xfId="1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wrapText="1"/>
    </xf>
    <xf numFmtId="0" fontId="18" fillId="0" borderId="75" xfId="0" applyFont="1" applyBorder="1" applyAlignment="1">
      <alignment horizontal="center" wrapText="1"/>
    </xf>
    <xf numFmtId="0" fontId="18" fillId="0" borderId="76" xfId="0" applyFont="1" applyBorder="1" applyAlignment="1">
      <alignment horizontal="center" wrapText="1"/>
    </xf>
    <xf numFmtId="0" fontId="2" fillId="0" borderId="74" xfId="0" applyFont="1" applyBorder="1" applyAlignment="1">
      <alignment horizontal="center" wrapText="1"/>
    </xf>
    <xf numFmtId="0" fontId="0" fillId="0" borderId="75" xfId="0" applyBorder="1" applyAlignment="1">
      <alignment horizontal="center" wrapText="1"/>
    </xf>
    <xf numFmtId="0" fontId="0" fillId="0" borderId="83" xfId="0" applyBorder="1" applyAlignment="1">
      <alignment horizontal="center" wrapText="1"/>
    </xf>
    <xf numFmtId="49" fontId="12" fillId="0" borderId="7" xfId="1" applyNumberFormat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>
      <alignment vertical="center" wrapText="1"/>
    </xf>
    <xf numFmtId="49" fontId="12" fillId="0" borderId="7" xfId="1" applyNumberFormat="1" applyFont="1" applyBorder="1" applyAlignment="1">
      <alignment horizontal="left" vertical="center" wrapText="1"/>
    </xf>
    <xf numFmtId="0" fontId="12" fillId="0" borderId="84" xfId="0" applyFont="1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2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8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8" fillId="0" borderId="34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" fillId="0" borderId="8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9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7" fillId="0" borderId="0" xfId="0" applyFont="1" applyFill="1" applyBorder="1" applyAlignment="1">
      <alignment horizontal="left" wrapText="1"/>
    </xf>
    <xf numFmtId="0" fontId="39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2" borderId="19" xfId="2" applyFont="1" applyFill="1" applyBorder="1" applyAlignment="1" applyProtection="1">
      <alignment horizontal="right" vertical="center"/>
    </xf>
    <xf numFmtId="167" fontId="5" fillId="2" borderId="2" xfId="2" applyNumberFormat="1" applyFont="1" applyFill="1" applyBorder="1" applyAlignment="1" applyProtection="1">
      <alignment horizontal="center" vertical="center"/>
    </xf>
    <xf numFmtId="166" fontId="1" fillId="2" borderId="86" xfId="2" applyNumberFormat="1" applyFont="1" applyFill="1" applyBorder="1" applyAlignment="1" applyProtection="1">
      <alignment horizontal="center" vertical="center"/>
    </xf>
    <xf numFmtId="166" fontId="1" fillId="2" borderId="79" xfId="2" applyNumberFormat="1" applyFont="1" applyFill="1" applyBorder="1" applyAlignment="1" applyProtection="1">
      <alignment horizontal="center" vertical="center"/>
    </xf>
    <xf numFmtId="166" fontId="1" fillId="2" borderId="87" xfId="2" applyNumberFormat="1" applyFont="1" applyFill="1" applyBorder="1" applyAlignment="1" applyProtection="1">
      <alignment horizontal="center" vertical="center"/>
    </xf>
    <xf numFmtId="166" fontId="1" fillId="2" borderId="6" xfId="2" applyNumberFormat="1" applyFont="1" applyFill="1" applyBorder="1" applyAlignment="1" applyProtection="1">
      <alignment horizontal="center" vertical="center" textRotation="90" wrapText="1"/>
    </xf>
    <xf numFmtId="166" fontId="1" fillId="2" borderId="38" xfId="2" applyNumberFormat="1" applyFont="1" applyFill="1" applyBorder="1" applyAlignment="1" applyProtection="1">
      <alignment horizontal="center" vertical="center" textRotation="90" wrapText="1"/>
    </xf>
    <xf numFmtId="166" fontId="1" fillId="2" borderId="88" xfId="2" applyNumberFormat="1" applyFont="1" applyFill="1" applyBorder="1" applyAlignment="1" applyProtection="1">
      <alignment horizontal="center" vertical="center" textRotation="90" wrapText="1"/>
    </xf>
    <xf numFmtId="0" fontId="1" fillId="2" borderId="81" xfId="2" applyNumberFormat="1" applyFont="1" applyFill="1" applyBorder="1" applyAlignment="1" applyProtection="1">
      <alignment horizontal="center" vertical="center"/>
    </xf>
    <xf numFmtId="0" fontId="1" fillId="2" borderId="21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33" xfId="2" applyNumberFormat="1" applyFont="1" applyFill="1" applyBorder="1" applyAlignment="1" applyProtection="1">
      <alignment horizontal="center" vertical="center"/>
    </xf>
    <xf numFmtId="0" fontId="1" fillId="2" borderId="63" xfId="2" applyNumberFormat="1" applyFont="1" applyFill="1" applyBorder="1" applyAlignment="1" applyProtection="1">
      <alignment horizontal="center" vertical="center"/>
    </xf>
    <xf numFmtId="0" fontId="1" fillId="2" borderId="71" xfId="2" applyNumberFormat="1" applyFont="1" applyFill="1" applyBorder="1" applyAlignment="1" applyProtection="1">
      <alignment horizontal="center" vertical="center"/>
    </xf>
    <xf numFmtId="0" fontId="1" fillId="2" borderId="60" xfId="2" applyNumberFormat="1" applyFont="1" applyFill="1" applyBorder="1" applyAlignment="1" applyProtection="1">
      <alignment horizontal="center" vertical="center"/>
    </xf>
    <xf numFmtId="166" fontId="1" fillId="2" borderId="1" xfId="2" applyNumberFormat="1" applyFont="1" applyFill="1" applyBorder="1" applyAlignment="1" applyProtection="1">
      <alignment horizontal="center" vertical="center" textRotation="90" wrapText="1"/>
    </xf>
    <xf numFmtId="166" fontId="1" fillId="2" borderId="37" xfId="2" applyNumberFormat="1" applyFont="1" applyFill="1" applyBorder="1" applyAlignment="1" applyProtection="1">
      <alignment horizontal="center" vertical="center" textRotation="90" wrapText="1"/>
    </xf>
    <xf numFmtId="166" fontId="1" fillId="2" borderId="89" xfId="2" applyNumberFormat="1" applyFont="1" applyFill="1" applyBorder="1" applyAlignment="1" applyProtection="1">
      <alignment horizontal="center" vertical="center" textRotation="90" wrapText="1"/>
    </xf>
    <xf numFmtId="166" fontId="1" fillId="2" borderId="3" xfId="2" applyNumberFormat="1" applyFont="1" applyFill="1" applyBorder="1" applyAlignment="1" applyProtection="1">
      <alignment horizontal="center" vertical="center"/>
    </xf>
    <xf numFmtId="166" fontId="1" fillId="2" borderId="31" xfId="2" applyNumberFormat="1" applyFont="1" applyFill="1" applyBorder="1" applyAlignment="1" applyProtection="1">
      <alignment horizontal="center" vertical="center"/>
    </xf>
    <xf numFmtId="166" fontId="1" fillId="2" borderId="9" xfId="2" applyNumberFormat="1" applyFont="1" applyFill="1" applyBorder="1" applyAlignment="1" applyProtection="1">
      <alignment horizontal="center" vertical="center"/>
    </xf>
    <xf numFmtId="166" fontId="1" fillId="2" borderId="63" xfId="2" applyNumberFormat="1" applyFont="1" applyFill="1" applyBorder="1" applyAlignment="1" applyProtection="1">
      <alignment horizontal="center" vertical="center" textRotation="90" wrapText="1"/>
    </xf>
    <xf numFmtId="166" fontId="1" fillId="2" borderId="90" xfId="2" applyNumberFormat="1" applyFont="1" applyFill="1" applyBorder="1" applyAlignment="1" applyProtection="1">
      <alignment horizontal="center" vertical="center" textRotation="90" wrapText="1"/>
    </xf>
    <xf numFmtId="166" fontId="1" fillId="2" borderId="60" xfId="2" applyNumberFormat="1" applyFont="1" applyFill="1" applyBorder="1" applyAlignment="1" applyProtection="1">
      <alignment horizontal="center" vertical="center" textRotation="90" wrapText="1"/>
    </xf>
    <xf numFmtId="164" fontId="5" fillId="2" borderId="91" xfId="0" applyNumberFormat="1" applyFont="1" applyFill="1" applyBorder="1" applyAlignment="1" applyProtection="1">
      <alignment horizontal="center" vertical="center"/>
    </xf>
    <xf numFmtId="164" fontId="5" fillId="2" borderId="92" xfId="0" applyNumberFormat="1" applyFont="1" applyFill="1" applyBorder="1" applyAlignment="1" applyProtection="1">
      <alignment horizontal="center" vertical="center"/>
    </xf>
    <xf numFmtId="164" fontId="5" fillId="2" borderId="93" xfId="0" applyNumberFormat="1" applyFont="1" applyFill="1" applyBorder="1" applyAlignment="1" applyProtection="1">
      <alignment horizontal="center" vertical="center"/>
    </xf>
    <xf numFmtId="166" fontId="1" fillId="2" borderId="2" xfId="2" applyNumberFormat="1" applyFont="1" applyFill="1" applyBorder="1" applyAlignment="1" applyProtection="1">
      <alignment horizontal="center" vertical="center" wrapText="1"/>
    </xf>
    <xf numFmtId="166" fontId="1" fillId="2" borderId="5" xfId="2" applyNumberFormat="1" applyFont="1" applyFill="1" applyBorder="1" applyAlignment="1" applyProtection="1">
      <alignment horizontal="center" vertical="center" textRotation="90" wrapText="1"/>
    </xf>
    <xf numFmtId="166" fontId="1" fillId="2" borderId="36" xfId="2" applyNumberFormat="1" applyFont="1" applyFill="1" applyBorder="1" applyAlignment="1" applyProtection="1">
      <alignment horizontal="center" vertical="center" textRotation="90" wrapText="1"/>
    </xf>
    <xf numFmtId="166" fontId="1" fillId="2" borderId="94" xfId="2" applyNumberFormat="1" applyFont="1" applyFill="1" applyBorder="1" applyAlignment="1" applyProtection="1">
      <alignment horizontal="center" vertical="center" textRotation="90" wrapText="1"/>
    </xf>
    <xf numFmtId="166" fontId="33" fillId="2" borderId="0" xfId="2" applyNumberFormat="1" applyFont="1" applyFill="1" applyBorder="1" applyAlignment="1" applyProtection="1">
      <alignment horizontal="left"/>
    </xf>
    <xf numFmtId="0" fontId="5" fillId="2" borderId="47" xfId="2" applyFont="1" applyFill="1" applyBorder="1" applyAlignment="1" applyProtection="1">
      <alignment horizontal="right" vertical="center"/>
    </xf>
    <xf numFmtId="166" fontId="5" fillId="2" borderId="2" xfId="2" applyNumberFormat="1" applyFont="1" applyFill="1" applyBorder="1" applyAlignment="1" applyProtection="1">
      <alignment horizontal="right" vertical="center"/>
    </xf>
    <xf numFmtId="167" fontId="5" fillId="2" borderId="18" xfId="2" applyNumberFormat="1" applyFont="1" applyFill="1" applyBorder="1" applyAlignment="1" applyProtection="1">
      <alignment horizontal="center" vertical="center"/>
    </xf>
    <xf numFmtId="166" fontId="3" fillId="2" borderId="85" xfId="2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6" fontId="1" fillId="2" borderId="81" xfId="2" applyNumberFormat="1" applyFont="1" applyFill="1" applyBorder="1" applyAlignment="1" applyProtection="1">
      <alignment horizontal="center" vertical="center" wrapText="1"/>
    </xf>
    <xf numFmtId="166" fontId="1" fillId="2" borderId="21" xfId="2" applyNumberFormat="1" applyFont="1" applyFill="1" applyBorder="1" applyAlignment="1" applyProtection="1">
      <alignment horizontal="center" vertical="center" wrapText="1"/>
    </xf>
    <xf numFmtId="166" fontId="1" fillId="2" borderId="48" xfId="2" applyNumberFormat="1" applyFont="1" applyFill="1" applyBorder="1" applyAlignment="1" applyProtection="1">
      <alignment horizontal="center" vertical="center" wrapText="1"/>
    </xf>
    <xf numFmtId="49" fontId="31" fillId="2" borderId="96" xfId="0" applyNumberFormat="1" applyFont="1" applyFill="1" applyBorder="1" applyAlignment="1" applyProtection="1">
      <alignment horizontal="center" vertical="center" wrapText="1"/>
    </xf>
    <xf numFmtId="49" fontId="31" fillId="2" borderId="97" xfId="0" applyNumberFormat="1" applyFont="1" applyFill="1" applyBorder="1" applyAlignment="1" applyProtection="1">
      <alignment horizontal="center" vertical="center" wrapText="1"/>
    </xf>
    <xf numFmtId="49" fontId="31" fillId="2" borderId="92" xfId="0" applyNumberFormat="1" applyFont="1" applyFill="1" applyBorder="1" applyAlignment="1" applyProtection="1">
      <alignment horizontal="center" vertical="center" wrapText="1"/>
    </xf>
    <xf numFmtId="49" fontId="31" fillId="2" borderId="93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/>
    </xf>
    <xf numFmtId="49" fontId="5" fillId="2" borderId="98" xfId="0" applyNumberFormat="1" applyFont="1" applyFill="1" applyBorder="1" applyAlignment="1" applyProtection="1">
      <alignment horizontal="center" vertical="center"/>
    </xf>
    <xf numFmtId="49" fontId="31" fillId="2" borderId="64" xfId="0" applyNumberFormat="1" applyFont="1" applyFill="1" applyBorder="1" applyAlignment="1" applyProtection="1">
      <alignment horizontal="center" vertical="center" wrapText="1"/>
    </xf>
    <xf numFmtId="49" fontId="31" fillId="2" borderId="33" xfId="0" applyNumberFormat="1" applyFont="1" applyFill="1" applyBorder="1" applyAlignment="1" applyProtection="1">
      <alignment horizontal="center" vertical="center" wrapText="1"/>
    </xf>
    <xf numFmtId="49" fontId="31" fillId="2" borderId="63" xfId="0" applyNumberFormat="1" applyFont="1" applyFill="1" applyBorder="1" applyAlignment="1" applyProtection="1">
      <alignment horizontal="center" vertical="center" wrapText="1"/>
    </xf>
    <xf numFmtId="0" fontId="5" fillId="2" borderId="70" xfId="2" applyFont="1" applyFill="1" applyBorder="1" applyAlignment="1">
      <alignment horizontal="center" vertical="center" wrapText="1"/>
    </xf>
    <xf numFmtId="0" fontId="5" fillId="2" borderId="46" xfId="2" applyFont="1" applyFill="1" applyBorder="1" applyAlignment="1">
      <alignment horizontal="center" vertical="center" wrapText="1"/>
    </xf>
    <xf numFmtId="0" fontId="5" fillId="2" borderId="95" xfId="2" applyFont="1" applyFill="1" applyBorder="1" applyAlignment="1">
      <alignment horizontal="center" vertical="center" wrapText="1"/>
    </xf>
    <xf numFmtId="0" fontId="1" fillId="2" borderId="2" xfId="2" applyNumberFormat="1" applyFont="1" applyFill="1" applyBorder="1" applyAlignment="1" applyProtection="1">
      <alignment horizontal="center" vertical="center"/>
    </xf>
    <xf numFmtId="0" fontId="5" fillId="2" borderId="96" xfId="0" applyFont="1" applyFill="1" applyBorder="1" applyAlignment="1">
      <alignment horizontal="center" vertical="center" wrapText="1"/>
    </xf>
    <xf numFmtId="0" fontId="5" fillId="2" borderId="97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166" fontId="1" fillId="2" borderId="2" xfId="2" applyNumberFormat="1" applyFont="1" applyFill="1" applyBorder="1" applyAlignment="1" applyProtection="1">
      <alignment horizontal="center" vertical="center" textRotation="90" wrapText="1"/>
    </xf>
    <xf numFmtId="0" fontId="1" fillId="2" borderId="101" xfId="2" applyNumberFormat="1" applyFont="1" applyFill="1" applyBorder="1" applyAlignment="1" applyProtection="1">
      <alignment horizontal="center" vertical="center" textRotation="90"/>
    </xf>
    <xf numFmtId="0" fontId="1" fillId="2" borderId="36" xfId="2" applyNumberFormat="1" applyFont="1" applyFill="1" applyBorder="1" applyAlignment="1" applyProtection="1">
      <alignment horizontal="center" vertical="center" textRotation="90"/>
    </xf>
    <xf numFmtId="0" fontId="1" fillId="2" borderId="94" xfId="2" applyNumberFormat="1" applyFont="1" applyFill="1" applyBorder="1" applyAlignment="1" applyProtection="1">
      <alignment horizontal="center" vertical="center" textRotation="90"/>
    </xf>
    <xf numFmtId="0" fontId="5" fillId="2" borderId="102" xfId="0" applyFont="1" applyFill="1" applyBorder="1" applyAlignment="1">
      <alignment horizontal="center" vertical="center" wrapText="1"/>
    </xf>
    <xf numFmtId="0" fontId="42" fillId="2" borderId="103" xfId="0" applyFont="1" applyFill="1" applyBorder="1" applyAlignment="1">
      <alignment vertical="center" wrapText="1"/>
    </xf>
    <xf numFmtId="0" fontId="42" fillId="2" borderId="104" xfId="0" applyFont="1" applyFill="1" applyBorder="1" applyAlignment="1">
      <alignment vertical="center" wrapText="1"/>
    </xf>
    <xf numFmtId="0" fontId="5" fillId="2" borderId="91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2" borderId="85" xfId="2" applyNumberFormat="1" applyFont="1" applyFill="1" applyBorder="1" applyAlignment="1" applyProtection="1">
      <alignment horizontal="center" vertical="center"/>
    </xf>
    <xf numFmtId="0" fontId="5" fillId="2" borderId="0" xfId="2" applyNumberFormat="1" applyFont="1" applyFill="1" applyBorder="1" applyAlignment="1" applyProtection="1">
      <alignment horizontal="center" vertical="center"/>
    </xf>
    <xf numFmtId="0" fontId="5" fillId="2" borderId="80" xfId="2" applyNumberFormat="1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67" fontId="5" fillId="2" borderId="81" xfId="2" applyNumberFormat="1" applyFont="1" applyFill="1" applyBorder="1" applyAlignment="1" applyProtection="1">
      <alignment horizontal="center" vertical="center"/>
    </xf>
    <xf numFmtId="167" fontId="5" fillId="2" borderId="48" xfId="2" applyNumberFormat="1" applyFont="1" applyFill="1" applyBorder="1" applyAlignment="1" applyProtection="1">
      <alignment horizontal="center" vertical="center"/>
    </xf>
    <xf numFmtId="0" fontId="5" fillId="2" borderId="64" xfId="2" applyNumberFormat="1" applyFont="1" applyFill="1" applyBorder="1" applyAlignment="1" applyProtection="1">
      <alignment horizontal="center" vertical="center"/>
    </xf>
    <xf numFmtId="0" fontId="5" fillId="2" borderId="33" xfId="2" applyNumberFormat="1" applyFont="1" applyFill="1" applyBorder="1" applyAlignment="1" applyProtection="1">
      <alignment horizontal="center" vertical="center"/>
    </xf>
    <xf numFmtId="0" fontId="5" fillId="2" borderId="63" xfId="2" applyNumberFormat="1" applyFont="1" applyFill="1" applyBorder="1" applyAlignment="1" applyProtection="1">
      <alignment horizontal="center" vertical="center"/>
    </xf>
    <xf numFmtId="167" fontId="5" fillId="2" borderId="70" xfId="2" applyNumberFormat="1" applyFont="1" applyFill="1" applyBorder="1" applyAlignment="1" applyProtection="1">
      <alignment horizontal="center" vertical="center"/>
    </xf>
    <xf numFmtId="167" fontId="5" fillId="2" borderId="95" xfId="2" applyNumberFormat="1" applyFont="1" applyFill="1" applyBorder="1" applyAlignment="1" applyProtection="1">
      <alignment horizontal="center" vertical="center"/>
    </xf>
    <xf numFmtId="167" fontId="5" fillId="2" borderId="46" xfId="2" applyNumberFormat="1" applyFont="1" applyFill="1" applyBorder="1" applyAlignment="1" applyProtection="1">
      <alignment horizontal="center" vertical="center"/>
    </xf>
    <xf numFmtId="0" fontId="5" fillId="2" borderId="2" xfId="2" applyNumberFormat="1" applyFont="1" applyFill="1" applyBorder="1" applyAlignment="1" applyProtection="1">
      <alignment horizontal="center" vertical="center"/>
    </xf>
    <xf numFmtId="49" fontId="5" fillId="2" borderId="70" xfId="2" applyNumberFormat="1" applyFont="1" applyFill="1" applyBorder="1" applyAlignment="1" applyProtection="1">
      <alignment horizontal="center" vertical="center"/>
    </xf>
    <xf numFmtId="49" fontId="5" fillId="2" borderId="95" xfId="2" applyNumberFormat="1" applyFont="1" applyFill="1" applyBorder="1" applyAlignment="1" applyProtection="1">
      <alignment horizontal="center" vertical="center"/>
    </xf>
    <xf numFmtId="49" fontId="5" fillId="2" borderId="46" xfId="2" applyNumberFormat="1" applyFont="1" applyFill="1" applyBorder="1" applyAlignment="1" applyProtection="1">
      <alignment horizontal="center" vertical="center"/>
    </xf>
    <xf numFmtId="0" fontId="5" fillId="2" borderId="19" xfId="2" applyFont="1" applyFill="1" applyBorder="1" applyAlignment="1">
      <alignment horizontal="right" vertical="center"/>
    </xf>
    <xf numFmtId="164" fontId="5" fillId="2" borderId="99" xfId="0" applyNumberFormat="1" applyFont="1" applyFill="1" applyBorder="1" applyAlignment="1" applyProtection="1">
      <alignment horizontal="center" vertical="center" wrapText="1"/>
    </xf>
    <xf numFmtId="164" fontId="5" fillId="2" borderId="61" xfId="0" applyNumberFormat="1" applyFont="1" applyFill="1" applyBorder="1" applyAlignment="1" applyProtection="1">
      <alignment horizontal="center" vertical="center" wrapText="1"/>
    </xf>
    <xf numFmtId="0" fontId="2" fillId="2" borderId="101" xfId="2" applyNumberFormat="1" applyFont="1" applyFill="1" applyBorder="1" applyAlignment="1" applyProtection="1">
      <alignment horizontal="center" vertical="center" textRotation="90"/>
    </xf>
    <xf numFmtId="0" fontId="2" fillId="2" borderId="36" xfId="2" applyNumberFormat="1" applyFont="1" applyFill="1" applyBorder="1" applyAlignment="1" applyProtection="1">
      <alignment horizontal="center" vertical="center" textRotation="90"/>
    </xf>
    <xf numFmtId="0" fontId="2" fillId="2" borderId="94" xfId="2" applyNumberFormat="1" applyFont="1" applyFill="1" applyBorder="1" applyAlignment="1" applyProtection="1">
      <alignment horizontal="center" vertical="center" textRotation="90"/>
    </xf>
    <xf numFmtId="166" fontId="2" fillId="2" borderId="86" xfId="2" applyNumberFormat="1" applyFont="1" applyFill="1" applyBorder="1" applyAlignment="1" applyProtection="1">
      <alignment horizontal="center" vertical="center"/>
    </xf>
    <xf numFmtId="166" fontId="2" fillId="2" borderId="79" xfId="2" applyNumberFormat="1" applyFont="1" applyFill="1" applyBorder="1" applyAlignment="1" applyProtection="1">
      <alignment horizontal="center" vertical="center"/>
    </xf>
    <xf numFmtId="166" fontId="2" fillId="2" borderId="87" xfId="2" applyNumberFormat="1" applyFont="1" applyFill="1" applyBorder="1" applyAlignment="1" applyProtection="1">
      <alignment horizontal="center" vertical="center"/>
    </xf>
    <xf numFmtId="166" fontId="2" fillId="2" borderId="2" xfId="2" applyNumberFormat="1" applyFont="1" applyFill="1" applyBorder="1" applyAlignment="1" applyProtection="1">
      <alignment horizontal="center" vertical="center" wrapText="1"/>
    </xf>
    <xf numFmtId="166" fontId="2" fillId="2" borderId="21" xfId="2" applyNumberFormat="1" applyFont="1" applyFill="1" applyBorder="1" applyAlignment="1" applyProtection="1">
      <alignment horizontal="center" vertical="center" wrapText="1"/>
    </xf>
    <xf numFmtId="0" fontId="2" fillId="2" borderId="2" xfId="2" applyNumberFormat="1" applyFont="1" applyFill="1" applyBorder="1" applyAlignment="1" applyProtection="1">
      <alignment horizontal="center" vertical="center"/>
    </xf>
    <xf numFmtId="166" fontId="2" fillId="2" borderId="2" xfId="2" applyNumberFormat="1" applyFont="1" applyFill="1" applyBorder="1" applyAlignment="1" applyProtection="1">
      <alignment horizontal="center" vertical="center" textRotation="90" wrapText="1"/>
    </xf>
    <xf numFmtId="166" fontId="2" fillId="2" borderId="1" xfId="2" applyNumberFormat="1" applyFont="1" applyFill="1" applyBorder="1" applyAlignment="1" applyProtection="1">
      <alignment horizontal="center" vertical="center" textRotation="90" wrapText="1"/>
    </xf>
    <xf numFmtId="166" fontId="2" fillId="2" borderId="37" xfId="2" applyNumberFormat="1" applyFont="1" applyFill="1" applyBorder="1" applyAlignment="1" applyProtection="1">
      <alignment horizontal="center" vertical="center" textRotation="90" wrapText="1"/>
    </xf>
    <xf numFmtId="166" fontId="2" fillId="2" borderId="89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47" fillId="2" borderId="0" xfId="2" applyNumberFormat="1" applyFont="1" applyFill="1" applyBorder="1" applyAlignment="1" applyProtection="1">
      <alignment horizontal="left"/>
    </xf>
    <xf numFmtId="166" fontId="2" fillId="2" borderId="3" xfId="2" applyNumberFormat="1" applyFont="1" applyFill="1" applyBorder="1" applyAlignment="1" applyProtection="1">
      <alignment horizontal="center" vertical="center"/>
    </xf>
    <xf numFmtId="166" fontId="2" fillId="2" borderId="31" xfId="2" applyNumberFormat="1" applyFont="1" applyFill="1" applyBorder="1" applyAlignment="1" applyProtection="1">
      <alignment horizontal="center" vertical="center"/>
    </xf>
    <xf numFmtId="166" fontId="2" fillId="2" borderId="9" xfId="2" applyNumberFormat="1" applyFont="1" applyFill="1" applyBorder="1" applyAlignment="1" applyProtection="1">
      <alignment horizontal="center" vertical="center"/>
    </xf>
    <xf numFmtId="166" fontId="2" fillId="2" borderId="7" xfId="2" applyNumberFormat="1" applyFont="1" applyFill="1" applyBorder="1" applyAlignment="1" applyProtection="1">
      <alignment horizontal="center" vertical="center" textRotation="90" wrapText="1"/>
    </xf>
    <xf numFmtId="166" fontId="2" fillId="2" borderId="79" xfId="2" applyNumberFormat="1" applyFont="1" applyFill="1" applyBorder="1" applyAlignment="1" applyProtection="1">
      <alignment horizontal="center" vertical="center" textRotation="90" wrapText="1"/>
    </xf>
    <xf numFmtId="166" fontId="2" fillId="2" borderId="87" xfId="2" applyNumberFormat="1" applyFont="1" applyFill="1" applyBorder="1" applyAlignment="1" applyProtection="1">
      <alignment horizontal="center" vertical="center" textRotation="90" wrapText="1"/>
    </xf>
    <xf numFmtId="166" fontId="51" fillId="2" borderId="0" xfId="2" applyNumberFormat="1" applyFont="1" applyFill="1" applyBorder="1" applyAlignment="1" applyProtection="1">
      <alignment horizontal="left"/>
    </xf>
    <xf numFmtId="166" fontId="12" fillId="2" borderId="1" xfId="2" applyNumberFormat="1" applyFont="1" applyFill="1" applyBorder="1" applyAlignment="1" applyProtection="1">
      <alignment horizontal="center" vertical="center" textRotation="90" wrapText="1"/>
    </xf>
    <xf numFmtId="166" fontId="12" fillId="2" borderId="37" xfId="2" applyNumberFormat="1" applyFont="1" applyFill="1" applyBorder="1" applyAlignment="1" applyProtection="1">
      <alignment horizontal="center" vertical="center" textRotation="90" wrapText="1"/>
    </xf>
    <xf numFmtId="166" fontId="12" fillId="2" borderId="89" xfId="2" applyNumberFormat="1" applyFont="1" applyFill="1" applyBorder="1" applyAlignment="1" applyProtection="1">
      <alignment horizontal="center" vertical="center" textRotation="90" wrapText="1"/>
    </xf>
    <xf numFmtId="166" fontId="12" fillId="2" borderId="2" xfId="2" applyNumberFormat="1" applyFont="1" applyFill="1" applyBorder="1" applyAlignment="1" applyProtection="1">
      <alignment horizontal="center" vertical="center" textRotation="90" wrapText="1"/>
    </xf>
    <xf numFmtId="166" fontId="12" fillId="2" borderId="2" xfId="2" applyNumberFormat="1" applyFont="1" applyFill="1" applyBorder="1" applyAlignment="1" applyProtection="1">
      <alignment horizontal="center" vertical="center" wrapText="1"/>
    </xf>
    <xf numFmtId="166" fontId="12" fillId="2" borderId="5" xfId="2" applyNumberFormat="1" applyFont="1" applyFill="1" applyBorder="1" applyAlignment="1" applyProtection="1">
      <alignment horizontal="center" vertical="center" textRotation="90" wrapText="1"/>
    </xf>
    <xf numFmtId="166" fontId="12" fillId="2" borderId="36" xfId="2" applyNumberFormat="1" applyFont="1" applyFill="1" applyBorder="1" applyAlignment="1" applyProtection="1">
      <alignment horizontal="center" vertical="center" textRotation="90" wrapText="1"/>
    </xf>
    <xf numFmtId="166" fontId="12" fillId="2" borderId="94" xfId="2" applyNumberFormat="1" applyFont="1" applyFill="1" applyBorder="1" applyAlignment="1" applyProtection="1">
      <alignment horizontal="center" vertical="center" textRotation="90" wrapText="1"/>
    </xf>
    <xf numFmtId="166" fontId="12" fillId="0" borderId="1" xfId="2" applyNumberFormat="1" applyFont="1" applyFill="1" applyBorder="1" applyAlignment="1" applyProtection="1">
      <alignment horizontal="center" vertical="center"/>
    </xf>
    <xf numFmtId="166" fontId="12" fillId="0" borderId="37" xfId="2" applyNumberFormat="1" applyFont="1" applyFill="1" applyBorder="1" applyAlignment="1" applyProtection="1">
      <alignment horizontal="center" vertical="center"/>
    </xf>
    <xf numFmtId="166" fontId="12" fillId="0" borderId="28" xfId="2" applyNumberFormat="1" applyFont="1" applyFill="1" applyBorder="1" applyAlignment="1" applyProtection="1">
      <alignment horizontal="center" vertical="center"/>
    </xf>
    <xf numFmtId="166" fontId="10" fillId="2" borderId="85" xfId="2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6" fontId="12" fillId="2" borderId="81" xfId="2" applyNumberFormat="1" applyFont="1" applyFill="1" applyBorder="1" applyAlignment="1" applyProtection="1">
      <alignment horizontal="center" vertical="center" wrapText="1"/>
    </xf>
    <xf numFmtId="166" fontId="12" fillId="2" borderId="21" xfId="2" applyNumberFormat="1" applyFont="1" applyFill="1" applyBorder="1" applyAlignment="1" applyProtection="1">
      <alignment horizontal="center" vertical="center" wrapText="1"/>
    </xf>
    <xf numFmtId="166" fontId="12" fillId="2" borderId="86" xfId="2" applyNumberFormat="1" applyFont="1" applyFill="1" applyBorder="1" applyAlignment="1" applyProtection="1">
      <alignment horizontal="center" vertical="center"/>
    </xf>
    <xf numFmtId="166" fontId="12" fillId="2" borderId="79" xfId="2" applyNumberFormat="1" applyFont="1" applyFill="1" applyBorder="1" applyAlignment="1" applyProtection="1">
      <alignment horizontal="center" vertical="center"/>
    </xf>
    <xf numFmtId="166" fontId="12" fillId="2" borderId="87" xfId="2" applyNumberFormat="1" applyFont="1" applyFill="1" applyBorder="1" applyAlignment="1" applyProtection="1">
      <alignment horizontal="center" vertical="center"/>
    </xf>
    <xf numFmtId="166" fontId="12" fillId="2" borderId="7" xfId="2" applyNumberFormat="1" applyFont="1" applyFill="1" applyBorder="1" applyAlignment="1" applyProtection="1">
      <alignment horizontal="center" vertical="center" textRotation="90" wrapText="1"/>
    </xf>
    <xf numFmtId="166" fontId="12" fillId="2" borderId="79" xfId="2" applyNumberFormat="1" applyFont="1" applyFill="1" applyBorder="1" applyAlignment="1" applyProtection="1">
      <alignment horizontal="center" vertical="center" textRotation="90" wrapText="1"/>
    </xf>
    <xf numFmtId="166" fontId="12" fillId="2" borderId="87" xfId="2" applyNumberFormat="1" applyFont="1" applyFill="1" applyBorder="1" applyAlignment="1" applyProtection="1">
      <alignment horizontal="center" vertical="center" textRotation="90" wrapText="1"/>
    </xf>
    <xf numFmtId="0" fontId="12" fillId="2" borderId="2" xfId="2" applyNumberFormat="1" applyFont="1" applyFill="1" applyBorder="1" applyAlignment="1" applyProtection="1">
      <alignment horizontal="center" vertical="center"/>
    </xf>
    <xf numFmtId="166" fontId="12" fillId="2" borderId="3" xfId="2" applyNumberFormat="1" applyFont="1" applyFill="1" applyBorder="1" applyAlignment="1" applyProtection="1">
      <alignment horizontal="center" vertical="center"/>
    </xf>
    <xf numFmtId="166" fontId="12" fillId="2" borderId="31" xfId="2" applyNumberFormat="1" applyFont="1" applyFill="1" applyBorder="1" applyAlignment="1" applyProtection="1">
      <alignment horizontal="center" vertical="center"/>
    </xf>
    <xf numFmtId="166" fontId="12" fillId="2" borderId="9" xfId="2" applyNumberFormat="1" applyFont="1" applyFill="1" applyBorder="1" applyAlignment="1" applyProtection="1">
      <alignment horizontal="center" vertical="center"/>
    </xf>
    <xf numFmtId="166" fontId="12" fillId="2" borderId="63" xfId="2" applyNumberFormat="1" applyFont="1" applyFill="1" applyBorder="1" applyAlignment="1" applyProtection="1">
      <alignment horizontal="center" vertical="center" textRotation="90" wrapText="1"/>
    </xf>
    <xf numFmtId="166" fontId="12" fillId="2" borderId="90" xfId="2" applyNumberFormat="1" applyFont="1" applyFill="1" applyBorder="1" applyAlignment="1" applyProtection="1">
      <alignment horizontal="center" vertical="center" textRotation="90" wrapText="1"/>
    </xf>
    <xf numFmtId="166" fontId="12" fillId="2" borderId="60" xfId="2" applyNumberFormat="1" applyFont="1" applyFill="1" applyBorder="1" applyAlignment="1" applyProtection="1">
      <alignment horizontal="center" vertical="center" textRotation="90" wrapText="1"/>
    </xf>
    <xf numFmtId="0" fontId="12" fillId="2" borderId="101" xfId="2" applyNumberFormat="1" applyFont="1" applyFill="1" applyBorder="1" applyAlignment="1" applyProtection="1">
      <alignment horizontal="center" vertical="center" textRotation="90"/>
    </xf>
    <xf numFmtId="0" fontId="12" fillId="2" borderId="36" xfId="2" applyNumberFormat="1" applyFont="1" applyFill="1" applyBorder="1" applyAlignment="1" applyProtection="1">
      <alignment horizontal="center" vertical="center" textRotation="90"/>
    </xf>
    <xf numFmtId="0" fontId="12" fillId="2" borderId="94" xfId="2" applyNumberFormat="1" applyFont="1" applyFill="1" applyBorder="1" applyAlignment="1" applyProtection="1">
      <alignment horizontal="center" vertical="center" textRotation="90"/>
    </xf>
    <xf numFmtId="0" fontId="10" fillId="2" borderId="70" xfId="2" applyFont="1" applyFill="1" applyBorder="1" applyAlignment="1">
      <alignment horizontal="center" vertical="center" wrapText="1"/>
    </xf>
    <xf numFmtId="0" fontId="10" fillId="2" borderId="95" xfId="2" applyFont="1" applyFill="1" applyBorder="1" applyAlignment="1">
      <alignment horizontal="center" vertical="center" wrapText="1"/>
    </xf>
    <xf numFmtId="0" fontId="10" fillId="2" borderId="96" xfId="0" applyFont="1" applyFill="1" applyBorder="1" applyAlignment="1">
      <alignment horizontal="center" vertical="center" wrapText="1"/>
    </xf>
    <xf numFmtId="0" fontId="10" fillId="2" borderId="97" xfId="0" applyFont="1" applyFill="1" applyBorder="1" applyAlignment="1">
      <alignment horizontal="center" vertical="center" wrapText="1"/>
    </xf>
    <xf numFmtId="166" fontId="12" fillId="2" borderId="48" xfId="2" applyNumberFormat="1" applyFont="1" applyFill="1" applyBorder="1" applyAlignment="1" applyProtection="1">
      <alignment horizontal="center" vertical="center" wrapText="1"/>
    </xf>
    <xf numFmtId="166" fontId="12" fillId="2" borderId="6" xfId="2" applyNumberFormat="1" applyFont="1" applyFill="1" applyBorder="1" applyAlignment="1" applyProtection="1">
      <alignment horizontal="center" vertical="center" textRotation="90" wrapText="1"/>
    </xf>
    <xf numFmtId="166" fontId="12" fillId="2" borderId="38" xfId="2" applyNumberFormat="1" applyFont="1" applyFill="1" applyBorder="1" applyAlignment="1" applyProtection="1">
      <alignment horizontal="center" vertical="center" textRotation="90" wrapText="1"/>
    </xf>
    <xf numFmtId="166" fontId="12" fillId="2" borderId="88" xfId="2" applyNumberFormat="1" applyFont="1" applyFill="1" applyBorder="1" applyAlignment="1" applyProtection="1">
      <alignment horizontal="center" vertical="center" textRotation="90" wrapText="1"/>
    </xf>
    <xf numFmtId="0" fontId="12" fillId="4" borderId="33" xfId="2" applyNumberFormat="1" applyFont="1" applyFill="1" applyBorder="1" applyAlignment="1" applyProtection="1">
      <alignment horizontal="center" vertical="center"/>
    </xf>
    <xf numFmtId="0" fontId="12" fillId="4" borderId="71" xfId="2" applyNumberFormat="1" applyFont="1" applyFill="1" applyBorder="1" applyAlignment="1" applyProtection="1">
      <alignment horizontal="center" vertical="center"/>
    </xf>
    <xf numFmtId="0" fontId="12" fillId="2" borderId="85" xfId="2" applyNumberFormat="1" applyFont="1" applyFill="1" applyBorder="1" applyAlignment="1" applyProtection="1">
      <alignment horizontal="center" vertical="center"/>
    </xf>
    <xf numFmtId="0" fontId="12" fillId="2" borderId="0" xfId="2" applyNumberFormat="1" applyFont="1" applyFill="1" applyBorder="1" applyAlignment="1" applyProtection="1">
      <alignment horizontal="center" vertical="center"/>
    </xf>
    <xf numFmtId="0" fontId="12" fillId="2" borderId="80" xfId="2" applyNumberFormat="1" applyFont="1" applyFill="1" applyBorder="1" applyAlignment="1" applyProtection="1">
      <alignment horizontal="center" vertical="center"/>
    </xf>
    <xf numFmtId="0" fontId="12" fillId="4" borderId="2" xfId="2" applyNumberFormat="1" applyFont="1" applyFill="1" applyBorder="1" applyAlignment="1" applyProtection="1">
      <alignment horizontal="center" vertical="center"/>
    </xf>
    <xf numFmtId="166" fontId="12" fillId="2" borderId="2" xfId="2" applyNumberFormat="1" applyFont="1" applyFill="1" applyBorder="1" applyAlignment="1" applyProtection="1">
      <alignment horizontal="center" vertical="center"/>
    </xf>
    <xf numFmtId="0" fontId="10" fillId="2" borderId="96" xfId="0" applyFont="1" applyFill="1" applyBorder="1" applyAlignment="1">
      <alignment horizontal="left" vertical="center" wrapText="1"/>
    </xf>
    <xf numFmtId="0" fontId="10" fillId="2" borderId="97" xfId="0" applyFont="1" applyFill="1" applyBorder="1" applyAlignment="1">
      <alignment horizontal="left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97" xfId="0" applyFont="1" applyFill="1" applyBorder="1" applyAlignment="1">
      <alignment horizontal="center" vertical="center" wrapText="1"/>
    </xf>
    <xf numFmtId="166" fontId="2" fillId="2" borderId="109" xfId="2" applyNumberFormat="1" applyFont="1" applyFill="1" applyBorder="1" applyAlignment="1" applyProtection="1">
      <alignment horizontal="center" vertical="center" textRotation="90" wrapText="1"/>
    </xf>
    <xf numFmtId="166" fontId="2" fillId="2" borderId="85" xfId="2" applyNumberFormat="1" applyFont="1" applyFill="1" applyBorder="1" applyAlignment="1" applyProtection="1">
      <alignment horizontal="center" vertical="center" textRotation="90" wrapText="1"/>
    </xf>
    <xf numFmtId="166" fontId="2" fillId="2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/>
    </xf>
    <xf numFmtId="166" fontId="2" fillId="0" borderId="37" xfId="2" applyNumberFormat="1" applyFont="1" applyFill="1" applyBorder="1" applyAlignment="1" applyProtection="1">
      <alignment horizontal="center" vertical="center"/>
    </xf>
    <xf numFmtId="166" fontId="2" fillId="0" borderId="28" xfId="2" applyNumberFormat="1" applyFont="1" applyFill="1" applyBorder="1" applyAlignment="1" applyProtection="1">
      <alignment horizontal="center" vertical="center"/>
    </xf>
    <xf numFmtId="166" fontId="2" fillId="2" borderId="81" xfId="2" applyNumberFormat="1" applyFont="1" applyFill="1" applyBorder="1" applyAlignment="1" applyProtection="1">
      <alignment horizontal="center" vertical="center" wrapText="1"/>
    </xf>
    <xf numFmtId="166" fontId="2" fillId="2" borderId="48" xfId="2" applyNumberFormat="1" applyFont="1" applyFill="1" applyBorder="1" applyAlignment="1" applyProtection="1">
      <alignment horizontal="center" vertical="center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6" fontId="2" fillId="2" borderId="2" xfId="2" applyNumberFormat="1" applyFont="1" applyFill="1" applyBorder="1" applyAlignment="1" applyProtection="1">
      <alignment horizontal="center" vertical="center"/>
    </xf>
    <xf numFmtId="166" fontId="2" fillId="2" borderId="63" xfId="2" applyNumberFormat="1" applyFont="1" applyFill="1" applyBorder="1" applyAlignment="1" applyProtection="1">
      <alignment horizontal="center" vertical="center" textRotation="90" wrapText="1"/>
    </xf>
    <xf numFmtId="166" fontId="2" fillId="2" borderId="90" xfId="2" applyNumberFormat="1" applyFont="1" applyFill="1" applyBorder="1" applyAlignment="1" applyProtection="1">
      <alignment horizontal="center" vertical="center" textRotation="90" wrapText="1"/>
    </xf>
    <xf numFmtId="166" fontId="2" fillId="2" borderId="60" xfId="2" applyNumberFormat="1" applyFont="1" applyFill="1" applyBorder="1" applyAlignment="1" applyProtection="1">
      <alignment horizontal="center" vertical="center" textRotation="90" wrapText="1"/>
    </xf>
    <xf numFmtId="166" fontId="12" fillId="0" borderId="2" xfId="2" applyNumberFormat="1" applyFont="1" applyFill="1" applyBorder="1" applyAlignment="1" applyProtection="1">
      <alignment horizontal="center" vertical="center"/>
    </xf>
    <xf numFmtId="166" fontId="47" fillId="2" borderId="2" xfId="2" applyNumberFormat="1" applyFont="1" applyFill="1" applyBorder="1" applyAlignment="1" applyProtection="1">
      <alignment horizontal="left"/>
    </xf>
    <xf numFmtId="0" fontId="12" fillId="4" borderId="63" xfId="2" applyNumberFormat="1" applyFont="1" applyFill="1" applyBorder="1" applyAlignment="1" applyProtection="1">
      <alignment horizontal="center" vertical="center"/>
    </xf>
    <xf numFmtId="0" fontId="12" fillId="4" borderId="60" xfId="2" applyNumberFormat="1" applyFont="1" applyFill="1" applyBorder="1" applyAlignment="1" applyProtection="1">
      <alignment horizontal="center" vertical="center"/>
    </xf>
    <xf numFmtId="166" fontId="1" fillId="0" borderId="2" xfId="2" applyNumberFormat="1" applyFont="1" applyFill="1" applyBorder="1" applyAlignment="1" applyProtection="1">
      <alignment horizontal="center" vertical="center" wrapText="1"/>
    </xf>
    <xf numFmtId="166" fontId="1" fillId="0" borderId="63" xfId="2" applyNumberFormat="1" applyFont="1" applyFill="1" applyBorder="1" applyAlignment="1" applyProtection="1">
      <alignment horizontal="center" vertical="center" textRotation="90" wrapText="1"/>
    </xf>
    <xf numFmtId="166" fontId="1" fillId="0" borderId="81" xfId="2" applyNumberFormat="1" applyFont="1" applyFill="1" applyBorder="1" applyAlignment="1" applyProtection="1">
      <alignment horizontal="center" vertical="center" wrapText="1"/>
    </xf>
    <xf numFmtId="166" fontId="1" fillId="0" borderId="21" xfId="2" applyNumberFormat="1" applyFont="1" applyFill="1" applyBorder="1" applyAlignment="1" applyProtection="1">
      <alignment horizontal="center" vertical="center" wrapText="1"/>
    </xf>
    <xf numFmtId="166" fontId="1" fillId="0" borderId="48" xfId="2" applyNumberFormat="1" applyFont="1" applyFill="1" applyBorder="1" applyAlignment="1" applyProtection="1">
      <alignment horizontal="center" vertical="center" wrapText="1"/>
    </xf>
    <xf numFmtId="0" fontId="1" fillId="0" borderId="64" xfId="2" applyNumberFormat="1" applyFont="1" applyFill="1" applyBorder="1" applyAlignment="1" applyProtection="1">
      <alignment horizontal="center" vertical="center"/>
    </xf>
    <xf numFmtId="0" fontId="1" fillId="0" borderId="3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166" fontId="1" fillId="0" borderId="2" xfId="2" applyNumberFormat="1" applyFont="1" applyFill="1" applyBorder="1" applyAlignment="1" applyProtection="1">
      <alignment horizontal="center" vertical="center" textRotation="90" wrapText="1"/>
    </xf>
    <xf numFmtId="166" fontId="1" fillId="0" borderId="90" xfId="2" applyNumberFormat="1" applyFont="1" applyFill="1" applyBorder="1" applyAlignment="1" applyProtection="1">
      <alignment horizontal="center" vertical="center" textRotation="90" wrapText="1"/>
    </xf>
    <xf numFmtId="166" fontId="1" fillId="0" borderId="5" xfId="2" applyNumberFormat="1" applyFont="1" applyFill="1" applyBorder="1" applyAlignment="1" applyProtection="1">
      <alignment horizontal="center" vertical="center" textRotation="90" wrapText="1"/>
    </xf>
    <xf numFmtId="166" fontId="1" fillId="0" borderId="3" xfId="2" applyNumberFormat="1" applyFont="1" applyFill="1" applyBorder="1" applyAlignment="1" applyProtection="1">
      <alignment horizontal="center" vertical="center"/>
    </xf>
    <xf numFmtId="166" fontId="1" fillId="0" borderId="31" xfId="2" applyNumberFormat="1" applyFont="1" applyFill="1" applyBorder="1" applyAlignment="1" applyProtection="1">
      <alignment horizontal="center" vertical="center"/>
    </xf>
    <xf numFmtId="166" fontId="1" fillId="0" borderId="9" xfId="2" applyNumberFormat="1" applyFont="1" applyFill="1" applyBorder="1" applyAlignment="1" applyProtection="1">
      <alignment horizontal="center" vertical="center"/>
    </xf>
    <xf numFmtId="166" fontId="1" fillId="0" borderId="6" xfId="2" applyNumberFormat="1" applyFont="1" applyFill="1" applyBorder="1" applyAlignment="1" applyProtection="1">
      <alignment horizontal="center" vertical="center" textRotation="90" wrapText="1"/>
    </xf>
    <xf numFmtId="0" fontId="1" fillId="0" borderId="72" xfId="2" applyNumberFormat="1" applyFont="1" applyFill="1" applyBorder="1" applyAlignment="1" applyProtection="1">
      <alignment horizontal="center" vertical="center"/>
    </xf>
    <xf numFmtId="0" fontId="1" fillId="0" borderId="71" xfId="2" applyNumberFormat="1" applyFont="1" applyFill="1" applyBorder="1" applyAlignment="1" applyProtection="1">
      <alignment horizontal="center" vertical="center"/>
    </xf>
    <xf numFmtId="0" fontId="1" fillId="0" borderId="60" xfId="2" applyNumberFormat="1" applyFont="1" applyFill="1" applyBorder="1" applyAlignment="1" applyProtection="1">
      <alignment horizontal="center" vertical="center"/>
    </xf>
    <xf numFmtId="166" fontId="1" fillId="0" borderId="36" xfId="2" applyNumberFormat="1" applyFont="1" applyFill="1" applyBorder="1" applyAlignment="1" applyProtection="1">
      <alignment horizontal="center" vertical="center" textRotation="90" wrapText="1"/>
    </xf>
    <xf numFmtId="166" fontId="1" fillId="0" borderId="1" xfId="2" applyNumberFormat="1" applyFont="1" applyFill="1" applyBorder="1" applyAlignment="1" applyProtection="1">
      <alignment horizontal="center" vertical="center" textRotation="90" wrapText="1"/>
    </xf>
    <xf numFmtId="166" fontId="1" fillId="0" borderId="38" xfId="2" applyNumberFormat="1" applyFont="1" applyFill="1" applyBorder="1" applyAlignment="1" applyProtection="1">
      <alignment horizontal="center" vertical="center" textRotation="90" wrapText="1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166" fontId="1" fillId="0" borderId="37" xfId="2" applyNumberFormat="1" applyFont="1" applyFill="1" applyBorder="1" applyAlignment="1" applyProtection="1">
      <alignment horizontal="center" vertical="center" textRotation="90" wrapText="1"/>
    </xf>
    <xf numFmtId="0" fontId="1" fillId="0" borderId="5" xfId="2" applyNumberFormat="1" applyFont="1" applyFill="1" applyBorder="1" applyAlignment="1" applyProtection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/>
    </xf>
    <xf numFmtId="0" fontId="1" fillId="0" borderId="7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 applyProtection="1">
      <alignment horizontal="center" vertical="center"/>
    </xf>
    <xf numFmtId="0" fontId="1" fillId="0" borderId="35" xfId="2" applyNumberFormat="1" applyFont="1" applyFill="1" applyBorder="1" applyAlignment="1" applyProtection="1">
      <alignment horizontal="center" vertical="center"/>
    </xf>
    <xf numFmtId="0" fontId="1" fillId="0" borderId="2" xfId="2" applyNumberFormat="1" applyFont="1" applyFill="1" applyBorder="1" applyAlignment="1" applyProtection="1">
      <alignment horizontal="center" vertical="center"/>
    </xf>
    <xf numFmtId="166" fontId="1" fillId="0" borderId="60" xfId="2" applyNumberFormat="1" applyFont="1" applyFill="1" applyBorder="1" applyAlignment="1" applyProtection="1">
      <alignment horizontal="center" vertical="center" textRotation="90" wrapText="1"/>
    </xf>
    <xf numFmtId="166" fontId="1" fillId="0" borderId="94" xfId="2" applyNumberFormat="1" applyFont="1" applyFill="1" applyBorder="1" applyAlignment="1" applyProtection="1">
      <alignment horizontal="center" vertical="center" textRotation="90" wrapText="1"/>
    </xf>
    <xf numFmtId="166" fontId="1" fillId="0" borderId="89" xfId="2" applyNumberFormat="1" applyFont="1" applyFill="1" applyBorder="1" applyAlignment="1" applyProtection="1">
      <alignment horizontal="center" vertical="center" textRotation="90" wrapText="1"/>
    </xf>
    <xf numFmtId="166" fontId="1" fillId="0" borderId="88" xfId="2" applyNumberFormat="1" applyFont="1" applyFill="1" applyBorder="1" applyAlignment="1" applyProtection="1">
      <alignment horizontal="center" vertical="center" textRotation="90" wrapText="1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36" xfId="2" applyNumberFormat="1" applyFont="1" applyFill="1" applyBorder="1" applyAlignment="1" applyProtection="1">
      <alignment horizontal="center" vertical="center"/>
    </xf>
    <xf numFmtId="0" fontId="1" fillId="0" borderId="40" xfId="2" applyFont="1" applyFill="1" applyBorder="1" applyAlignment="1">
      <alignment horizontal="center" vertical="center" wrapText="1"/>
    </xf>
    <xf numFmtId="49" fontId="1" fillId="0" borderId="28" xfId="2" applyNumberFormat="1" applyFont="1" applyFill="1" applyBorder="1" applyAlignment="1">
      <alignment horizontal="center" vertical="center" wrapText="1"/>
    </xf>
    <xf numFmtId="49" fontId="1" fillId="0" borderId="41" xfId="2" applyNumberFormat="1" applyFont="1" applyFill="1" applyBorder="1" applyAlignment="1">
      <alignment horizontal="center" vertical="center" wrapText="1"/>
    </xf>
    <xf numFmtId="166" fontId="1" fillId="0" borderId="41" xfId="2" applyNumberFormat="1" applyFont="1" applyFill="1" applyBorder="1" applyAlignment="1" applyProtection="1">
      <alignment horizontal="center" vertical="center" wrapText="1"/>
    </xf>
    <xf numFmtId="165" fontId="5" fillId="0" borderId="42" xfId="2" applyNumberFormat="1" applyFont="1" applyFill="1" applyBorder="1" applyAlignment="1" applyProtection="1">
      <alignment horizontal="center" vertical="center"/>
    </xf>
    <xf numFmtId="0" fontId="28" fillId="0" borderId="30" xfId="2" applyFont="1" applyFill="1" applyBorder="1" applyAlignment="1">
      <alignment horizontal="center" vertical="center" wrapText="1"/>
    </xf>
    <xf numFmtId="0" fontId="28" fillId="0" borderId="28" xfId="2" applyFont="1" applyFill="1" applyBorder="1" applyAlignment="1">
      <alignment horizontal="center" vertical="center" wrapText="1"/>
    </xf>
    <xf numFmtId="0" fontId="28" fillId="0" borderId="41" xfId="2" applyFont="1" applyFill="1" applyBorder="1" applyAlignment="1">
      <alignment horizontal="center" vertical="center" wrapText="1"/>
    </xf>
    <xf numFmtId="0" fontId="28" fillId="0" borderId="29" xfId="2" applyFont="1" applyFill="1" applyBorder="1" applyAlignment="1">
      <alignment horizontal="center" vertical="center" wrapText="1"/>
    </xf>
    <xf numFmtId="0" fontId="28" fillId="0" borderId="40" xfId="2" applyFont="1" applyFill="1" applyBorder="1" applyAlignment="1">
      <alignment horizontal="center" vertical="center" wrapText="1"/>
    </xf>
    <xf numFmtId="166" fontId="1" fillId="0" borderId="3" xfId="2" applyNumberFormat="1" applyFont="1" applyFill="1" applyBorder="1" applyAlignment="1" applyProtection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horizontal="center" vertical="center" wrapText="1"/>
    </xf>
    <xf numFmtId="49" fontId="1" fillId="0" borderId="3" xfId="2" applyNumberFormat="1" applyFont="1" applyFill="1" applyBorder="1" applyAlignment="1">
      <alignment horizontal="center" vertical="center" wrapText="1"/>
    </xf>
    <xf numFmtId="166" fontId="28" fillId="0" borderId="9" xfId="2" applyNumberFormat="1" applyFont="1" applyFill="1" applyBorder="1" applyAlignment="1" applyProtection="1">
      <alignment vertical="center"/>
    </xf>
    <xf numFmtId="166" fontId="28" fillId="0" borderId="8" xfId="2" applyNumberFormat="1" applyFont="1" applyFill="1" applyBorder="1" applyAlignment="1" applyProtection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66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/>
    </xf>
    <xf numFmtId="0" fontId="28" fillId="0" borderId="27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166" fontId="28" fillId="0" borderId="8" xfId="2" applyNumberFormat="1" applyFont="1" applyFill="1" applyBorder="1" applyAlignment="1" applyProtection="1">
      <alignment horizontal="center" vertical="center"/>
    </xf>
    <xf numFmtId="167" fontId="29" fillId="0" borderId="3" xfId="2" applyNumberFormat="1" applyFont="1" applyFill="1" applyBorder="1" applyAlignment="1" applyProtection="1">
      <alignment horizontal="center" vertical="center"/>
    </xf>
    <xf numFmtId="166" fontId="28" fillId="0" borderId="3" xfId="2" applyNumberFormat="1" applyFont="1" applyFill="1" applyBorder="1" applyAlignment="1" applyProtection="1">
      <alignment vertical="center"/>
    </xf>
    <xf numFmtId="166" fontId="1" fillId="0" borderId="0" xfId="2" applyNumberFormat="1" applyFont="1" applyFill="1" applyBorder="1" applyAlignment="1" applyProtection="1">
      <alignment horizontal="center" vertical="center"/>
    </xf>
    <xf numFmtId="166" fontId="1" fillId="0" borderId="35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7" xfId="2" applyNumberFormat="1" applyFont="1" applyFill="1" applyBorder="1" applyAlignment="1" applyProtection="1">
      <alignment horizontal="center" vertical="center" wrapText="1"/>
    </xf>
    <xf numFmtId="166" fontId="1" fillId="0" borderId="7" xfId="2" applyNumberFormat="1" applyFont="1" applyFill="1" applyBorder="1" applyAlignment="1" applyProtection="1">
      <alignment horizontal="center" vertical="center" wrapText="1"/>
    </xf>
    <xf numFmtId="165" fontId="5" fillId="0" borderId="32" xfId="2" applyNumberFormat="1" applyFont="1" applyFill="1" applyBorder="1" applyAlignment="1" applyProtection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166" fontId="5" fillId="0" borderId="11" xfId="2" applyNumberFormat="1" applyFont="1" applyFill="1" applyBorder="1" applyAlignment="1" applyProtection="1">
      <alignment horizontal="center" vertical="center"/>
    </xf>
    <xf numFmtId="166" fontId="5" fillId="0" borderId="11" xfId="2" applyNumberFormat="1" applyFont="1" applyFill="1" applyBorder="1" applyAlignment="1" applyProtection="1">
      <alignment vertical="center"/>
    </xf>
    <xf numFmtId="0" fontId="28" fillId="0" borderId="5" xfId="2" applyNumberFormat="1" applyFont="1" applyFill="1" applyBorder="1" applyAlignment="1" applyProtection="1">
      <alignment horizontal="center" vertical="center"/>
    </xf>
    <xf numFmtId="0" fontId="28" fillId="0" borderId="1" xfId="2" applyNumberFormat="1" applyFont="1" applyFill="1" applyBorder="1" applyAlignment="1" applyProtection="1">
      <alignment horizontal="center" vertical="center"/>
    </xf>
    <xf numFmtId="0" fontId="28" fillId="0" borderId="7" xfId="2" applyNumberFormat="1" applyFont="1" applyFill="1" applyBorder="1" applyAlignment="1" applyProtection="1">
      <alignment horizontal="center" vertical="center"/>
    </xf>
    <xf numFmtId="0" fontId="28" fillId="0" borderId="6" xfId="2" applyNumberFormat="1" applyFont="1" applyFill="1" applyBorder="1" applyAlignment="1" applyProtection="1">
      <alignment horizontal="center" vertical="center"/>
    </xf>
    <xf numFmtId="0" fontId="28" fillId="0" borderId="35" xfId="2" applyNumberFormat="1" applyFont="1" applyFill="1" applyBorder="1" applyAlignment="1" applyProtection="1">
      <alignment vertical="center"/>
    </xf>
    <xf numFmtId="0" fontId="28" fillId="0" borderId="1" xfId="2" applyNumberFormat="1" applyFont="1" applyFill="1" applyBorder="1" applyAlignment="1" applyProtection="1">
      <alignment vertical="center"/>
    </xf>
    <xf numFmtId="0" fontId="28" fillId="0" borderId="6" xfId="2" applyNumberFormat="1" applyFont="1" applyFill="1" applyBorder="1" applyAlignment="1" applyProtection="1">
      <alignment vertical="center"/>
    </xf>
    <xf numFmtId="0" fontId="5" fillId="0" borderId="46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165" fontId="5" fillId="0" borderId="19" xfId="2" applyNumberFormat="1" applyFont="1" applyFill="1" applyBorder="1" applyAlignment="1">
      <alignment horizontal="center" vertical="center" wrapText="1"/>
    </xf>
    <xf numFmtId="1" fontId="5" fillId="0" borderId="19" xfId="2" applyNumberFormat="1" applyFont="1" applyFill="1" applyBorder="1" applyAlignment="1">
      <alignment horizontal="center" vertical="center" wrapText="1"/>
    </xf>
    <xf numFmtId="0" fontId="5" fillId="0" borderId="19" xfId="2" applyNumberFormat="1" applyFont="1" applyFill="1" applyBorder="1" applyAlignment="1">
      <alignment horizontal="center" vertical="center" wrapText="1"/>
    </xf>
    <xf numFmtId="0" fontId="5" fillId="0" borderId="46" xfId="2" applyNumberFormat="1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67" fontId="31" fillId="0" borderId="26" xfId="0" applyNumberFormat="1" applyFont="1" applyFill="1" applyBorder="1" applyAlignment="1" applyProtection="1">
      <alignment horizontal="center" vertical="center"/>
    </xf>
    <xf numFmtId="165" fontId="1" fillId="0" borderId="20" xfId="0" applyNumberFormat="1" applyFont="1" applyFill="1" applyBorder="1" applyAlignment="1" applyProtection="1">
      <alignment horizontal="center" vertical="center"/>
    </xf>
    <xf numFmtId="165" fontId="28" fillId="0" borderId="28" xfId="2" applyNumberFormat="1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0" fontId="1" fillId="0" borderId="29" xfId="2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" fillId="0" borderId="49" xfId="0" applyNumberFormat="1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>
      <alignment horizontal="center" vertical="center" wrapText="1"/>
    </xf>
    <xf numFmtId="164" fontId="1" fillId="0" borderId="50" xfId="0" applyNumberFormat="1" applyFont="1" applyFill="1" applyBorder="1" applyAlignment="1" applyProtection="1">
      <alignment horizontal="center" vertical="center" wrapText="1"/>
    </xf>
    <xf numFmtId="165" fontId="1" fillId="0" borderId="51" xfId="0" applyNumberFormat="1" applyFont="1" applyFill="1" applyBorder="1" applyAlignment="1" applyProtection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164" fontId="1" fillId="0" borderId="50" xfId="0" applyNumberFormat="1" applyFont="1" applyFill="1" applyBorder="1" applyAlignment="1">
      <alignment horizontal="center" vertical="center" wrapText="1"/>
    </xf>
    <xf numFmtId="165" fontId="28" fillId="0" borderId="2" xfId="2" applyNumberFormat="1" applyFont="1" applyFill="1" applyBorder="1" applyAlignment="1">
      <alignment horizontal="center" vertical="center" wrapText="1"/>
    </xf>
    <xf numFmtId="0" fontId="1" fillId="0" borderId="9" xfId="2" applyNumberFormat="1" applyFont="1" applyFill="1" applyBorder="1" applyAlignment="1" applyProtection="1">
      <alignment vertical="center"/>
    </xf>
    <xf numFmtId="0" fontId="1" fillId="0" borderId="2" xfId="2" applyNumberFormat="1" applyFont="1" applyFill="1" applyBorder="1" applyAlignment="1" applyProtection="1">
      <alignment vertical="center"/>
    </xf>
    <xf numFmtId="0" fontId="1" fillId="0" borderId="8" xfId="2" applyNumberFormat="1" applyFont="1" applyFill="1" applyBorder="1" applyAlignment="1" applyProtection="1">
      <alignment vertical="center"/>
    </xf>
    <xf numFmtId="49" fontId="1" fillId="0" borderId="49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4" xfId="2" applyFont="1" applyFill="1" applyBorder="1" applyAlignment="1">
      <alignment horizontal="center" vertical="center" wrapText="1"/>
    </xf>
    <xf numFmtId="165" fontId="28" fillId="0" borderId="3" xfId="2" applyNumberFormat="1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vertical="center"/>
    </xf>
    <xf numFmtId="49" fontId="1" fillId="0" borderId="26" xfId="2" applyNumberFormat="1" applyFont="1" applyFill="1" applyBorder="1" applyAlignment="1">
      <alignment horizontal="center" vertical="center" wrapText="1"/>
    </xf>
    <xf numFmtId="166" fontId="1" fillId="0" borderId="26" xfId="2" applyNumberFormat="1" applyFont="1" applyFill="1" applyBorder="1" applyAlignment="1" applyProtection="1">
      <alignment horizontal="center" vertical="center" wrapText="1"/>
    </xf>
    <xf numFmtId="168" fontId="5" fillId="0" borderId="20" xfId="2" applyNumberFormat="1" applyFont="1" applyFill="1" applyBorder="1" applyAlignment="1" applyProtection="1">
      <alignment horizontal="center" vertical="center" wrapText="1"/>
    </xf>
    <xf numFmtId="166" fontId="5" fillId="0" borderId="20" xfId="2" applyNumberFormat="1" applyFont="1" applyFill="1" applyBorder="1" applyAlignment="1">
      <alignment horizontal="center" vertical="center" wrapText="1"/>
    </xf>
    <xf numFmtId="166" fontId="5" fillId="0" borderId="25" xfId="2" applyNumberFormat="1" applyFont="1" applyFill="1" applyBorder="1" applyAlignment="1">
      <alignment horizontal="center" vertical="center" wrapText="1"/>
    </xf>
    <xf numFmtId="166" fontId="5" fillId="0" borderId="23" xfId="2" applyNumberFormat="1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66" fontId="5" fillId="0" borderId="26" xfId="2" applyNumberFormat="1" applyFont="1" applyFill="1" applyBorder="1" applyAlignment="1">
      <alignment horizontal="center" vertical="center" wrapText="1"/>
    </xf>
    <xf numFmtId="0" fontId="5" fillId="0" borderId="22" xfId="2" applyNumberFormat="1" applyFont="1" applyFill="1" applyBorder="1" applyAlignment="1">
      <alignment horizontal="center" vertical="center" wrapText="1"/>
    </xf>
    <xf numFmtId="0" fontId="5" fillId="0" borderId="20" xfId="2" applyNumberFormat="1" applyFont="1" applyFill="1" applyBorder="1" applyAlignment="1">
      <alignment horizontal="center" vertical="center" wrapText="1"/>
    </xf>
    <xf numFmtId="0" fontId="5" fillId="0" borderId="25" xfId="2" applyNumberFormat="1" applyFont="1" applyFill="1" applyBorder="1" applyAlignment="1">
      <alignment horizontal="center" vertical="center" wrapText="1"/>
    </xf>
    <xf numFmtId="1" fontId="5" fillId="0" borderId="23" xfId="2" applyNumberFormat="1" applyFont="1" applyFill="1" applyBorder="1" applyAlignment="1">
      <alignment horizontal="center" vertical="center" wrapText="1"/>
    </xf>
    <xf numFmtId="0" fontId="5" fillId="0" borderId="24" xfId="2" applyNumberFormat="1" applyFont="1" applyFill="1" applyBorder="1" applyAlignment="1">
      <alignment horizontal="center" vertical="center" wrapText="1"/>
    </xf>
    <xf numFmtId="0" fontId="5" fillId="0" borderId="23" xfId="2" applyNumberFormat="1" applyFont="1" applyFill="1" applyBorder="1" applyAlignment="1">
      <alignment horizontal="center" vertical="center" wrapText="1"/>
    </xf>
    <xf numFmtId="168" fontId="5" fillId="0" borderId="42" xfId="2" applyNumberFormat="1" applyFont="1" applyFill="1" applyBorder="1" applyAlignment="1" applyProtection="1">
      <alignment horizontal="center" vertical="center" wrapText="1"/>
    </xf>
    <xf numFmtId="166" fontId="5" fillId="0" borderId="30" xfId="2" applyNumberFormat="1" applyFont="1" applyFill="1" applyBorder="1" applyAlignment="1">
      <alignment horizontal="center" vertical="center" wrapText="1"/>
    </xf>
    <xf numFmtId="166" fontId="5" fillId="0" borderId="40" xfId="2" applyNumberFormat="1" applyFont="1" applyFill="1" applyBorder="1" applyAlignment="1">
      <alignment horizontal="center" vertical="center" wrapText="1"/>
    </xf>
    <xf numFmtId="166" fontId="5" fillId="0" borderId="39" xfId="2" applyNumberFormat="1" applyFont="1" applyFill="1" applyBorder="1" applyAlignment="1">
      <alignment horizontal="center" vertical="center" wrapText="1"/>
    </xf>
    <xf numFmtId="0" fontId="5" fillId="0" borderId="40" xfId="2" applyNumberFormat="1" applyFont="1" applyFill="1" applyBorder="1" applyAlignment="1">
      <alignment horizontal="center" vertical="center" wrapText="1"/>
    </xf>
    <xf numFmtId="0" fontId="5" fillId="0" borderId="28" xfId="2" applyNumberFormat="1" applyFont="1" applyFill="1" applyBorder="1" applyAlignment="1">
      <alignment horizontal="center" vertical="center" wrapText="1"/>
    </xf>
    <xf numFmtId="0" fontId="5" fillId="0" borderId="29" xfId="2" applyNumberFormat="1" applyFont="1" applyFill="1" applyBorder="1" applyAlignment="1">
      <alignment horizontal="center" vertical="center" wrapText="1"/>
    </xf>
    <xf numFmtId="168" fontId="5" fillId="0" borderId="32" xfId="2" applyNumberFormat="1" applyFont="1" applyFill="1" applyBorder="1" applyAlignment="1" applyProtection="1">
      <alignment horizontal="center" vertical="center" wrapText="1"/>
    </xf>
    <xf numFmtId="166" fontId="5" fillId="0" borderId="32" xfId="2" applyNumberFormat="1" applyFont="1" applyFill="1" applyBorder="1" applyAlignment="1" applyProtection="1">
      <alignment horizontal="center" vertical="center" wrapText="1"/>
    </xf>
    <xf numFmtId="0" fontId="1" fillId="0" borderId="35" xfId="2" applyNumberFormat="1" applyFont="1" applyFill="1" applyBorder="1" applyAlignment="1" applyProtection="1">
      <alignment vertical="center"/>
    </xf>
    <xf numFmtId="0" fontId="1" fillId="0" borderId="1" xfId="2" applyNumberFormat="1" applyFont="1" applyFill="1" applyBorder="1" applyAlignment="1" applyProtection="1">
      <alignment vertical="center"/>
    </xf>
    <xf numFmtId="0" fontId="1" fillId="0" borderId="6" xfId="2" applyNumberFormat="1" applyFont="1" applyFill="1" applyBorder="1" applyAlignment="1" applyProtection="1">
      <alignment vertical="center"/>
    </xf>
    <xf numFmtId="4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169" fontId="5" fillId="0" borderId="2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>
      <alignment horizontal="center" vertical="center"/>
    </xf>
    <xf numFmtId="49" fontId="1" fillId="0" borderId="8" xfId="2" applyNumberFormat="1" applyFont="1" applyFill="1" applyBorder="1" applyAlignment="1">
      <alignment vertical="center" wrapText="1"/>
    </xf>
    <xf numFmtId="49" fontId="1" fillId="0" borderId="9" xfId="2" applyNumberFormat="1" applyFont="1" applyFill="1" applyBorder="1" applyAlignment="1">
      <alignment horizontal="center" vertical="center"/>
    </xf>
    <xf numFmtId="0" fontId="5" fillId="0" borderId="27" xfId="2" applyNumberFormat="1" applyFont="1" applyFill="1" applyBorder="1" applyAlignment="1" applyProtection="1">
      <alignment horizontal="center" vertical="center"/>
    </xf>
    <xf numFmtId="1" fontId="5" fillId="0" borderId="35" xfId="2" applyNumberFormat="1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right" vertical="center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5" fillId="0" borderId="2" xfId="2" applyNumberFormat="1" applyFont="1" applyFill="1" applyBorder="1" applyAlignment="1">
      <alignment horizontal="right" vertical="center"/>
    </xf>
    <xf numFmtId="1" fontId="5" fillId="0" borderId="3" xfId="2" applyNumberFormat="1" applyFont="1" applyFill="1" applyBorder="1" applyAlignment="1">
      <alignment horizontal="center" vertical="center" wrapText="1"/>
    </xf>
    <xf numFmtId="0" fontId="1" fillId="0" borderId="35" xfId="2" applyNumberFormat="1" applyFont="1" applyFill="1" applyBorder="1" applyAlignment="1">
      <alignment horizontal="center" vertical="center"/>
    </xf>
    <xf numFmtId="169" fontId="5" fillId="0" borderId="32" xfId="2" applyNumberFormat="1" applyFont="1" applyFill="1" applyBorder="1" applyAlignment="1" applyProtection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right" vertical="center"/>
    </xf>
    <xf numFmtId="0" fontId="5" fillId="0" borderId="1" xfId="2" applyNumberFormat="1" applyFont="1" applyFill="1" applyBorder="1" applyAlignment="1">
      <alignment horizontal="center" vertical="center"/>
    </xf>
    <xf numFmtId="1" fontId="5" fillId="0" borderId="7" xfId="2" applyNumberFormat="1" applyFont="1" applyFill="1" applyBorder="1" applyAlignment="1">
      <alignment horizontal="center" vertical="center" wrapText="1"/>
    </xf>
    <xf numFmtId="0" fontId="1" fillId="0" borderId="6" xfId="2" applyNumberFormat="1" applyFont="1" applyFill="1" applyBorder="1" applyAlignment="1">
      <alignment horizontal="center" vertical="center" wrapText="1"/>
    </xf>
    <xf numFmtId="0" fontId="1" fillId="0" borderId="35" xfId="2" applyNumberFormat="1" applyFont="1" applyFill="1" applyBorder="1" applyAlignment="1">
      <alignment horizontal="center" vertical="center" wrapText="1"/>
    </xf>
    <xf numFmtId="165" fontId="5" fillId="0" borderId="47" xfId="2" applyNumberFormat="1" applyFont="1" applyFill="1" applyBorder="1" applyAlignment="1">
      <alignment horizontal="center" vertical="center" wrapText="1"/>
    </xf>
    <xf numFmtId="1" fontId="5" fillId="0" borderId="47" xfId="2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169" fontId="5" fillId="0" borderId="20" xfId="2" applyNumberFormat="1" applyFont="1" applyFill="1" applyBorder="1" applyAlignment="1" applyProtection="1">
      <alignment horizontal="center" vertical="center"/>
    </xf>
    <xf numFmtId="167" fontId="5" fillId="0" borderId="20" xfId="2" applyNumberFormat="1" applyFont="1" applyFill="1" applyBorder="1" applyAlignment="1" applyProtection="1">
      <alignment horizontal="center" vertical="center"/>
    </xf>
    <xf numFmtId="0" fontId="31" fillId="0" borderId="22" xfId="2" applyNumberFormat="1" applyFont="1" applyFill="1" applyBorder="1" applyAlignment="1" applyProtection="1">
      <alignment horizontal="center" vertical="center"/>
    </xf>
    <xf numFmtId="0" fontId="31" fillId="0" borderId="23" xfId="2" applyNumberFormat="1" applyFont="1" applyFill="1" applyBorder="1" applyAlignment="1" applyProtection="1">
      <alignment horizontal="center" vertical="center"/>
    </xf>
    <xf numFmtId="0" fontId="31" fillId="0" borderId="24" xfId="2" applyNumberFormat="1" applyFont="1" applyFill="1" applyBorder="1" applyAlignment="1" applyProtection="1">
      <alignment horizontal="center" vertical="center"/>
    </xf>
    <xf numFmtId="0" fontId="1" fillId="0" borderId="24" xfId="2" applyNumberFormat="1" applyFont="1" applyFill="1" applyBorder="1" applyAlignment="1" applyProtection="1">
      <alignment horizontal="center" vertical="center"/>
    </xf>
    <xf numFmtId="0" fontId="1" fillId="0" borderId="3" xfId="2" applyNumberFormat="1" applyFont="1" applyFill="1" applyBorder="1" applyAlignment="1" applyProtection="1">
      <alignment horizontal="center" vertical="center"/>
    </xf>
    <xf numFmtId="165" fontId="5" fillId="0" borderId="18" xfId="2" applyNumberFormat="1" applyFont="1" applyFill="1" applyBorder="1" applyAlignment="1">
      <alignment horizontal="center" vertical="center" wrapText="1"/>
    </xf>
    <xf numFmtId="165" fontId="5" fillId="0" borderId="19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69" fontId="1" fillId="0" borderId="21" xfId="2" applyNumberFormat="1" applyFont="1" applyFill="1" applyBorder="1" applyAlignment="1" applyProtection="1">
      <alignment horizontal="center" vertical="center"/>
    </xf>
    <xf numFmtId="0" fontId="1" fillId="0" borderId="20" xfId="2" applyFont="1" applyFill="1" applyBorder="1" applyAlignment="1">
      <alignment horizontal="center" vertical="center" wrapText="1"/>
    </xf>
    <xf numFmtId="0" fontId="1" fillId="0" borderId="25" xfId="2" applyFont="1" applyFill="1" applyBorder="1" applyAlignment="1">
      <alignment horizontal="center" vertical="center" wrapText="1"/>
    </xf>
    <xf numFmtId="0" fontId="1" fillId="0" borderId="23" xfId="2" applyFont="1" applyFill="1" applyBorder="1" applyAlignment="1">
      <alignment horizontal="center" vertical="center" wrapText="1"/>
    </xf>
    <xf numFmtId="0" fontId="1" fillId="0" borderId="26" xfId="2" applyFont="1" applyFill="1" applyBorder="1" applyAlignment="1">
      <alignment horizontal="center" vertical="center" wrapText="1"/>
    </xf>
    <xf numFmtId="0" fontId="1" fillId="0" borderId="24" xfId="2" applyFont="1" applyFill="1" applyBorder="1" applyAlignment="1">
      <alignment horizontal="center" vertical="center" wrapText="1"/>
    </xf>
    <xf numFmtId="0" fontId="1" fillId="0" borderId="22" xfId="2" applyFont="1" applyFill="1" applyBorder="1" applyAlignment="1">
      <alignment horizontal="center" vertical="center" wrapText="1"/>
    </xf>
    <xf numFmtId="0" fontId="31" fillId="0" borderId="30" xfId="2" applyNumberFormat="1" applyFont="1" applyFill="1" applyBorder="1" applyAlignment="1" applyProtection="1">
      <alignment horizontal="center" vertical="center"/>
    </xf>
    <xf numFmtId="0" fontId="31" fillId="0" borderId="28" xfId="2" applyNumberFormat="1" applyFont="1" applyFill="1" applyBorder="1" applyAlignment="1" applyProtection="1">
      <alignment horizontal="center" vertical="center"/>
    </xf>
    <xf numFmtId="0" fontId="31" fillId="0" borderId="29" xfId="2" applyNumberFormat="1" applyFont="1" applyFill="1" applyBorder="1" applyAlignment="1" applyProtection="1">
      <alignment horizontal="center" vertical="center"/>
    </xf>
    <xf numFmtId="169" fontId="1" fillId="0" borderId="31" xfId="2" applyNumberFormat="1" applyFont="1" applyFill="1" applyBorder="1" applyAlignment="1" applyProtection="1">
      <alignment horizontal="center" vertical="center"/>
    </xf>
    <xf numFmtId="0" fontId="31" fillId="0" borderId="5" xfId="2" applyNumberFormat="1" applyFont="1" applyFill="1" applyBorder="1" applyAlignment="1" applyProtection="1">
      <alignment horizontal="center" vertical="center"/>
    </xf>
    <xf numFmtId="0" fontId="31" fillId="0" borderId="6" xfId="2" applyNumberFormat="1" applyFont="1" applyFill="1" applyBorder="1" applyAlignment="1" applyProtection="1">
      <alignment horizontal="center" vertical="center"/>
    </xf>
    <xf numFmtId="169" fontId="1" fillId="0" borderId="34" xfId="2" applyNumberFormat="1" applyFont="1" applyFill="1" applyBorder="1" applyAlignment="1" applyProtection="1">
      <alignment horizontal="center" vertical="center"/>
    </xf>
    <xf numFmtId="0" fontId="1" fillId="0" borderId="32" xfId="2" applyFont="1" applyFill="1" applyBorder="1" applyAlignment="1">
      <alignment horizontal="center" vertical="center" wrapText="1"/>
    </xf>
    <xf numFmtId="0" fontId="1" fillId="0" borderId="35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31" fillId="0" borderId="1" xfId="2" applyNumberFormat="1" applyFont="1" applyFill="1" applyBorder="1" applyAlignment="1" applyProtection="1">
      <alignment horizontal="center" vertical="center"/>
    </xf>
    <xf numFmtId="169" fontId="1" fillId="0" borderId="2" xfId="2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43" fillId="0" borderId="2" xfId="0" applyNumberFormat="1" applyFont="1" applyFill="1" applyBorder="1" applyAlignment="1" applyProtection="1">
      <alignment horizontal="center" vertical="center" wrapText="1"/>
    </xf>
    <xf numFmtId="0" fontId="31" fillId="0" borderId="36" xfId="2" applyNumberFormat="1" applyFont="1" applyFill="1" applyBorder="1" applyAlignment="1" applyProtection="1">
      <alignment horizontal="center" vertical="center"/>
    </xf>
    <xf numFmtId="0" fontId="31" fillId="0" borderId="37" xfId="2" applyNumberFormat="1" applyFont="1" applyFill="1" applyBorder="1" applyAlignment="1" applyProtection="1">
      <alignment horizontal="center" vertical="center"/>
    </xf>
    <xf numFmtId="0" fontId="31" fillId="0" borderId="38" xfId="2" applyNumberFormat="1" applyFont="1" applyFill="1" applyBorder="1" applyAlignment="1" applyProtection="1">
      <alignment horizontal="center" vertical="center"/>
    </xf>
    <xf numFmtId="165" fontId="5" fillId="0" borderId="55" xfId="2" applyNumberFormat="1" applyFont="1" applyFill="1" applyBorder="1" applyAlignment="1" applyProtection="1">
      <alignment horizontal="center" vertical="center"/>
    </xf>
    <xf numFmtId="1" fontId="5" fillId="0" borderId="56" xfId="2" applyNumberFormat="1" applyFont="1" applyFill="1" applyBorder="1" applyAlignment="1" applyProtection="1">
      <alignment horizontal="center" vertical="center"/>
    </xf>
    <xf numFmtId="1" fontId="5" fillId="0" borderId="55" xfId="2" applyNumberFormat="1" applyFont="1" applyFill="1" applyBorder="1" applyAlignment="1" applyProtection="1">
      <alignment horizontal="center" vertical="center"/>
    </xf>
    <xf numFmtId="1" fontId="5" fillId="0" borderId="57" xfId="2" applyNumberFormat="1" applyFont="1" applyFill="1" applyBorder="1" applyAlignment="1" applyProtection="1">
      <alignment horizontal="center" vertical="center"/>
    </xf>
    <xf numFmtId="1" fontId="5" fillId="0" borderId="58" xfId="2" applyNumberFormat="1" applyFont="1" applyFill="1" applyBorder="1" applyAlignment="1" applyProtection="1">
      <alignment horizontal="center" vertical="center"/>
    </xf>
    <xf numFmtId="1" fontId="5" fillId="0" borderId="59" xfId="2" applyNumberFormat="1" applyFont="1" applyFill="1" applyBorder="1" applyAlignment="1" applyProtection="1">
      <alignment horizontal="center" vertical="center"/>
    </xf>
    <xf numFmtId="165" fontId="5" fillId="0" borderId="57" xfId="2" applyNumberFormat="1" applyFont="1" applyFill="1" applyBorder="1" applyAlignment="1" applyProtection="1">
      <alignment horizontal="center" vertical="center"/>
    </xf>
    <xf numFmtId="165" fontId="1" fillId="0" borderId="58" xfId="2" applyNumberFormat="1" applyFont="1" applyFill="1" applyBorder="1" applyAlignment="1" applyProtection="1">
      <alignment horizontal="center" vertical="center"/>
    </xf>
    <xf numFmtId="165" fontId="1" fillId="0" borderId="55" xfId="2" applyNumberFormat="1" applyFont="1" applyFill="1" applyBorder="1" applyAlignment="1" applyProtection="1">
      <alignment horizontal="center" vertical="center"/>
    </xf>
    <xf numFmtId="165" fontId="1" fillId="0" borderId="59" xfId="2" applyNumberFormat="1" applyFont="1" applyFill="1" applyBorder="1" applyAlignment="1" applyProtection="1">
      <alignment horizontal="center" vertical="center"/>
    </xf>
    <xf numFmtId="0" fontId="1" fillId="0" borderId="30" xfId="2" applyFont="1" applyFill="1" applyBorder="1" applyAlignment="1">
      <alignment horizontal="center" vertical="center" wrapText="1"/>
    </xf>
    <xf numFmtId="0" fontId="5" fillId="0" borderId="28" xfId="2" applyNumberFormat="1" applyFont="1" applyFill="1" applyBorder="1" applyAlignment="1" applyProtection="1">
      <alignment horizontal="center" vertical="center"/>
    </xf>
    <xf numFmtId="0" fontId="5" fillId="0" borderId="41" xfId="2" applyNumberFormat="1" applyFont="1" applyFill="1" applyBorder="1" applyAlignment="1" applyProtection="1">
      <alignment horizontal="center" vertical="center"/>
    </xf>
    <xf numFmtId="166" fontId="1" fillId="0" borderId="41" xfId="2" applyNumberFormat="1" applyFont="1" applyFill="1" applyBorder="1" applyAlignment="1" applyProtection="1">
      <alignment horizontal="center" vertical="center"/>
    </xf>
    <xf numFmtId="165" fontId="1" fillId="0" borderId="42" xfId="2" applyNumberFormat="1" applyFont="1" applyFill="1" applyBorder="1" applyAlignment="1">
      <alignment horizontal="center"/>
    </xf>
    <xf numFmtId="0" fontId="1" fillId="0" borderId="42" xfId="2" applyFont="1" applyFill="1" applyBorder="1" applyAlignment="1">
      <alignment horizontal="center"/>
    </xf>
    <xf numFmtId="0" fontId="1" fillId="0" borderId="40" xfId="2" applyFont="1" applyFill="1" applyBorder="1" applyAlignment="1">
      <alignment horizontal="center"/>
    </xf>
    <xf numFmtId="0" fontId="1" fillId="0" borderId="28" xfId="2" applyFont="1" applyFill="1" applyBorder="1" applyAlignment="1">
      <alignment horizontal="center"/>
    </xf>
    <xf numFmtId="0" fontId="1" fillId="0" borderId="41" xfId="2" applyFont="1" applyFill="1" applyBorder="1" applyAlignment="1">
      <alignment horizontal="center"/>
    </xf>
    <xf numFmtId="0" fontId="1" fillId="0" borderId="41" xfId="2" applyFont="1" applyFill="1" applyBorder="1" applyAlignment="1">
      <alignment horizontal="center" vertical="center" wrapText="1"/>
    </xf>
    <xf numFmtId="0" fontId="1" fillId="0" borderId="30" xfId="2" applyFont="1" applyFill="1" applyBorder="1" applyAlignment="1">
      <alignment horizontal="center"/>
    </xf>
    <xf numFmtId="0" fontId="1" fillId="0" borderId="29" xfId="2" applyFont="1" applyFill="1" applyBorder="1" applyAlignment="1">
      <alignment horizontal="center"/>
    </xf>
    <xf numFmtId="165" fontId="1" fillId="0" borderId="27" xfId="2" applyNumberFormat="1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1" fillId="0" borderId="3" xfId="2" applyFont="1" applyFill="1" applyBorder="1" applyAlignment="1">
      <alignment horizontal="center"/>
    </xf>
    <xf numFmtId="0" fontId="1" fillId="0" borderId="4" xfId="2" applyFont="1" applyFill="1" applyBorder="1" applyAlignment="1">
      <alignment horizontal="center"/>
    </xf>
    <xf numFmtId="0" fontId="1" fillId="0" borderId="8" xfId="2" applyFont="1" applyFill="1" applyBorder="1"/>
    <xf numFmtId="0" fontId="1" fillId="0" borderId="9" xfId="2" applyFont="1" applyFill="1" applyBorder="1"/>
    <xf numFmtId="0" fontId="1" fillId="0" borderId="8" xfId="2" applyFont="1" applyFill="1" applyBorder="1" applyAlignment="1">
      <alignment horizontal="center"/>
    </xf>
    <xf numFmtId="166" fontId="1" fillId="0" borderId="9" xfId="2" applyNumberFormat="1" applyFont="1" applyFill="1" applyBorder="1" applyAlignment="1" applyProtection="1">
      <alignment vertical="center"/>
    </xf>
    <xf numFmtId="166" fontId="1" fillId="0" borderId="3" xfId="2" applyNumberFormat="1" applyFont="1" applyFill="1" applyBorder="1" applyAlignment="1" applyProtection="1">
      <alignment vertical="center"/>
    </xf>
    <xf numFmtId="166" fontId="1" fillId="0" borderId="4" xfId="2" applyNumberFormat="1" applyFont="1" applyFill="1" applyBorder="1" applyAlignment="1" applyProtection="1">
      <alignment vertical="center"/>
    </xf>
    <xf numFmtId="0" fontId="1" fillId="0" borderId="9" xfId="2" applyFont="1" applyFill="1" applyBorder="1" applyAlignment="1">
      <alignment horizontal="center"/>
    </xf>
    <xf numFmtId="0" fontId="1" fillId="0" borderId="9" xfId="2" applyNumberFormat="1" applyFont="1" applyFill="1" applyBorder="1" applyAlignment="1" applyProtection="1">
      <alignment horizontal="left" vertical="center"/>
    </xf>
    <xf numFmtId="0" fontId="1" fillId="0" borderId="3" xfId="2" applyNumberFormat="1" applyFont="1" applyFill="1" applyBorder="1" applyAlignment="1" applyProtection="1">
      <alignment horizontal="left" vertical="center"/>
    </xf>
    <xf numFmtId="165" fontId="5" fillId="0" borderId="27" xfId="2" applyNumberFormat="1" applyFont="1" applyFill="1" applyBorder="1" applyAlignment="1">
      <alignment horizontal="center"/>
    </xf>
    <xf numFmtId="0" fontId="1" fillId="0" borderId="4" xfId="2" applyNumberFormat="1" applyFont="1" applyFill="1" applyBorder="1" applyAlignment="1" applyProtection="1">
      <alignment horizontal="left" vertical="center"/>
    </xf>
    <xf numFmtId="0" fontId="1" fillId="0" borderId="2" xfId="2" applyNumberFormat="1" applyFont="1" applyFill="1" applyBorder="1" applyAlignment="1" applyProtection="1">
      <alignment horizontal="left" vertical="center"/>
    </xf>
    <xf numFmtId="0" fontId="1" fillId="0" borderId="8" xfId="2" applyNumberFormat="1" applyFont="1" applyFill="1" applyBorder="1" applyAlignment="1" applyProtection="1">
      <alignment horizontal="left" vertical="center"/>
    </xf>
    <xf numFmtId="0" fontId="1" fillId="0" borderId="60" xfId="0" applyFont="1" applyFill="1" applyBorder="1"/>
    <xf numFmtId="0" fontId="1" fillId="0" borderId="60" xfId="0" applyFont="1" applyFill="1" applyBorder="1" applyAlignment="1">
      <alignment horizontal="center"/>
    </xf>
    <xf numFmtId="0" fontId="1" fillId="0" borderId="71" xfId="0" applyFont="1" applyFill="1" applyBorder="1" applyAlignment="1">
      <alignment horizontal="center"/>
    </xf>
    <xf numFmtId="0" fontId="1" fillId="0" borderId="7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8" xfId="0" applyFont="1" applyFill="1" applyBorder="1"/>
    <xf numFmtId="0" fontId="1" fillId="0" borderId="71" xfId="0" applyFont="1" applyFill="1" applyBorder="1"/>
    <xf numFmtId="0" fontId="29" fillId="0" borderId="3" xfId="2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165" fontId="1" fillId="0" borderId="27" xfId="0" applyNumberFormat="1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" fillId="0" borderId="2" xfId="2" applyFont="1" applyFill="1" applyBorder="1"/>
    <xf numFmtId="167" fontId="31" fillId="0" borderId="3" xfId="2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/>
    </xf>
    <xf numFmtId="1" fontId="1" fillId="0" borderId="27" xfId="2" applyNumberFormat="1" applyFont="1" applyFill="1" applyBorder="1" applyAlignment="1">
      <alignment horizontal="center" vertical="center" wrapText="1"/>
    </xf>
    <xf numFmtId="165" fontId="5" fillId="0" borderId="6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1" fontId="5" fillId="0" borderId="4" xfId="2" applyNumberFormat="1" applyFont="1" applyFill="1" applyBorder="1" applyAlignment="1" applyProtection="1">
      <alignment horizontal="center" vertical="center"/>
    </xf>
    <xf numFmtId="1" fontId="5" fillId="0" borderId="8" xfId="2" applyNumberFormat="1" applyFont="1" applyFill="1" applyBorder="1" applyAlignment="1" applyProtection="1">
      <alignment horizontal="center" vertical="center"/>
    </xf>
    <xf numFmtId="165" fontId="5" fillId="0" borderId="3" xfId="2" applyNumberFormat="1" applyFont="1" applyFill="1" applyBorder="1" applyAlignment="1" applyProtection="1">
      <alignment horizontal="center" vertical="center"/>
    </xf>
    <xf numFmtId="165" fontId="1" fillId="0" borderId="4" xfId="2" applyNumberFormat="1" applyFont="1" applyFill="1" applyBorder="1" applyAlignment="1" applyProtection="1">
      <alignment horizontal="center" vertical="center"/>
    </xf>
    <xf numFmtId="165" fontId="1" fillId="0" borderId="2" xfId="2" applyNumberFormat="1" applyFont="1" applyFill="1" applyBorder="1" applyAlignment="1" applyProtection="1">
      <alignment horizontal="center" vertical="center"/>
    </xf>
    <xf numFmtId="0" fontId="44" fillId="0" borderId="22" xfId="2" applyNumberFormat="1" applyFont="1" applyFill="1" applyBorder="1" applyAlignment="1" applyProtection="1">
      <alignment horizontal="center" vertical="center"/>
    </xf>
    <xf numFmtId="0" fontId="28" fillId="0" borderId="23" xfId="2" applyNumberFormat="1" applyFont="1" applyFill="1" applyBorder="1" applyAlignment="1">
      <alignment horizontal="center" vertical="center"/>
    </xf>
    <xf numFmtId="0" fontId="28" fillId="0" borderId="26" xfId="2" applyNumberFormat="1" applyFont="1" applyFill="1" applyBorder="1" applyAlignment="1">
      <alignment horizontal="center" vertical="center"/>
    </xf>
    <xf numFmtId="0" fontId="28" fillId="0" borderId="26" xfId="2" applyNumberFormat="1" applyFont="1" applyFill="1" applyBorder="1" applyAlignment="1" applyProtection="1">
      <alignment horizontal="center" vertical="center"/>
    </xf>
    <xf numFmtId="169" fontId="28" fillId="0" borderId="20" xfId="2" applyNumberFormat="1" applyFont="1" applyFill="1" applyBorder="1" applyAlignment="1" applyProtection="1">
      <alignment horizontal="center" vertical="center"/>
    </xf>
    <xf numFmtId="0" fontId="28" fillId="0" borderId="43" xfId="2" applyFont="1" applyFill="1" applyBorder="1" applyAlignment="1">
      <alignment horizontal="center" vertical="center" wrapText="1"/>
    </xf>
    <xf numFmtId="0" fontId="28" fillId="0" borderId="40" xfId="2" applyNumberFormat="1" applyFont="1" applyFill="1" applyBorder="1" applyAlignment="1" applyProtection="1">
      <alignment horizontal="center" vertical="center"/>
    </xf>
    <xf numFmtId="0" fontId="28" fillId="0" borderId="28" xfId="2" applyNumberFormat="1" applyFont="1" applyFill="1" applyBorder="1" applyAlignment="1" applyProtection="1">
      <alignment horizontal="center" vertical="center"/>
    </xf>
    <xf numFmtId="0" fontId="28" fillId="0" borderId="29" xfId="2" applyNumberFormat="1" applyFont="1" applyFill="1" applyBorder="1" applyAlignment="1" applyProtection="1">
      <alignment horizontal="center" vertical="center"/>
    </xf>
    <xf numFmtId="0" fontId="28" fillId="0" borderId="30" xfId="2" applyNumberFormat="1" applyFont="1" applyFill="1" applyBorder="1" applyAlignment="1" applyProtection="1">
      <alignment horizontal="center" vertical="center"/>
    </xf>
    <xf numFmtId="166" fontId="28" fillId="0" borderId="28" xfId="2" applyNumberFormat="1" applyFont="1" applyFill="1" applyBorder="1" applyAlignment="1" applyProtection="1">
      <alignment horizontal="center" vertical="center"/>
    </xf>
    <xf numFmtId="166" fontId="28" fillId="0" borderId="29" xfId="2" applyNumberFormat="1" applyFont="1" applyFill="1" applyBorder="1" applyAlignment="1" applyProtection="1">
      <alignment horizontal="center" vertical="center"/>
    </xf>
    <xf numFmtId="166" fontId="28" fillId="0" borderId="30" xfId="2" applyNumberFormat="1" applyFont="1" applyFill="1" applyBorder="1" applyAlignment="1" applyProtection="1">
      <alignment horizontal="center" vertical="center"/>
    </xf>
    <xf numFmtId="0" fontId="28" fillId="0" borderId="1" xfId="2" applyNumberFormat="1" applyFont="1" applyFill="1" applyBorder="1" applyAlignment="1">
      <alignment horizontal="center" vertical="center"/>
    </xf>
    <xf numFmtId="0" fontId="28" fillId="0" borderId="7" xfId="2" applyNumberFormat="1" applyFont="1" applyFill="1" applyBorder="1" applyAlignment="1">
      <alignment horizontal="center" vertical="center"/>
    </xf>
    <xf numFmtId="0" fontId="1" fillId="0" borderId="43" xfId="2" applyFont="1" applyFill="1" applyBorder="1" applyAlignment="1">
      <alignment horizontal="center" vertical="center" wrapText="1"/>
    </xf>
    <xf numFmtId="165" fontId="1" fillId="0" borderId="4" xfId="2" applyNumberFormat="1" applyFont="1" applyFill="1" applyBorder="1" applyAlignment="1">
      <alignment horizontal="center" vertical="center" wrapText="1"/>
    </xf>
    <xf numFmtId="0" fontId="28" fillId="0" borderId="3" xfId="2" applyNumberFormat="1" applyFont="1" applyFill="1" applyBorder="1" applyAlignment="1">
      <alignment horizontal="center" vertical="center"/>
    </xf>
    <xf numFmtId="0" fontId="28" fillId="0" borderId="2" xfId="2" applyNumberFormat="1" applyFont="1" applyFill="1" applyBorder="1" applyAlignment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165" fontId="1" fillId="0" borderId="44" xfId="2" applyNumberFormat="1" applyFont="1" applyFill="1" applyBorder="1" applyAlignment="1" applyProtection="1">
      <alignment horizontal="center" vertical="center"/>
    </xf>
    <xf numFmtId="165" fontId="1" fillId="0" borderId="61" xfId="2" applyNumberFormat="1" applyFont="1" applyFill="1" applyBorder="1" applyAlignment="1" applyProtection="1">
      <alignment horizontal="center" vertical="center"/>
    </xf>
    <xf numFmtId="166" fontId="1" fillId="0" borderId="31" xfId="2" applyNumberFormat="1" applyFont="1" applyFill="1" applyBorder="1" applyAlignment="1" applyProtection="1">
      <alignment horizontal="center" vertical="center"/>
    </xf>
    <xf numFmtId="165" fontId="1" fillId="0" borderId="31" xfId="2" applyNumberFormat="1" applyFont="1" applyFill="1" applyBorder="1" applyAlignment="1" applyProtection="1">
      <alignment horizontal="center" vertical="center"/>
    </xf>
    <xf numFmtId="166" fontId="28" fillId="0" borderId="9" xfId="2" applyNumberFormat="1" applyFont="1" applyFill="1" applyBorder="1" applyAlignment="1" applyProtection="1">
      <alignment horizontal="center" vertical="center"/>
    </xf>
    <xf numFmtId="2" fontId="1" fillId="0" borderId="2" xfId="2" applyNumberFormat="1" applyFont="1" applyFill="1" applyBorder="1" applyAlignment="1" applyProtection="1">
      <alignment horizontal="center" vertical="center"/>
    </xf>
    <xf numFmtId="0" fontId="31" fillId="0" borderId="10" xfId="2" applyNumberFormat="1" applyFont="1" applyFill="1" applyBorder="1" applyAlignment="1" applyProtection="1">
      <alignment horizontal="center" vertical="center"/>
    </xf>
    <xf numFmtId="0" fontId="1" fillId="0" borderId="11" xfId="2" applyNumberFormat="1" applyFont="1" applyFill="1" applyBorder="1" applyAlignment="1" applyProtection="1">
      <alignment horizontal="center" vertical="center"/>
    </xf>
    <xf numFmtId="0" fontId="31" fillId="0" borderId="12" xfId="2" applyNumberFormat="1" applyFont="1" applyFill="1" applyBorder="1" applyAlignment="1" applyProtection="1">
      <alignment horizontal="center" vertical="center"/>
    </xf>
    <xf numFmtId="165" fontId="1" fillId="0" borderId="15" xfId="2" applyNumberFormat="1" applyFont="1" applyFill="1" applyBorder="1" applyAlignment="1" applyProtection="1">
      <alignment horizontal="center" vertical="center"/>
    </xf>
    <xf numFmtId="166" fontId="1" fillId="0" borderId="44" xfId="2" applyNumberFormat="1" applyFont="1" applyFill="1" applyBorder="1" applyAlignment="1" applyProtection="1">
      <alignment horizontal="center" vertical="center"/>
    </xf>
    <xf numFmtId="166" fontId="28" fillId="0" borderId="14" xfId="2" applyNumberFormat="1" applyFont="1" applyFill="1" applyBorder="1" applyAlignment="1" applyProtection="1">
      <alignment horizontal="center" vertical="center"/>
    </xf>
    <xf numFmtId="166" fontId="1" fillId="0" borderId="11" xfId="2" applyNumberFormat="1" applyFont="1" applyFill="1" applyBorder="1" applyAlignment="1" applyProtection="1">
      <alignment horizontal="center" vertical="center"/>
    </xf>
    <xf numFmtId="166" fontId="1" fillId="0" borderId="12" xfId="2" applyNumberFormat="1" applyFont="1" applyFill="1" applyBorder="1" applyAlignment="1" applyProtection="1">
      <alignment horizontal="center" vertical="center"/>
    </xf>
    <xf numFmtId="0" fontId="31" fillId="0" borderId="11" xfId="2" applyNumberFormat="1" applyFont="1" applyFill="1" applyBorder="1" applyAlignment="1" applyProtection="1">
      <alignment horizontal="center" vertical="center"/>
    </xf>
    <xf numFmtId="166" fontId="1" fillId="0" borderId="10" xfId="2" applyNumberFormat="1" applyFont="1" applyFill="1" applyBorder="1" applyAlignment="1" applyProtection="1">
      <alignment horizontal="center" vertical="center"/>
    </xf>
    <xf numFmtId="166" fontId="1" fillId="0" borderId="5" xfId="2" applyNumberFormat="1" applyFont="1" applyFill="1" applyBorder="1" applyAlignment="1" applyProtection="1">
      <alignment horizontal="center" vertical="center"/>
    </xf>
    <xf numFmtId="166" fontId="1" fillId="0" borderId="1" xfId="2" applyNumberFormat="1" applyFont="1" applyFill="1" applyBorder="1" applyAlignment="1" applyProtection="1">
      <alignment horizontal="center" vertical="center"/>
    </xf>
    <xf numFmtId="166" fontId="1" fillId="0" borderId="6" xfId="2" applyNumberFormat="1" applyFont="1" applyFill="1" applyBorder="1" applyAlignment="1" applyProtection="1">
      <alignment horizontal="center" vertical="center"/>
    </xf>
    <xf numFmtId="166" fontId="1" fillId="0" borderId="1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64" xfId="2" applyNumberFormat="1" applyFont="1" applyFill="1" applyBorder="1" applyAlignment="1" applyProtection="1">
      <alignment horizontal="center" vertical="center"/>
    </xf>
    <xf numFmtId="169" fontId="5" fillId="0" borderId="47" xfId="2" applyNumberFormat="1" applyFont="1" applyFill="1" applyBorder="1" applyAlignment="1" applyProtection="1">
      <alignment horizontal="center" vertical="center"/>
    </xf>
    <xf numFmtId="167" fontId="5" fillId="0" borderId="47" xfId="2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>
      <alignment horizontal="center" vertical="center" wrapText="1"/>
    </xf>
    <xf numFmtId="166" fontId="5" fillId="0" borderId="47" xfId="2" applyNumberFormat="1" applyFont="1" applyFill="1" applyBorder="1" applyAlignment="1">
      <alignment horizontal="center" vertical="center" wrapText="1"/>
    </xf>
    <xf numFmtId="166" fontId="5" fillId="0" borderId="62" xfId="2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1" fillId="0" borderId="10" xfId="2" applyFont="1" applyFill="1" applyBorder="1" applyAlignment="1">
      <alignment horizontal="left" vertical="center" wrapText="1"/>
    </xf>
    <xf numFmtId="0" fontId="1" fillId="0" borderId="11" xfId="2" applyFont="1" applyFill="1" applyBorder="1" applyAlignment="1">
      <alignment horizontal="center" vertical="center" wrapText="1"/>
    </xf>
    <xf numFmtId="166" fontId="1" fillId="0" borderId="9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 applyProtection="1">
      <alignment horizontal="center" vertical="center"/>
    </xf>
    <xf numFmtId="166" fontId="5" fillId="0" borderId="6" xfId="2" applyNumberFormat="1" applyFont="1" applyFill="1" applyBorder="1" applyAlignment="1" applyProtection="1">
      <alignment horizontal="center" vertical="center"/>
    </xf>
    <xf numFmtId="166" fontId="1" fillId="0" borderId="22" xfId="2" applyNumberFormat="1" applyFont="1" applyFill="1" applyBorder="1" applyAlignment="1" applyProtection="1">
      <alignment horizontal="center" vertical="center"/>
    </xf>
    <xf numFmtId="49" fontId="1" fillId="0" borderId="41" xfId="2" applyNumberFormat="1" applyFont="1" applyFill="1" applyBorder="1" applyAlignment="1">
      <alignment horizontal="center" vertical="center"/>
    </xf>
    <xf numFmtId="166" fontId="5" fillId="0" borderId="2" xfId="2" applyNumberFormat="1" applyFont="1" applyFill="1" applyBorder="1" applyAlignment="1" applyProtection="1">
      <alignment horizontal="center" vertical="center"/>
    </xf>
    <xf numFmtId="167" fontId="1" fillId="0" borderId="63" xfId="2" applyNumberFormat="1" applyFont="1" applyFill="1" applyBorder="1" applyAlignment="1" applyProtection="1">
      <alignment horizontal="center" vertical="center"/>
    </xf>
    <xf numFmtId="167" fontId="1" fillId="0" borderId="47" xfId="2" applyNumberFormat="1" applyFont="1" applyFill="1" applyBorder="1" applyAlignment="1" applyProtection="1">
      <alignment horizontal="center" vertical="center"/>
    </xf>
    <xf numFmtId="167" fontId="1" fillId="0" borderId="64" xfId="2" applyNumberFormat="1" applyFont="1" applyFill="1" applyBorder="1" applyAlignment="1" applyProtection="1">
      <alignment horizontal="center" vertical="center"/>
    </xf>
    <xf numFmtId="165" fontId="5" fillId="0" borderId="62" xfId="2" applyNumberFormat="1" applyFont="1" applyFill="1" applyBorder="1" applyAlignment="1" applyProtection="1">
      <alignment horizontal="center" vertical="center"/>
    </xf>
    <xf numFmtId="167" fontId="29" fillId="0" borderId="8" xfId="0" applyNumberFormat="1" applyFont="1" applyFill="1" applyBorder="1" applyAlignment="1" applyProtection="1">
      <alignment horizontal="center" vertical="center"/>
    </xf>
    <xf numFmtId="165" fontId="1" fillId="0" borderId="4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>
      <alignment horizontal="center" vertical="center" wrapText="1"/>
    </xf>
    <xf numFmtId="1" fontId="5" fillId="0" borderId="65" xfId="2" applyNumberFormat="1" applyFont="1" applyFill="1" applyBorder="1" applyAlignment="1" applyProtection="1">
      <alignment horizontal="center" vertical="center"/>
    </xf>
    <xf numFmtId="1" fontId="5" fillId="0" borderId="66" xfId="2" applyNumberFormat="1" applyFont="1" applyFill="1" applyBorder="1" applyAlignment="1" applyProtection="1">
      <alignment horizontal="center" vertical="center"/>
    </xf>
    <xf numFmtId="1" fontId="5" fillId="0" borderId="67" xfId="2" applyNumberFormat="1" applyFont="1" applyFill="1" applyBorder="1" applyAlignment="1" applyProtection="1">
      <alignment horizontal="center" vertical="center"/>
    </xf>
    <xf numFmtId="165" fontId="5" fillId="0" borderId="65" xfId="2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167" fontId="29" fillId="0" borderId="24" xfId="0" applyNumberFormat="1" applyFont="1" applyFill="1" applyBorder="1" applyAlignment="1" applyProtection="1">
      <alignment horizontal="center" vertical="center"/>
    </xf>
    <xf numFmtId="165" fontId="1" fillId="0" borderId="22" xfId="0" applyNumberFormat="1" applyFont="1" applyFill="1" applyBorder="1" applyAlignment="1" applyProtection="1">
      <alignment horizontal="center" vertical="center"/>
    </xf>
    <xf numFmtId="1" fontId="1" fillId="0" borderId="24" xfId="0" applyNumberFormat="1" applyFont="1" applyFill="1" applyBorder="1" applyAlignment="1">
      <alignment horizontal="center" vertical="center" wrapText="1"/>
    </xf>
    <xf numFmtId="1" fontId="5" fillId="0" borderId="30" xfId="2" applyNumberFormat="1" applyFont="1" applyFill="1" applyBorder="1" applyAlignment="1" applyProtection="1">
      <alignment horizontal="center" vertical="center"/>
    </xf>
    <xf numFmtId="1" fontId="5" fillId="0" borderId="28" xfId="2" applyNumberFormat="1" applyFont="1" applyFill="1" applyBorder="1" applyAlignment="1" applyProtection="1">
      <alignment horizontal="center" vertical="center"/>
    </xf>
    <xf numFmtId="165" fontId="5" fillId="0" borderId="30" xfId="2" applyNumberFormat="1" applyFont="1" applyFill="1" applyBorder="1" applyAlignment="1" applyProtection="1">
      <alignment horizontal="center" vertical="center"/>
    </xf>
    <xf numFmtId="1" fontId="5" fillId="0" borderId="29" xfId="2" applyNumberFormat="1" applyFont="1" applyFill="1" applyBorder="1" applyAlignment="1" applyProtection="1">
      <alignment horizontal="center" vertical="center"/>
    </xf>
    <xf numFmtId="165" fontId="5" fillId="0" borderId="4" xfId="0" applyNumberFormat="1" applyFont="1" applyFill="1" applyBorder="1" applyAlignment="1" applyProtection="1">
      <alignment horizontal="center" vertical="center"/>
    </xf>
    <xf numFmtId="165" fontId="5" fillId="0" borderId="8" xfId="0" applyNumberFormat="1" applyFont="1" applyFill="1" applyBorder="1" applyAlignment="1" applyProtection="1">
      <alignment horizontal="center" vertical="center"/>
    </xf>
    <xf numFmtId="165" fontId="5" fillId="0" borderId="4" xfId="2" applyNumberFormat="1" applyFont="1" applyFill="1" applyBorder="1" applyAlignment="1" applyProtection="1">
      <alignment horizontal="center" vertical="center"/>
    </xf>
    <xf numFmtId="165" fontId="5" fillId="0" borderId="68" xfId="2" applyNumberFormat="1" applyFont="1" applyFill="1" applyBorder="1" applyAlignment="1" applyProtection="1">
      <alignment horizontal="center" vertical="center"/>
    </xf>
    <xf numFmtId="167" fontId="1" fillId="0" borderId="22" xfId="0" applyNumberFormat="1" applyFont="1" applyFill="1" applyBorder="1" applyAlignment="1" applyProtection="1">
      <alignment horizontal="center" vertical="center"/>
    </xf>
    <xf numFmtId="167" fontId="1" fillId="0" borderId="23" xfId="0" applyNumberFormat="1" applyFont="1" applyFill="1" applyBorder="1" applyAlignment="1" applyProtection="1">
      <alignment horizontal="center" vertical="center"/>
    </xf>
    <xf numFmtId="167" fontId="1" fillId="0" borderId="24" xfId="0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165" fontId="5" fillId="0" borderId="69" xfId="0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/>
    </xf>
    <xf numFmtId="165" fontId="5" fillId="0" borderId="2" xfId="2" applyNumberFormat="1" applyFont="1" applyFill="1" applyBorder="1" applyAlignment="1" applyProtection="1">
      <alignment horizontal="center" vertical="center"/>
    </xf>
    <xf numFmtId="165" fontId="5" fillId="0" borderId="18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165" fontId="1" fillId="0" borderId="19" xfId="2" applyNumberFormat="1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165" fontId="5" fillId="0" borderId="3" xfId="2" applyNumberFormat="1" applyFont="1" applyFill="1" applyBorder="1" applyAlignment="1" applyProtection="1">
      <alignment horizontal="center" vertical="center"/>
    </xf>
    <xf numFmtId="0" fontId="5" fillId="0" borderId="31" xfId="2" applyNumberFormat="1" applyFont="1" applyFill="1" applyBorder="1" applyAlignment="1" applyProtection="1">
      <alignment horizontal="center" vertical="center"/>
    </xf>
    <xf numFmtId="0" fontId="5" fillId="0" borderId="43" xfId="2" applyNumberFormat="1" applyFont="1" applyFill="1" applyBorder="1" applyAlignment="1" applyProtection="1">
      <alignment horizontal="center" vertical="center"/>
    </xf>
    <xf numFmtId="166" fontId="1" fillId="0" borderId="0" xfId="2" applyNumberFormat="1" applyFont="1" applyFill="1" applyBorder="1" applyAlignment="1" applyProtection="1">
      <alignment horizontal="right" vertical="center"/>
    </xf>
    <xf numFmtId="165" fontId="1" fillId="0" borderId="17" xfId="2" applyNumberFormat="1" applyFont="1" applyFill="1" applyBorder="1" applyAlignment="1" applyProtection="1">
      <alignment horizontal="center" vertical="center"/>
    </xf>
    <xf numFmtId="169" fontId="1" fillId="0" borderId="17" xfId="2" applyNumberFormat="1" applyFont="1" applyFill="1" applyBorder="1" applyAlignment="1" applyProtection="1">
      <alignment horizontal="center" vertical="center"/>
    </xf>
    <xf numFmtId="169" fontId="1" fillId="0" borderId="15" xfId="2" applyNumberFormat="1" applyFont="1" applyFill="1" applyBorder="1" applyAlignment="1" applyProtection="1">
      <alignment horizontal="center" vertical="center"/>
    </xf>
    <xf numFmtId="169" fontId="1" fillId="0" borderId="16" xfId="2" applyNumberFormat="1" applyFont="1" applyFill="1" applyBorder="1" applyAlignment="1" applyProtection="1">
      <alignment horizontal="center" vertical="center"/>
    </xf>
    <xf numFmtId="165" fontId="1" fillId="0" borderId="16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61" xfId="0" applyFont="1" applyFill="1" applyBorder="1" applyAlignment="1" applyProtection="1">
      <alignment horizontal="right" vertical="center"/>
    </xf>
    <xf numFmtId="0" fontId="42" fillId="0" borderId="61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42" fillId="0" borderId="0" xfId="0" applyFont="1" applyFill="1" applyAlignment="1">
      <alignment horizontal="right" vertical="center"/>
    </xf>
    <xf numFmtId="0" fontId="42" fillId="0" borderId="0" xfId="0" applyFont="1" applyFill="1" applyBorder="1" applyAlignment="1">
      <alignment horizontal="right" vertical="center"/>
    </xf>
    <xf numFmtId="166" fontId="33" fillId="0" borderId="0" xfId="2" applyNumberFormat="1" applyFont="1" applyFill="1" applyBorder="1" applyAlignment="1" applyProtection="1">
      <alignment horizontal="left"/>
    </xf>
    <xf numFmtId="0" fontId="1" fillId="0" borderId="0" xfId="2" applyFont="1" applyFill="1" applyBorder="1" applyAlignment="1">
      <alignment horizontal="center" wrapText="1"/>
    </xf>
    <xf numFmtId="166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abSelected="1" view="pageBreakPreview" zoomScale="55" zoomScaleNormal="50" zoomScaleSheetLayoutView="75" workbookViewId="0">
      <selection activeCell="V6" sqref="V6"/>
    </sheetView>
  </sheetViews>
  <sheetFormatPr defaultColWidth="3.28515625" defaultRowHeight="15.75" x14ac:dyDescent="0.25"/>
  <cols>
    <col min="1" max="1" width="6.5703125" style="1" customWidth="1"/>
    <col min="2" max="2" width="5.140625" style="1" customWidth="1"/>
    <col min="3" max="3" width="4.42578125" style="1" customWidth="1"/>
    <col min="4" max="4" width="6.42578125" style="1" customWidth="1"/>
    <col min="5" max="5" width="4.28515625" style="1" customWidth="1"/>
    <col min="6" max="6" width="4.42578125" style="1" customWidth="1"/>
    <col min="7" max="7" width="3.7109375" style="1" customWidth="1"/>
    <col min="8" max="8" width="3.85546875" style="1" customWidth="1"/>
    <col min="9" max="9" width="4" style="1" customWidth="1"/>
    <col min="10" max="10" width="4.140625" style="1" customWidth="1"/>
    <col min="11" max="11" width="4.7109375" style="1" customWidth="1"/>
    <col min="12" max="12" width="4.85546875" style="1" customWidth="1"/>
    <col min="13" max="13" width="4" style="1" customWidth="1"/>
    <col min="14" max="14" width="5" style="1" customWidth="1"/>
    <col min="15" max="15" width="5.140625" style="1" customWidth="1"/>
    <col min="16" max="16" width="5.7109375" style="1" customWidth="1"/>
    <col min="17" max="18" width="4" style="1" customWidth="1"/>
    <col min="19" max="19" width="3.85546875" style="1" customWidth="1"/>
    <col min="20" max="20" width="4.85546875" style="1" customWidth="1"/>
    <col min="21" max="21" width="4.7109375" style="1" customWidth="1"/>
    <col min="22" max="22" width="6" style="1" customWidth="1"/>
    <col min="23" max="23" width="6.7109375" style="1" customWidth="1"/>
    <col min="24" max="24" width="6.140625" style="1" customWidth="1"/>
    <col min="25" max="25" width="7" style="1" customWidth="1"/>
    <col min="26" max="26" width="6.85546875" style="1" customWidth="1"/>
    <col min="27" max="27" width="6.7109375" style="1" customWidth="1"/>
    <col min="28" max="28" width="6" style="1" customWidth="1"/>
    <col min="29" max="29" width="7.5703125" style="1" customWidth="1"/>
    <col min="30" max="30" width="7.140625" style="1" customWidth="1"/>
    <col min="31" max="31" width="5.7109375" style="1" customWidth="1"/>
    <col min="32" max="32" width="7.42578125" style="1" customWidth="1"/>
    <col min="33" max="33" width="7" style="1" customWidth="1"/>
    <col min="34" max="34" width="7.42578125" style="1" customWidth="1"/>
    <col min="35" max="35" width="7.85546875" style="1" customWidth="1"/>
    <col min="36" max="36" width="8.140625" style="1" customWidth="1"/>
    <col min="37" max="37" width="7.85546875" style="1" customWidth="1"/>
    <col min="38" max="38" width="6.7109375" style="1" customWidth="1"/>
    <col min="39" max="39" width="6" style="1" customWidth="1"/>
    <col min="40" max="40" width="8.140625" style="1" customWidth="1"/>
    <col min="41" max="41" width="7.42578125" style="1" customWidth="1"/>
    <col min="42" max="42" width="5.140625" style="1" customWidth="1"/>
    <col min="43" max="43" width="4.5703125" style="1" customWidth="1"/>
    <col min="44" max="44" width="4.7109375" style="1" customWidth="1"/>
    <col min="45" max="45" width="3.85546875" style="1" customWidth="1"/>
    <col min="46" max="46" width="4.5703125" style="1" customWidth="1"/>
    <col min="47" max="47" width="5.42578125" style="1" customWidth="1"/>
    <col min="48" max="48" width="4.42578125" style="1" customWidth="1"/>
    <col min="49" max="49" width="6.7109375" style="1" customWidth="1"/>
    <col min="50" max="50" width="4.7109375" style="1" customWidth="1"/>
    <col min="51" max="51" width="5.42578125" style="1" customWidth="1"/>
    <col min="52" max="52" width="5.5703125" style="1" customWidth="1"/>
    <col min="53" max="53" width="4" style="1" customWidth="1"/>
    <col min="54" max="16384" width="3.28515625" style="1"/>
  </cols>
  <sheetData>
    <row r="1" spans="1:53" ht="33.75" customHeight="1" x14ac:dyDescent="0.4">
      <c r="A1" s="888" t="s">
        <v>302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95" t="s">
        <v>31</v>
      </c>
      <c r="Q1" s="895"/>
      <c r="R1" s="895"/>
      <c r="S1" s="895"/>
      <c r="T1" s="895"/>
      <c r="U1" s="895"/>
      <c r="V1" s="895"/>
      <c r="W1" s="895"/>
      <c r="X1" s="895"/>
      <c r="Y1" s="895"/>
      <c r="Z1" s="895"/>
      <c r="AA1" s="895"/>
      <c r="AB1" s="895"/>
      <c r="AC1" s="895"/>
      <c r="AD1" s="895"/>
      <c r="AE1" s="895"/>
      <c r="AF1" s="895"/>
      <c r="AG1" s="895"/>
      <c r="AH1" s="895"/>
      <c r="AI1" s="895"/>
      <c r="AJ1" s="895"/>
      <c r="AK1" s="895"/>
      <c r="AL1" s="895"/>
      <c r="AM1" s="895"/>
      <c r="AN1" s="59"/>
    </row>
    <row r="2" spans="1:53" ht="30" x14ac:dyDescent="0.4">
      <c r="A2" s="888" t="s">
        <v>303</v>
      </c>
      <c r="B2" s="888"/>
      <c r="C2" s="888"/>
      <c r="D2" s="888"/>
      <c r="E2" s="888"/>
      <c r="F2" s="888"/>
      <c r="G2" s="888"/>
      <c r="H2" s="888"/>
      <c r="I2" s="888"/>
      <c r="J2" s="888"/>
      <c r="K2" s="888"/>
      <c r="L2" s="888"/>
      <c r="M2" s="888"/>
      <c r="N2" s="888"/>
      <c r="O2" s="888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888" t="s">
        <v>372</v>
      </c>
      <c r="B3" s="888"/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96" t="s">
        <v>0</v>
      </c>
      <c r="Q3" s="896"/>
      <c r="R3" s="896"/>
      <c r="S3" s="896"/>
      <c r="T3" s="896"/>
      <c r="U3" s="896"/>
      <c r="V3" s="896"/>
      <c r="W3" s="896"/>
      <c r="X3" s="896"/>
      <c r="Y3" s="896"/>
      <c r="Z3" s="896"/>
      <c r="AA3" s="896"/>
      <c r="AB3" s="896"/>
      <c r="AC3" s="896"/>
      <c r="AD3" s="896"/>
      <c r="AE3" s="896"/>
      <c r="AF3" s="896"/>
      <c r="AG3" s="896"/>
      <c r="AH3" s="896"/>
      <c r="AI3" s="896"/>
      <c r="AJ3" s="896"/>
      <c r="AK3" s="896"/>
      <c r="AL3" s="896"/>
      <c r="AM3" s="896"/>
      <c r="AN3" s="893" t="s">
        <v>319</v>
      </c>
      <c r="AO3" s="893"/>
      <c r="AP3" s="893"/>
      <c r="AQ3" s="893"/>
      <c r="AR3" s="893"/>
      <c r="AS3" s="893"/>
      <c r="AT3" s="893"/>
      <c r="AU3" s="893"/>
      <c r="AV3" s="893"/>
      <c r="AW3" s="893"/>
      <c r="AX3" s="893"/>
      <c r="AY3" s="893"/>
      <c r="AZ3" s="893"/>
      <c r="BA3" s="893"/>
    </row>
    <row r="4" spans="1:53" ht="30.75" x14ac:dyDescent="0.45">
      <c r="A4" s="894" t="s">
        <v>373</v>
      </c>
      <c r="B4" s="888"/>
      <c r="C4" s="888"/>
      <c r="D4" s="888"/>
      <c r="E4" s="888"/>
      <c r="F4" s="888"/>
      <c r="G4" s="888"/>
      <c r="H4" s="888"/>
      <c r="I4" s="888"/>
      <c r="J4" s="888"/>
      <c r="K4" s="888"/>
      <c r="L4" s="888"/>
      <c r="M4" s="888"/>
      <c r="N4" s="888"/>
      <c r="O4" s="888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893"/>
      <c r="AO4" s="893"/>
      <c r="AP4" s="893"/>
      <c r="AQ4" s="893"/>
      <c r="AR4" s="893"/>
      <c r="AS4" s="893"/>
      <c r="AT4" s="893"/>
      <c r="AU4" s="893"/>
      <c r="AV4" s="893"/>
      <c r="AW4" s="893"/>
      <c r="AX4" s="893"/>
      <c r="AY4" s="893"/>
      <c r="AZ4" s="893"/>
      <c r="BA4" s="893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886" t="s">
        <v>1</v>
      </c>
      <c r="Q5" s="887"/>
      <c r="R5" s="887"/>
      <c r="S5" s="887"/>
      <c r="T5" s="887"/>
      <c r="U5" s="887"/>
      <c r="V5" s="887"/>
      <c r="W5" s="887"/>
      <c r="X5" s="887"/>
      <c r="Y5" s="887"/>
      <c r="Z5" s="887"/>
      <c r="AA5" s="887"/>
      <c r="AB5" s="887"/>
      <c r="AC5" s="887"/>
      <c r="AD5" s="887"/>
      <c r="AE5" s="887"/>
      <c r="AF5" s="887"/>
      <c r="AG5" s="887"/>
      <c r="AH5" s="887"/>
      <c r="AI5" s="887"/>
      <c r="AJ5" s="887"/>
      <c r="AK5" s="887"/>
      <c r="AL5" s="887"/>
      <c r="AM5" s="887"/>
    </row>
    <row r="6" spans="1:53" s="2" customFormat="1" ht="24.75" customHeight="1" x14ac:dyDescent="0.4">
      <c r="A6" s="888" t="s">
        <v>305</v>
      </c>
      <c r="B6" s="888"/>
      <c r="C6" s="888"/>
      <c r="D6" s="888"/>
      <c r="E6" s="888"/>
      <c r="F6" s="888"/>
      <c r="G6" s="888"/>
      <c r="H6" s="888"/>
      <c r="I6" s="888"/>
      <c r="J6" s="888"/>
      <c r="K6" s="888"/>
      <c r="L6" s="888"/>
      <c r="M6" s="888"/>
      <c r="N6" s="888"/>
      <c r="O6" s="888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889"/>
      <c r="AP6" s="889"/>
      <c r="AQ6" s="889"/>
      <c r="AR6" s="889"/>
      <c r="AS6" s="889"/>
      <c r="AT6" s="889"/>
      <c r="AU6" s="889"/>
      <c r="AV6" s="889"/>
      <c r="AW6" s="889"/>
      <c r="AX6" s="889"/>
      <c r="AY6" s="889"/>
      <c r="AZ6" s="889"/>
      <c r="BA6" s="889"/>
    </row>
    <row r="7" spans="1:53" s="2" customFormat="1" ht="27" customHeight="1" x14ac:dyDescent="0.4">
      <c r="A7" s="888" t="s">
        <v>304</v>
      </c>
      <c r="B7" s="888"/>
      <c r="C7" s="888"/>
      <c r="D7" s="888"/>
      <c r="E7" s="888"/>
      <c r="F7" s="888"/>
      <c r="G7" s="888"/>
      <c r="H7" s="888"/>
      <c r="I7" s="888"/>
      <c r="J7" s="888"/>
      <c r="K7" s="888"/>
      <c r="L7" s="888"/>
      <c r="M7" s="888"/>
      <c r="N7" s="888"/>
      <c r="O7" s="888"/>
      <c r="P7" s="890" t="s">
        <v>45</v>
      </c>
      <c r="Q7" s="890"/>
      <c r="R7" s="890"/>
      <c r="S7" s="890"/>
      <c r="T7" s="890"/>
      <c r="U7" s="890"/>
      <c r="V7" s="890"/>
      <c r="W7" s="890"/>
      <c r="X7" s="890"/>
      <c r="Y7" s="890"/>
      <c r="Z7" s="890"/>
      <c r="AA7" s="890"/>
      <c r="AB7" s="890"/>
      <c r="AC7" s="890"/>
      <c r="AD7" s="890"/>
      <c r="AE7" s="890"/>
      <c r="AF7" s="890"/>
      <c r="AG7" s="890"/>
      <c r="AH7" s="890"/>
      <c r="AI7" s="890"/>
      <c r="AJ7" s="890"/>
      <c r="AK7" s="890"/>
      <c r="AL7" s="890"/>
      <c r="AM7" s="52"/>
      <c r="AN7" s="891" t="s">
        <v>42</v>
      </c>
      <c r="AO7" s="892"/>
      <c r="AP7" s="892"/>
      <c r="AQ7" s="892"/>
      <c r="AR7" s="892"/>
      <c r="AS7" s="892"/>
      <c r="AT7" s="892"/>
      <c r="AU7" s="892"/>
      <c r="AV7" s="892"/>
      <c r="AW7" s="892"/>
      <c r="AX7" s="892"/>
      <c r="AY7" s="892"/>
      <c r="AZ7" s="892"/>
      <c r="BA7" s="892"/>
    </row>
    <row r="8" spans="1:53" s="2" customFormat="1" ht="27.75" customHeight="1" x14ac:dyDescent="0.4">
      <c r="P8" s="890" t="s">
        <v>286</v>
      </c>
      <c r="Q8" s="890"/>
      <c r="R8" s="890"/>
      <c r="S8" s="890"/>
      <c r="T8" s="890"/>
      <c r="U8" s="890"/>
      <c r="V8" s="890"/>
      <c r="W8" s="890"/>
      <c r="X8" s="890"/>
      <c r="Y8" s="890"/>
      <c r="Z8" s="890"/>
      <c r="AA8" s="890"/>
      <c r="AB8" s="890"/>
      <c r="AC8" s="890"/>
      <c r="AD8" s="890"/>
      <c r="AE8" s="890"/>
      <c r="AF8" s="890"/>
      <c r="AG8" s="890"/>
      <c r="AH8" s="890"/>
      <c r="AI8" s="890"/>
      <c r="AJ8" s="890"/>
      <c r="AK8" s="890"/>
      <c r="AL8" s="890"/>
      <c r="AM8" s="52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</row>
    <row r="9" spans="1:53" s="2" customFormat="1" ht="27.75" customHeight="1" x14ac:dyDescent="0.4">
      <c r="P9" s="890" t="s">
        <v>287</v>
      </c>
      <c r="Q9" s="890"/>
      <c r="R9" s="890"/>
      <c r="S9" s="890"/>
      <c r="T9" s="890"/>
      <c r="U9" s="890"/>
      <c r="V9" s="890"/>
      <c r="W9" s="890"/>
      <c r="X9" s="890"/>
      <c r="Y9" s="890"/>
      <c r="Z9" s="890"/>
      <c r="AA9" s="890"/>
      <c r="AB9" s="890"/>
      <c r="AC9" s="890"/>
      <c r="AD9" s="890"/>
      <c r="AE9" s="890"/>
      <c r="AF9" s="890"/>
      <c r="AG9" s="890"/>
      <c r="AH9" s="890"/>
      <c r="AI9" s="890"/>
      <c r="AJ9" s="890"/>
      <c r="AK9" s="890"/>
      <c r="AL9" s="890"/>
      <c r="AM9" s="52"/>
      <c r="AN9" s="897" t="s">
        <v>41</v>
      </c>
      <c r="AO9" s="897"/>
      <c r="AP9" s="897"/>
      <c r="AQ9" s="897"/>
      <c r="AR9" s="897"/>
      <c r="AS9" s="897"/>
      <c r="AT9" s="897"/>
      <c r="AU9" s="897"/>
      <c r="AV9" s="897"/>
      <c r="AW9" s="897"/>
      <c r="AX9" s="897"/>
      <c r="AY9" s="897"/>
      <c r="AZ9" s="897"/>
      <c r="BA9" s="897"/>
    </row>
    <row r="10" spans="1:53" s="2" customFormat="1" ht="27.75" customHeight="1" x14ac:dyDescent="0.35">
      <c r="P10" s="899" t="s">
        <v>288</v>
      </c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900"/>
      <c r="AF10" s="900"/>
      <c r="AG10" s="900"/>
      <c r="AH10" s="900"/>
      <c r="AI10" s="900"/>
      <c r="AJ10" s="900"/>
      <c r="AK10" s="900"/>
      <c r="AL10" s="901"/>
      <c r="AM10" s="901"/>
      <c r="AN10" s="898"/>
      <c r="AO10" s="898"/>
      <c r="AP10" s="898"/>
      <c r="AQ10" s="898"/>
      <c r="AR10" s="898"/>
      <c r="AS10" s="898"/>
      <c r="AT10" s="898"/>
      <c r="AU10" s="898"/>
      <c r="AV10" s="898"/>
      <c r="AW10" s="898"/>
      <c r="AX10" s="898"/>
      <c r="AY10" s="898"/>
      <c r="AZ10" s="898"/>
      <c r="BA10" s="898"/>
    </row>
    <row r="11" spans="1:53" s="2" customFormat="1" ht="27.75" customHeight="1" x14ac:dyDescent="0.4">
      <c r="P11" s="57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4"/>
      <c r="AM11" s="54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</row>
    <row r="12" spans="1:53" s="2" customFormat="1" ht="27.75" customHeight="1" x14ac:dyDescent="0.4">
      <c r="P12" s="57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4"/>
      <c r="AM12" s="54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</row>
    <row r="13" spans="1:53" s="2" customFormat="1" ht="27.75" customHeight="1" x14ac:dyDescent="0.4">
      <c r="P13" s="57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4"/>
      <c r="AM13" s="54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</row>
    <row r="14" spans="1:53" s="2" customFormat="1" ht="18.75" x14ac:dyDescent="0.3"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2" customFormat="1" ht="22.5" x14ac:dyDescent="0.3">
      <c r="A15" s="884" t="s">
        <v>27</v>
      </c>
      <c r="B15" s="884"/>
      <c r="C15" s="884"/>
      <c r="D15" s="884"/>
      <c r="E15" s="884"/>
      <c r="F15" s="884"/>
      <c r="G15" s="884"/>
      <c r="H15" s="884"/>
      <c r="I15" s="884"/>
      <c r="J15" s="884"/>
      <c r="K15" s="884"/>
      <c r="L15" s="884"/>
      <c r="M15" s="884"/>
      <c r="N15" s="884"/>
      <c r="O15" s="884"/>
      <c r="P15" s="884"/>
      <c r="Q15" s="884"/>
      <c r="R15" s="884"/>
      <c r="S15" s="884"/>
      <c r="T15" s="884"/>
      <c r="U15" s="884"/>
      <c r="V15" s="884"/>
      <c r="W15" s="884"/>
      <c r="X15" s="884"/>
      <c r="Y15" s="884"/>
      <c r="Z15" s="884"/>
      <c r="AA15" s="884"/>
      <c r="AB15" s="884"/>
      <c r="AC15" s="884"/>
      <c r="AD15" s="884"/>
      <c r="AE15" s="884"/>
      <c r="AF15" s="884"/>
      <c r="AG15" s="884"/>
      <c r="AH15" s="884"/>
      <c r="AI15" s="884"/>
      <c r="AJ15" s="884"/>
      <c r="AK15" s="884"/>
      <c r="AL15" s="884"/>
      <c r="AM15" s="884"/>
      <c r="AN15" s="884"/>
      <c r="AO15" s="884"/>
      <c r="AP15" s="884"/>
      <c r="AQ15" s="884"/>
      <c r="AR15" s="884"/>
      <c r="AS15" s="884"/>
      <c r="AT15" s="884"/>
      <c r="AU15" s="884"/>
      <c r="AV15" s="884"/>
      <c r="AW15" s="884"/>
      <c r="AX15" s="884"/>
      <c r="AY15" s="884"/>
      <c r="AZ15" s="884"/>
      <c r="BA15" s="884"/>
    </row>
    <row r="16" spans="1:53" s="2" customFormat="1" ht="19.5" thickBo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ht="18" customHeight="1" x14ac:dyDescent="0.25">
      <c r="A17" s="885" t="s">
        <v>2</v>
      </c>
      <c r="B17" s="871" t="s">
        <v>3</v>
      </c>
      <c r="C17" s="872"/>
      <c r="D17" s="872"/>
      <c r="E17" s="873"/>
      <c r="F17" s="871" t="s">
        <v>4</v>
      </c>
      <c r="G17" s="872"/>
      <c r="H17" s="872"/>
      <c r="I17" s="873"/>
      <c r="J17" s="874" t="s">
        <v>5</v>
      </c>
      <c r="K17" s="877"/>
      <c r="L17" s="877"/>
      <c r="M17" s="877"/>
      <c r="N17" s="874" t="s">
        <v>6</v>
      </c>
      <c r="O17" s="877"/>
      <c r="P17" s="877"/>
      <c r="Q17" s="877"/>
      <c r="R17" s="876"/>
      <c r="S17" s="874" t="s">
        <v>7</v>
      </c>
      <c r="T17" s="875"/>
      <c r="U17" s="875"/>
      <c r="V17" s="875"/>
      <c r="W17" s="876"/>
      <c r="X17" s="874" t="s">
        <v>8</v>
      </c>
      <c r="Y17" s="877"/>
      <c r="Z17" s="877"/>
      <c r="AA17" s="876"/>
      <c r="AB17" s="871" t="s">
        <v>9</v>
      </c>
      <c r="AC17" s="872"/>
      <c r="AD17" s="872"/>
      <c r="AE17" s="873"/>
      <c r="AF17" s="871" t="s">
        <v>10</v>
      </c>
      <c r="AG17" s="872"/>
      <c r="AH17" s="872"/>
      <c r="AI17" s="873"/>
      <c r="AJ17" s="874" t="s">
        <v>11</v>
      </c>
      <c r="AK17" s="875"/>
      <c r="AL17" s="875"/>
      <c r="AM17" s="875"/>
      <c r="AN17" s="876"/>
      <c r="AO17" s="874" t="s">
        <v>12</v>
      </c>
      <c r="AP17" s="877"/>
      <c r="AQ17" s="877"/>
      <c r="AR17" s="877"/>
      <c r="AS17" s="881" t="s">
        <v>13</v>
      </c>
      <c r="AT17" s="882"/>
      <c r="AU17" s="882"/>
      <c r="AV17" s="882"/>
      <c r="AW17" s="883"/>
      <c r="AX17" s="874" t="s">
        <v>14</v>
      </c>
      <c r="AY17" s="877"/>
      <c r="AZ17" s="877"/>
      <c r="BA17" s="876"/>
    </row>
    <row r="18" spans="1:53" s="5" customFormat="1" ht="20.25" customHeight="1" x14ac:dyDescent="0.2">
      <c r="A18" s="885"/>
      <c r="B18" s="29">
        <v>1</v>
      </c>
      <c r="C18" s="16">
        <v>2</v>
      </c>
      <c r="D18" s="16">
        <v>3</v>
      </c>
      <c r="E18" s="30">
        <v>4</v>
      </c>
      <c r="F18" s="29">
        <v>5</v>
      </c>
      <c r="G18" s="16">
        <v>6</v>
      </c>
      <c r="H18" s="16">
        <v>7</v>
      </c>
      <c r="I18" s="30">
        <v>8</v>
      </c>
      <c r="J18" s="29">
        <v>9</v>
      </c>
      <c r="K18" s="16">
        <v>10</v>
      </c>
      <c r="L18" s="16">
        <v>11</v>
      </c>
      <c r="M18" s="31">
        <v>12</v>
      </c>
      <c r="N18" s="32">
        <v>13</v>
      </c>
      <c r="O18" s="28">
        <v>14</v>
      </c>
      <c r="P18" s="28">
        <v>15</v>
      </c>
      <c r="Q18" s="16">
        <v>16</v>
      </c>
      <c r="R18" s="30">
        <v>17</v>
      </c>
      <c r="S18" s="29">
        <v>18</v>
      </c>
      <c r="T18" s="16">
        <v>19</v>
      </c>
      <c r="U18" s="16">
        <v>20</v>
      </c>
      <c r="V18" s="16">
        <v>21</v>
      </c>
      <c r="W18" s="30">
        <v>22</v>
      </c>
      <c r="X18" s="29">
        <v>23</v>
      </c>
      <c r="Y18" s="16">
        <v>24</v>
      </c>
      <c r="Z18" s="16">
        <v>25</v>
      </c>
      <c r="AA18" s="30">
        <v>26</v>
      </c>
      <c r="AB18" s="29">
        <v>27</v>
      </c>
      <c r="AC18" s="16">
        <v>28</v>
      </c>
      <c r="AD18" s="16">
        <v>29</v>
      </c>
      <c r="AE18" s="30">
        <v>30</v>
      </c>
      <c r="AF18" s="29">
        <v>31</v>
      </c>
      <c r="AG18" s="16">
        <v>32</v>
      </c>
      <c r="AH18" s="16">
        <v>33</v>
      </c>
      <c r="AI18" s="30">
        <v>34</v>
      </c>
      <c r="AJ18" s="29">
        <v>35</v>
      </c>
      <c r="AK18" s="16">
        <v>36</v>
      </c>
      <c r="AL18" s="16">
        <v>37</v>
      </c>
      <c r="AM18" s="16">
        <v>38</v>
      </c>
      <c r="AN18" s="30">
        <v>39</v>
      </c>
      <c r="AO18" s="29">
        <v>40</v>
      </c>
      <c r="AP18" s="16">
        <v>41</v>
      </c>
      <c r="AQ18" s="16">
        <v>42</v>
      </c>
      <c r="AR18" s="31">
        <v>43</v>
      </c>
      <c r="AS18" s="32">
        <v>44</v>
      </c>
      <c r="AT18" s="28">
        <v>45</v>
      </c>
      <c r="AU18" s="28">
        <v>46</v>
      </c>
      <c r="AV18" s="28">
        <v>47</v>
      </c>
      <c r="AW18" s="33">
        <v>48</v>
      </c>
      <c r="AX18" s="29">
        <v>49</v>
      </c>
      <c r="AY18" s="16">
        <v>50</v>
      </c>
      <c r="AZ18" s="16">
        <v>51</v>
      </c>
      <c r="BA18" s="30">
        <v>52</v>
      </c>
    </row>
    <row r="19" spans="1:53" ht="20.100000000000001" customHeight="1" x14ac:dyDescent="0.3">
      <c r="A19" s="20">
        <v>1</v>
      </c>
      <c r="B19" s="26" t="s">
        <v>26</v>
      </c>
      <c r="C19" s="19" t="s">
        <v>26</v>
      </c>
      <c r="D19" s="19" t="s">
        <v>26</v>
      </c>
      <c r="E19" s="34" t="s">
        <v>26</v>
      </c>
      <c r="F19" s="26" t="s">
        <v>26</v>
      </c>
      <c r="G19" s="19" t="s">
        <v>26</v>
      </c>
      <c r="H19" s="19" t="s">
        <v>26</v>
      </c>
      <c r="I19" s="34" t="s">
        <v>26</v>
      </c>
      <c r="J19" s="26" t="s">
        <v>26</v>
      </c>
      <c r="K19" s="19" t="s">
        <v>26</v>
      </c>
      <c r="L19" s="19" t="s">
        <v>26</v>
      </c>
      <c r="M19" s="35" t="s">
        <v>26</v>
      </c>
      <c r="N19" s="26" t="s">
        <v>26</v>
      </c>
      <c r="O19" s="19" t="s">
        <v>26</v>
      </c>
      <c r="P19" s="19" t="s">
        <v>26</v>
      </c>
      <c r="Q19" s="19" t="s">
        <v>15</v>
      </c>
      <c r="R19" s="19" t="s">
        <v>15</v>
      </c>
      <c r="S19" s="36" t="s">
        <v>16</v>
      </c>
      <c r="T19" s="19" t="s">
        <v>26</v>
      </c>
      <c r="U19" s="34" t="s">
        <v>26</v>
      </c>
      <c r="V19" s="19" t="s">
        <v>26</v>
      </c>
      <c r="W19" s="34" t="s">
        <v>26</v>
      </c>
      <c r="X19" s="26" t="s">
        <v>26</v>
      </c>
      <c r="Y19" s="19" t="s">
        <v>26</v>
      </c>
      <c r="Z19" s="19" t="s">
        <v>26</v>
      </c>
      <c r="AA19" s="34" t="s">
        <v>26</v>
      </c>
      <c r="AB19" s="34" t="s">
        <v>26</v>
      </c>
      <c r="AC19" s="34" t="s">
        <v>357</v>
      </c>
      <c r="AD19" s="19" t="s">
        <v>360</v>
      </c>
      <c r="AE19" s="19" t="s">
        <v>360</v>
      </c>
      <c r="AF19" s="26" t="s">
        <v>26</v>
      </c>
      <c r="AG19" s="19" t="s">
        <v>26</v>
      </c>
      <c r="AH19" s="19" t="s">
        <v>26</v>
      </c>
      <c r="AI19" s="34" t="s">
        <v>26</v>
      </c>
      <c r="AJ19" s="26" t="s">
        <v>26</v>
      </c>
      <c r="AK19" s="19" t="s">
        <v>26</v>
      </c>
      <c r="AL19" s="19" t="s">
        <v>26</v>
      </c>
      <c r="AM19" s="19" t="s">
        <v>26</v>
      </c>
      <c r="AN19" s="34" t="s">
        <v>26</v>
      </c>
      <c r="AO19" s="34" t="s">
        <v>26</v>
      </c>
      <c r="AP19" s="19" t="s">
        <v>15</v>
      </c>
      <c r="AQ19" s="19" t="s">
        <v>15</v>
      </c>
      <c r="AR19" s="35" t="s">
        <v>15</v>
      </c>
      <c r="AS19" s="26" t="s">
        <v>16</v>
      </c>
      <c r="AT19" s="19" t="s">
        <v>16</v>
      </c>
      <c r="AU19" s="19" t="s">
        <v>16</v>
      </c>
      <c r="AV19" s="19" t="s">
        <v>16</v>
      </c>
      <c r="AW19" s="34" t="s">
        <v>16</v>
      </c>
      <c r="AX19" s="26" t="s">
        <v>16</v>
      </c>
      <c r="AY19" s="19" t="s">
        <v>16</v>
      </c>
      <c r="AZ19" s="19" t="s">
        <v>16</v>
      </c>
      <c r="BA19" s="34" t="s">
        <v>16</v>
      </c>
    </row>
    <row r="20" spans="1:53" ht="20.100000000000001" customHeight="1" x14ac:dyDescent="0.3">
      <c r="A20" s="20">
        <v>2</v>
      </c>
      <c r="B20" s="26" t="s">
        <v>26</v>
      </c>
      <c r="C20" s="19" t="s">
        <v>26</v>
      </c>
      <c r="D20" s="19" t="s">
        <v>26</v>
      </c>
      <c r="E20" s="34" t="s">
        <v>26</v>
      </c>
      <c r="F20" s="26" t="s">
        <v>26</v>
      </c>
      <c r="G20" s="19" t="s">
        <v>26</v>
      </c>
      <c r="H20" s="19" t="s">
        <v>26</v>
      </c>
      <c r="I20" s="34" t="s">
        <v>26</v>
      </c>
      <c r="J20" s="26" t="s">
        <v>26</v>
      </c>
      <c r="K20" s="19" t="s">
        <v>26</v>
      </c>
      <c r="L20" s="19" t="s">
        <v>26</v>
      </c>
      <c r="M20" s="35" t="s">
        <v>26</v>
      </c>
      <c r="N20" s="26" t="s">
        <v>26</v>
      </c>
      <c r="O20" s="19" t="s">
        <v>26</v>
      </c>
      <c r="P20" s="19" t="s">
        <v>26</v>
      </c>
      <c r="Q20" s="19" t="s">
        <v>15</v>
      </c>
      <c r="R20" s="19" t="s">
        <v>15</v>
      </c>
      <c r="S20" s="36" t="s">
        <v>16</v>
      </c>
      <c r="T20" s="19" t="s">
        <v>26</v>
      </c>
      <c r="U20" s="34" t="s">
        <v>26</v>
      </c>
      <c r="V20" s="19" t="s">
        <v>26</v>
      </c>
      <c r="W20" s="34" t="s">
        <v>26</v>
      </c>
      <c r="X20" s="26" t="s">
        <v>26</v>
      </c>
      <c r="Y20" s="19" t="s">
        <v>26</v>
      </c>
      <c r="Z20" s="19" t="s">
        <v>26</v>
      </c>
      <c r="AA20" s="34" t="s">
        <v>26</v>
      </c>
      <c r="AB20" s="34" t="s">
        <v>26</v>
      </c>
      <c r="AC20" s="34" t="s">
        <v>357</v>
      </c>
      <c r="AD20" s="19" t="s">
        <v>360</v>
      </c>
      <c r="AE20" s="19" t="s">
        <v>360</v>
      </c>
      <c r="AF20" s="26" t="s">
        <v>26</v>
      </c>
      <c r="AG20" s="19" t="s">
        <v>26</v>
      </c>
      <c r="AH20" s="19" t="s">
        <v>26</v>
      </c>
      <c r="AI20" s="34" t="s">
        <v>26</v>
      </c>
      <c r="AJ20" s="26" t="s">
        <v>26</v>
      </c>
      <c r="AK20" s="19" t="s">
        <v>26</v>
      </c>
      <c r="AL20" s="19" t="s">
        <v>26</v>
      </c>
      <c r="AM20" s="19" t="s">
        <v>26</v>
      </c>
      <c r="AN20" s="34" t="s">
        <v>26</v>
      </c>
      <c r="AO20" s="34" t="s">
        <v>26</v>
      </c>
      <c r="AP20" s="19" t="s">
        <v>15</v>
      </c>
      <c r="AQ20" s="19" t="s">
        <v>15</v>
      </c>
      <c r="AR20" s="35" t="s">
        <v>15</v>
      </c>
      <c r="AS20" s="37" t="s">
        <v>16</v>
      </c>
      <c r="AT20" s="38" t="s">
        <v>16</v>
      </c>
      <c r="AU20" s="19" t="s">
        <v>16</v>
      </c>
      <c r="AV20" s="19" t="s">
        <v>16</v>
      </c>
      <c r="AW20" s="34" t="s">
        <v>16</v>
      </c>
      <c r="AX20" s="37" t="s">
        <v>16</v>
      </c>
      <c r="AY20" s="19" t="s">
        <v>16</v>
      </c>
      <c r="AZ20" s="19" t="s">
        <v>17</v>
      </c>
      <c r="BA20" s="34" t="s">
        <v>17</v>
      </c>
    </row>
    <row r="21" spans="1:53" ht="20.100000000000001" customHeight="1" x14ac:dyDescent="0.3">
      <c r="A21" s="20">
        <v>3</v>
      </c>
      <c r="B21" s="26" t="s">
        <v>26</v>
      </c>
      <c r="C21" s="19" t="s">
        <v>26</v>
      </c>
      <c r="D21" s="19" t="s">
        <v>26</v>
      </c>
      <c r="E21" s="34" t="s">
        <v>26</v>
      </c>
      <c r="F21" s="26" t="s">
        <v>26</v>
      </c>
      <c r="G21" s="19" t="s">
        <v>26</v>
      </c>
      <c r="H21" s="19" t="s">
        <v>26</v>
      </c>
      <c r="I21" s="34" t="s">
        <v>26</v>
      </c>
      <c r="J21" s="26" t="s">
        <v>26</v>
      </c>
      <c r="K21" s="19" t="s">
        <v>26</v>
      </c>
      <c r="L21" s="19" t="s">
        <v>26</v>
      </c>
      <c r="M21" s="35" t="s">
        <v>26</v>
      </c>
      <c r="N21" s="26" t="s">
        <v>26</v>
      </c>
      <c r="O21" s="19" t="s">
        <v>26</v>
      </c>
      <c r="P21" s="19" t="s">
        <v>26</v>
      </c>
      <c r="Q21" s="19" t="s">
        <v>15</v>
      </c>
      <c r="R21" s="19" t="s">
        <v>15</v>
      </c>
      <c r="S21" s="36" t="s">
        <v>16</v>
      </c>
      <c r="T21" s="19" t="s">
        <v>26</v>
      </c>
      <c r="U21" s="34" t="s">
        <v>26</v>
      </c>
      <c r="V21" s="19" t="s">
        <v>26</v>
      </c>
      <c r="W21" s="34" t="s">
        <v>26</v>
      </c>
      <c r="X21" s="26" t="s">
        <v>26</v>
      </c>
      <c r="Y21" s="19" t="s">
        <v>26</v>
      </c>
      <c r="Z21" s="19" t="s">
        <v>26</v>
      </c>
      <c r="AA21" s="34" t="s">
        <v>26</v>
      </c>
      <c r="AB21" s="34" t="s">
        <v>26</v>
      </c>
      <c r="AC21" s="34" t="s">
        <v>357</v>
      </c>
      <c r="AD21" s="19" t="s">
        <v>360</v>
      </c>
      <c r="AE21" s="19" t="s">
        <v>360</v>
      </c>
      <c r="AF21" s="26" t="s">
        <v>26</v>
      </c>
      <c r="AG21" s="19" t="s">
        <v>26</v>
      </c>
      <c r="AH21" s="19" t="s">
        <v>26</v>
      </c>
      <c r="AI21" s="34" t="s">
        <v>26</v>
      </c>
      <c r="AJ21" s="26" t="s">
        <v>26</v>
      </c>
      <c r="AK21" s="19" t="s">
        <v>26</v>
      </c>
      <c r="AL21" s="19" t="s">
        <v>26</v>
      </c>
      <c r="AM21" s="19" t="s">
        <v>26</v>
      </c>
      <c r="AN21" s="34" t="s">
        <v>26</v>
      </c>
      <c r="AO21" s="34" t="s">
        <v>26</v>
      </c>
      <c r="AP21" s="19" t="s">
        <v>15</v>
      </c>
      <c r="AQ21" s="19" t="s">
        <v>15</v>
      </c>
      <c r="AR21" s="35" t="s">
        <v>15</v>
      </c>
      <c r="AS21" s="26" t="s">
        <v>16</v>
      </c>
      <c r="AT21" s="19" t="s">
        <v>16</v>
      </c>
      <c r="AU21" s="19" t="s">
        <v>16</v>
      </c>
      <c r="AV21" s="19" t="s">
        <v>16</v>
      </c>
      <c r="AW21" s="34" t="s">
        <v>16</v>
      </c>
      <c r="AX21" s="26" t="s">
        <v>16</v>
      </c>
      <c r="AY21" s="19" t="s">
        <v>17</v>
      </c>
      <c r="AZ21" s="19" t="s">
        <v>17</v>
      </c>
      <c r="BA21" s="34" t="s">
        <v>17</v>
      </c>
    </row>
    <row r="22" spans="1:53" ht="19.5" customHeight="1" thickBot="1" x14ac:dyDescent="0.35">
      <c r="A22" s="20">
        <v>4</v>
      </c>
      <c r="B22" s="39" t="s">
        <v>26</v>
      </c>
      <c r="C22" s="40" t="s">
        <v>26</v>
      </c>
      <c r="D22" s="40" t="s">
        <v>26</v>
      </c>
      <c r="E22" s="41" t="s">
        <v>26</v>
      </c>
      <c r="F22" s="39" t="s">
        <v>26</v>
      </c>
      <c r="G22" s="40" t="s">
        <v>26</v>
      </c>
      <c r="H22" s="40" t="s">
        <v>26</v>
      </c>
      <c r="I22" s="41" t="s">
        <v>26</v>
      </c>
      <c r="J22" s="39" t="s">
        <v>26</v>
      </c>
      <c r="K22" s="40" t="s">
        <v>26</v>
      </c>
      <c r="L22" s="40" t="s">
        <v>26</v>
      </c>
      <c r="M22" s="42" t="s">
        <v>26</v>
      </c>
      <c r="N22" s="39" t="s">
        <v>26</v>
      </c>
      <c r="O22" s="40" t="s">
        <v>26</v>
      </c>
      <c r="P22" s="40" t="s">
        <v>26</v>
      </c>
      <c r="Q22" s="40" t="s">
        <v>15</v>
      </c>
      <c r="R22" s="40" t="s">
        <v>15</v>
      </c>
      <c r="S22" s="43" t="s">
        <v>16</v>
      </c>
      <c r="T22" s="172" t="s">
        <v>46</v>
      </c>
      <c r="U22" s="172" t="s">
        <v>46</v>
      </c>
      <c r="V22" s="40" t="s">
        <v>46</v>
      </c>
      <c r="W22" s="41" t="s">
        <v>46</v>
      </c>
      <c r="X22" s="39" t="s">
        <v>46</v>
      </c>
      <c r="Y22" s="40" t="s">
        <v>46</v>
      </c>
      <c r="Z22" s="40" t="s">
        <v>46</v>
      </c>
      <c r="AA22" s="41" t="s">
        <v>46</v>
      </c>
      <c r="AB22" s="41" t="s">
        <v>46</v>
      </c>
      <c r="AC22" s="34" t="s">
        <v>15</v>
      </c>
      <c r="AD22" s="40" t="s">
        <v>17</v>
      </c>
      <c r="AE22" s="40" t="s">
        <v>17</v>
      </c>
      <c r="AF22" s="44" t="s">
        <v>28</v>
      </c>
      <c r="AG22" s="45" t="s">
        <v>28</v>
      </c>
      <c r="AH22" s="45" t="s">
        <v>28</v>
      </c>
      <c r="AI22" s="46" t="s">
        <v>28</v>
      </c>
      <c r="AJ22" s="39" t="s">
        <v>28</v>
      </c>
      <c r="AK22" s="40" t="s">
        <v>28</v>
      </c>
      <c r="AL22" s="40" t="s">
        <v>29</v>
      </c>
      <c r="AM22" s="40" t="s">
        <v>29</v>
      </c>
      <c r="AN22" s="41" t="s">
        <v>15</v>
      </c>
      <c r="AO22" s="39" t="s">
        <v>18</v>
      </c>
      <c r="AP22" s="40" t="s">
        <v>18</v>
      </c>
      <c r="AQ22" s="40" t="s">
        <v>18</v>
      </c>
      <c r="AR22" s="42" t="s">
        <v>374</v>
      </c>
      <c r="AS22" s="878"/>
      <c r="AT22" s="879"/>
      <c r="AU22" s="879"/>
      <c r="AV22" s="879"/>
      <c r="AW22" s="880"/>
      <c r="AX22" s="49"/>
      <c r="AY22" s="47"/>
      <c r="AZ22" s="47"/>
      <c r="BA22" s="48"/>
    </row>
    <row r="23" spans="1:53" ht="19.5" customHeight="1" x14ac:dyDescent="0.3">
      <c r="A23" s="5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4"/>
      <c r="AG23" s="64"/>
      <c r="AH23" s="64"/>
      <c r="AI23" s="64"/>
      <c r="AJ23" s="63"/>
      <c r="AK23" s="63"/>
      <c r="AL23" s="63"/>
      <c r="AM23" s="63"/>
      <c r="AN23" s="63"/>
      <c r="AO23" s="63"/>
      <c r="AP23" s="63"/>
      <c r="AQ23" s="63"/>
      <c r="AR23" s="63"/>
      <c r="AS23" s="65"/>
      <c r="AT23" s="10"/>
      <c r="AU23" s="10"/>
      <c r="AV23" s="10"/>
      <c r="AW23" s="10"/>
      <c r="AX23" s="10"/>
      <c r="AY23" s="10"/>
      <c r="AZ23" s="10"/>
      <c r="BA23" s="10"/>
    </row>
    <row r="24" spans="1:53" ht="19.5" customHeight="1" x14ac:dyDescent="0.3">
      <c r="A24" s="56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4"/>
      <c r="AG24" s="64"/>
      <c r="AH24" s="64"/>
      <c r="AI24" s="64"/>
      <c r="AJ24" s="63"/>
      <c r="AK24" s="63"/>
      <c r="AL24" s="63"/>
      <c r="AM24" s="63"/>
      <c r="AN24" s="63"/>
      <c r="AO24" s="63"/>
      <c r="AP24" s="63"/>
      <c r="AQ24" s="63"/>
      <c r="AR24" s="63"/>
      <c r="AS24" s="65"/>
      <c r="AT24" s="10"/>
      <c r="AU24" s="10"/>
      <c r="AV24" s="10"/>
      <c r="AW24" s="10"/>
      <c r="AX24" s="10"/>
      <c r="AY24" s="10"/>
      <c r="AZ24" s="10"/>
      <c r="BA24" s="10"/>
    </row>
    <row r="25" spans="1:53" ht="19.5" customHeight="1" x14ac:dyDescent="0.3">
      <c r="A25" s="56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/>
      <c r="AG25" s="64"/>
      <c r="AH25" s="64"/>
      <c r="AI25" s="64"/>
      <c r="AJ25" s="63"/>
      <c r="AK25" s="63"/>
      <c r="AL25" s="63"/>
      <c r="AM25" s="63"/>
      <c r="AN25" s="63"/>
      <c r="AO25" s="63"/>
      <c r="AP25" s="63"/>
      <c r="AQ25" s="63"/>
      <c r="AR25" s="63"/>
      <c r="AS25" s="65"/>
      <c r="AT25" s="10"/>
      <c r="AU25" s="10"/>
      <c r="AV25" s="10"/>
      <c r="AW25" s="10"/>
      <c r="AX25" s="10"/>
      <c r="AY25" s="10"/>
      <c r="AZ25" s="10"/>
      <c r="BA25" s="10"/>
    </row>
    <row r="26" spans="1:53" ht="20.100000000000001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 t="s">
        <v>24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</row>
    <row r="27" spans="1:53" s="6" customFormat="1" ht="21" customHeight="1" x14ac:dyDescent="0.3">
      <c r="A27" s="846" t="s">
        <v>375</v>
      </c>
      <c r="B27" s="846"/>
      <c r="C27" s="846"/>
      <c r="D27" s="846"/>
      <c r="E27" s="846"/>
      <c r="F27" s="846"/>
      <c r="G27" s="846"/>
      <c r="H27" s="846"/>
      <c r="I27" s="846"/>
      <c r="J27" s="847"/>
      <c r="K27" s="847"/>
      <c r="L27" s="847"/>
      <c r="M27" s="847"/>
      <c r="N27" s="847"/>
      <c r="O27" s="847"/>
      <c r="P27" s="847"/>
      <c r="Q27" s="847"/>
      <c r="R27" s="847"/>
      <c r="S27" s="847"/>
      <c r="T27" s="847"/>
      <c r="U27" s="847"/>
      <c r="V27" s="847"/>
      <c r="W27" s="847"/>
      <c r="X27" s="847"/>
      <c r="Y27" s="847"/>
      <c r="Z27" s="847"/>
      <c r="AA27" s="847"/>
      <c r="AB27" s="847"/>
      <c r="AC27" s="847"/>
      <c r="AD27" s="847"/>
      <c r="AE27" s="847"/>
      <c r="AF27" s="847"/>
      <c r="AG27" s="847"/>
      <c r="AH27" s="847"/>
      <c r="AI27" s="847"/>
      <c r="AJ27" s="847"/>
      <c r="AK27" s="847"/>
      <c r="AL27" s="847"/>
      <c r="AM27" s="847"/>
      <c r="AN27" s="847"/>
      <c r="AO27" s="847"/>
      <c r="AP27" s="847"/>
      <c r="AQ27" s="847"/>
      <c r="AR27" s="847"/>
      <c r="AS27" s="847"/>
      <c r="AT27" s="847"/>
      <c r="AU27" s="847"/>
      <c r="AV27" s="7"/>
      <c r="AW27" s="7"/>
      <c r="AX27" s="7"/>
      <c r="AY27" s="7"/>
      <c r="AZ27" s="7"/>
      <c r="BA27" s="1"/>
    </row>
    <row r="28" spans="1:53" x14ac:dyDescent="0.25">
      <c r="AV28" s="7"/>
      <c r="AW28" s="7"/>
      <c r="AX28" s="7"/>
      <c r="AY28" s="7"/>
      <c r="AZ28" s="7"/>
    </row>
    <row r="29" spans="1:53" ht="21.75" customHeight="1" x14ac:dyDescent="0.3">
      <c r="A29" s="14" t="s">
        <v>43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5"/>
      <c r="AX29" s="15"/>
      <c r="AY29" s="15"/>
      <c r="AZ29" s="15"/>
      <c r="BA29" s="2"/>
    </row>
    <row r="30" spans="1:53" ht="11.25" customHeight="1" x14ac:dyDescent="0.3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2"/>
    </row>
    <row r="31" spans="1:53" ht="22.5" customHeight="1" x14ac:dyDescent="0.25">
      <c r="A31" s="848" t="s">
        <v>2</v>
      </c>
      <c r="B31" s="782"/>
      <c r="C31" s="772" t="s">
        <v>19</v>
      </c>
      <c r="D31" s="781"/>
      <c r="E31" s="781"/>
      <c r="F31" s="782"/>
      <c r="G31" s="849" t="s">
        <v>376</v>
      </c>
      <c r="H31" s="850"/>
      <c r="I31" s="851"/>
      <c r="J31" s="780" t="s">
        <v>21</v>
      </c>
      <c r="K31" s="781"/>
      <c r="L31" s="781"/>
      <c r="M31" s="782"/>
      <c r="N31" s="858" t="s">
        <v>44</v>
      </c>
      <c r="O31" s="859"/>
      <c r="P31" s="860"/>
      <c r="Q31" s="780" t="s">
        <v>39</v>
      </c>
      <c r="R31" s="867"/>
      <c r="S31" s="752"/>
      <c r="T31" s="780" t="s">
        <v>377</v>
      </c>
      <c r="U31" s="781"/>
      <c r="V31" s="782"/>
      <c r="W31" s="780" t="s">
        <v>32</v>
      </c>
      <c r="X31" s="781"/>
      <c r="Y31" s="782"/>
      <c r="Z31" s="10"/>
      <c r="AA31" s="789" t="s">
        <v>33</v>
      </c>
      <c r="AB31" s="790"/>
      <c r="AC31" s="790"/>
      <c r="AD31" s="790"/>
      <c r="AE31" s="790"/>
      <c r="AF31" s="791"/>
      <c r="AG31" s="792"/>
      <c r="AH31" s="761" t="s">
        <v>354</v>
      </c>
      <c r="AI31" s="771"/>
      <c r="AJ31" s="771"/>
      <c r="AK31" s="772" t="s">
        <v>34</v>
      </c>
      <c r="AL31" s="773"/>
      <c r="AM31" s="774"/>
      <c r="AN31" s="17"/>
      <c r="AO31" s="778" t="s">
        <v>35</v>
      </c>
      <c r="AP31" s="779"/>
      <c r="AQ31" s="779"/>
      <c r="AR31" s="779"/>
      <c r="AS31" s="858" t="s">
        <v>36</v>
      </c>
      <c r="AT31" s="859"/>
      <c r="AU31" s="859"/>
      <c r="AV31" s="859"/>
      <c r="AW31" s="860"/>
      <c r="AX31" s="761" t="s">
        <v>354</v>
      </c>
      <c r="AY31" s="761"/>
      <c r="AZ31" s="761"/>
      <c r="BA31" s="762"/>
    </row>
    <row r="32" spans="1:53" ht="15.75" customHeight="1" x14ac:dyDescent="0.25">
      <c r="A32" s="783"/>
      <c r="B32" s="785"/>
      <c r="C32" s="783"/>
      <c r="D32" s="784"/>
      <c r="E32" s="784"/>
      <c r="F32" s="785"/>
      <c r="G32" s="852"/>
      <c r="H32" s="853"/>
      <c r="I32" s="854"/>
      <c r="J32" s="783"/>
      <c r="K32" s="784"/>
      <c r="L32" s="784"/>
      <c r="M32" s="785"/>
      <c r="N32" s="861"/>
      <c r="O32" s="862"/>
      <c r="P32" s="863"/>
      <c r="Q32" s="753"/>
      <c r="R32" s="847"/>
      <c r="S32" s="754"/>
      <c r="T32" s="783"/>
      <c r="U32" s="784"/>
      <c r="V32" s="785"/>
      <c r="W32" s="783"/>
      <c r="X32" s="784"/>
      <c r="Y32" s="785"/>
      <c r="Z32" s="10"/>
      <c r="AA32" s="793"/>
      <c r="AB32" s="794"/>
      <c r="AC32" s="794"/>
      <c r="AD32" s="794"/>
      <c r="AE32" s="794"/>
      <c r="AF32" s="795"/>
      <c r="AG32" s="796"/>
      <c r="AH32" s="771"/>
      <c r="AI32" s="771"/>
      <c r="AJ32" s="771"/>
      <c r="AK32" s="775"/>
      <c r="AL32" s="776"/>
      <c r="AM32" s="777"/>
      <c r="AN32" s="17"/>
      <c r="AO32" s="779"/>
      <c r="AP32" s="779"/>
      <c r="AQ32" s="779"/>
      <c r="AR32" s="779"/>
      <c r="AS32" s="861"/>
      <c r="AT32" s="862"/>
      <c r="AU32" s="862"/>
      <c r="AV32" s="862"/>
      <c r="AW32" s="863"/>
      <c r="AX32" s="761"/>
      <c r="AY32" s="761"/>
      <c r="AZ32" s="761"/>
      <c r="BA32" s="762"/>
    </row>
    <row r="33" spans="1:53" ht="42" customHeight="1" x14ac:dyDescent="0.25">
      <c r="A33" s="786"/>
      <c r="B33" s="788"/>
      <c r="C33" s="786"/>
      <c r="D33" s="787"/>
      <c r="E33" s="787"/>
      <c r="F33" s="788"/>
      <c r="G33" s="855"/>
      <c r="H33" s="856"/>
      <c r="I33" s="857"/>
      <c r="J33" s="786"/>
      <c r="K33" s="787"/>
      <c r="L33" s="787"/>
      <c r="M33" s="788"/>
      <c r="N33" s="864"/>
      <c r="O33" s="865"/>
      <c r="P33" s="866"/>
      <c r="Q33" s="868"/>
      <c r="R33" s="869"/>
      <c r="S33" s="870"/>
      <c r="T33" s="786"/>
      <c r="U33" s="787"/>
      <c r="V33" s="788"/>
      <c r="W33" s="786"/>
      <c r="X33" s="787"/>
      <c r="Y33" s="788"/>
      <c r="Z33" s="10"/>
      <c r="AA33" s="763" t="s">
        <v>38</v>
      </c>
      <c r="AB33" s="764"/>
      <c r="AC33" s="764"/>
      <c r="AD33" s="764"/>
      <c r="AE33" s="764"/>
      <c r="AF33" s="765"/>
      <c r="AG33" s="766"/>
      <c r="AH33" s="767" t="s">
        <v>332</v>
      </c>
      <c r="AI33" s="768"/>
      <c r="AJ33" s="769"/>
      <c r="AK33" s="740">
        <v>2</v>
      </c>
      <c r="AL33" s="770"/>
      <c r="AM33" s="770"/>
      <c r="AN33" s="17"/>
      <c r="AO33" s="779"/>
      <c r="AP33" s="779"/>
      <c r="AQ33" s="779"/>
      <c r="AR33" s="779"/>
      <c r="AS33" s="861"/>
      <c r="AT33" s="862"/>
      <c r="AU33" s="862"/>
      <c r="AV33" s="862"/>
      <c r="AW33" s="863"/>
      <c r="AX33" s="761"/>
      <c r="AY33" s="761"/>
      <c r="AZ33" s="761"/>
      <c r="BA33" s="762"/>
    </row>
    <row r="34" spans="1:53" ht="26.25" customHeight="1" x14ac:dyDescent="0.3">
      <c r="A34" s="844">
        <v>1</v>
      </c>
      <c r="B34" s="837"/>
      <c r="C34" s="835">
        <v>34</v>
      </c>
      <c r="D34" s="836"/>
      <c r="E34" s="836"/>
      <c r="F34" s="837"/>
      <c r="G34" s="835">
        <v>6</v>
      </c>
      <c r="H34" s="836"/>
      <c r="I34" s="837"/>
      <c r="J34" s="835"/>
      <c r="K34" s="836"/>
      <c r="L34" s="836"/>
      <c r="M34" s="837"/>
      <c r="N34" s="835"/>
      <c r="O34" s="836"/>
      <c r="P34" s="837"/>
      <c r="Q34" s="823"/>
      <c r="R34" s="818"/>
      <c r="S34" s="819"/>
      <c r="T34" s="838">
        <v>12</v>
      </c>
      <c r="U34" s="839"/>
      <c r="V34" s="845"/>
      <c r="W34" s="838">
        <v>52</v>
      </c>
      <c r="X34" s="839"/>
      <c r="Y34" s="840"/>
      <c r="Z34" s="10"/>
      <c r="AA34" s="841" t="s">
        <v>48</v>
      </c>
      <c r="AB34" s="791"/>
      <c r="AC34" s="791"/>
      <c r="AD34" s="791"/>
      <c r="AE34" s="791"/>
      <c r="AF34" s="791"/>
      <c r="AG34" s="792"/>
      <c r="AH34" s="760" t="s">
        <v>334</v>
      </c>
      <c r="AI34" s="741"/>
      <c r="AJ34" s="741"/>
      <c r="AK34" s="740">
        <v>3</v>
      </c>
      <c r="AL34" s="741"/>
      <c r="AM34" s="741"/>
      <c r="AN34" s="17"/>
      <c r="AO34" s="779"/>
      <c r="AP34" s="779"/>
      <c r="AQ34" s="779"/>
      <c r="AR34" s="779"/>
      <c r="AS34" s="864"/>
      <c r="AT34" s="865"/>
      <c r="AU34" s="865"/>
      <c r="AV34" s="865"/>
      <c r="AW34" s="866"/>
      <c r="AX34" s="761"/>
      <c r="AY34" s="761"/>
      <c r="AZ34" s="761"/>
      <c r="BA34" s="762"/>
    </row>
    <row r="35" spans="1:53" ht="27" customHeight="1" x14ac:dyDescent="0.3">
      <c r="A35" s="825">
        <v>2</v>
      </c>
      <c r="B35" s="822"/>
      <c r="C35" s="835">
        <v>34</v>
      </c>
      <c r="D35" s="836"/>
      <c r="E35" s="836"/>
      <c r="F35" s="837"/>
      <c r="G35" s="820">
        <v>6</v>
      </c>
      <c r="H35" s="821"/>
      <c r="I35" s="822"/>
      <c r="J35" s="820">
        <v>2</v>
      </c>
      <c r="K35" s="821"/>
      <c r="L35" s="821"/>
      <c r="M35" s="822"/>
      <c r="N35" s="820"/>
      <c r="O35" s="821"/>
      <c r="P35" s="822"/>
      <c r="Q35" s="823"/>
      <c r="R35" s="818"/>
      <c r="S35" s="819"/>
      <c r="T35" s="824">
        <v>10</v>
      </c>
      <c r="U35" s="737"/>
      <c r="V35" s="738"/>
      <c r="W35" s="824">
        <v>52</v>
      </c>
      <c r="X35" s="737"/>
      <c r="Y35" s="739"/>
      <c r="Z35" s="10"/>
      <c r="AA35" s="842"/>
      <c r="AB35" s="795"/>
      <c r="AC35" s="795"/>
      <c r="AD35" s="795"/>
      <c r="AE35" s="795"/>
      <c r="AF35" s="795"/>
      <c r="AG35" s="796"/>
      <c r="AH35" s="741"/>
      <c r="AI35" s="741"/>
      <c r="AJ35" s="741"/>
      <c r="AK35" s="741"/>
      <c r="AL35" s="741"/>
      <c r="AM35" s="741"/>
      <c r="AN35" s="17"/>
      <c r="AO35" s="740" t="s">
        <v>22</v>
      </c>
      <c r="AP35" s="741"/>
      <c r="AQ35" s="741"/>
      <c r="AR35" s="741"/>
      <c r="AS35" s="742" t="s">
        <v>150</v>
      </c>
      <c r="AT35" s="743"/>
      <c r="AU35" s="743"/>
      <c r="AV35" s="743"/>
      <c r="AW35" s="744"/>
      <c r="AX35" s="742" t="s">
        <v>336</v>
      </c>
      <c r="AY35" s="751"/>
      <c r="AZ35" s="751"/>
      <c r="BA35" s="752"/>
    </row>
    <row r="36" spans="1:53" ht="21.75" customHeight="1" x14ac:dyDescent="0.3">
      <c r="A36" s="825">
        <v>3</v>
      </c>
      <c r="B36" s="822"/>
      <c r="C36" s="835">
        <v>34</v>
      </c>
      <c r="D36" s="836"/>
      <c r="E36" s="836"/>
      <c r="F36" s="837"/>
      <c r="G36" s="820">
        <v>6</v>
      </c>
      <c r="H36" s="821"/>
      <c r="I36" s="822"/>
      <c r="J36" s="820">
        <v>3</v>
      </c>
      <c r="K36" s="821"/>
      <c r="L36" s="821"/>
      <c r="M36" s="822"/>
      <c r="N36" s="820"/>
      <c r="O36" s="821"/>
      <c r="P36" s="822"/>
      <c r="Q36" s="823"/>
      <c r="R36" s="818"/>
      <c r="S36" s="819"/>
      <c r="T36" s="824">
        <v>9</v>
      </c>
      <c r="U36" s="737"/>
      <c r="V36" s="738"/>
      <c r="W36" s="824">
        <v>52</v>
      </c>
      <c r="X36" s="737"/>
      <c r="Y36" s="739"/>
      <c r="Z36" s="10"/>
      <c r="AA36" s="843" t="s">
        <v>37</v>
      </c>
      <c r="AB36" s="791"/>
      <c r="AC36" s="791"/>
      <c r="AD36" s="791"/>
      <c r="AE36" s="791"/>
      <c r="AF36" s="791"/>
      <c r="AG36" s="792"/>
      <c r="AH36" s="814" t="s">
        <v>355</v>
      </c>
      <c r="AI36" s="743"/>
      <c r="AJ36" s="744"/>
      <c r="AK36" s="758" t="s">
        <v>379</v>
      </c>
      <c r="AL36" s="759"/>
      <c r="AM36" s="747"/>
      <c r="AN36" s="17"/>
      <c r="AO36" s="741"/>
      <c r="AP36" s="741"/>
      <c r="AQ36" s="741"/>
      <c r="AR36" s="741"/>
      <c r="AS36" s="745"/>
      <c r="AT36" s="746"/>
      <c r="AU36" s="746"/>
      <c r="AV36" s="746"/>
      <c r="AW36" s="747"/>
      <c r="AX36" s="753"/>
      <c r="AY36" s="735"/>
      <c r="AZ36" s="735"/>
      <c r="BA36" s="754"/>
    </row>
    <row r="37" spans="1:53" ht="25.5" customHeight="1" x14ac:dyDescent="0.3">
      <c r="A37" s="825">
        <v>4</v>
      </c>
      <c r="B37" s="822"/>
      <c r="C37" s="826" t="s">
        <v>280</v>
      </c>
      <c r="D37" s="827"/>
      <c r="E37" s="827"/>
      <c r="F37" s="828"/>
      <c r="G37" s="820">
        <v>4</v>
      </c>
      <c r="H37" s="821"/>
      <c r="I37" s="822"/>
      <c r="J37" s="824" t="s">
        <v>379</v>
      </c>
      <c r="K37" s="829"/>
      <c r="L37" s="829"/>
      <c r="M37" s="830"/>
      <c r="N37" s="815" t="s">
        <v>306</v>
      </c>
      <c r="O37" s="816"/>
      <c r="P37" s="817"/>
      <c r="Q37" s="800">
        <v>1</v>
      </c>
      <c r="R37" s="818"/>
      <c r="S37" s="819"/>
      <c r="T37" s="736">
        <v>1</v>
      </c>
      <c r="U37" s="737"/>
      <c r="V37" s="738"/>
      <c r="W37" s="736">
        <v>43</v>
      </c>
      <c r="X37" s="737"/>
      <c r="Y37" s="739"/>
      <c r="Z37" s="10"/>
      <c r="AA37" s="842"/>
      <c r="AB37" s="795"/>
      <c r="AC37" s="795"/>
      <c r="AD37" s="795"/>
      <c r="AE37" s="795"/>
      <c r="AF37" s="795"/>
      <c r="AG37" s="796"/>
      <c r="AH37" s="748"/>
      <c r="AI37" s="749"/>
      <c r="AJ37" s="750"/>
      <c r="AK37" s="748"/>
      <c r="AL37" s="749"/>
      <c r="AM37" s="750"/>
      <c r="AN37" s="18"/>
      <c r="AO37" s="741"/>
      <c r="AP37" s="741"/>
      <c r="AQ37" s="741"/>
      <c r="AR37" s="741"/>
      <c r="AS37" s="748"/>
      <c r="AT37" s="749"/>
      <c r="AU37" s="749"/>
      <c r="AV37" s="749"/>
      <c r="AW37" s="750"/>
      <c r="AX37" s="755"/>
      <c r="AY37" s="756"/>
      <c r="AZ37" s="756"/>
      <c r="BA37" s="757"/>
    </row>
    <row r="38" spans="1:53" ht="34.5" customHeight="1" x14ac:dyDescent="0.3">
      <c r="A38" s="806" t="s">
        <v>23</v>
      </c>
      <c r="B38" s="807"/>
      <c r="C38" s="808" t="s">
        <v>378</v>
      </c>
      <c r="D38" s="809"/>
      <c r="E38" s="809"/>
      <c r="F38" s="810"/>
      <c r="G38" s="811">
        <f>G34+G35+G36+G37</f>
        <v>22</v>
      </c>
      <c r="H38" s="812"/>
      <c r="I38" s="807"/>
      <c r="J38" s="813" t="s">
        <v>380</v>
      </c>
      <c r="K38" s="812"/>
      <c r="L38" s="812"/>
      <c r="M38" s="807"/>
      <c r="N38" s="797" t="s">
        <v>306</v>
      </c>
      <c r="O38" s="798"/>
      <c r="P38" s="799"/>
      <c r="Q38" s="800">
        <v>1</v>
      </c>
      <c r="R38" s="801"/>
      <c r="S38" s="802"/>
      <c r="T38" s="803">
        <f>SUM(T34:V37)</f>
        <v>32</v>
      </c>
      <c r="U38" s="804"/>
      <c r="V38" s="805"/>
      <c r="W38" s="803">
        <f>SUM(W34:Y37)</f>
        <v>199</v>
      </c>
      <c r="X38" s="804"/>
      <c r="Y38" s="805"/>
      <c r="Z38" s="10"/>
      <c r="AA38" s="831" t="s">
        <v>22</v>
      </c>
      <c r="AB38" s="765"/>
      <c r="AC38" s="765"/>
      <c r="AD38" s="765"/>
      <c r="AE38" s="765"/>
      <c r="AF38" s="765"/>
      <c r="AG38" s="766"/>
      <c r="AH38" s="832" t="s">
        <v>336</v>
      </c>
      <c r="AI38" s="833"/>
      <c r="AJ38" s="834"/>
      <c r="AK38" s="728" t="s">
        <v>306</v>
      </c>
      <c r="AL38" s="729"/>
      <c r="AM38" s="730"/>
      <c r="AN38" s="13"/>
      <c r="AO38" s="731"/>
      <c r="AP38" s="732"/>
      <c r="AQ38" s="732"/>
      <c r="AR38" s="732"/>
      <c r="AS38" s="733"/>
      <c r="AT38" s="733"/>
      <c r="AU38" s="733"/>
      <c r="AV38" s="733"/>
      <c r="AW38" s="733"/>
      <c r="AX38" s="734"/>
      <c r="AY38" s="734"/>
      <c r="AZ38" s="734"/>
      <c r="BA38" s="735"/>
    </row>
  </sheetData>
  <sheetProtection selectLockedCells="1" selectUnlockedCells="1"/>
  <mergeCells count="105">
    <mergeCell ref="AN3:BA4"/>
    <mergeCell ref="A4:O4"/>
    <mergeCell ref="A1:O1"/>
    <mergeCell ref="P1:AM1"/>
    <mergeCell ref="A2:O2"/>
    <mergeCell ref="A3:O3"/>
    <mergeCell ref="P3:AM3"/>
    <mergeCell ref="P8:AL8"/>
    <mergeCell ref="P9:AL9"/>
    <mergeCell ref="AN9:BA10"/>
    <mergeCell ref="P10:AM10"/>
    <mergeCell ref="A15:BA15"/>
    <mergeCell ref="A17:A18"/>
    <mergeCell ref="AX17:BA17"/>
    <mergeCell ref="P5:AM5"/>
    <mergeCell ref="A6:O6"/>
    <mergeCell ref="AO6:BA6"/>
    <mergeCell ref="A7:O7"/>
    <mergeCell ref="P7:AL7"/>
    <mergeCell ref="AN7:BA7"/>
    <mergeCell ref="F17:I17"/>
    <mergeCell ref="J17:M17"/>
    <mergeCell ref="N17:R17"/>
    <mergeCell ref="A27:AU27"/>
    <mergeCell ref="A31:B33"/>
    <mergeCell ref="C31:F33"/>
    <mergeCell ref="G31:I33"/>
    <mergeCell ref="J31:M33"/>
    <mergeCell ref="N31:P33"/>
    <mergeCell ref="Q31:S33"/>
    <mergeCell ref="B17:E17"/>
    <mergeCell ref="S17:W17"/>
    <mergeCell ref="X17:AA17"/>
    <mergeCell ref="AB17:AE17"/>
    <mergeCell ref="AF17:AI17"/>
    <mergeCell ref="AS22:AW22"/>
    <mergeCell ref="AS17:AW17"/>
    <mergeCell ref="AJ17:AN17"/>
    <mergeCell ref="AO17:AR17"/>
    <mergeCell ref="AS31:AW34"/>
    <mergeCell ref="N35:P35"/>
    <mergeCell ref="W36:Y36"/>
    <mergeCell ref="Q35:S35"/>
    <mergeCell ref="A35:B35"/>
    <mergeCell ref="C35:F35"/>
    <mergeCell ref="G35:I35"/>
    <mergeCell ref="W34:Y34"/>
    <mergeCell ref="AA34:AG35"/>
    <mergeCell ref="T35:V35"/>
    <mergeCell ref="W35:Y35"/>
    <mergeCell ref="A36:B36"/>
    <mergeCell ref="C36:F36"/>
    <mergeCell ref="G36:I36"/>
    <mergeCell ref="J36:M36"/>
    <mergeCell ref="AA36:AG37"/>
    <mergeCell ref="J35:M35"/>
    <mergeCell ref="N34:P34"/>
    <mergeCell ref="A34:B34"/>
    <mergeCell ref="C34:F34"/>
    <mergeCell ref="G34:I34"/>
    <mergeCell ref="J34:M34"/>
    <mergeCell ref="Q34:S34"/>
    <mergeCell ref="T34:V34"/>
    <mergeCell ref="N38:P38"/>
    <mergeCell ref="Q38:S38"/>
    <mergeCell ref="T38:V38"/>
    <mergeCell ref="W38:Y38"/>
    <mergeCell ref="A38:B38"/>
    <mergeCell ref="C38:F38"/>
    <mergeCell ref="G38:I38"/>
    <mergeCell ref="J38:M38"/>
    <mergeCell ref="AH36:AJ37"/>
    <mergeCell ref="N37:P37"/>
    <mergeCell ref="Q37:S37"/>
    <mergeCell ref="N36:P36"/>
    <mergeCell ref="Q36:S36"/>
    <mergeCell ref="T36:V36"/>
    <mergeCell ref="A37:B37"/>
    <mergeCell ref="C37:F37"/>
    <mergeCell ref="G37:I37"/>
    <mergeCell ref="J37:M37"/>
    <mergeCell ref="AA38:AG38"/>
    <mergeCell ref="AH38:AJ38"/>
    <mergeCell ref="AK38:AM38"/>
    <mergeCell ref="AO38:AR38"/>
    <mergeCell ref="AS38:AW38"/>
    <mergeCell ref="AX38:BA38"/>
    <mergeCell ref="T37:V37"/>
    <mergeCell ref="W37:Y37"/>
    <mergeCell ref="AO35:AR37"/>
    <mergeCell ref="AS35:AW37"/>
    <mergeCell ref="AX35:BA37"/>
    <mergeCell ref="AK36:AM37"/>
    <mergeCell ref="AH34:AJ35"/>
    <mergeCell ref="AK34:AM35"/>
    <mergeCell ref="AX31:BA34"/>
    <mergeCell ref="AA33:AG33"/>
    <mergeCell ref="AH33:AJ33"/>
    <mergeCell ref="AK33:AM33"/>
    <mergeCell ref="AH31:AJ32"/>
    <mergeCell ref="AK31:AM32"/>
    <mergeCell ref="AO31:AR34"/>
    <mergeCell ref="T31:V33"/>
    <mergeCell ref="W31:Y33"/>
    <mergeCell ref="AA31:AG32"/>
  </mergeCells>
  <phoneticPr fontId="9" type="noConversion"/>
  <pageMargins left="0.39370078740157483" right="0.39370078740157483" top="0.78740157480314965" bottom="0.39370078740157483" header="0.51181102362204722" footer="0.51181102362204722"/>
  <pageSetup paperSize="9" scale="39" firstPageNumber="0" fitToHeight="0" orientation="landscape" r:id="rId1"/>
  <headerFooter alignWithMargins="0"/>
  <colBreaks count="1" manualBreakCount="1">
    <brk id="3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A2" sqref="A2:A7"/>
    </sheetView>
  </sheetViews>
  <sheetFormatPr defaultRowHeight="18.75" x14ac:dyDescent="0.2"/>
  <cols>
    <col min="1" max="1" width="11.28515625" style="362" customWidth="1"/>
    <col min="2" max="2" width="47.28515625" style="363" customWidth="1"/>
    <col min="3" max="3" width="6.7109375" style="364" customWidth="1"/>
    <col min="4" max="4" width="12" style="365" customWidth="1"/>
    <col min="5" max="5" width="7.28515625" style="365" customWidth="1"/>
    <col min="6" max="6" width="6.42578125" style="364" customWidth="1"/>
    <col min="7" max="7" width="7.42578125" style="364" customWidth="1"/>
    <col min="8" max="8" width="9.85546875" style="364" customWidth="1"/>
    <col min="9" max="9" width="8.7109375" style="621" customWidth="1"/>
    <col min="10" max="10" width="8" style="621" customWidth="1"/>
    <col min="11" max="11" width="5.85546875" style="621" customWidth="1"/>
    <col min="12" max="12" width="7.85546875" style="621" customWidth="1"/>
    <col min="13" max="13" width="8.85546875" style="621" customWidth="1"/>
    <col min="14" max="14" width="15.85546875" style="622" customWidth="1"/>
    <col min="15" max="19" width="0" style="330" hidden="1" customWidth="1"/>
    <col min="20" max="20" width="34.7109375" style="330" customWidth="1"/>
    <col min="21" max="16384" width="9.140625" style="23"/>
  </cols>
  <sheetData>
    <row r="1" spans="1:20" s="21" customFormat="1" ht="32.25" customHeight="1" thickBot="1" x14ac:dyDescent="0.25">
      <c r="A1" s="937" t="s">
        <v>396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297"/>
      <c r="P1" s="297"/>
      <c r="Q1" s="297"/>
      <c r="R1" s="297"/>
      <c r="S1" s="297"/>
      <c r="T1" s="297"/>
    </row>
    <row r="2" spans="1:20" s="21" customFormat="1" ht="18.75" customHeight="1" x14ac:dyDescent="0.2">
      <c r="A2" s="987" t="s">
        <v>49</v>
      </c>
      <c r="B2" s="990" t="s">
        <v>50</v>
      </c>
      <c r="C2" s="993" t="s">
        <v>328</v>
      </c>
      <c r="D2" s="993"/>
      <c r="E2" s="993"/>
      <c r="F2" s="993"/>
      <c r="G2" s="1069" t="s">
        <v>51</v>
      </c>
      <c r="H2" s="1065" t="s">
        <v>52</v>
      </c>
      <c r="I2" s="994"/>
      <c r="J2" s="994"/>
      <c r="K2" s="994"/>
      <c r="L2" s="994"/>
      <c r="M2" s="1066"/>
      <c r="N2" s="1067"/>
      <c r="O2" s="297"/>
      <c r="P2" s="297"/>
      <c r="Q2" s="297"/>
      <c r="R2" s="297"/>
      <c r="S2" s="297"/>
      <c r="T2" s="1062" t="s">
        <v>383</v>
      </c>
    </row>
    <row r="3" spans="1:20" s="21" customFormat="1" ht="33" customHeight="1" x14ac:dyDescent="0.2">
      <c r="A3" s="988"/>
      <c r="B3" s="991"/>
      <c r="C3" s="996" t="s">
        <v>57</v>
      </c>
      <c r="D3" s="996" t="s">
        <v>58</v>
      </c>
      <c r="E3" s="993" t="s">
        <v>157</v>
      </c>
      <c r="F3" s="993"/>
      <c r="G3" s="1070"/>
      <c r="H3" s="1059" t="s">
        <v>54</v>
      </c>
      <c r="I3" s="1068" t="s">
        <v>55</v>
      </c>
      <c r="J3" s="1068"/>
      <c r="K3" s="1068"/>
      <c r="L3" s="1068"/>
      <c r="M3" s="996" t="s">
        <v>56</v>
      </c>
      <c r="N3" s="1067"/>
      <c r="O3" s="297"/>
      <c r="P3" s="297"/>
      <c r="Q3" s="297"/>
      <c r="R3" s="297"/>
      <c r="S3" s="297"/>
      <c r="T3" s="1063"/>
    </row>
    <row r="4" spans="1:20" s="21" customFormat="1" ht="18" customHeight="1" x14ac:dyDescent="0.2">
      <c r="A4" s="988"/>
      <c r="B4" s="991"/>
      <c r="C4" s="996"/>
      <c r="D4" s="996"/>
      <c r="E4" s="996" t="s">
        <v>155</v>
      </c>
      <c r="F4" s="996" t="s">
        <v>156</v>
      </c>
      <c r="G4" s="1070"/>
      <c r="H4" s="1060"/>
      <c r="I4" s="996" t="s">
        <v>23</v>
      </c>
      <c r="J4" s="996" t="s">
        <v>59</v>
      </c>
      <c r="K4" s="996" t="s">
        <v>60</v>
      </c>
      <c r="L4" s="996" t="s">
        <v>61</v>
      </c>
      <c r="M4" s="996"/>
      <c r="N4" s="300" t="s">
        <v>64</v>
      </c>
      <c r="O4" s="297"/>
      <c r="P4" s="297"/>
      <c r="Q4" s="297"/>
      <c r="R4" s="297"/>
      <c r="S4" s="297"/>
      <c r="T4" s="1063"/>
    </row>
    <row r="5" spans="1:20" s="21" customFormat="1" x14ac:dyDescent="0.2">
      <c r="A5" s="988"/>
      <c r="B5" s="991"/>
      <c r="C5" s="996"/>
      <c r="D5" s="996"/>
      <c r="E5" s="996"/>
      <c r="F5" s="996"/>
      <c r="G5" s="1070"/>
      <c r="H5" s="1060"/>
      <c r="I5" s="996"/>
      <c r="J5" s="996"/>
      <c r="K5" s="996"/>
      <c r="L5" s="996"/>
      <c r="M5" s="996"/>
      <c r="N5" s="300">
        <v>5</v>
      </c>
      <c r="O5" s="297"/>
      <c r="P5" s="297"/>
      <c r="Q5" s="297"/>
      <c r="R5" s="297"/>
      <c r="S5" s="297"/>
      <c r="T5" s="1063"/>
    </row>
    <row r="6" spans="1:20" s="21" customFormat="1" x14ac:dyDescent="0.2">
      <c r="A6" s="988"/>
      <c r="B6" s="991"/>
      <c r="C6" s="996"/>
      <c r="D6" s="996"/>
      <c r="E6" s="996"/>
      <c r="F6" s="996"/>
      <c r="G6" s="1070"/>
      <c r="H6" s="1060"/>
      <c r="I6" s="996"/>
      <c r="J6" s="996"/>
      <c r="K6" s="996"/>
      <c r="L6" s="996"/>
      <c r="M6" s="996"/>
      <c r="N6" s="300"/>
      <c r="O6" s="297"/>
      <c r="P6" s="297"/>
      <c r="Q6" s="297"/>
      <c r="R6" s="297"/>
      <c r="S6" s="297"/>
      <c r="T6" s="1063"/>
    </row>
    <row r="7" spans="1:20" s="21" customFormat="1" ht="26.25" customHeight="1" thickBot="1" x14ac:dyDescent="0.25">
      <c r="A7" s="989"/>
      <c r="B7" s="992"/>
      <c r="C7" s="996"/>
      <c r="D7" s="996"/>
      <c r="E7" s="996"/>
      <c r="F7" s="996"/>
      <c r="G7" s="1071"/>
      <c r="H7" s="1061"/>
      <c r="I7" s="996"/>
      <c r="J7" s="996"/>
      <c r="K7" s="996"/>
      <c r="L7" s="996"/>
      <c r="M7" s="996"/>
      <c r="N7" s="300" t="s">
        <v>382</v>
      </c>
      <c r="O7" s="297"/>
      <c r="P7" s="297"/>
      <c r="Q7" s="297"/>
      <c r="R7" s="297"/>
      <c r="S7" s="297"/>
      <c r="T7" s="1064"/>
    </row>
    <row r="8" spans="1:20" s="22" customFormat="1" ht="37.5" x14ac:dyDescent="0.2">
      <c r="A8" s="331" t="s">
        <v>284</v>
      </c>
      <c r="B8" s="463" t="s">
        <v>68</v>
      </c>
      <c r="C8" s="464"/>
      <c r="D8" s="465" t="s">
        <v>337</v>
      </c>
      <c r="E8" s="465"/>
      <c r="F8" s="466"/>
      <c r="G8" s="467"/>
      <c r="H8" s="603"/>
      <c r="I8" s="464"/>
      <c r="J8" s="464"/>
      <c r="K8" s="464"/>
      <c r="L8" s="464"/>
      <c r="M8" s="464"/>
      <c r="N8" s="487" t="s">
        <v>285</v>
      </c>
      <c r="O8" s="311"/>
      <c r="P8" s="311"/>
      <c r="Q8" s="311"/>
      <c r="R8" s="311"/>
      <c r="S8" s="311"/>
      <c r="T8" s="372"/>
    </row>
    <row r="9" spans="1:20" ht="51" customHeight="1" x14ac:dyDescent="0.2">
      <c r="A9" s="319" t="s">
        <v>173</v>
      </c>
      <c r="B9" s="595" t="s">
        <v>73</v>
      </c>
      <c r="C9" s="321"/>
      <c r="D9" s="323" t="s">
        <v>340</v>
      </c>
      <c r="E9" s="323"/>
      <c r="F9" s="324"/>
      <c r="G9" s="462"/>
      <c r="H9" s="604"/>
      <c r="I9" s="610">
        <f>SUM($J9:$L9)</f>
        <v>0</v>
      </c>
      <c r="J9" s="468"/>
      <c r="K9" s="468"/>
      <c r="L9" s="468"/>
      <c r="M9" s="468"/>
      <c r="N9" s="611" t="s">
        <v>74</v>
      </c>
      <c r="T9" s="373"/>
    </row>
    <row r="10" spans="1:20" ht="22.5" customHeight="1" x14ac:dyDescent="0.2">
      <c r="A10" s="470" t="s">
        <v>298</v>
      </c>
      <c r="B10" s="471" t="s">
        <v>368</v>
      </c>
      <c r="C10" s="472"/>
      <c r="D10" s="473"/>
      <c r="E10" s="474"/>
      <c r="F10" s="475">
        <v>5</v>
      </c>
      <c r="G10" s="476">
        <v>1</v>
      </c>
      <c r="H10" s="605">
        <f>G10*30</f>
        <v>30</v>
      </c>
      <c r="I10" s="612">
        <f>J10+L10+K10</f>
        <v>15</v>
      </c>
      <c r="J10" s="477"/>
      <c r="K10" s="478"/>
      <c r="L10" s="478">
        <v>15</v>
      </c>
      <c r="M10" s="613">
        <f>H10-I10</f>
        <v>15</v>
      </c>
      <c r="N10" s="375">
        <v>1</v>
      </c>
      <c r="T10" s="373"/>
    </row>
    <row r="11" spans="1:20" ht="37.5" x14ac:dyDescent="0.2">
      <c r="A11" s="470" t="s">
        <v>195</v>
      </c>
      <c r="B11" s="577" t="s">
        <v>98</v>
      </c>
      <c r="C11" s="472">
        <v>5</v>
      </c>
      <c r="D11" s="478"/>
      <c r="E11" s="475"/>
      <c r="F11" s="474"/>
      <c r="G11" s="476">
        <v>3</v>
      </c>
      <c r="H11" s="605">
        <f>G11*30</f>
        <v>90</v>
      </c>
      <c r="I11" s="612">
        <f>J11+L11+K11</f>
        <v>45</v>
      </c>
      <c r="J11" s="477">
        <v>30</v>
      </c>
      <c r="K11" s="478"/>
      <c r="L11" s="478">
        <v>15</v>
      </c>
      <c r="M11" s="614">
        <f>H11-I11</f>
        <v>45</v>
      </c>
      <c r="N11" s="375">
        <v>3</v>
      </c>
      <c r="T11" s="373"/>
    </row>
    <row r="12" spans="1:20" x14ac:dyDescent="0.2">
      <c r="A12" s="470" t="s">
        <v>198</v>
      </c>
      <c r="B12" s="577" t="s">
        <v>101</v>
      </c>
      <c r="C12" s="472">
        <v>5</v>
      </c>
      <c r="D12" s="473"/>
      <c r="E12" s="474"/>
      <c r="F12" s="474"/>
      <c r="G12" s="476">
        <v>3</v>
      </c>
      <c r="H12" s="605">
        <f>G12*30</f>
        <v>90</v>
      </c>
      <c r="I12" s="612">
        <f>J12+L12+K12</f>
        <v>45</v>
      </c>
      <c r="J12" s="477">
        <v>30</v>
      </c>
      <c r="K12" s="478"/>
      <c r="L12" s="478">
        <v>15</v>
      </c>
      <c r="M12" s="614">
        <f>H12-I12</f>
        <v>45</v>
      </c>
      <c r="N12" s="375">
        <v>3</v>
      </c>
      <c r="T12" s="373"/>
    </row>
    <row r="13" spans="1:20" x14ac:dyDescent="0.2">
      <c r="A13" s="470" t="s">
        <v>211</v>
      </c>
      <c r="B13" s="596" t="s">
        <v>107</v>
      </c>
      <c r="C13" s="472">
        <v>5</v>
      </c>
      <c r="D13" s="473"/>
      <c r="E13" s="474"/>
      <c r="F13" s="474"/>
      <c r="G13" s="476">
        <v>4</v>
      </c>
      <c r="H13" s="605">
        <f>G13*30</f>
        <v>120</v>
      </c>
      <c r="I13" s="479">
        <f>J13+L13+K13</f>
        <v>60</v>
      </c>
      <c r="J13" s="477">
        <v>30</v>
      </c>
      <c r="K13" s="478"/>
      <c r="L13" s="478">
        <v>30</v>
      </c>
      <c r="M13" s="614">
        <f>H13-I13</f>
        <v>60</v>
      </c>
      <c r="N13" s="375">
        <v>4</v>
      </c>
      <c r="T13" s="373"/>
    </row>
    <row r="14" spans="1:20" ht="19.5" thickBot="1" x14ac:dyDescent="0.25">
      <c r="A14" s="597" t="s">
        <v>214</v>
      </c>
      <c r="B14" s="598" t="s">
        <v>110</v>
      </c>
      <c r="C14" s="304">
        <v>5</v>
      </c>
      <c r="D14" s="309"/>
      <c r="E14" s="309"/>
      <c r="F14" s="367"/>
      <c r="G14" s="469">
        <v>6</v>
      </c>
      <c r="H14" s="606">
        <f>G14*30</f>
        <v>180</v>
      </c>
      <c r="I14" s="301">
        <f>J14+L14+K14</f>
        <v>60</v>
      </c>
      <c r="J14" s="309">
        <v>30</v>
      </c>
      <c r="K14" s="309"/>
      <c r="L14" s="309">
        <v>30</v>
      </c>
      <c r="M14" s="615">
        <f>H14-I14</f>
        <v>120</v>
      </c>
      <c r="N14" s="375">
        <v>4</v>
      </c>
      <c r="T14" s="373"/>
    </row>
    <row r="15" spans="1:20" ht="19.5" thickBot="1" x14ac:dyDescent="0.25">
      <c r="A15" s="1057" t="s">
        <v>392</v>
      </c>
      <c r="B15" s="1058"/>
      <c r="C15" s="1058"/>
      <c r="D15" s="1058"/>
      <c r="E15" s="1058"/>
      <c r="F15" s="1058"/>
      <c r="G15" s="1058"/>
      <c r="H15" s="1058"/>
      <c r="I15" s="1058"/>
      <c r="J15" s="1058"/>
      <c r="K15" s="1058"/>
      <c r="L15" s="1058"/>
      <c r="M15" s="1058"/>
      <c r="N15" s="1058"/>
      <c r="T15" s="373"/>
    </row>
    <row r="16" spans="1:20" s="22" customFormat="1" x14ac:dyDescent="0.3">
      <c r="A16" s="480" t="s">
        <v>312</v>
      </c>
      <c r="B16" s="481" t="s">
        <v>393</v>
      </c>
      <c r="C16" s="482"/>
      <c r="D16" s="301">
        <v>5</v>
      </c>
      <c r="E16" s="483"/>
      <c r="F16" s="484"/>
      <c r="G16" s="485">
        <v>1.5</v>
      </c>
      <c r="H16" s="607">
        <f>G16*30</f>
        <v>45</v>
      </c>
      <c r="I16" s="486">
        <f>J16+K16+L16</f>
        <v>20</v>
      </c>
      <c r="J16" s="486">
        <v>0</v>
      </c>
      <c r="K16" s="486"/>
      <c r="L16" s="486">
        <v>20</v>
      </c>
      <c r="M16" s="486">
        <f>H16-I16</f>
        <v>25</v>
      </c>
      <c r="N16" s="616">
        <v>1.5</v>
      </c>
      <c r="O16" s="311"/>
      <c r="P16" s="311"/>
      <c r="Q16" s="311"/>
      <c r="R16" s="311"/>
      <c r="S16" s="311"/>
      <c r="T16" s="372"/>
    </row>
    <row r="17" spans="1:20" s="21" customFormat="1" x14ac:dyDescent="0.3">
      <c r="A17" s="302" t="s">
        <v>242</v>
      </c>
      <c r="B17" s="312" t="s">
        <v>394</v>
      </c>
      <c r="C17" s="304"/>
      <c r="D17" s="301">
        <v>5</v>
      </c>
      <c r="E17" s="483"/>
      <c r="F17" s="315"/>
      <c r="G17" s="485">
        <v>1.5</v>
      </c>
      <c r="H17" s="607">
        <f t="shared" ref="H17:H18" si="0">G17*30</f>
        <v>45</v>
      </c>
      <c r="I17" s="486">
        <f>J17+K17+L17</f>
        <v>20</v>
      </c>
      <c r="J17" s="486">
        <v>14</v>
      </c>
      <c r="K17" s="486"/>
      <c r="L17" s="486">
        <v>6</v>
      </c>
      <c r="M17" s="486">
        <f t="shared" ref="M17:M18" si="1">H17-I17</f>
        <v>25</v>
      </c>
      <c r="N17" s="616">
        <v>1.5</v>
      </c>
      <c r="O17" s="297"/>
      <c r="P17" s="297"/>
      <c r="Q17" s="297"/>
      <c r="R17" s="297"/>
      <c r="S17" s="297"/>
      <c r="T17" s="370"/>
    </row>
    <row r="18" spans="1:20" s="22" customFormat="1" x14ac:dyDescent="0.3">
      <c r="A18" s="302" t="s">
        <v>243</v>
      </c>
      <c r="B18" s="312" t="s">
        <v>395</v>
      </c>
      <c r="C18" s="304"/>
      <c r="D18" s="301">
        <v>5</v>
      </c>
      <c r="E18" s="483"/>
      <c r="F18" s="315"/>
      <c r="G18" s="485">
        <v>1.5</v>
      </c>
      <c r="H18" s="607">
        <f t="shared" si="0"/>
        <v>45</v>
      </c>
      <c r="I18" s="486">
        <f>J18+K18+L18</f>
        <v>20</v>
      </c>
      <c r="J18" s="486">
        <v>14</v>
      </c>
      <c r="K18" s="486"/>
      <c r="L18" s="486">
        <v>6</v>
      </c>
      <c r="M18" s="486">
        <f t="shared" si="1"/>
        <v>25</v>
      </c>
      <c r="N18" s="616">
        <v>1.5</v>
      </c>
      <c r="O18" s="311"/>
      <c r="P18" s="311"/>
      <c r="Q18" s="311"/>
      <c r="R18" s="311"/>
      <c r="S18" s="311"/>
      <c r="T18" s="372"/>
    </row>
    <row r="19" spans="1:20" s="22" customFormat="1" x14ac:dyDescent="0.3">
      <c r="A19" s="302"/>
      <c r="B19" s="312"/>
      <c r="C19" s="602"/>
      <c r="D19" s="298"/>
      <c r="E19" s="299"/>
      <c r="F19" s="315"/>
      <c r="G19" s="485"/>
      <c r="H19" s="608"/>
      <c r="I19" s="486"/>
      <c r="J19" s="486"/>
      <c r="K19" s="486"/>
      <c r="L19" s="486"/>
      <c r="M19" s="486"/>
      <c r="N19" s="616"/>
      <c r="O19" s="311"/>
      <c r="P19" s="311"/>
      <c r="Q19" s="311"/>
      <c r="R19" s="311"/>
      <c r="S19" s="311"/>
      <c r="T19" s="372"/>
    </row>
    <row r="20" spans="1:20" s="22" customFormat="1" x14ac:dyDescent="0.2">
      <c r="A20" s="302" t="s">
        <v>250</v>
      </c>
      <c r="B20" s="303" t="s">
        <v>136</v>
      </c>
      <c r="C20" s="599"/>
      <c r="D20" s="600">
        <v>5</v>
      </c>
      <c r="E20" s="601"/>
      <c r="F20" s="315"/>
      <c r="G20" s="469">
        <v>4</v>
      </c>
      <c r="H20" s="609">
        <f>G20*30</f>
        <v>120</v>
      </c>
      <c r="I20" s="309">
        <f>J20+K20+L20</f>
        <v>45</v>
      </c>
      <c r="J20" s="309">
        <v>30</v>
      </c>
      <c r="K20" s="309"/>
      <c r="L20" s="309">
        <v>15</v>
      </c>
      <c r="M20" s="309">
        <f>H20-I20</f>
        <v>75</v>
      </c>
      <c r="N20" s="617">
        <v>3</v>
      </c>
      <c r="O20" s="311"/>
      <c r="P20" s="311"/>
      <c r="Q20" s="311"/>
      <c r="R20" s="311"/>
      <c r="S20" s="311"/>
      <c r="T20" s="372"/>
    </row>
    <row r="21" spans="1:20" s="21" customFormat="1" x14ac:dyDescent="0.2">
      <c r="A21" s="357"/>
      <c r="B21" s="357"/>
      <c r="C21" s="357"/>
      <c r="D21" s="357"/>
      <c r="E21" s="357"/>
      <c r="F21" s="357"/>
      <c r="G21" s="357"/>
      <c r="H21" s="357"/>
      <c r="I21" s="618"/>
      <c r="J21" s="618"/>
      <c r="K21" s="618"/>
      <c r="L21" s="618"/>
      <c r="M21" s="618"/>
      <c r="N21" s="619"/>
      <c r="O21" s="297"/>
      <c r="P21" s="297"/>
      <c r="Q21" s="297"/>
      <c r="R21" s="297"/>
      <c r="S21" s="297"/>
      <c r="T21" s="297"/>
    </row>
    <row r="22" spans="1:20" s="21" customFormat="1" x14ac:dyDescent="0.3">
      <c r="A22" s="359"/>
      <c r="B22" s="360"/>
      <c r="C22" s="1001" t="s">
        <v>24</v>
      </c>
      <c r="D22" s="1001"/>
      <c r="E22" s="1001"/>
      <c r="F22" s="1001"/>
      <c r="G22" s="1001"/>
      <c r="H22" s="1001"/>
      <c r="I22" s="1001"/>
      <c r="J22" s="1001"/>
      <c r="K22" s="1001"/>
      <c r="L22" s="620"/>
      <c r="M22" s="620"/>
      <c r="N22" s="619"/>
      <c r="O22" s="297"/>
      <c r="P22" s="297"/>
      <c r="Q22" s="297"/>
      <c r="R22" s="297"/>
      <c r="S22" s="297"/>
      <c r="T22" s="297"/>
    </row>
  </sheetData>
  <mergeCells count="22">
    <mergeCell ref="T2:T7"/>
    <mergeCell ref="A1:N1"/>
    <mergeCell ref="H2:M2"/>
    <mergeCell ref="B2:B7"/>
    <mergeCell ref="M3:M7"/>
    <mergeCell ref="N2:N3"/>
    <mergeCell ref="K4:K7"/>
    <mergeCell ref="I3:L3"/>
    <mergeCell ref="G2:G7"/>
    <mergeCell ref="C3:C7"/>
    <mergeCell ref="A2:A7"/>
    <mergeCell ref="L4:L7"/>
    <mergeCell ref="C2:F2"/>
    <mergeCell ref="C22:K22"/>
    <mergeCell ref="J4:J7"/>
    <mergeCell ref="D3:D7"/>
    <mergeCell ref="E3:F3"/>
    <mergeCell ref="E4:E7"/>
    <mergeCell ref="F4:F7"/>
    <mergeCell ref="I4:I7"/>
    <mergeCell ref="A15:N15"/>
    <mergeCell ref="H3:H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A2" sqref="A2:A7"/>
    </sheetView>
  </sheetViews>
  <sheetFormatPr defaultRowHeight="20.25" x14ac:dyDescent="0.2"/>
  <cols>
    <col min="1" max="1" width="11.28515625" style="450" customWidth="1"/>
    <col min="2" max="2" width="50.85546875" style="451" customWidth="1"/>
    <col min="3" max="3" width="6.7109375" style="452" customWidth="1"/>
    <col min="4" max="4" width="12" style="453" customWidth="1"/>
    <col min="5" max="5" width="7.28515625" style="453" customWidth="1"/>
    <col min="6" max="6" width="6.42578125" style="452" customWidth="1"/>
    <col min="7" max="7" width="7.42578125" style="452" hidden="1" customWidth="1"/>
    <col min="8" max="8" width="9.85546875" style="452" hidden="1" customWidth="1"/>
    <col min="9" max="9" width="8.7109375" style="451" customWidth="1"/>
    <col min="10" max="10" width="8" style="451" customWidth="1"/>
    <col min="11" max="11" width="5.85546875" style="451" customWidth="1"/>
    <col min="12" max="12" width="7.85546875" style="451" customWidth="1"/>
    <col min="13" max="13" width="8.85546875" style="451" hidden="1" customWidth="1"/>
    <col min="14" max="14" width="21.42578125" style="454" customWidth="1"/>
    <col min="15" max="19" width="0" style="455" hidden="1" customWidth="1"/>
    <col min="20" max="20" width="22.28515625" style="455" customWidth="1"/>
    <col min="21" max="21" width="8.7109375" style="23" customWidth="1"/>
    <col min="22" max="16384" width="9.140625" style="23"/>
  </cols>
  <sheetData>
    <row r="1" spans="1:20" s="21" customFormat="1" ht="32.25" customHeight="1" thickBot="1" x14ac:dyDescent="0.25">
      <c r="A1" s="1020" t="s">
        <v>397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381"/>
      <c r="P1" s="381"/>
      <c r="Q1" s="381"/>
      <c r="R1" s="381"/>
      <c r="S1" s="381"/>
      <c r="T1" s="381"/>
    </row>
    <row r="2" spans="1:20" s="21" customFormat="1" ht="18.75" customHeight="1" x14ac:dyDescent="0.2">
      <c r="A2" s="1037" t="s">
        <v>49</v>
      </c>
      <c r="B2" s="1024" t="s">
        <v>50</v>
      </c>
      <c r="C2" s="1013" t="s">
        <v>328</v>
      </c>
      <c r="D2" s="1013"/>
      <c r="E2" s="1013"/>
      <c r="F2" s="1013"/>
      <c r="G2" s="1034" t="s">
        <v>51</v>
      </c>
      <c r="H2" s="1022" t="s">
        <v>52</v>
      </c>
      <c r="I2" s="1023"/>
      <c r="J2" s="1023"/>
      <c r="K2" s="1023"/>
      <c r="L2" s="1023"/>
      <c r="M2" s="1044"/>
      <c r="N2" s="1048"/>
      <c r="O2" s="381"/>
      <c r="P2" s="381"/>
      <c r="Q2" s="381"/>
      <c r="R2" s="381"/>
      <c r="S2" s="381"/>
      <c r="T2" s="1072" t="s">
        <v>383</v>
      </c>
    </row>
    <row r="3" spans="1:20" s="21" customFormat="1" ht="33" customHeight="1" thickBot="1" x14ac:dyDescent="0.25">
      <c r="A3" s="1038"/>
      <c r="B3" s="1025"/>
      <c r="C3" s="1012" t="s">
        <v>57</v>
      </c>
      <c r="D3" s="1012" t="s">
        <v>58</v>
      </c>
      <c r="E3" s="1013" t="s">
        <v>157</v>
      </c>
      <c r="F3" s="1013"/>
      <c r="G3" s="1035"/>
      <c r="H3" s="1014" t="s">
        <v>54</v>
      </c>
      <c r="I3" s="1031" t="s">
        <v>55</v>
      </c>
      <c r="J3" s="1032"/>
      <c r="K3" s="1032"/>
      <c r="L3" s="1033"/>
      <c r="M3" s="1045" t="s">
        <v>56</v>
      </c>
      <c r="N3" s="1049"/>
      <c r="O3" s="381"/>
      <c r="P3" s="381"/>
      <c r="Q3" s="381"/>
      <c r="R3" s="381"/>
      <c r="S3" s="381"/>
      <c r="T3" s="1072"/>
    </row>
    <row r="4" spans="1:20" s="21" customFormat="1" ht="18" customHeight="1" x14ac:dyDescent="0.2">
      <c r="A4" s="1038"/>
      <c r="B4" s="1025"/>
      <c r="C4" s="1012"/>
      <c r="D4" s="1012"/>
      <c r="E4" s="1012" t="s">
        <v>155</v>
      </c>
      <c r="F4" s="1012" t="s">
        <v>156</v>
      </c>
      <c r="G4" s="1035"/>
      <c r="H4" s="1015"/>
      <c r="I4" s="1009" t="s">
        <v>23</v>
      </c>
      <c r="J4" s="1009" t="s">
        <v>59</v>
      </c>
      <c r="K4" s="1009" t="s">
        <v>60</v>
      </c>
      <c r="L4" s="1009" t="s">
        <v>61</v>
      </c>
      <c r="M4" s="1046"/>
      <c r="N4" s="624"/>
      <c r="O4" s="381"/>
      <c r="P4" s="381"/>
      <c r="Q4" s="381"/>
      <c r="R4" s="381"/>
      <c r="S4" s="381"/>
      <c r="T4" s="1072"/>
    </row>
    <row r="5" spans="1:20" s="21" customFormat="1" x14ac:dyDescent="0.2">
      <c r="A5" s="1038"/>
      <c r="B5" s="1025"/>
      <c r="C5" s="1012"/>
      <c r="D5" s="1012"/>
      <c r="E5" s="1012"/>
      <c r="F5" s="1012"/>
      <c r="G5" s="1035"/>
      <c r="H5" s="1015"/>
      <c r="I5" s="1010"/>
      <c r="J5" s="1010"/>
      <c r="K5" s="1010"/>
      <c r="L5" s="1010"/>
      <c r="M5" s="1046"/>
      <c r="N5" s="625" t="s">
        <v>333</v>
      </c>
      <c r="O5" s="381"/>
      <c r="P5" s="381"/>
      <c r="Q5" s="381"/>
      <c r="R5" s="381"/>
      <c r="S5" s="381"/>
      <c r="T5" s="1072"/>
    </row>
    <row r="6" spans="1:20" s="21" customFormat="1" x14ac:dyDescent="0.2">
      <c r="A6" s="1038"/>
      <c r="B6" s="1025"/>
      <c r="C6" s="1012"/>
      <c r="D6" s="1012"/>
      <c r="E6" s="1012"/>
      <c r="F6" s="1012"/>
      <c r="G6" s="1035"/>
      <c r="H6" s="1015"/>
      <c r="I6" s="1010"/>
      <c r="J6" s="1010"/>
      <c r="K6" s="1010"/>
      <c r="L6" s="1010"/>
      <c r="M6" s="1046"/>
      <c r="N6" s="383"/>
      <c r="O6" s="381"/>
      <c r="P6" s="381"/>
      <c r="Q6" s="381"/>
      <c r="R6" s="381"/>
      <c r="S6" s="381"/>
      <c r="T6" s="1072"/>
    </row>
    <row r="7" spans="1:20" s="21" customFormat="1" ht="26.25" customHeight="1" thickBot="1" x14ac:dyDescent="0.25">
      <c r="A7" s="1039"/>
      <c r="B7" s="1026"/>
      <c r="C7" s="1012"/>
      <c r="D7" s="1012"/>
      <c r="E7" s="1012"/>
      <c r="F7" s="1012"/>
      <c r="G7" s="1036"/>
      <c r="H7" s="1016"/>
      <c r="I7" s="1011"/>
      <c r="J7" s="1011"/>
      <c r="K7" s="1011"/>
      <c r="L7" s="1011"/>
      <c r="M7" s="1047"/>
      <c r="N7" s="383" t="s">
        <v>382</v>
      </c>
      <c r="O7" s="381"/>
      <c r="P7" s="381"/>
      <c r="Q7" s="381"/>
      <c r="R7" s="381"/>
      <c r="S7" s="381"/>
      <c r="T7" s="1072"/>
    </row>
    <row r="8" spans="1:20" s="22" customFormat="1" ht="40.5" x14ac:dyDescent="0.2">
      <c r="A8" s="414" t="s">
        <v>284</v>
      </c>
      <c r="B8" s="504" t="s">
        <v>68</v>
      </c>
      <c r="C8" s="505"/>
      <c r="D8" s="506" t="s">
        <v>337</v>
      </c>
      <c r="E8" s="506"/>
      <c r="F8" s="507"/>
      <c r="G8" s="508"/>
      <c r="H8" s="509"/>
      <c r="I8" s="505"/>
      <c r="J8" s="505"/>
      <c r="K8" s="505"/>
      <c r="L8" s="505"/>
      <c r="M8" s="505"/>
      <c r="N8" s="510" t="s">
        <v>285</v>
      </c>
      <c r="O8" s="511"/>
      <c r="P8" s="511"/>
      <c r="Q8" s="511"/>
      <c r="R8" s="511"/>
      <c r="S8" s="511"/>
      <c r="T8" s="399"/>
    </row>
    <row r="9" spans="1:20" ht="51" customHeight="1" x14ac:dyDescent="0.2">
      <c r="A9" s="400" t="s">
        <v>173</v>
      </c>
      <c r="B9" s="626" t="s">
        <v>73</v>
      </c>
      <c r="C9" s="402"/>
      <c r="D9" s="404" t="s">
        <v>340</v>
      </c>
      <c r="E9" s="404"/>
      <c r="F9" s="405"/>
      <c r="G9" s="406"/>
      <c r="H9" s="407"/>
      <c r="I9" s="408">
        <f>SUM($J9:$L9)</f>
        <v>0</v>
      </c>
      <c r="J9" s="409"/>
      <c r="K9" s="409"/>
      <c r="L9" s="409"/>
      <c r="M9" s="627"/>
      <c r="N9" s="628" t="s">
        <v>74</v>
      </c>
      <c r="T9" s="413"/>
    </row>
    <row r="10" spans="1:20" x14ac:dyDescent="0.2">
      <c r="A10" s="629" t="s">
        <v>188</v>
      </c>
      <c r="B10" s="386" t="s">
        <v>91</v>
      </c>
      <c r="C10" s="630"/>
      <c r="D10" s="384"/>
      <c r="E10" s="547"/>
      <c r="F10" s="631"/>
      <c r="G10" s="419">
        <v>4</v>
      </c>
      <c r="H10" s="392">
        <f>G10*30</f>
        <v>120</v>
      </c>
      <c r="I10" s="630">
        <f>J10+L10+K10</f>
        <v>45</v>
      </c>
      <c r="J10" s="384">
        <v>27</v>
      </c>
      <c r="K10" s="384"/>
      <c r="L10" s="384">
        <v>18</v>
      </c>
      <c r="M10" s="632">
        <f>H10-I10</f>
        <v>75</v>
      </c>
      <c r="N10" s="383">
        <v>5</v>
      </c>
      <c r="T10" s="413"/>
    </row>
    <row r="11" spans="1:20" x14ac:dyDescent="0.2">
      <c r="A11" s="432" t="s">
        <v>204</v>
      </c>
      <c r="B11" s="633" t="s">
        <v>105</v>
      </c>
      <c r="C11" s="634"/>
      <c r="D11" s="565" t="s">
        <v>333</v>
      </c>
      <c r="E11" s="635"/>
      <c r="F11" s="635"/>
      <c r="G11" s="438">
        <v>4</v>
      </c>
      <c r="H11" s="439">
        <f>G11*30</f>
        <v>120</v>
      </c>
      <c r="I11" s="440">
        <f>L11+J11</f>
        <v>45</v>
      </c>
      <c r="J11" s="528">
        <v>18</v>
      </c>
      <c r="K11" s="528"/>
      <c r="L11" s="528">
        <v>27</v>
      </c>
      <c r="M11" s="443">
        <f>H11-I11</f>
        <v>75</v>
      </c>
      <c r="N11" s="423">
        <v>5</v>
      </c>
      <c r="T11" s="413"/>
    </row>
    <row r="12" spans="1:20" ht="21" thickBot="1" x14ac:dyDescent="0.25">
      <c r="A12" s="636" t="s">
        <v>216</v>
      </c>
      <c r="B12" s="637" t="s">
        <v>111</v>
      </c>
      <c r="C12" s="638" t="s">
        <v>333</v>
      </c>
      <c r="D12" s="394"/>
      <c r="E12" s="394"/>
      <c r="F12" s="395"/>
      <c r="G12" s="419">
        <v>3</v>
      </c>
      <c r="H12" s="639">
        <f>G12*30</f>
        <v>90</v>
      </c>
      <c r="I12" s="630">
        <f>J12+L12+K12</f>
        <v>45</v>
      </c>
      <c r="J12" s="394">
        <v>18</v>
      </c>
      <c r="K12" s="394"/>
      <c r="L12" s="394">
        <v>27</v>
      </c>
      <c r="M12" s="632">
        <f>H12-I12</f>
        <v>45</v>
      </c>
      <c r="N12" s="640">
        <v>5</v>
      </c>
      <c r="T12" s="413"/>
    </row>
    <row r="13" spans="1:20" s="22" customFormat="1" x14ac:dyDescent="0.3">
      <c r="A13" s="544" t="s">
        <v>313</v>
      </c>
      <c r="B13" s="545" t="s">
        <v>125</v>
      </c>
      <c r="C13" s="546"/>
      <c r="D13" s="384"/>
      <c r="E13" s="547"/>
      <c r="F13" s="548"/>
      <c r="G13" s="549">
        <v>1.5</v>
      </c>
      <c r="H13" s="550">
        <f>G13*30</f>
        <v>45</v>
      </c>
      <c r="I13" s="551">
        <f>J13+K13+L13</f>
        <v>16</v>
      </c>
      <c r="J13" s="552">
        <v>0</v>
      </c>
      <c r="K13" s="552"/>
      <c r="L13" s="552">
        <v>16</v>
      </c>
      <c r="M13" s="553">
        <f>H13-I13</f>
        <v>29</v>
      </c>
      <c r="N13" s="572">
        <v>2</v>
      </c>
      <c r="O13" s="511"/>
      <c r="P13" s="511"/>
      <c r="Q13" s="511"/>
      <c r="R13" s="511"/>
      <c r="S13" s="511"/>
      <c r="T13" s="399"/>
    </row>
    <row r="14" spans="1:20" s="22" customFormat="1" x14ac:dyDescent="0.2">
      <c r="A14" s="385" t="s">
        <v>247</v>
      </c>
      <c r="B14" s="641" t="s">
        <v>119</v>
      </c>
      <c r="C14" s="393"/>
      <c r="D14" s="394" t="s">
        <v>333</v>
      </c>
      <c r="E14" s="394"/>
      <c r="F14" s="395"/>
      <c r="G14" s="419">
        <v>3</v>
      </c>
      <c r="H14" s="639">
        <f>G14*30</f>
        <v>90</v>
      </c>
      <c r="I14" s="630">
        <f>J14+L14+K14</f>
        <v>30</v>
      </c>
      <c r="J14" s="394">
        <v>20</v>
      </c>
      <c r="K14" s="394"/>
      <c r="L14" s="642">
        <v>10</v>
      </c>
      <c r="M14" s="643">
        <f>H14-I14</f>
        <v>60</v>
      </c>
      <c r="N14" s="423">
        <v>3</v>
      </c>
      <c r="O14" s="511"/>
      <c r="P14" s="511"/>
      <c r="Q14" s="511"/>
      <c r="R14" s="511"/>
      <c r="S14" s="511"/>
      <c r="T14" s="399"/>
    </row>
    <row r="15" spans="1:20" s="21" customFormat="1" x14ac:dyDescent="0.2">
      <c r="A15" s="445"/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6"/>
      <c r="O15" s="381"/>
      <c r="P15" s="381"/>
      <c r="Q15" s="381"/>
      <c r="R15" s="381"/>
      <c r="S15" s="381"/>
      <c r="T15" s="381"/>
    </row>
    <row r="16" spans="1:20" s="21" customFormat="1" x14ac:dyDescent="0.3">
      <c r="A16" s="447"/>
      <c r="B16" s="448"/>
      <c r="C16" s="1008" t="s">
        <v>24</v>
      </c>
      <c r="D16" s="1008"/>
      <c r="E16" s="1008"/>
      <c r="F16" s="1008"/>
      <c r="G16" s="1008"/>
      <c r="H16" s="1008"/>
      <c r="I16" s="1008"/>
      <c r="J16" s="1008"/>
      <c r="K16" s="1008"/>
      <c r="L16" s="449"/>
      <c r="M16" s="449"/>
      <c r="N16" s="446"/>
      <c r="O16" s="381"/>
      <c r="P16" s="381"/>
      <c r="Q16" s="381"/>
      <c r="R16" s="381"/>
      <c r="S16" s="381"/>
      <c r="T16" s="381"/>
    </row>
  </sheetData>
  <mergeCells count="21">
    <mergeCell ref="T2:T7"/>
    <mergeCell ref="A1:N1"/>
    <mergeCell ref="H2:M2"/>
    <mergeCell ref="B2:B7"/>
    <mergeCell ref="M3:M7"/>
    <mergeCell ref="N2:N3"/>
    <mergeCell ref="K4:K7"/>
    <mergeCell ref="I3:L3"/>
    <mergeCell ref="G2:G7"/>
    <mergeCell ref="C3:C7"/>
    <mergeCell ref="A2:A7"/>
    <mergeCell ref="L4:L7"/>
    <mergeCell ref="C2:F2"/>
    <mergeCell ref="C16:K16"/>
    <mergeCell ref="J4:J7"/>
    <mergeCell ref="D3:D7"/>
    <mergeCell ref="E3:F3"/>
    <mergeCell ref="E4:E7"/>
    <mergeCell ref="F4:F7"/>
    <mergeCell ref="I4:I7"/>
    <mergeCell ref="H3:H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T2" sqref="T2:T7"/>
    </sheetView>
  </sheetViews>
  <sheetFormatPr defaultRowHeight="18.75" x14ac:dyDescent="0.2"/>
  <cols>
    <col min="1" max="1" width="11.28515625" style="362" customWidth="1"/>
    <col min="2" max="2" width="47.28515625" style="363" customWidth="1"/>
    <col min="3" max="3" width="6.7109375" style="364" customWidth="1"/>
    <col min="4" max="4" width="12" style="365" customWidth="1"/>
    <col min="5" max="5" width="7.28515625" style="365" customWidth="1"/>
    <col min="6" max="6" width="6.42578125" style="364" customWidth="1"/>
    <col min="7" max="7" width="7.42578125" style="364" customWidth="1"/>
    <col min="8" max="8" width="9.85546875" style="364" customWidth="1"/>
    <col min="9" max="9" width="8.7109375" style="363" customWidth="1"/>
    <col min="10" max="10" width="8" style="363" customWidth="1"/>
    <col min="11" max="11" width="5.85546875" style="363" customWidth="1"/>
    <col min="12" max="12" width="7.85546875" style="363" customWidth="1"/>
    <col min="13" max="13" width="8.85546875" style="363" customWidth="1"/>
    <col min="14" max="14" width="19.85546875" style="366" customWidth="1"/>
    <col min="15" max="19" width="0" style="330" hidden="1" customWidth="1"/>
    <col min="20" max="20" width="24" style="330" customWidth="1"/>
    <col min="21" max="16384" width="9.140625" style="23"/>
  </cols>
  <sheetData>
    <row r="1" spans="1:20" s="21" customFormat="1" ht="32.25" customHeight="1" thickBot="1" x14ac:dyDescent="0.25">
      <c r="A1" s="937" t="s">
        <v>398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297"/>
      <c r="P1" s="297"/>
      <c r="Q1" s="297"/>
      <c r="R1" s="297"/>
      <c r="S1" s="297"/>
      <c r="T1" s="297"/>
    </row>
    <row r="2" spans="1:20" s="21" customFormat="1" ht="18.75" customHeight="1" x14ac:dyDescent="0.2">
      <c r="A2" s="987" t="s">
        <v>49</v>
      </c>
      <c r="B2" s="990" t="s">
        <v>50</v>
      </c>
      <c r="C2" s="993" t="s">
        <v>328</v>
      </c>
      <c r="D2" s="993"/>
      <c r="E2" s="993"/>
      <c r="F2" s="993"/>
      <c r="G2" s="996" t="s">
        <v>51</v>
      </c>
      <c r="H2" s="993" t="s">
        <v>52</v>
      </c>
      <c r="I2" s="993"/>
      <c r="J2" s="993"/>
      <c r="K2" s="993"/>
      <c r="L2" s="993"/>
      <c r="M2" s="993"/>
      <c r="N2" s="1067"/>
      <c r="O2" s="370"/>
      <c r="P2" s="370"/>
      <c r="Q2" s="370"/>
      <c r="R2" s="370"/>
      <c r="S2" s="370"/>
      <c r="T2" s="1000" t="s">
        <v>383</v>
      </c>
    </row>
    <row r="3" spans="1:20" s="21" customFormat="1" ht="33" customHeight="1" x14ac:dyDescent="0.2">
      <c r="A3" s="988"/>
      <c r="B3" s="991"/>
      <c r="C3" s="996" t="s">
        <v>57</v>
      </c>
      <c r="D3" s="996" t="s">
        <v>58</v>
      </c>
      <c r="E3" s="993" t="s">
        <v>157</v>
      </c>
      <c r="F3" s="993"/>
      <c r="G3" s="996"/>
      <c r="H3" s="996" t="s">
        <v>54</v>
      </c>
      <c r="I3" s="1068" t="s">
        <v>55</v>
      </c>
      <c r="J3" s="1068"/>
      <c r="K3" s="1068"/>
      <c r="L3" s="1068"/>
      <c r="M3" s="996" t="s">
        <v>56</v>
      </c>
      <c r="N3" s="1067"/>
      <c r="O3" s="370"/>
      <c r="P3" s="370"/>
      <c r="Q3" s="370"/>
      <c r="R3" s="370"/>
      <c r="S3" s="370"/>
      <c r="T3" s="1000"/>
    </row>
    <row r="4" spans="1:20" s="21" customFormat="1" ht="18" customHeight="1" x14ac:dyDescent="0.2">
      <c r="A4" s="988"/>
      <c r="B4" s="991"/>
      <c r="C4" s="996"/>
      <c r="D4" s="996"/>
      <c r="E4" s="996" t="s">
        <v>155</v>
      </c>
      <c r="F4" s="996" t="s">
        <v>156</v>
      </c>
      <c r="G4" s="996"/>
      <c r="H4" s="996"/>
      <c r="I4" s="996" t="s">
        <v>23</v>
      </c>
      <c r="J4" s="996" t="s">
        <v>59</v>
      </c>
      <c r="K4" s="996" t="s">
        <v>60</v>
      </c>
      <c r="L4" s="996" t="s">
        <v>61</v>
      </c>
      <c r="M4" s="996"/>
      <c r="N4" s="300"/>
      <c r="O4" s="370"/>
      <c r="P4" s="370"/>
      <c r="Q4" s="370"/>
      <c r="R4" s="370"/>
      <c r="S4" s="370"/>
      <c r="T4" s="1000"/>
    </row>
    <row r="5" spans="1:20" s="21" customFormat="1" x14ac:dyDescent="0.2">
      <c r="A5" s="988"/>
      <c r="B5" s="991"/>
      <c r="C5" s="996"/>
      <c r="D5" s="996"/>
      <c r="E5" s="996"/>
      <c r="F5" s="996"/>
      <c r="G5" s="996"/>
      <c r="H5" s="996"/>
      <c r="I5" s="996"/>
      <c r="J5" s="996"/>
      <c r="K5" s="996"/>
      <c r="L5" s="996"/>
      <c r="M5" s="996"/>
      <c r="N5" s="300" t="s">
        <v>334</v>
      </c>
      <c r="O5" s="370"/>
      <c r="P5" s="370"/>
      <c r="Q5" s="370"/>
      <c r="R5" s="370"/>
      <c r="S5" s="370"/>
      <c r="T5" s="1000"/>
    </row>
    <row r="6" spans="1:20" s="21" customFormat="1" x14ac:dyDescent="0.2">
      <c r="A6" s="988"/>
      <c r="B6" s="991"/>
      <c r="C6" s="996"/>
      <c r="D6" s="996"/>
      <c r="E6" s="996"/>
      <c r="F6" s="996"/>
      <c r="G6" s="996"/>
      <c r="H6" s="996"/>
      <c r="I6" s="996"/>
      <c r="J6" s="996"/>
      <c r="K6" s="996"/>
      <c r="L6" s="996"/>
      <c r="M6" s="996"/>
      <c r="N6" s="300"/>
      <c r="O6" s="370"/>
      <c r="P6" s="370"/>
      <c r="Q6" s="370"/>
      <c r="R6" s="370"/>
      <c r="S6" s="370"/>
      <c r="T6" s="1000"/>
    </row>
    <row r="7" spans="1:20" s="21" customFormat="1" ht="26.25" customHeight="1" thickBot="1" x14ac:dyDescent="0.25">
      <c r="A7" s="989"/>
      <c r="B7" s="992"/>
      <c r="C7" s="996"/>
      <c r="D7" s="996"/>
      <c r="E7" s="996"/>
      <c r="F7" s="996"/>
      <c r="G7" s="996"/>
      <c r="H7" s="996"/>
      <c r="I7" s="996"/>
      <c r="J7" s="996"/>
      <c r="K7" s="996"/>
      <c r="L7" s="996"/>
      <c r="M7" s="996"/>
      <c r="N7" s="300" t="s">
        <v>382</v>
      </c>
      <c r="O7" s="370"/>
      <c r="P7" s="370"/>
      <c r="Q7" s="370"/>
      <c r="R7" s="370"/>
      <c r="S7" s="370"/>
      <c r="T7" s="1000"/>
    </row>
    <row r="8" spans="1:20" s="22" customFormat="1" ht="37.5" x14ac:dyDescent="0.2">
      <c r="A8" s="331" t="s">
        <v>284</v>
      </c>
      <c r="B8" s="644" t="s">
        <v>68</v>
      </c>
      <c r="C8" s="464"/>
      <c r="D8" s="465" t="s">
        <v>337</v>
      </c>
      <c r="E8" s="465"/>
      <c r="F8" s="466"/>
      <c r="G8" s="467"/>
      <c r="H8" s="468"/>
      <c r="I8" s="464"/>
      <c r="J8" s="464"/>
      <c r="K8" s="464"/>
      <c r="L8" s="464"/>
      <c r="M8" s="464"/>
      <c r="N8" s="487" t="s">
        <v>285</v>
      </c>
      <c r="O8" s="372"/>
      <c r="P8" s="372"/>
      <c r="Q8" s="372"/>
      <c r="R8" s="372"/>
      <c r="S8" s="372"/>
      <c r="T8" s="372"/>
    </row>
    <row r="9" spans="1:20" ht="51" customHeight="1" x14ac:dyDescent="0.2">
      <c r="A9" s="319" t="s">
        <v>173</v>
      </c>
      <c r="B9" s="645" t="s">
        <v>73</v>
      </c>
      <c r="C9" s="464"/>
      <c r="D9" s="646" t="s">
        <v>340</v>
      </c>
      <c r="E9" s="646"/>
      <c r="F9" s="647"/>
      <c r="G9" s="648"/>
      <c r="H9" s="468"/>
      <c r="I9" s="610">
        <f>SUM($J9:$L9)</f>
        <v>0</v>
      </c>
      <c r="J9" s="468"/>
      <c r="K9" s="468"/>
      <c r="L9" s="468"/>
      <c r="M9" s="468"/>
      <c r="N9" s="611" t="s">
        <v>74</v>
      </c>
      <c r="O9" s="373"/>
      <c r="P9" s="373"/>
      <c r="Q9" s="373"/>
      <c r="R9" s="373"/>
      <c r="S9" s="373"/>
      <c r="T9" s="373"/>
    </row>
    <row r="10" spans="1:20" ht="19.5" x14ac:dyDescent="0.2">
      <c r="A10" s="649" t="s">
        <v>189</v>
      </c>
      <c r="B10" s="650" t="s">
        <v>91</v>
      </c>
      <c r="C10" s="301" t="s">
        <v>334</v>
      </c>
      <c r="D10" s="651"/>
      <c r="E10" s="651"/>
      <c r="F10" s="651"/>
      <c r="G10" s="652">
        <v>2</v>
      </c>
      <c r="H10" s="309">
        <f>G10*30</f>
        <v>60</v>
      </c>
      <c r="I10" s="301">
        <f>J10+L10+K10</f>
        <v>27</v>
      </c>
      <c r="J10" s="301">
        <v>9</v>
      </c>
      <c r="K10" s="301"/>
      <c r="L10" s="301">
        <v>18</v>
      </c>
      <c r="M10" s="615">
        <f>H10-I10</f>
        <v>33</v>
      </c>
      <c r="N10" s="300">
        <v>3</v>
      </c>
      <c r="O10" s="373"/>
      <c r="P10" s="373"/>
      <c r="Q10" s="373"/>
      <c r="R10" s="373"/>
      <c r="S10" s="373"/>
      <c r="T10" s="373"/>
    </row>
    <row r="11" spans="1:20" ht="37.5" x14ac:dyDescent="0.2">
      <c r="A11" s="470" t="s">
        <v>190</v>
      </c>
      <c r="B11" s="653" t="s">
        <v>92</v>
      </c>
      <c r="C11" s="479"/>
      <c r="D11" s="654"/>
      <c r="E11" s="654"/>
      <c r="F11" s="479" t="s">
        <v>334</v>
      </c>
      <c r="G11" s="655">
        <v>1.5</v>
      </c>
      <c r="H11" s="613">
        <f>G11*30</f>
        <v>45</v>
      </c>
      <c r="I11" s="479">
        <f>J11+L11+K11</f>
        <v>18</v>
      </c>
      <c r="J11" s="479"/>
      <c r="K11" s="479"/>
      <c r="L11" s="479">
        <v>18</v>
      </c>
      <c r="M11" s="614">
        <f>H11-I11</f>
        <v>27</v>
      </c>
      <c r="N11" s="300">
        <v>1</v>
      </c>
      <c r="O11" s="373"/>
      <c r="P11" s="373"/>
      <c r="Q11" s="373"/>
      <c r="R11" s="373"/>
      <c r="S11" s="373"/>
      <c r="T11" s="373"/>
    </row>
    <row r="12" spans="1:20" x14ac:dyDescent="0.2">
      <c r="A12" s="470" t="s">
        <v>205</v>
      </c>
      <c r="B12" s="656" t="s">
        <v>105</v>
      </c>
      <c r="C12" s="613" t="s">
        <v>334</v>
      </c>
      <c r="D12" s="613"/>
      <c r="E12" s="613"/>
      <c r="F12" s="613"/>
      <c r="G12" s="655">
        <v>3</v>
      </c>
      <c r="H12" s="477">
        <f>G12*30</f>
        <v>90</v>
      </c>
      <c r="I12" s="479">
        <f>J12+L12+K12</f>
        <v>36</v>
      </c>
      <c r="J12" s="613">
        <v>18</v>
      </c>
      <c r="K12" s="613"/>
      <c r="L12" s="613">
        <v>18</v>
      </c>
      <c r="M12" s="614">
        <f>H12-I12</f>
        <v>54</v>
      </c>
      <c r="N12" s="375">
        <v>4</v>
      </c>
      <c r="O12" s="373"/>
      <c r="P12" s="373"/>
      <c r="Q12" s="373"/>
      <c r="R12" s="373"/>
      <c r="S12" s="373"/>
      <c r="T12" s="373"/>
    </row>
    <row r="13" spans="1:20" x14ac:dyDescent="0.2">
      <c r="A13" s="470" t="s">
        <v>208</v>
      </c>
      <c r="B13" s="657" t="s">
        <v>236</v>
      </c>
      <c r="C13" s="613" t="s">
        <v>334</v>
      </c>
      <c r="D13" s="613"/>
      <c r="E13" s="613"/>
      <c r="F13" s="613"/>
      <c r="G13" s="655">
        <v>2</v>
      </c>
      <c r="H13" s="477">
        <f>G13*30</f>
        <v>60</v>
      </c>
      <c r="I13" s="479">
        <f>J13+L13+K13</f>
        <v>27</v>
      </c>
      <c r="J13" s="613">
        <v>18</v>
      </c>
      <c r="K13" s="613">
        <v>9</v>
      </c>
      <c r="L13" s="613"/>
      <c r="M13" s="614">
        <f>H13-I13</f>
        <v>33</v>
      </c>
      <c r="N13" s="375">
        <v>3</v>
      </c>
      <c r="O13" s="373"/>
      <c r="P13" s="373"/>
      <c r="Q13" s="373"/>
      <c r="R13" s="373"/>
      <c r="S13" s="373"/>
      <c r="T13" s="373"/>
    </row>
    <row r="14" spans="1:20" x14ac:dyDescent="0.2">
      <c r="A14" s="597" t="s">
        <v>217</v>
      </c>
      <c r="B14" s="658" t="s">
        <v>111</v>
      </c>
      <c r="C14" s="309"/>
      <c r="D14" s="309" t="s">
        <v>334</v>
      </c>
      <c r="E14" s="309"/>
      <c r="F14" s="309"/>
      <c r="G14" s="652">
        <v>3</v>
      </c>
      <c r="H14" s="345">
        <f>G14*30</f>
        <v>90</v>
      </c>
      <c r="I14" s="301">
        <f>J14+L14+K14</f>
        <v>36</v>
      </c>
      <c r="J14" s="309">
        <v>18</v>
      </c>
      <c r="K14" s="309"/>
      <c r="L14" s="309">
        <v>18</v>
      </c>
      <c r="M14" s="615">
        <f>H14-I14</f>
        <v>54</v>
      </c>
      <c r="N14" s="375">
        <v>4</v>
      </c>
      <c r="O14" s="373"/>
      <c r="P14" s="373"/>
      <c r="Q14" s="373"/>
      <c r="R14" s="373"/>
      <c r="S14" s="373"/>
      <c r="T14" s="373"/>
    </row>
    <row r="15" spans="1:20" s="22" customFormat="1" x14ac:dyDescent="0.3">
      <c r="A15" s="302" t="s">
        <v>320</v>
      </c>
      <c r="B15" s="659" t="s">
        <v>125</v>
      </c>
      <c r="C15" s="660"/>
      <c r="D15" s="661" t="s">
        <v>334</v>
      </c>
      <c r="E15" s="661"/>
      <c r="F15" s="660"/>
      <c r="G15" s="661">
        <v>1.5</v>
      </c>
      <c r="H15" s="661">
        <v>45</v>
      </c>
      <c r="I15" s="661">
        <v>18</v>
      </c>
      <c r="J15" s="661"/>
      <c r="K15" s="661"/>
      <c r="L15" s="661">
        <v>18</v>
      </c>
      <c r="M15" s="661">
        <v>27</v>
      </c>
      <c r="N15" s="662">
        <v>2</v>
      </c>
      <c r="O15" s="372"/>
      <c r="P15" s="372"/>
      <c r="Q15" s="372"/>
      <c r="R15" s="372"/>
      <c r="S15" s="372"/>
      <c r="T15" s="372"/>
    </row>
    <row r="16" spans="1:20" s="21" customFormat="1" x14ac:dyDescent="0.2">
      <c r="A16" s="663" t="s">
        <v>257</v>
      </c>
      <c r="B16" s="653" t="s">
        <v>366</v>
      </c>
      <c r="C16" s="613"/>
      <c r="D16" s="473" t="s">
        <v>334</v>
      </c>
      <c r="E16" s="473"/>
      <c r="F16" s="664"/>
      <c r="G16" s="665">
        <v>3</v>
      </c>
      <c r="H16" s="664">
        <f>G16*30</f>
        <v>90</v>
      </c>
      <c r="I16" s="666">
        <f>J16+L16+K16</f>
        <v>30</v>
      </c>
      <c r="J16" s="664">
        <v>20</v>
      </c>
      <c r="K16" s="664"/>
      <c r="L16" s="664">
        <v>10</v>
      </c>
      <c r="M16" s="664">
        <f>H16-I16</f>
        <v>60</v>
      </c>
      <c r="N16" s="617">
        <v>3</v>
      </c>
      <c r="O16" s="370"/>
      <c r="P16" s="370"/>
      <c r="Q16" s="370"/>
      <c r="R16" s="370"/>
      <c r="S16" s="370"/>
      <c r="T16" s="370"/>
    </row>
    <row r="17" spans="1:20" s="21" customFormat="1" x14ac:dyDescent="0.2">
      <c r="A17" s="618"/>
      <c r="B17" s="66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9"/>
      <c r="O17" s="370"/>
      <c r="P17" s="370"/>
      <c r="Q17" s="370"/>
      <c r="R17" s="370"/>
      <c r="S17" s="370"/>
      <c r="T17" s="370"/>
    </row>
    <row r="18" spans="1:20" s="21" customFormat="1" ht="37.5" x14ac:dyDescent="0.3">
      <c r="A18" s="301"/>
      <c r="B18" s="668" t="s">
        <v>114</v>
      </c>
      <c r="C18" s="1073" t="s">
        <v>24</v>
      </c>
      <c r="D18" s="1073"/>
      <c r="E18" s="1073"/>
      <c r="F18" s="1073"/>
      <c r="G18" s="1073"/>
      <c r="H18" s="1073"/>
      <c r="I18" s="1073"/>
      <c r="J18" s="1073"/>
      <c r="K18" s="1073"/>
      <c r="L18" s="620"/>
      <c r="M18" s="620"/>
      <c r="N18" s="619"/>
      <c r="O18" s="370"/>
      <c r="P18" s="370"/>
      <c r="Q18" s="370"/>
      <c r="R18" s="370"/>
      <c r="S18" s="370"/>
      <c r="T18" s="370"/>
    </row>
    <row r="19" spans="1:20" x14ac:dyDescent="0.2">
      <c r="A19" s="669"/>
      <c r="B19" s="670"/>
      <c r="C19" s="671"/>
      <c r="D19" s="672"/>
      <c r="E19" s="672"/>
      <c r="F19" s="671"/>
      <c r="G19" s="671"/>
      <c r="H19" s="671"/>
      <c r="I19" s="621"/>
      <c r="J19" s="621"/>
      <c r="K19" s="621"/>
      <c r="L19" s="621"/>
      <c r="M19" s="621"/>
      <c r="N19" s="622"/>
      <c r="O19" s="373"/>
      <c r="P19" s="373"/>
      <c r="Q19" s="373"/>
      <c r="R19" s="373"/>
      <c r="S19" s="373"/>
      <c r="T19" s="373"/>
    </row>
  </sheetData>
  <mergeCells count="21">
    <mergeCell ref="T2:T7"/>
    <mergeCell ref="C18:K18"/>
    <mergeCell ref="C2:F2"/>
    <mergeCell ref="H3:H7"/>
    <mergeCell ref="J4:J7"/>
    <mergeCell ref="D3:D7"/>
    <mergeCell ref="E3:F3"/>
    <mergeCell ref="I4:I7"/>
    <mergeCell ref="A2:A7"/>
    <mergeCell ref="L4:L7"/>
    <mergeCell ref="E4:E7"/>
    <mergeCell ref="C3:C7"/>
    <mergeCell ref="A1:N1"/>
    <mergeCell ref="H2:M2"/>
    <mergeCell ref="B2:B7"/>
    <mergeCell ref="M3:M7"/>
    <mergeCell ref="N2:N3"/>
    <mergeCell ref="K4:K7"/>
    <mergeCell ref="I3:L3"/>
    <mergeCell ref="G2:G7"/>
    <mergeCell ref="F4:F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T2" sqref="T2:T7"/>
    </sheetView>
  </sheetViews>
  <sheetFormatPr defaultRowHeight="20.25" x14ac:dyDescent="0.2"/>
  <cols>
    <col min="1" max="1" width="11.28515625" style="450" customWidth="1"/>
    <col min="2" max="2" width="47.28515625" style="451" customWidth="1"/>
    <col min="3" max="3" width="6.7109375" style="452" customWidth="1"/>
    <col min="4" max="4" width="12" style="453" customWidth="1"/>
    <col min="5" max="5" width="7.28515625" style="453" customWidth="1"/>
    <col min="6" max="6" width="6.42578125" style="452" customWidth="1"/>
    <col min="7" max="7" width="7.42578125" style="452" customWidth="1"/>
    <col min="8" max="8" width="9.85546875" style="452" customWidth="1"/>
    <col min="9" max="9" width="8.7109375" style="451" customWidth="1"/>
    <col min="10" max="10" width="8" style="451" customWidth="1"/>
    <col min="11" max="11" width="5.85546875" style="451" customWidth="1"/>
    <col min="12" max="12" width="7.85546875" style="451" customWidth="1"/>
    <col min="13" max="13" width="8.85546875" style="451" customWidth="1"/>
    <col min="14" max="14" width="18.42578125" style="454" customWidth="1"/>
    <col min="15" max="19" width="0" style="455" hidden="1" customWidth="1"/>
    <col min="20" max="20" width="34.140625" style="455" customWidth="1"/>
    <col min="21" max="16384" width="9.140625" style="23"/>
  </cols>
  <sheetData>
    <row r="1" spans="1:20" s="21" customFormat="1" ht="32.25" customHeight="1" thickBot="1" x14ac:dyDescent="0.25">
      <c r="A1" s="1020" t="s">
        <v>399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381"/>
      <c r="P1" s="381"/>
      <c r="Q1" s="381"/>
      <c r="R1" s="381"/>
      <c r="S1" s="381"/>
      <c r="T1" s="381"/>
    </row>
    <row r="2" spans="1:20" s="21" customFormat="1" ht="18.75" customHeight="1" x14ac:dyDescent="0.2">
      <c r="A2" s="1037" t="s">
        <v>49</v>
      </c>
      <c r="B2" s="1024" t="s">
        <v>50</v>
      </c>
      <c r="C2" s="1013" t="s">
        <v>328</v>
      </c>
      <c r="D2" s="1013"/>
      <c r="E2" s="1013"/>
      <c r="F2" s="1013"/>
      <c r="G2" s="1034" t="s">
        <v>51</v>
      </c>
      <c r="H2" s="1022" t="s">
        <v>52</v>
      </c>
      <c r="I2" s="1023"/>
      <c r="J2" s="1023"/>
      <c r="K2" s="1023"/>
      <c r="L2" s="1023"/>
      <c r="M2" s="1044"/>
      <c r="N2" s="1048"/>
      <c r="O2" s="381"/>
      <c r="P2" s="381"/>
      <c r="Q2" s="381"/>
      <c r="R2" s="381"/>
      <c r="S2" s="381"/>
      <c r="T2" s="1000" t="s">
        <v>383</v>
      </c>
    </row>
    <row r="3" spans="1:20" s="21" customFormat="1" ht="33" customHeight="1" thickBot="1" x14ac:dyDescent="0.25">
      <c r="A3" s="1038"/>
      <c r="B3" s="1025"/>
      <c r="C3" s="1012" t="s">
        <v>57</v>
      </c>
      <c r="D3" s="1012" t="s">
        <v>58</v>
      </c>
      <c r="E3" s="1013" t="s">
        <v>157</v>
      </c>
      <c r="F3" s="1013"/>
      <c r="G3" s="1035"/>
      <c r="H3" s="1014" t="s">
        <v>54</v>
      </c>
      <c r="I3" s="1031" t="s">
        <v>55</v>
      </c>
      <c r="J3" s="1032"/>
      <c r="K3" s="1032"/>
      <c r="L3" s="1033"/>
      <c r="M3" s="1045" t="s">
        <v>56</v>
      </c>
      <c r="N3" s="1049"/>
      <c r="O3" s="381"/>
      <c r="P3" s="381"/>
      <c r="Q3" s="381"/>
      <c r="R3" s="381"/>
      <c r="S3" s="381"/>
      <c r="T3" s="1000"/>
    </row>
    <row r="4" spans="1:20" s="21" customFormat="1" ht="18" customHeight="1" x14ac:dyDescent="0.2">
      <c r="A4" s="1038"/>
      <c r="B4" s="1025"/>
      <c r="C4" s="1012"/>
      <c r="D4" s="1012"/>
      <c r="E4" s="1012" t="s">
        <v>155</v>
      </c>
      <c r="F4" s="1012" t="s">
        <v>156</v>
      </c>
      <c r="G4" s="1035"/>
      <c r="H4" s="1015"/>
      <c r="I4" s="1009" t="s">
        <v>23</v>
      </c>
      <c r="J4" s="1009" t="s">
        <v>59</v>
      </c>
      <c r="K4" s="1009" t="s">
        <v>60</v>
      </c>
      <c r="L4" s="1009" t="s">
        <v>61</v>
      </c>
      <c r="M4" s="1046"/>
      <c r="N4" s="488" t="s">
        <v>65</v>
      </c>
      <c r="O4" s="381"/>
      <c r="P4" s="381"/>
      <c r="Q4" s="381"/>
      <c r="R4" s="381"/>
      <c r="S4" s="381"/>
      <c r="T4" s="1000"/>
    </row>
    <row r="5" spans="1:20" s="21" customFormat="1" x14ac:dyDescent="0.2">
      <c r="A5" s="1038"/>
      <c r="B5" s="1025"/>
      <c r="C5" s="1012"/>
      <c r="D5" s="1012"/>
      <c r="E5" s="1012"/>
      <c r="F5" s="1012"/>
      <c r="G5" s="1035"/>
      <c r="H5" s="1015"/>
      <c r="I5" s="1010"/>
      <c r="J5" s="1010"/>
      <c r="K5" s="1010"/>
      <c r="L5" s="1010"/>
      <c r="M5" s="1046"/>
      <c r="N5" s="489">
        <v>7</v>
      </c>
      <c r="O5" s="381"/>
      <c r="P5" s="381"/>
      <c r="Q5" s="381"/>
      <c r="R5" s="381"/>
      <c r="S5" s="381"/>
      <c r="T5" s="1000"/>
    </row>
    <row r="6" spans="1:20" s="21" customFormat="1" x14ac:dyDescent="0.2">
      <c r="A6" s="1038"/>
      <c r="B6" s="1025"/>
      <c r="C6" s="1012"/>
      <c r="D6" s="1012"/>
      <c r="E6" s="1012"/>
      <c r="F6" s="1012"/>
      <c r="G6" s="1035"/>
      <c r="H6" s="1015"/>
      <c r="I6" s="1010"/>
      <c r="J6" s="1010"/>
      <c r="K6" s="1010"/>
      <c r="L6" s="1010"/>
      <c r="M6" s="1046"/>
      <c r="N6" s="383"/>
      <c r="O6" s="381"/>
      <c r="P6" s="381"/>
      <c r="Q6" s="381"/>
      <c r="R6" s="381"/>
      <c r="S6" s="381"/>
      <c r="T6" s="1000"/>
    </row>
    <row r="7" spans="1:20" s="21" customFormat="1" ht="26.25" customHeight="1" thickBot="1" x14ac:dyDescent="0.25">
      <c r="A7" s="1039"/>
      <c r="B7" s="1026"/>
      <c r="C7" s="1012"/>
      <c r="D7" s="1012"/>
      <c r="E7" s="1012"/>
      <c r="F7" s="1012"/>
      <c r="G7" s="1036"/>
      <c r="H7" s="1016"/>
      <c r="I7" s="1011"/>
      <c r="J7" s="1011"/>
      <c r="K7" s="1011"/>
      <c r="L7" s="1011"/>
      <c r="M7" s="1047"/>
      <c r="N7" s="383" t="s">
        <v>382</v>
      </c>
      <c r="O7" s="381"/>
      <c r="P7" s="381"/>
      <c r="Q7" s="381"/>
      <c r="R7" s="381"/>
      <c r="S7" s="381"/>
      <c r="T7" s="1000"/>
    </row>
    <row r="8" spans="1:20" s="22" customFormat="1" ht="40.5" x14ac:dyDescent="0.2">
      <c r="A8" s="414" t="s">
        <v>284</v>
      </c>
      <c r="B8" s="504" t="s">
        <v>68</v>
      </c>
      <c r="C8" s="505"/>
      <c r="D8" s="506" t="s">
        <v>337</v>
      </c>
      <c r="E8" s="506"/>
      <c r="F8" s="507"/>
      <c r="G8" s="508"/>
      <c r="H8" s="509"/>
      <c r="I8" s="505"/>
      <c r="J8" s="505"/>
      <c r="K8" s="505"/>
      <c r="L8" s="505"/>
      <c r="M8" s="505"/>
      <c r="N8" s="510" t="s">
        <v>285</v>
      </c>
      <c r="O8" s="511"/>
      <c r="P8" s="511"/>
      <c r="Q8" s="511"/>
      <c r="R8" s="511"/>
      <c r="S8" s="511"/>
      <c r="T8" s="399"/>
    </row>
    <row r="9" spans="1:20" ht="62.25" customHeight="1" x14ac:dyDescent="0.2">
      <c r="A9" s="400" t="s">
        <v>173</v>
      </c>
      <c r="B9" s="626" t="s">
        <v>73</v>
      </c>
      <c r="C9" s="402"/>
      <c r="D9" s="119" t="s">
        <v>340</v>
      </c>
      <c r="E9" s="404"/>
      <c r="F9" s="405"/>
      <c r="G9" s="406"/>
      <c r="H9" s="407"/>
      <c r="I9" s="408">
        <f>SUM($J9:$L9)</f>
        <v>0</v>
      </c>
      <c r="J9" s="409"/>
      <c r="K9" s="409"/>
      <c r="L9" s="409"/>
      <c r="M9" s="627"/>
      <c r="N9" s="628" t="s">
        <v>74</v>
      </c>
      <c r="T9" s="413"/>
    </row>
    <row r="10" spans="1:20" x14ac:dyDescent="0.2">
      <c r="A10" s="432" t="s">
        <v>191</v>
      </c>
      <c r="B10" s="433" t="s">
        <v>93</v>
      </c>
      <c r="C10" s="528">
        <v>7</v>
      </c>
      <c r="D10" s="673"/>
      <c r="E10" s="673"/>
      <c r="F10" s="528"/>
      <c r="G10" s="438">
        <v>4.5</v>
      </c>
      <c r="H10" s="527">
        <f t="shared" ref="H10:H15" si="0">G10*30</f>
        <v>135</v>
      </c>
      <c r="I10" s="440">
        <f>J10+L10+K10</f>
        <v>45</v>
      </c>
      <c r="J10" s="528">
        <v>30</v>
      </c>
      <c r="K10" s="528"/>
      <c r="L10" s="528">
        <v>15</v>
      </c>
      <c r="M10" s="519">
        <f t="shared" ref="M10:M15" si="1">H10-I10</f>
        <v>90</v>
      </c>
      <c r="N10" s="529">
        <v>3</v>
      </c>
      <c r="T10" s="413"/>
    </row>
    <row r="11" spans="1:20" x14ac:dyDescent="0.2">
      <c r="A11" s="432" t="s">
        <v>201</v>
      </c>
      <c r="B11" s="674" t="s">
        <v>104</v>
      </c>
      <c r="C11" s="634">
        <v>7</v>
      </c>
      <c r="D11" s="565"/>
      <c r="E11" s="635"/>
      <c r="F11" s="635"/>
      <c r="G11" s="438">
        <v>5</v>
      </c>
      <c r="H11" s="439">
        <f t="shared" si="0"/>
        <v>150</v>
      </c>
      <c r="I11" s="440">
        <f>J11+L11+K11</f>
        <v>60</v>
      </c>
      <c r="J11" s="565">
        <v>30</v>
      </c>
      <c r="K11" s="565"/>
      <c r="L11" s="565">
        <v>30</v>
      </c>
      <c r="M11" s="443">
        <f t="shared" si="1"/>
        <v>90</v>
      </c>
      <c r="N11" s="701">
        <v>4</v>
      </c>
      <c r="T11" s="413"/>
    </row>
    <row r="12" spans="1:20" x14ac:dyDescent="0.2">
      <c r="A12" s="432" t="s">
        <v>212</v>
      </c>
      <c r="B12" s="675" t="s">
        <v>108</v>
      </c>
      <c r="C12" s="676">
        <v>7</v>
      </c>
      <c r="D12" s="677"/>
      <c r="E12" s="678"/>
      <c r="F12" s="678"/>
      <c r="G12" s="438">
        <v>5</v>
      </c>
      <c r="H12" s="439">
        <f t="shared" si="0"/>
        <v>150</v>
      </c>
      <c r="I12" s="440">
        <f>J12+L12+K12</f>
        <v>60</v>
      </c>
      <c r="J12" s="565">
        <v>30</v>
      </c>
      <c r="K12" s="565"/>
      <c r="L12" s="565">
        <v>30</v>
      </c>
      <c r="M12" s="519">
        <f t="shared" si="1"/>
        <v>90</v>
      </c>
      <c r="N12" s="701">
        <v>4</v>
      </c>
      <c r="T12" s="413"/>
    </row>
    <row r="13" spans="1:20" ht="42" customHeight="1" x14ac:dyDescent="0.2">
      <c r="A13" s="636" t="s">
        <v>239</v>
      </c>
      <c r="B13" s="679" t="s">
        <v>112</v>
      </c>
      <c r="C13" s="415"/>
      <c r="D13" s="427"/>
      <c r="E13" s="427"/>
      <c r="F13" s="417">
        <v>7</v>
      </c>
      <c r="G13" s="419">
        <v>1</v>
      </c>
      <c r="H13" s="639">
        <f t="shared" si="0"/>
        <v>30</v>
      </c>
      <c r="I13" s="630">
        <f>J13+L13+K13</f>
        <v>15</v>
      </c>
      <c r="J13" s="422"/>
      <c r="K13" s="416"/>
      <c r="L13" s="416">
        <v>15</v>
      </c>
      <c r="M13" s="632">
        <f t="shared" si="1"/>
        <v>15</v>
      </c>
      <c r="N13" s="702">
        <v>1</v>
      </c>
      <c r="T13" s="413"/>
    </row>
    <row r="14" spans="1:20" s="295" customFormat="1" x14ac:dyDescent="0.2">
      <c r="A14" s="680" t="s">
        <v>292</v>
      </c>
      <c r="B14" s="681" t="s">
        <v>120</v>
      </c>
      <c r="C14" s="682"/>
      <c r="D14" s="571">
        <v>7</v>
      </c>
      <c r="E14" s="571"/>
      <c r="F14" s="683"/>
      <c r="G14" s="684">
        <v>3</v>
      </c>
      <c r="H14" s="685">
        <f t="shared" si="0"/>
        <v>90</v>
      </c>
      <c r="I14" s="686">
        <f>J14+K14+L14+K14</f>
        <v>45</v>
      </c>
      <c r="J14" s="687">
        <v>30</v>
      </c>
      <c r="K14" s="687"/>
      <c r="L14" s="688">
        <v>15</v>
      </c>
      <c r="M14" s="689">
        <f t="shared" si="1"/>
        <v>45</v>
      </c>
      <c r="N14" s="690">
        <v>3</v>
      </c>
      <c r="O14" s="446"/>
      <c r="P14" s="446"/>
      <c r="Q14" s="446"/>
      <c r="R14" s="446"/>
      <c r="S14" s="446"/>
      <c r="T14" s="700"/>
    </row>
    <row r="15" spans="1:20" s="295" customFormat="1" ht="21" thickBot="1" x14ac:dyDescent="0.25">
      <c r="A15" s="680" t="s">
        <v>263</v>
      </c>
      <c r="B15" s="691" t="s">
        <v>245</v>
      </c>
      <c r="C15" s="692"/>
      <c r="D15" s="693">
        <v>7</v>
      </c>
      <c r="E15" s="693"/>
      <c r="F15" s="694"/>
      <c r="G15" s="695">
        <v>3</v>
      </c>
      <c r="H15" s="696">
        <f t="shared" si="0"/>
        <v>90</v>
      </c>
      <c r="I15" s="686">
        <f>J15+K15+L15+K15</f>
        <v>45</v>
      </c>
      <c r="J15" s="697">
        <v>30</v>
      </c>
      <c r="K15" s="697"/>
      <c r="L15" s="698">
        <v>15</v>
      </c>
      <c r="M15" s="689">
        <f t="shared" si="1"/>
        <v>45</v>
      </c>
      <c r="N15" s="699">
        <v>3</v>
      </c>
      <c r="O15" s="446"/>
      <c r="P15" s="446"/>
      <c r="Q15" s="446"/>
      <c r="R15" s="446"/>
      <c r="S15" s="446"/>
      <c r="T15" s="700"/>
    </row>
    <row r="16" spans="1:20" s="21" customFormat="1" x14ac:dyDescent="0.2">
      <c r="A16" s="445"/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6"/>
      <c r="O16" s="381"/>
      <c r="P16" s="381"/>
      <c r="Q16" s="381"/>
      <c r="R16" s="381"/>
      <c r="S16" s="381"/>
      <c r="T16" s="381"/>
    </row>
    <row r="17" spans="1:20" s="21" customFormat="1" x14ac:dyDescent="0.3">
      <c r="A17" s="447"/>
      <c r="B17" s="448"/>
      <c r="C17" s="1008" t="s">
        <v>24</v>
      </c>
      <c r="D17" s="1008"/>
      <c r="E17" s="1008"/>
      <c r="F17" s="1008"/>
      <c r="G17" s="1008"/>
      <c r="H17" s="1008"/>
      <c r="I17" s="1008"/>
      <c r="J17" s="1008"/>
      <c r="K17" s="1008"/>
      <c r="L17" s="449"/>
      <c r="M17" s="449"/>
      <c r="N17" s="446"/>
      <c r="O17" s="381"/>
      <c r="P17" s="381"/>
      <c r="Q17" s="381"/>
      <c r="R17" s="381"/>
      <c r="S17" s="381"/>
      <c r="T17" s="381"/>
    </row>
  </sheetData>
  <mergeCells count="21">
    <mergeCell ref="T2:T7"/>
    <mergeCell ref="G2:G7"/>
    <mergeCell ref="A2:A7"/>
    <mergeCell ref="A1:N1"/>
    <mergeCell ref="H2:M2"/>
    <mergeCell ref="B2:B7"/>
    <mergeCell ref="M3:M7"/>
    <mergeCell ref="N2:N3"/>
    <mergeCell ref="K4:K7"/>
    <mergeCell ref="I3:L3"/>
    <mergeCell ref="C2:F2"/>
    <mergeCell ref="C17:K17"/>
    <mergeCell ref="E4:E7"/>
    <mergeCell ref="C3:C7"/>
    <mergeCell ref="F4:F7"/>
    <mergeCell ref="L4:L7"/>
    <mergeCell ref="H3:H7"/>
    <mergeCell ref="J4:J7"/>
    <mergeCell ref="D3:D7"/>
    <mergeCell ref="E3:F3"/>
    <mergeCell ref="I4:I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A2" sqref="A2:A7"/>
    </sheetView>
  </sheetViews>
  <sheetFormatPr defaultRowHeight="20.25" x14ac:dyDescent="0.2"/>
  <cols>
    <col min="1" max="1" width="11.28515625" style="450" customWidth="1"/>
    <col min="2" max="2" width="47.28515625" style="451" customWidth="1"/>
    <col min="3" max="3" width="6.7109375" style="452" customWidth="1"/>
    <col min="4" max="4" width="12" style="453" customWidth="1"/>
    <col min="5" max="5" width="7.28515625" style="453" customWidth="1"/>
    <col min="6" max="6" width="6.42578125" style="452" customWidth="1"/>
    <col min="7" max="7" width="7.42578125" style="452" customWidth="1"/>
    <col min="8" max="8" width="9.85546875" style="452" customWidth="1"/>
    <col min="9" max="9" width="8.7109375" style="451" customWidth="1"/>
    <col min="10" max="10" width="8" style="451" customWidth="1"/>
    <col min="11" max="11" width="5.85546875" style="451" customWidth="1"/>
    <col min="12" max="12" width="7.85546875" style="451" customWidth="1"/>
    <col min="13" max="13" width="8.85546875" style="451" customWidth="1"/>
    <col min="14" max="14" width="13" style="454" customWidth="1"/>
    <col min="15" max="19" width="0" style="455" hidden="1" customWidth="1"/>
    <col min="20" max="20" width="25.85546875" style="455" customWidth="1"/>
    <col min="21" max="16384" width="9.140625" style="23"/>
  </cols>
  <sheetData>
    <row r="1" spans="1:20" s="21" customFormat="1" ht="32.25" customHeight="1" thickBot="1" x14ac:dyDescent="0.25">
      <c r="A1" s="1020" t="s">
        <v>400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381"/>
      <c r="P1" s="381"/>
      <c r="Q1" s="381"/>
      <c r="R1" s="381"/>
      <c r="S1" s="381"/>
      <c r="T1" s="381"/>
    </row>
    <row r="2" spans="1:20" s="21" customFormat="1" ht="18.75" customHeight="1" x14ac:dyDescent="0.2">
      <c r="A2" s="1037" t="s">
        <v>49</v>
      </c>
      <c r="B2" s="1024" t="s">
        <v>50</v>
      </c>
      <c r="C2" s="1013" t="s">
        <v>328</v>
      </c>
      <c r="D2" s="1013"/>
      <c r="E2" s="1013"/>
      <c r="F2" s="1013"/>
      <c r="G2" s="1034" t="s">
        <v>51</v>
      </c>
      <c r="H2" s="1022" t="s">
        <v>52</v>
      </c>
      <c r="I2" s="1023"/>
      <c r="J2" s="1023"/>
      <c r="K2" s="1023"/>
      <c r="L2" s="1023"/>
      <c r="M2" s="1044"/>
      <c r="N2" s="1048"/>
      <c r="O2" s="381"/>
      <c r="P2" s="381"/>
      <c r="Q2" s="381"/>
      <c r="R2" s="381"/>
      <c r="S2" s="381"/>
      <c r="T2" s="1072" t="s">
        <v>383</v>
      </c>
    </row>
    <row r="3" spans="1:20" s="21" customFormat="1" ht="33" customHeight="1" thickBot="1" x14ac:dyDescent="0.25">
      <c r="A3" s="1038"/>
      <c r="B3" s="1025"/>
      <c r="C3" s="1012" t="s">
        <v>57</v>
      </c>
      <c r="D3" s="1012" t="s">
        <v>58</v>
      </c>
      <c r="E3" s="1013" t="s">
        <v>157</v>
      </c>
      <c r="F3" s="1013"/>
      <c r="G3" s="1035"/>
      <c r="H3" s="1014" t="s">
        <v>54</v>
      </c>
      <c r="I3" s="1031" t="s">
        <v>55</v>
      </c>
      <c r="J3" s="1032"/>
      <c r="K3" s="1032"/>
      <c r="L3" s="1033"/>
      <c r="M3" s="1045" t="s">
        <v>56</v>
      </c>
      <c r="N3" s="1049"/>
      <c r="O3" s="381"/>
      <c r="P3" s="381"/>
      <c r="Q3" s="381"/>
      <c r="R3" s="381"/>
      <c r="S3" s="381"/>
      <c r="T3" s="1072"/>
    </row>
    <row r="4" spans="1:20" s="21" customFormat="1" ht="18" customHeight="1" x14ac:dyDescent="0.2">
      <c r="A4" s="1038"/>
      <c r="B4" s="1025"/>
      <c r="C4" s="1012"/>
      <c r="D4" s="1012"/>
      <c r="E4" s="1012" t="s">
        <v>155</v>
      </c>
      <c r="F4" s="1012" t="s">
        <v>156</v>
      </c>
      <c r="G4" s="1035"/>
      <c r="H4" s="1015"/>
      <c r="I4" s="1009" t="s">
        <v>23</v>
      </c>
      <c r="J4" s="1009" t="s">
        <v>59</v>
      </c>
      <c r="K4" s="1009" t="s">
        <v>60</v>
      </c>
      <c r="L4" s="1009" t="s">
        <v>61</v>
      </c>
      <c r="M4" s="1046"/>
      <c r="N4" s="624"/>
      <c r="O4" s="381"/>
      <c r="P4" s="381"/>
      <c r="Q4" s="381"/>
      <c r="R4" s="381"/>
      <c r="S4" s="381"/>
      <c r="T4" s="1072"/>
    </row>
    <row r="5" spans="1:20" s="21" customFormat="1" x14ac:dyDescent="0.2">
      <c r="A5" s="1038"/>
      <c r="B5" s="1025"/>
      <c r="C5" s="1012"/>
      <c r="D5" s="1012"/>
      <c r="E5" s="1012"/>
      <c r="F5" s="1012"/>
      <c r="G5" s="1035"/>
      <c r="H5" s="1015"/>
      <c r="I5" s="1010"/>
      <c r="J5" s="1010"/>
      <c r="K5" s="1010"/>
      <c r="L5" s="1010"/>
      <c r="M5" s="1046"/>
      <c r="N5" s="625" t="s">
        <v>335</v>
      </c>
      <c r="O5" s="381"/>
      <c r="P5" s="381"/>
      <c r="Q5" s="381"/>
      <c r="R5" s="381"/>
      <c r="S5" s="381"/>
      <c r="T5" s="1072"/>
    </row>
    <row r="6" spans="1:20" s="21" customFormat="1" x14ac:dyDescent="0.2">
      <c r="A6" s="1038"/>
      <c r="B6" s="1025"/>
      <c r="C6" s="1012"/>
      <c r="D6" s="1012"/>
      <c r="E6" s="1012"/>
      <c r="F6" s="1012"/>
      <c r="G6" s="1035"/>
      <c r="H6" s="1015"/>
      <c r="I6" s="1010"/>
      <c r="J6" s="1010"/>
      <c r="K6" s="1010"/>
      <c r="L6" s="1010"/>
      <c r="M6" s="1046"/>
      <c r="N6" s="570"/>
      <c r="O6" s="381"/>
      <c r="P6" s="381"/>
      <c r="Q6" s="381"/>
      <c r="R6" s="381"/>
      <c r="S6" s="381"/>
      <c r="T6" s="1072"/>
    </row>
    <row r="7" spans="1:20" s="21" customFormat="1" ht="26.25" customHeight="1" thickBot="1" x14ac:dyDescent="0.25">
      <c r="A7" s="1039"/>
      <c r="B7" s="1026"/>
      <c r="C7" s="1012"/>
      <c r="D7" s="1012"/>
      <c r="E7" s="1012"/>
      <c r="F7" s="1012"/>
      <c r="G7" s="1036"/>
      <c r="H7" s="1016"/>
      <c r="I7" s="1011"/>
      <c r="J7" s="1011"/>
      <c r="K7" s="1011"/>
      <c r="L7" s="1011"/>
      <c r="M7" s="1047"/>
      <c r="N7" s="570" t="s">
        <v>382</v>
      </c>
      <c r="O7" s="381"/>
      <c r="P7" s="381"/>
      <c r="Q7" s="381"/>
      <c r="R7" s="381"/>
      <c r="S7" s="381"/>
      <c r="T7" s="1072"/>
    </row>
    <row r="8" spans="1:20" s="22" customFormat="1" ht="40.5" x14ac:dyDescent="0.2">
      <c r="A8" s="414" t="s">
        <v>284</v>
      </c>
      <c r="B8" s="504" t="s">
        <v>68</v>
      </c>
      <c r="C8" s="505"/>
      <c r="D8" s="506" t="s">
        <v>337</v>
      </c>
      <c r="E8" s="506"/>
      <c r="F8" s="507"/>
      <c r="G8" s="508"/>
      <c r="H8" s="509"/>
      <c r="I8" s="505"/>
      <c r="J8" s="505"/>
      <c r="K8" s="505"/>
      <c r="L8" s="505"/>
      <c r="M8" s="505"/>
      <c r="N8" s="510" t="s">
        <v>285</v>
      </c>
      <c r="O8" s="511"/>
      <c r="P8" s="511"/>
      <c r="Q8" s="511"/>
      <c r="R8" s="511"/>
      <c r="S8" s="511"/>
      <c r="T8" s="399"/>
    </row>
    <row r="9" spans="1:20" ht="51" customHeight="1" x14ac:dyDescent="0.2">
      <c r="A9" s="400" t="s">
        <v>173</v>
      </c>
      <c r="B9" s="626" t="s">
        <v>73</v>
      </c>
      <c r="C9" s="402"/>
      <c r="D9" s="404" t="s">
        <v>340</v>
      </c>
      <c r="E9" s="404"/>
      <c r="F9" s="405"/>
      <c r="G9" s="406"/>
      <c r="H9" s="407"/>
      <c r="I9" s="408">
        <f>SUM($J9:$L9)</f>
        <v>0</v>
      </c>
      <c r="J9" s="409"/>
      <c r="K9" s="409"/>
      <c r="L9" s="409"/>
      <c r="M9" s="627"/>
      <c r="N9" s="628" t="s">
        <v>74</v>
      </c>
      <c r="T9" s="413"/>
    </row>
    <row r="10" spans="1:20" x14ac:dyDescent="0.2">
      <c r="A10" s="432" t="s">
        <v>299</v>
      </c>
      <c r="B10" s="516" t="s">
        <v>99</v>
      </c>
      <c r="C10" s="434" t="s">
        <v>335</v>
      </c>
      <c r="D10" s="442"/>
      <c r="E10" s="517"/>
      <c r="F10" s="436"/>
      <c r="G10" s="438">
        <v>3</v>
      </c>
      <c r="H10" s="520">
        <f>G10*30</f>
        <v>90</v>
      </c>
      <c r="I10" s="518">
        <f>J10+L10</f>
        <v>45</v>
      </c>
      <c r="J10" s="441">
        <v>18</v>
      </c>
      <c r="K10" s="442"/>
      <c r="L10" s="442">
        <v>27</v>
      </c>
      <c r="M10" s="443">
        <f>H10-I10</f>
        <v>45</v>
      </c>
      <c r="N10" s="423">
        <v>5</v>
      </c>
      <c r="T10" s="413"/>
    </row>
    <row r="11" spans="1:20" ht="62.25" customHeight="1" x14ac:dyDescent="0.2">
      <c r="A11" s="432" t="s">
        <v>270</v>
      </c>
      <c r="B11" s="516" t="s">
        <v>100</v>
      </c>
      <c r="C11" s="434"/>
      <c r="D11" s="442"/>
      <c r="E11" s="517"/>
      <c r="F11" s="436"/>
      <c r="G11" s="438">
        <v>2.5</v>
      </c>
      <c r="H11" s="439">
        <f>G11*30</f>
        <v>75</v>
      </c>
      <c r="I11" s="518">
        <f>J11+L11+K11</f>
        <v>27</v>
      </c>
      <c r="J11" s="441">
        <v>18</v>
      </c>
      <c r="K11" s="442">
        <v>9</v>
      </c>
      <c r="L11" s="442"/>
      <c r="M11" s="443">
        <f>H11-I11</f>
        <v>48</v>
      </c>
      <c r="N11" s="423">
        <v>3</v>
      </c>
      <c r="T11" s="413"/>
    </row>
    <row r="12" spans="1:20" x14ac:dyDescent="0.2">
      <c r="A12" s="432"/>
      <c r="B12" s="633" t="s">
        <v>365</v>
      </c>
      <c r="C12" s="634"/>
      <c r="D12" s="571" t="s">
        <v>335</v>
      </c>
      <c r="E12" s="635"/>
      <c r="F12" s="635"/>
      <c r="G12" s="438">
        <v>2</v>
      </c>
      <c r="H12" s="439">
        <f>G12*30</f>
        <v>60</v>
      </c>
      <c r="I12" s="440">
        <f>J12+L12+K12</f>
        <v>36</v>
      </c>
      <c r="J12" s="565">
        <v>18</v>
      </c>
      <c r="K12" s="565"/>
      <c r="L12" s="565">
        <v>18</v>
      </c>
      <c r="M12" s="443">
        <f>H12-I12</f>
        <v>24</v>
      </c>
      <c r="N12" s="423">
        <v>4</v>
      </c>
      <c r="T12" s="413"/>
    </row>
    <row r="13" spans="1:20" s="25" customFormat="1" ht="16.5" customHeight="1" thickBot="1" x14ac:dyDescent="0.25">
      <c r="A13" s="703" t="s">
        <v>266</v>
      </c>
      <c r="B13" s="704" t="s">
        <v>301</v>
      </c>
      <c r="C13" s="509"/>
      <c r="D13" s="509" t="s">
        <v>335</v>
      </c>
      <c r="E13" s="509"/>
      <c r="F13" s="509"/>
      <c r="G13" s="391">
        <v>3</v>
      </c>
      <c r="H13" s="705">
        <f>G13*30</f>
        <v>90</v>
      </c>
      <c r="I13" s="706">
        <f>SUM(J13:L13)</f>
        <v>36</v>
      </c>
      <c r="J13" s="509">
        <v>18</v>
      </c>
      <c r="K13" s="509"/>
      <c r="L13" s="509">
        <v>18</v>
      </c>
      <c r="M13" s="509">
        <f>H13-I13</f>
        <v>54</v>
      </c>
      <c r="N13" s="715">
        <v>4</v>
      </c>
      <c r="O13" s="707"/>
      <c r="P13" s="707"/>
      <c r="Q13" s="707"/>
      <c r="R13" s="707"/>
      <c r="S13" s="707"/>
      <c r="T13" s="708"/>
    </row>
    <row r="14" spans="1:20" s="25" customFormat="1" ht="21.75" customHeight="1" thickBot="1" x14ac:dyDescent="0.25">
      <c r="A14" s="703" t="s">
        <v>267</v>
      </c>
      <c r="B14" s="641" t="s">
        <v>122</v>
      </c>
      <c r="C14" s="709"/>
      <c r="D14" s="427" t="s">
        <v>335</v>
      </c>
      <c r="E14" s="710"/>
      <c r="F14" s="514"/>
      <c r="G14" s="391">
        <v>3</v>
      </c>
      <c r="H14" s="711">
        <f>G14*30</f>
        <v>90</v>
      </c>
      <c r="I14" s="712">
        <f>J14+L14+K14</f>
        <v>36</v>
      </c>
      <c r="J14" s="561">
        <v>18</v>
      </c>
      <c r="K14" s="561"/>
      <c r="L14" s="561">
        <v>18</v>
      </c>
      <c r="M14" s="713">
        <f>H14-I14</f>
        <v>54</v>
      </c>
      <c r="N14" s="716">
        <v>4</v>
      </c>
      <c r="O14" s="707"/>
      <c r="P14" s="707"/>
      <c r="Q14" s="707"/>
      <c r="R14" s="707"/>
      <c r="S14" s="707"/>
      <c r="T14" s="708"/>
    </row>
    <row r="15" spans="1:20" s="21" customFormat="1" x14ac:dyDescent="0.2">
      <c r="A15" s="445"/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6"/>
      <c r="O15" s="381"/>
      <c r="P15" s="381"/>
      <c r="Q15" s="381"/>
      <c r="R15" s="381"/>
      <c r="S15" s="381"/>
      <c r="T15" s="381"/>
    </row>
    <row r="16" spans="1:20" s="21" customFormat="1" x14ac:dyDescent="0.3">
      <c r="A16" s="576"/>
      <c r="B16" s="448"/>
      <c r="C16" s="1008" t="s">
        <v>24</v>
      </c>
      <c r="D16" s="1008"/>
      <c r="E16" s="1008"/>
      <c r="F16" s="1008"/>
      <c r="G16" s="1008"/>
      <c r="H16" s="1008"/>
      <c r="I16" s="1008"/>
      <c r="J16" s="1008"/>
      <c r="K16" s="1008"/>
      <c r="L16" s="449"/>
      <c r="M16" s="449"/>
      <c r="N16" s="446"/>
      <c r="O16" s="381"/>
      <c r="P16" s="381"/>
      <c r="Q16" s="381"/>
      <c r="R16" s="381"/>
      <c r="S16" s="381"/>
      <c r="T16" s="381"/>
    </row>
  </sheetData>
  <mergeCells count="21">
    <mergeCell ref="C16:K16"/>
    <mergeCell ref="C2:F2"/>
    <mergeCell ref="H3:H7"/>
    <mergeCell ref="J4:J7"/>
    <mergeCell ref="D3:D7"/>
    <mergeCell ref="E3:F3"/>
    <mergeCell ref="I4:I7"/>
    <mergeCell ref="G2:G7"/>
    <mergeCell ref="F4:F7"/>
    <mergeCell ref="T2:T7"/>
    <mergeCell ref="A1:N1"/>
    <mergeCell ref="H2:M2"/>
    <mergeCell ref="B2:B7"/>
    <mergeCell ref="M3:M7"/>
    <mergeCell ref="N2:N3"/>
    <mergeCell ref="K4:K7"/>
    <mergeCell ref="I3:L3"/>
    <mergeCell ref="E4:E7"/>
    <mergeCell ref="C3:C7"/>
    <mergeCell ref="A2:A7"/>
    <mergeCell ref="L4:L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B16" sqref="B16"/>
    </sheetView>
  </sheetViews>
  <sheetFormatPr defaultRowHeight="20.25" x14ac:dyDescent="0.2"/>
  <cols>
    <col min="1" max="1" width="11.28515625" style="450" customWidth="1"/>
    <col min="2" max="2" width="47.28515625" style="451" customWidth="1"/>
    <col min="3" max="3" width="6.7109375" style="452" customWidth="1"/>
    <col min="4" max="4" width="12" style="453" customWidth="1"/>
    <col min="5" max="5" width="7.28515625" style="453" customWidth="1"/>
    <col min="6" max="6" width="6.42578125" style="452" customWidth="1"/>
    <col min="7" max="7" width="7.42578125" style="452" hidden="1" customWidth="1"/>
    <col min="8" max="8" width="9.85546875" style="452" hidden="1" customWidth="1"/>
    <col min="9" max="9" width="8.7109375" style="451" customWidth="1"/>
    <col min="10" max="10" width="8" style="451" customWidth="1"/>
    <col min="11" max="11" width="5.85546875" style="451" customWidth="1"/>
    <col min="12" max="12" width="7.85546875" style="451" customWidth="1"/>
    <col min="13" max="13" width="8.85546875" style="451" customWidth="1"/>
    <col min="14" max="14" width="10.85546875" style="454" customWidth="1"/>
    <col min="15" max="19" width="0" style="455" hidden="1" customWidth="1"/>
    <col min="20" max="20" width="30.28515625" style="455" customWidth="1"/>
    <col min="21" max="16384" width="9.140625" style="23"/>
  </cols>
  <sheetData>
    <row r="1" spans="1:22" s="21" customFormat="1" ht="32.25" customHeight="1" thickBot="1" x14ac:dyDescent="0.25">
      <c r="A1" s="1020" t="s">
        <v>401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381"/>
      <c r="P1" s="381"/>
      <c r="Q1" s="381"/>
      <c r="R1" s="381"/>
      <c r="S1" s="381"/>
      <c r="T1" s="381"/>
    </row>
    <row r="2" spans="1:22" s="21" customFormat="1" ht="18.75" customHeight="1" x14ac:dyDescent="0.2">
      <c r="A2" s="1037" t="s">
        <v>49</v>
      </c>
      <c r="B2" s="1024" t="s">
        <v>50</v>
      </c>
      <c r="C2" s="1013" t="s">
        <v>328</v>
      </c>
      <c r="D2" s="1013"/>
      <c r="E2" s="1013"/>
      <c r="F2" s="1013"/>
      <c r="G2" s="1034" t="s">
        <v>51</v>
      </c>
      <c r="H2" s="1022" t="s">
        <v>52</v>
      </c>
      <c r="I2" s="1023"/>
      <c r="J2" s="1023"/>
      <c r="K2" s="1023"/>
      <c r="L2" s="1023"/>
      <c r="M2" s="1044"/>
      <c r="N2" s="1074"/>
      <c r="O2" s="381"/>
      <c r="P2" s="381"/>
      <c r="Q2" s="381"/>
      <c r="R2" s="381"/>
      <c r="S2" s="381"/>
      <c r="T2" s="1072" t="s">
        <v>383</v>
      </c>
    </row>
    <row r="3" spans="1:22" s="21" customFormat="1" ht="33" customHeight="1" thickBot="1" x14ac:dyDescent="0.25">
      <c r="A3" s="1038"/>
      <c r="B3" s="1025"/>
      <c r="C3" s="1012" t="s">
        <v>57</v>
      </c>
      <c r="D3" s="1012" t="s">
        <v>58</v>
      </c>
      <c r="E3" s="1013" t="s">
        <v>157</v>
      </c>
      <c r="F3" s="1013"/>
      <c r="G3" s="1035"/>
      <c r="H3" s="1014" t="s">
        <v>54</v>
      </c>
      <c r="I3" s="1031" t="s">
        <v>55</v>
      </c>
      <c r="J3" s="1032"/>
      <c r="K3" s="1032"/>
      <c r="L3" s="1033"/>
      <c r="M3" s="1045" t="s">
        <v>56</v>
      </c>
      <c r="N3" s="1075"/>
      <c r="O3" s="381"/>
      <c r="P3" s="381"/>
      <c r="Q3" s="381"/>
      <c r="R3" s="381"/>
      <c r="S3" s="381"/>
      <c r="T3" s="1072"/>
    </row>
    <row r="4" spans="1:22" s="21" customFormat="1" ht="18" customHeight="1" x14ac:dyDescent="0.2">
      <c r="A4" s="1038"/>
      <c r="B4" s="1025"/>
      <c r="C4" s="1012"/>
      <c r="D4" s="1012"/>
      <c r="E4" s="1012" t="s">
        <v>155</v>
      </c>
      <c r="F4" s="1012" t="s">
        <v>156</v>
      </c>
      <c r="G4" s="1035"/>
      <c r="H4" s="1015"/>
      <c r="I4" s="1009" t="s">
        <v>23</v>
      </c>
      <c r="J4" s="1009" t="s">
        <v>59</v>
      </c>
      <c r="K4" s="1009" t="s">
        <v>60</v>
      </c>
      <c r="L4" s="1009" t="s">
        <v>61</v>
      </c>
      <c r="M4" s="1046"/>
      <c r="N4" s="578"/>
      <c r="O4" s="381"/>
      <c r="P4" s="381"/>
      <c r="Q4" s="381"/>
      <c r="R4" s="381"/>
      <c r="S4" s="381"/>
      <c r="T4" s="1072"/>
    </row>
    <row r="5" spans="1:22" s="21" customFormat="1" x14ac:dyDescent="0.2">
      <c r="A5" s="1038"/>
      <c r="B5" s="1025"/>
      <c r="C5" s="1012"/>
      <c r="D5" s="1012"/>
      <c r="E5" s="1012"/>
      <c r="F5" s="1012"/>
      <c r="G5" s="1035"/>
      <c r="H5" s="1015"/>
      <c r="I5" s="1010"/>
      <c r="J5" s="1010"/>
      <c r="K5" s="1010"/>
      <c r="L5" s="1010"/>
      <c r="M5" s="1046"/>
      <c r="N5" s="579" t="s">
        <v>336</v>
      </c>
      <c r="O5" s="381"/>
      <c r="P5" s="381"/>
      <c r="Q5" s="381"/>
      <c r="R5" s="381"/>
      <c r="S5" s="381"/>
      <c r="T5" s="1072"/>
    </row>
    <row r="6" spans="1:22" s="21" customFormat="1" x14ac:dyDescent="0.2">
      <c r="A6" s="1038"/>
      <c r="B6" s="1025"/>
      <c r="C6" s="1012"/>
      <c r="D6" s="1012"/>
      <c r="E6" s="1012"/>
      <c r="F6" s="1012"/>
      <c r="G6" s="1035"/>
      <c r="H6" s="1015"/>
      <c r="I6" s="1010"/>
      <c r="J6" s="1010"/>
      <c r="K6" s="1010"/>
      <c r="L6" s="1010"/>
      <c r="M6" s="1046"/>
      <c r="N6" s="570"/>
      <c r="O6" s="381"/>
      <c r="P6" s="381"/>
      <c r="Q6" s="381"/>
      <c r="R6" s="381"/>
      <c r="S6" s="381"/>
      <c r="T6" s="1072"/>
    </row>
    <row r="7" spans="1:22" s="21" customFormat="1" ht="26.25" customHeight="1" thickBot="1" x14ac:dyDescent="0.25">
      <c r="A7" s="1039"/>
      <c r="B7" s="1026"/>
      <c r="C7" s="1012"/>
      <c r="D7" s="1012"/>
      <c r="E7" s="1012"/>
      <c r="F7" s="1012"/>
      <c r="G7" s="1036"/>
      <c r="H7" s="1016"/>
      <c r="I7" s="1011"/>
      <c r="J7" s="1011"/>
      <c r="K7" s="1011"/>
      <c r="L7" s="1011"/>
      <c r="M7" s="1047"/>
      <c r="N7" s="570" t="s">
        <v>382</v>
      </c>
      <c r="O7" s="381"/>
      <c r="P7" s="381"/>
      <c r="Q7" s="381"/>
      <c r="R7" s="381"/>
      <c r="S7" s="381"/>
      <c r="T7" s="1072"/>
    </row>
    <row r="8" spans="1:22" s="22" customFormat="1" ht="40.5" x14ac:dyDescent="0.2">
      <c r="A8" s="414" t="s">
        <v>289</v>
      </c>
      <c r="B8" s="504" t="s">
        <v>68</v>
      </c>
      <c r="C8" s="505"/>
      <c r="D8" s="506" t="s">
        <v>336</v>
      </c>
      <c r="E8" s="506"/>
      <c r="F8" s="507"/>
      <c r="G8" s="508">
        <v>1.5</v>
      </c>
      <c r="H8" s="717">
        <f>G8*30</f>
        <v>45</v>
      </c>
      <c r="I8" s="718">
        <v>16</v>
      </c>
      <c r="J8" s="397"/>
      <c r="K8" s="397"/>
      <c r="L8" s="397">
        <v>16</v>
      </c>
      <c r="M8" s="719">
        <f>H8-I8</f>
        <v>29</v>
      </c>
      <c r="N8" s="510">
        <v>2</v>
      </c>
      <c r="O8" s="511"/>
      <c r="P8" s="511"/>
      <c r="Q8" s="511"/>
      <c r="R8" s="511"/>
      <c r="S8" s="511"/>
      <c r="T8" s="511"/>
    </row>
    <row r="9" spans="1:22" ht="40.5" x14ac:dyDescent="0.2">
      <c r="A9" s="432" t="s">
        <v>300</v>
      </c>
      <c r="B9" s="516" t="s">
        <v>367</v>
      </c>
      <c r="C9" s="434"/>
      <c r="D9" s="442"/>
      <c r="E9" s="517"/>
      <c r="F9" s="436" t="s">
        <v>336</v>
      </c>
      <c r="G9" s="438">
        <v>1</v>
      </c>
      <c r="H9" s="520">
        <f>G9*30</f>
        <v>30</v>
      </c>
      <c r="I9" s="518">
        <f>J9+L9</f>
        <v>16</v>
      </c>
      <c r="J9" s="441"/>
      <c r="K9" s="442"/>
      <c r="L9" s="442">
        <v>16</v>
      </c>
      <c r="M9" s="443">
        <f>H9-I9</f>
        <v>14</v>
      </c>
      <c r="N9" s="586">
        <v>2</v>
      </c>
    </row>
    <row r="10" spans="1:22" ht="40.5" x14ac:dyDescent="0.2">
      <c r="A10" s="432" t="s">
        <v>271</v>
      </c>
      <c r="B10" s="516" t="s">
        <v>100</v>
      </c>
      <c r="C10" s="434" t="s">
        <v>336</v>
      </c>
      <c r="D10" s="442"/>
      <c r="E10" s="517"/>
      <c r="F10" s="436"/>
      <c r="G10" s="438">
        <v>2.5</v>
      </c>
      <c r="H10" s="439">
        <f>G10*30</f>
        <v>75</v>
      </c>
      <c r="I10" s="518">
        <f>J10+L10+K10</f>
        <v>24</v>
      </c>
      <c r="J10" s="441">
        <v>8</v>
      </c>
      <c r="K10" s="442">
        <v>16</v>
      </c>
      <c r="L10" s="442"/>
      <c r="M10" s="443">
        <f>H10-I10</f>
        <v>51</v>
      </c>
      <c r="N10" s="586">
        <v>3</v>
      </c>
    </row>
    <row r="11" spans="1:22" x14ac:dyDescent="0.2">
      <c r="A11" s="432"/>
      <c r="B11" s="633" t="s">
        <v>365</v>
      </c>
      <c r="C11" s="634" t="s">
        <v>336</v>
      </c>
      <c r="D11" s="565"/>
      <c r="E11" s="635"/>
      <c r="F11" s="635"/>
      <c r="G11" s="438">
        <v>3</v>
      </c>
      <c r="H11" s="439">
        <f>G11*30</f>
        <v>90</v>
      </c>
      <c r="I11" s="440">
        <f>J11+L11+K11</f>
        <v>40</v>
      </c>
      <c r="J11" s="565">
        <v>16</v>
      </c>
      <c r="K11" s="565"/>
      <c r="L11" s="565">
        <v>24</v>
      </c>
      <c r="M11" s="443">
        <f>H11-I11</f>
        <v>50</v>
      </c>
      <c r="N11" s="423">
        <v>5</v>
      </c>
    </row>
    <row r="12" spans="1:22" s="183" customFormat="1" ht="41.25" thickBot="1" x14ac:dyDescent="0.25">
      <c r="A12" s="720" t="s">
        <v>291</v>
      </c>
      <c r="B12" s="633" t="s">
        <v>137</v>
      </c>
      <c r="C12" s="721"/>
      <c r="D12" s="435" t="s">
        <v>336</v>
      </c>
      <c r="E12" s="436"/>
      <c r="F12" s="722"/>
      <c r="G12" s="723">
        <v>3</v>
      </c>
      <c r="H12" s="724">
        <f>G12*30</f>
        <v>90</v>
      </c>
      <c r="I12" s="725">
        <f>J12+L12+K12</f>
        <v>32</v>
      </c>
      <c r="J12" s="623">
        <v>16</v>
      </c>
      <c r="K12" s="623"/>
      <c r="L12" s="623">
        <v>16</v>
      </c>
      <c r="M12" s="726">
        <f>H12-I12</f>
        <v>58</v>
      </c>
      <c r="N12" s="727">
        <v>4</v>
      </c>
      <c r="O12" s="714"/>
      <c r="P12" s="714"/>
      <c r="Q12" s="714"/>
      <c r="R12" s="714"/>
      <c r="S12" s="714"/>
      <c r="T12" s="381"/>
      <c r="U12" s="21"/>
      <c r="V12" s="21"/>
    </row>
    <row r="13" spans="1:22" s="21" customFormat="1" x14ac:dyDescent="0.2">
      <c r="A13" s="445"/>
      <c r="B13" s="445" t="s">
        <v>116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6"/>
      <c r="O13" s="381"/>
      <c r="P13" s="381"/>
      <c r="Q13" s="381"/>
      <c r="R13" s="381"/>
      <c r="S13" s="381"/>
      <c r="T13" s="381"/>
    </row>
    <row r="14" spans="1:22" s="21" customFormat="1" x14ac:dyDescent="0.3">
      <c r="A14" s="576"/>
      <c r="B14" s="448"/>
      <c r="C14" s="1008" t="s">
        <v>24</v>
      </c>
      <c r="D14" s="1008"/>
      <c r="E14" s="1008"/>
      <c r="F14" s="1008"/>
      <c r="G14" s="1008"/>
      <c r="H14" s="1008"/>
      <c r="I14" s="1008"/>
      <c r="J14" s="1008"/>
      <c r="K14" s="1008"/>
      <c r="L14" s="449"/>
      <c r="M14" s="449"/>
      <c r="N14" s="446"/>
      <c r="O14" s="381"/>
      <c r="P14" s="381"/>
      <c r="Q14" s="381"/>
      <c r="R14" s="381"/>
      <c r="S14" s="381"/>
      <c r="T14" s="381"/>
    </row>
  </sheetData>
  <mergeCells count="21">
    <mergeCell ref="A1:N1"/>
    <mergeCell ref="H2:M2"/>
    <mergeCell ref="B2:B7"/>
    <mergeCell ref="M3:M7"/>
    <mergeCell ref="N2:N3"/>
    <mergeCell ref="K4:K7"/>
    <mergeCell ref="I3:L3"/>
    <mergeCell ref="C2:F2"/>
    <mergeCell ref="H3:H7"/>
    <mergeCell ref="A2:A7"/>
    <mergeCell ref="J4:J7"/>
    <mergeCell ref="D3:D7"/>
    <mergeCell ref="E3:F3"/>
    <mergeCell ref="I4:I7"/>
    <mergeCell ref="G2:G7"/>
    <mergeCell ref="E4:E7"/>
    <mergeCell ref="T2:T7"/>
    <mergeCell ref="C3:C7"/>
    <mergeCell ref="C14:K14"/>
    <mergeCell ref="F4:F7"/>
    <mergeCell ref="L4:L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zoomScale="75" zoomScaleNormal="50" zoomScaleSheetLayoutView="75" workbookViewId="0">
      <selection activeCell="A5" sqref="A5"/>
    </sheetView>
  </sheetViews>
  <sheetFormatPr defaultColWidth="3.28515625" defaultRowHeight="15.75" x14ac:dyDescent="0.25"/>
  <cols>
    <col min="1" max="1" width="6.5703125" style="1" customWidth="1"/>
    <col min="2" max="2" width="5.140625" style="1" customWidth="1"/>
    <col min="3" max="3" width="4.42578125" style="1" customWidth="1"/>
    <col min="4" max="4" width="6.42578125" style="1" customWidth="1"/>
    <col min="5" max="5" width="4.28515625" style="1" customWidth="1"/>
    <col min="6" max="6" width="4.42578125" style="1" customWidth="1"/>
    <col min="7" max="7" width="3.7109375" style="1" customWidth="1"/>
    <col min="8" max="8" width="3.85546875" style="1" customWidth="1"/>
    <col min="9" max="9" width="4" style="1" customWidth="1"/>
    <col min="10" max="10" width="4.140625" style="1" customWidth="1"/>
    <col min="11" max="11" width="4.7109375" style="1" customWidth="1"/>
    <col min="12" max="12" width="4.85546875" style="1" customWidth="1"/>
    <col min="13" max="13" width="4" style="1" customWidth="1"/>
    <col min="14" max="14" width="5" style="1" customWidth="1"/>
    <col min="15" max="15" width="5.140625" style="1" customWidth="1"/>
    <col min="16" max="16" width="5.7109375" style="1" customWidth="1"/>
    <col min="17" max="18" width="4" style="1" customWidth="1"/>
    <col min="19" max="20" width="3.85546875" style="1" customWidth="1"/>
    <col min="21" max="21" width="4.7109375" style="1" customWidth="1"/>
    <col min="22" max="22" width="6" style="1" customWidth="1"/>
    <col min="23" max="23" width="6.7109375" style="1" customWidth="1"/>
    <col min="24" max="24" width="6.140625" style="1" customWidth="1"/>
    <col min="25" max="25" width="7" style="1" customWidth="1"/>
    <col min="26" max="26" width="6.85546875" style="1" customWidth="1"/>
    <col min="27" max="27" width="6.7109375" style="1" customWidth="1"/>
    <col min="28" max="28" width="6" style="1" customWidth="1"/>
    <col min="29" max="29" width="7.5703125" style="1" customWidth="1"/>
    <col min="30" max="30" width="7.140625" style="1" customWidth="1"/>
    <col min="31" max="31" width="5.7109375" style="1" customWidth="1"/>
    <col min="32" max="32" width="7.42578125" style="1" customWidth="1"/>
    <col min="33" max="33" width="7" style="1" customWidth="1"/>
    <col min="34" max="34" width="7.42578125" style="1" customWidth="1"/>
    <col min="35" max="35" width="7.85546875" style="1" customWidth="1"/>
    <col min="36" max="36" width="8.140625" style="1" customWidth="1"/>
    <col min="37" max="37" width="7.85546875" style="1" customWidth="1"/>
    <col min="38" max="38" width="6.7109375" style="1" customWidth="1"/>
    <col min="39" max="39" width="6" style="1" customWidth="1"/>
    <col min="40" max="40" width="8.140625" style="1" customWidth="1"/>
    <col min="41" max="41" width="7.42578125" style="1" customWidth="1"/>
    <col min="42" max="42" width="5.140625" style="1" customWidth="1"/>
    <col min="43" max="43" width="4.5703125" style="1" customWidth="1"/>
    <col min="44" max="44" width="4.7109375" style="1" customWidth="1"/>
    <col min="45" max="45" width="3.85546875" style="1" customWidth="1"/>
    <col min="46" max="46" width="4.5703125" style="1" customWidth="1"/>
    <col min="47" max="47" width="5.42578125" style="1" customWidth="1"/>
    <col min="48" max="48" width="4.42578125" style="1" customWidth="1"/>
    <col min="49" max="49" width="6.7109375" style="1" customWidth="1"/>
    <col min="50" max="50" width="4.7109375" style="1" customWidth="1"/>
    <col min="51" max="51" width="5.42578125" style="1" customWidth="1"/>
    <col min="52" max="52" width="5.5703125" style="1" customWidth="1"/>
    <col min="53" max="53" width="4" style="1" customWidth="1"/>
    <col min="54" max="16384" width="3.28515625" style="1"/>
  </cols>
  <sheetData>
    <row r="1" spans="1:53" ht="33.75" customHeight="1" x14ac:dyDescent="0.4">
      <c r="A1" s="888" t="s">
        <v>302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95" t="s">
        <v>31</v>
      </c>
      <c r="Q1" s="895"/>
      <c r="R1" s="895"/>
      <c r="S1" s="895"/>
      <c r="T1" s="895"/>
      <c r="U1" s="895"/>
      <c r="V1" s="895"/>
      <c r="W1" s="895"/>
      <c r="X1" s="895"/>
      <c r="Y1" s="895"/>
      <c r="Z1" s="895"/>
      <c r="AA1" s="895"/>
      <c r="AB1" s="895"/>
      <c r="AC1" s="895"/>
      <c r="AD1" s="895"/>
      <c r="AE1" s="895"/>
      <c r="AF1" s="895"/>
      <c r="AG1" s="895"/>
      <c r="AH1" s="895"/>
      <c r="AI1" s="895"/>
      <c r="AJ1" s="895"/>
      <c r="AK1" s="895"/>
      <c r="AL1" s="895"/>
      <c r="AM1" s="895"/>
      <c r="AN1" s="59"/>
    </row>
    <row r="2" spans="1:53" ht="30" x14ac:dyDescent="0.4">
      <c r="A2" s="888" t="s">
        <v>303</v>
      </c>
      <c r="B2" s="888"/>
      <c r="C2" s="888"/>
      <c r="D2" s="888"/>
      <c r="E2" s="888"/>
      <c r="F2" s="888"/>
      <c r="G2" s="888"/>
      <c r="H2" s="888"/>
      <c r="I2" s="888"/>
      <c r="J2" s="888"/>
      <c r="K2" s="888"/>
      <c r="L2" s="888"/>
      <c r="M2" s="888"/>
      <c r="N2" s="888"/>
      <c r="O2" s="888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888" t="s">
        <v>370</v>
      </c>
      <c r="B3" s="888"/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96" t="s">
        <v>0</v>
      </c>
      <c r="Q3" s="896"/>
      <c r="R3" s="896"/>
      <c r="S3" s="896"/>
      <c r="T3" s="896"/>
      <c r="U3" s="896"/>
      <c r="V3" s="896"/>
      <c r="W3" s="896"/>
      <c r="X3" s="896"/>
      <c r="Y3" s="896"/>
      <c r="Z3" s="896"/>
      <c r="AA3" s="896"/>
      <c r="AB3" s="896"/>
      <c r="AC3" s="896"/>
      <c r="AD3" s="896"/>
      <c r="AE3" s="896"/>
      <c r="AF3" s="896"/>
      <c r="AG3" s="896"/>
      <c r="AH3" s="896"/>
      <c r="AI3" s="896"/>
      <c r="AJ3" s="896"/>
      <c r="AK3" s="896"/>
      <c r="AL3" s="896"/>
      <c r="AM3" s="896"/>
      <c r="AN3" s="893" t="s">
        <v>319</v>
      </c>
      <c r="AO3" s="893"/>
      <c r="AP3" s="893"/>
      <c r="AQ3" s="893"/>
      <c r="AR3" s="893"/>
      <c r="AS3" s="893"/>
      <c r="AT3" s="893"/>
      <c r="AU3" s="893"/>
      <c r="AV3" s="893"/>
      <c r="AW3" s="893"/>
      <c r="AX3" s="893"/>
      <c r="AY3" s="893"/>
      <c r="AZ3" s="893"/>
      <c r="BA3" s="893"/>
    </row>
    <row r="4" spans="1:53" ht="30.75" x14ac:dyDescent="0.45">
      <c r="A4" s="894" t="s">
        <v>371</v>
      </c>
      <c r="B4" s="888"/>
      <c r="C4" s="888"/>
      <c r="D4" s="888"/>
      <c r="E4" s="888"/>
      <c r="F4" s="888"/>
      <c r="G4" s="888"/>
      <c r="H4" s="888"/>
      <c r="I4" s="888"/>
      <c r="J4" s="888"/>
      <c r="K4" s="888"/>
      <c r="L4" s="888"/>
      <c r="M4" s="888"/>
      <c r="N4" s="888"/>
      <c r="O4" s="888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893"/>
      <c r="AO4" s="893"/>
      <c r="AP4" s="893"/>
      <c r="AQ4" s="893"/>
      <c r="AR4" s="893"/>
      <c r="AS4" s="893"/>
      <c r="AT4" s="893"/>
      <c r="AU4" s="893"/>
      <c r="AV4" s="893"/>
      <c r="AW4" s="893"/>
      <c r="AX4" s="893"/>
      <c r="AY4" s="893"/>
      <c r="AZ4" s="893"/>
      <c r="BA4" s="893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886" t="s">
        <v>1</v>
      </c>
      <c r="Q5" s="887"/>
      <c r="R5" s="887"/>
      <c r="S5" s="887"/>
      <c r="T5" s="887"/>
      <c r="U5" s="887"/>
      <c r="V5" s="887"/>
      <c r="W5" s="887"/>
      <c r="X5" s="887"/>
      <c r="Y5" s="887"/>
      <c r="Z5" s="887"/>
      <c r="AA5" s="887"/>
      <c r="AB5" s="887"/>
      <c r="AC5" s="887"/>
      <c r="AD5" s="887"/>
      <c r="AE5" s="887"/>
      <c r="AF5" s="887"/>
      <c r="AG5" s="887"/>
      <c r="AH5" s="887"/>
      <c r="AI5" s="887"/>
      <c r="AJ5" s="887"/>
      <c r="AK5" s="887"/>
      <c r="AL5" s="887"/>
      <c r="AM5" s="887"/>
    </row>
    <row r="6" spans="1:53" s="2" customFormat="1" ht="24.75" customHeight="1" x14ac:dyDescent="0.4">
      <c r="A6" s="888" t="s">
        <v>305</v>
      </c>
      <c r="B6" s="888"/>
      <c r="C6" s="888"/>
      <c r="D6" s="888"/>
      <c r="E6" s="888"/>
      <c r="F6" s="888"/>
      <c r="G6" s="888"/>
      <c r="H6" s="888"/>
      <c r="I6" s="888"/>
      <c r="J6" s="888"/>
      <c r="K6" s="888"/>
      <c r="L6" s="888"/>
      <c r="M6" s="888"/>
      <c r="N6" s="888"/>
      <c r="O6" s="888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889"/>
      <c r="AP6" s="889"/>
      <c r="AQ6" s="889"/>
      <c r="AR6" s="889"/>
      <c r="AS6" s="889"/>
      <c r="AT6" s="889"/>
      <c r="AU6" s="889"/>
      <c r="AV6" s="889"/>
      <c r="AW6" s="889"/>
      <c r="AX6" s="889"/>
      <c r="AY6" s="889"/>
      <c r="AZ6" s="889"/>
      <c r="BA6" s="889"/>
    </row>
    <row r="7" spans="1:53" s="2" customFormat="1" ht="27" customHeight="1" x14ac:dyDescent="0.4">
      <c r="A7" s="888" t="s">
        <v>304</v>
      </c>
      <c r="B7" s="888"/>
      <c r="C7" s="888"/>
      <c r="D7" s="888"/>
      <c r="E7" s="888"/>
      <c r="F7" s="888"/>
      <c r="G7" s="888"/>
      <c r="H7" s="888"/>
      <c r="I7" s="888"/>
      <c r="J7" s="888"/>
      <c r="K7" s="888"/>
      <c r="L7" s="888"/>
      <c r="M7" s="888"/>
      <c r="N7" s="888"/>
      <c r="O7" s="888"/>
      <c r="P7" s="890" t="s">
        <v>45</v>
      </c>
      <c r="Q7" s="890"/>
      <c r="R7" s="890"/>
      <c r="S7" s="890"/>
      <c r="T7" s="890"/>
      <c r="U7" s="890"/>
      <c r="V7" s="890"/>
      <c r="W7" s="890"/>
      <c r="X7" s="890"/>
      <c r="Y7" s="890"/>
      <c r="Z7" s="890"/>
      <c r="AA7" s="890"/>
      <c r="AB7" s="890"/>
      <c r="AC7" s="890"/>
      <c r="AD7" s="890"/>
      <c r="AE7" s="890"/>
      <c r="AF7" s="890"/>
      <c r="AG7" s="890"/>
      <c r="AH7" s="890"/>
      <c r="AI7" s="890"/>
      <c r="AJ7" s="890"/>
      <c r="AK7" s="890"/>
      <c r="AL7" s="890"/>
      <c r="AM7" s="52"/>
      <c r="AN7" s="891" t="s">
        <v>42</v>
      </c>
      <c r="AO7" s="892"/>
      <c r="AP7" s="892"/>
      <c r="AQ7" s="892"/>
      <c r="AR7" s="892"/>
      <c r="AS7" s="892"/>
      <c r="AT7" s="892"/>
      <c r="AU7" s="892"/>
      <c r="AV7" s="892"/>
      <c r="AW7" s="892"/>
      <c r="AX7" s="892"/>
      <c r="AY7" s="892"/>
      <c r="AZ7" s="892"/>
      <c r="BA7" s="892"/>
    </row>
    <row r="8" spans="1:53" s="2" customFormat="1" ht="27.75" customHeight="1" x14ac:dyDescent="0.4">
      <c r="P8" s="890" t="s">
        <v>286</v>
      </c>
      <c r="Q8" s="890"/>
      <c r="R8" s="890"/>
      <c r="S8" s="890"/>
      <c r="T8" s="890"/>
      <c r="U8" s="890"/>
      <c r="V8" s="890"/>
      <c r="W8" s="890"/>
      <c r="X8" s="890"/>
      <c r="Y8" s="890"/>
      <c r="Z8" s="890"/>
      <c r="AA8" s="890"/>
      <c r="AB8" s="890"/>
      <c r="AC8" s="890"/>
      <c r="AD8" s="890"/>
      <c r="AE8" s="890"/>
      <c r="AF8" s="890"/>
      <c r="AG8" s="890"/>
      <c r="AH8" s="890"/>
      <c r="AI8" s="890"/>
      <c r="AJ8" s="890"/>
      <c r="AK8" s="890"/>
      <c r="AL8" s="890"/>
      <c r="AM8" s="52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</row>
    <row r="9" spans="1:53" s="2" customFormat="1" ht="27.75" customHeight="1" x14ac:dyDescent="0.4">
      <c r="P9" s="890" t="s">
        <v>287</v>
      </c>
      <c r="Q9" s="890"/>
      <c r="R9" s="890"/>
      <c r="S9" s="890"/>
      <c r="T9" s="890"/>
      <c r="U9" s="890"/>
      <c r="V9" s="890"/>
      <c r="W9" s="890"/>
      <c r="X9" s="890"/>
      <c r="Y9" s="890"/>
      <c r="Z9" s="890"/>
      <c r="AA9" s="890"/>
      <c r="AB9" s="890"/>
      <c r="AC9" s="890"/>
      <c r="AD9" s="890"/>
      <c r="AE9" s="890"/>
      <c r="AF9" s="890"/>
      <c r="AG9" s="890"/>
      <c r="AH9" s="890"/>
      <c r="AI9" s="890"/>
      <c r="AJ9" s="890"/>
      <c r="AK9" s="890"/>
      <c r="AL9" s="890"/>
      <c r="AM9" s="52"/>
      <c r="AN9" s="897" t="s">
        <v>41</v>
      </c>
      <c r="AO9" s="897"/>
      <c r="AP9" s="897"/>
      <c r="AQ9" s="897"/>
      <c r="AR9" s="897"/>
      <c r="AS9" s="897"/>
      <c r="AT9" s="897"/>
      <c r="AU9" s="897"/>
      <c r="AV9" s="897"/>
      <c r="AW9" s="897"/>
      <c r="AX9" s="897"/>
      <c r="AY9" s="897"/>
      <c r="AZ9" s="897"/>
      <c r="BA9" s="897"/>
    </row>
    <row r="10" spans="1:53" s="2" customFormat="1" ht="27.75" customHeight="1" x14ac:dyDescent="0.35">
      <c r="P10" s="899" t="s">
        <v>288</v>
      </c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900"/>
      <c r="AF10" s="900"/>
      <c r="AG10" s="900"/>
      <c r="AH10" s="900"/>
      <c r="AI10" s="900"/>
      <c r="AJ10" s="900"/>
      <c r="AK10" s="900"/>
      <c r="AL10" s="901"/>
      <c r="AM10" s="901"/>
      <c r="AN10" s="898"/>
      <c r="AO10" s="898"/>
      <c r="AP10" s="898"/>
      <c r="AQ10" s="898"/>
      <c r="AR10" s="898"/>
      <c r="AS10" s="898"/>
      <c r="AT10" s="898"/>
      <c r="AU10" s="898"/>
      <c r="AV10" s="898"/>
      <c r="AW10" s="898"/>
      <c r="AX10" s="898"/>
      <c r="AY10" s="898"/>
      <c r="AZ10" s="898"/>
      <c r="BA10" s="898"/>
    </row>
    <row r="11" spans="1:53" s="2" customFormat="1" ht="27.75" customHeight="1" x14ac:dyDescent="0.4">
      <c r="P11" s="57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4"/>
      <c r="AM11" s="54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</row>
    <row r="12" spans="1:53" s="2" customFormat="1" ht="27.75" customHeight="1" x14ac:dyDescent="0.4">
      <c r="P12" s="57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4"/>
      <c r="AM12" s="54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</row>
    <row r="13" spans="1:53" s="2" customFormat="1" ht="27.75" customHeight="1" x14ac:dyDescent="0.4">
      <c r="P13" s="57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4"/>
      <c r="AM13" s="54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</row>
    <row r="14" spans="1:53" s="2" customFormat="1" ht="18.75" x14ac:dyDescent="0.3"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2" customFormat="1" ht="22.5" x14ac:dyDescent="0.3">
      <c r="A15" s="884" t="s">
        <v>27</v>
      </c>
      <c r="B15" s="884"/>
      <c r="C15" s="884"/>
      <c r="D15" s="884"/>
      <c r="E15" s="884"/>
      <c r="F15" s="884"/>
      <c r="G15" s="884"/>
      <c r="H15" s="884"/>
      <c r="I15" s="884"/>
      <c r="J15" s="884"/>
      <c r="K15" s="884"/>
      <c r="L15" s="884"/>
      <c r="M15" s="884"/>
      <c r="N15" s="884"/>
      <c r="O15" s="884"/>
      <c r="P15" s="884"/>
      <c r="Q15" s="884"/>
      <c r="R15" s="884"/>
      <c r="S15" s="884"/>
      <c r="T15" s="884"/>
      <c r="U15" s="884"/>
      <c r="V15" s="884"/>
      <c r="W15" s="884"/>
      <c r="X15" s="884"/>
      <c r="Y15" s="884"/>
      <c r="Z15" s="884"/>
      <c r="AA15" s="884"/>
      <c r="AB15" s="884"/>
      <c r="AC15" s="884"/>
      <c r="AD15" s="884"/>
      <c r="AE15" s="884"/>
      <c r="AF15" s="884"/>
      <c r="AG15" s="884"/>
      <c r="AH15" s="884"/>
      <c r="AI15" s="884"/>
      <c r="AJ15" s="884"/>
      <c r="AK15" s="884"/>
      <c r="AL15" s="884"/>
      <c r="AM15" s="884"/>
      <c r="AN15" s="884"/>
      <c r="AO15" s="884"/>
      <c r="AP15" s="884"/>
      <c r="AQ15" s="884"/>
      <c r="AR15" s="884"/>
      <c r="AS15" s="884"/>
      <c r="AT15" s="884"/>
      <c r="AU15" s="884"/>
      <c r="AV15" s="884"/>
      <c r="AW15" s="884"/>
      <c r="AX15" s="884"/>
      <c r="AY15" s="884"/>
      <c r="AZ15" s="884"/>
      <c r="BA15" s="884"/>
    </row>
    <row r="16" spans="1:53" s="2" customFormat="1" ht="19.5" thickBo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ht="18" customHeight="1" x14ac:dyDescent="0.25">
      <c r="A17" s="885" t="s">
        <v>2</v>
      </c>
      <c r="B17" s="871" t="s">
        <v>3</v>
      </c>
      <c r="C17" s="872"/>
      <c r="D17" s="872"/>
      <c r="E17" s="873"/>
      <c r="F17" s="871" t="s">
        <v>4</v>
      </c>
      <c r="G17" s="872"/>
      <c r="H17" s="872"/>
      <c r="I17" s="873"/>
      <c r="J17" s="874" t="s">
        <v>5</v>
      </c>
      <c r="K17" s="877"/>
      <c r="L17" s="877"/>
      <c r="M17" s="877"/>
      <c r="N17" s="874" t="s">
        <v>6</v>
      </c>
      <c r="O17" s="877"/>
      <c r="P17" s="877"/>
      <c r="Q17" s="877"/>
      <c r="R17" s="876"/>
      <c r="S17" s="874" t="s">
        <v>7</v>
      </c>
      <c r="T17" s="875"/>
      <c r="U17" s="875"/>
      <c r="V17" s="875"/>
      <c r="W17" s="876"/>
      <c r="X17" s="874" t="s">
        <v>8</v>
      </c>
      <c r="Y17" s="877"/>
      <c r="Z17" s="877"/>
      <c r="AA17" s="876"/>
      <c r="AB17" s="871" t="s">
        <v>9</v>
      </c>
      <c r="AC17" s="872"/>
      <c r="AD17" s="872"/>
      <c r="AE17" s="873"/>
      <c r="AF17" s="871" t="s">
        <v>10</v>
      </c>
      <c r="AG17" s="872"/>
      <c r="AH17" s="872"/>
      <c r="AI17" s="873"/>
      <c r="AJ17" s="874" t="s">
        <v>11</v>
      </c>
      <c r="AK17" s="875"/>
      <c r="AL17" s="875"/>
      <c r="AM17" s="875"/>
      <c r="AN17" s="876"/>
      <c r="AO17" s="874" t="s">
        <v>12</v>
      </c>
      <c r="AP17" s="877"/>
      <c r="AQ17" s="877"/>
      <c r="AR17" s="877"/>
      <c r="AS17" s="881" t="s">
        <v>13</v>
      </c>
      <c r="AT17" s="882"/>
      <c r="AU17" s="882"/>
      <c r="AV17" s="882"/>
      <c r="AW17" s="883"/>
      <c r="AX17" s="874" t="s">
        <v>14</v>
      </c>
      <c r="AY17" s="877"/>
      <c r="AZ17" s="877"/>
      <c r="BA17" s="876"/>
    </row>
    <row r="18" spans="1:53" s="5" customFormat="1" ht="20.25" customHeight="1" x14ac:dyDescent="0.2">
      <c r="A18" s="885"/>
      <c r="B18" s="29">
        <v>1</v>
      </c>
      <c r="C18" s="16">
        <v>2</v>
      </c>
      <c r="D18" s="16">
        <v>3</v>
      </c>
      <c r="E18" s="30">
        <v>4</v>
      </c>
      <c r="F18" s="29">
        <v>5</v>
      </c>
      <c r="G18" s="16">
        <v>6</v>
      </c>
      <c r="H18" s="16">
        <v>7</v>
      </c>
      <c r="I18" s="30">
        <v>8</v>
      </c>
      <c r="J18" s="29">
        <v>9</v>
      </c>
      <c r="K18" s="16">
        <v>10</v>
      </c>
      <c r="L18" s="16">
        <v>11</v>
      </c>
      <c r="M18" s="31">
        <v>12</v>
      </c>
      <c r="N18" s="32">
        <v>13</v>
      </c>
      <c r="O18" s="28">
        <v>14</v>
      </c>
      <c r="P18" s="28">
        <v>15</v>
      </c>
      <c r="Q18" s="16">
        <v>16</v>
      </c>
      <c r="R18" s="30">
        <v>17</v>
      </c>
      <c r="S18" s="29">
        <v>18</v>
      </c>
      <c r="T18" s="16">
        <v>19</v>
      </c>
      <c r="U18" s="16">
        <v>20</v>
      </c>
      <c r="V18" s="16">
        <v>21</v>
      </c>
      <c r="W18" s="30">
        <v>22</v>
      </c>
      <c r="X18" s="29">
        <v>23</v>
      </c>
      <c r="Y18" s="16">
        <v>24</v>
      </c>
      <c r="Z18" s="16">
        <v>25</v>
      </c>
      <c r="AA18" s="30">
        <v>26</v>
      </c>
      <c r="AB18" s="29">
        <v>27</v>
      </c>
      <c r="AC18" s="16">
        <v>28</v>
      </c>
      <c r="AD18" s="16">
        <v>29</v>
      </c>
      <c r="AE18" s="30">
        <v>30</v>
      </c>
      <c r="AF18" s="29">
        <v>31</v>
      </c>
      <c r="AG18" s="16">
        <v>32</v>
      </c>
      <c r="AH18" s="16">
        <v>33</v>
      </c>
      <c r="AI18" s="30">
        <v>34</v>
      </c>
      <c r="AJ18" s="29">
        <v>35</v>
      </c>
      <c r="AK18" s="16">
        <v>36</v>
      </c>
      <c r="AL18" s="16">
        <v>37</v>
      </c>
      <c r="AM18" s="16">
        <v>38</v>
      </c>
      <c r="AN18" s="30">
        <v>39</v>
      </c>
      <c r="AO18" s="29">
        <v>40</v>
      </c>
      <c r="AP18" s="16">
        <v>41</v>
      </c>
      <c r="AQ18" s="16">
        <v>42</v>
      </c>
      <c r="AR18" s="31">
        <v>43</v>
      </c>
      <c r="AS18" s="32">
        <v>44</v>
      </c>
      <c r="AT18" s="28">
        <v>45</v>
      </c>
      <c r="AU18" s="28">
        <v>46</v>
      </c>
      <c r="AV18" s="28">
        <v>47</v>
      </c>
      <c r="AW18" s="33">
        <v>48</v>
      </c>
      <c r="AX18" s="29">
        <v>49</v>
      </c>
      <c r="AY18" s="16">
        <v>50</v>
      </c>
      <c r="AZ18" s="16">
        <v>51</v>
      </c>
      <c r="BA18" s="30">
        <v>52</v>
      </c>
    </row>
    <row r="19" spans="1:53" ht="20.100000000000001" customHeight="1" x14ac:dyDescent="0.3">
      <c r="A19" s="20">
        <v>1</v>
      </c>
      <c r="B19" s="26" t="s">
        <v>26</v>
      </c>
      <c r="C19" s="19" t="s">
        <v>26</v>
      </c>
      <c r="D19" s="19" t="s">
        <v>26</v>
      </c>
      <c r="E19" s="34" t="s">
        <v>26</v>
      </c>
      <c r="F19" s="26" t="s">
        <v>26</v>
      </c>
      <c r="G19" s="19" t="s">
        <v>26</v>
      </c>
      <c r="H19" s="19" t="s">
        <v>26</v>
      </c>
      <c r="I19" s="34" t="s">
        <v>26</v>
      </c>
      <c r="J19" s="26" t="s">
        <v>26</v>
      </c>
      <c r="K19" s="19" t="s">
        <v>26</v>
      </c>
      <c r="L19" s="19" t="s">
        <v>26</v>
      </c>
      <c r="M19" s="35" t="s">
        <v>26</v>
      </c>
      <c r="N19" s="26" t="s">
        <v>26</v>
      </c>
      <c r="O19" s="19" t="s">
        <v>26</v>
      </c>
      <c r="P19" s="19" t="s">
        <v>15</v>
      </c>
      <c r="Q19" s="19" t="s">
        <v>15</v>
      </c>
      <c r="R19" s="171" t="s">
        <v>359</v>
      </c>
      <c r="S19" s="36" t="s">
        <v>16</v>
      </c>
      <c r="T19" s="19" t="s">
        <v>26</v>
      </c>
      <c r="U19" s="34" t="s">
        <v>26</v>
      </c>
      <c r="V19" s="19" t="s">
        <v>26</v>
      </c>
      <c r="W19" s="34" t="s">
        <v>26</v>
      </c>
      <c r="X19" s="26" t="s">
        <v>26</v>
      </c>
      <c r="Y19" s="19" t="s">
        <v>26</v>
      </c>
      <c r="Z19" s="19" t="s">
        <v>26</v>
      </c>
      <c r="AA19" s="34" t="s">
        <v>26</v>
      </c>
      <c r="AB19" s="34" t="s">
        <v>357</v>
      </c>
      <c r="AC19" s="19" t="s">
        <v>360</v>
      </c>
      <c r="AD19" s="19" t="s">
        <v>360</v>
      </c>
      <c r="AE19" s="19" t="s">
        <v>360</v>
      </c>
      <c r="AF19" s="26" t="s">
        <v>26</v>
      </c>
      <c r="AG19" s="19" t="s">
        <v>26</v>
      </c>
      <c r="AH19" s="19" t="s">
        <v>26</v>
      </c>
      <c r="AI19" s="34" t="s">
        <v>26</v>
      </c>
      <c r="AJ19" s="26" t="s">
        <v>26</v>
      </c>
      <c r="AK19" s="19" t="s">
        <v>26</v>
      </c>
      <c r="AL19" s="19" t="s">
        <v>26</v>
      </c>
      <c r="AM19" s="19" t="s">
        <v>26</v>
      </c>
      <c r="AN19" s="34" t="s">
        <v>26</v>
      </c>
      <c r="AO19" s="26" t="s">
        <v>15</v>
      </c>
      <c r="AP19" s="19" t="s">
        <v>15</v>
      </c>
      <c r="AQ19" s="19" t="s">
        <v>15</v>
      </c>
      <c r="AR19" s="35" t="s">
        <v>15</v>
      </c>
      <c r="AS19" s="26" t="s">
        <v>16</v>
      </c>
      <c r="AT19" s="19" t="s">
        <v>16</v>
      </c>
      <c r="AU19" s="19" t="s">
        <v>16</v>
      </c>
      <c r="AV19" s="19" t="s">
        <v>16</v>
      </c>
      <c r="AW19" s="34" t="s">
        <v>16</v>
      </c>
      <c r="AX19" s="26" t="s">
        <v>16</v>
      </c>
      <c r="AY19" s="19" t="s">
        <v>16</v>
      </c>
      <c r="AZ19" s="19" t="s">
        <v>16</v>
      </c>
      <c r="BA19" s="34" t="s">
        <v>16</v>
      </c>
    </row>
    <row r="20" spans="1:53" ht="20.100000000000001" customHeight="1" x14ac:dyDescent="0.3">
      <c r="A20" s="20">
        <v>2</v>
      </c>
      <c r="B20" s="26" t="s">
        <v>26</v>
      </c>
      <c r="C20" s="19" t="s">
        <v>26</v>
      </c>
      <c r="D20" s="19" t="s">
        <v>26</v>
      </c>
      <c r="E20" s="34" t="s">
        <v>26</v>
      </c>
      <c r="F20" s="26" t="s">
        <v>26</v>
      </c>
      <c r="G20" s="19" t="s">
        <v>26</v>
      </c>
      <c r="H20" s="19" t="s">
        <v>26</v>
      </c>
      <c r="I20" s="34" t="s">
        <v>26</v>
      </c>
      <c r="J20" s="26" t="s">
        <v>26</v>
      </c>
      <c r="K20" s="19" t="s">
        <v>26</v>
      </c>
      <c r="L20" s="19" t="s">
        <v>26</v>
      </c>
      <c r="M20" s="35" t="s">
        <v>26</v>
      </c>
      <c r="N20" s="26" t="s">
        <v>26</v>
      </c>
      <c r="O20" s="19" t="s">
        <v>26</v>
      </c>
      <c r="P20" s="19" t="s">
        <v>15</v>
      </c>
      <c r="Q20" s="19" t="s">
        <v>15</v>
      </c>
      <c r="R20" s="171" t="s">
        <v>359</v>
      </c>
      <c r="S20" s="36" t="s">
        <v>16</v>
      </c>
      <c r="T20" s="19" t="s">
        <v>26</v>
      </c>
      <c r="U20" s="34" t="s">
        <v>26</v>
      </c>
      <c r="V20" s="19" t="s">
        <v>26</v>
      </c>
      <c r="W20" s="34" t="s">
        <v>26</v>
      </c>
      <c r="X20" s="26" t="s">
        <v>26</v>
      </c>
      <c r="Y20" s="19" t="s">
        <v>26</v>
      </c>
      <c r="Z20" s="19" t="s">
        <v>26</v>
      </c>
      <c r="AA20" s="34" t="s">
        <v>26</v>
      </c>
      <c r="AB20" s="34" t="s">
        <v>357</v>
      </c>
      <c r="AC20" s="19" t="s">
        <v>360</v>
      </c>
      <c r="AD20" s="19" t="s">
        <v>360</v>
      </c>
      <c r="AE20" s="19" t="s">
        <v>360</v>
      </c>
      <c r="AF20" s="26" t="s">
        <v>26</v>
      </c>
      <c r="AG20" s="19" t="s">
        <v>26</v>
      </c>
      <c r="AH20" s="19" t="s">
        <v>26</v>
      </c>
      <c r="AI20" s="34" t="s">
        <v>26</v>
      </c>
      <c r="AJ20" s="26" t="s">
        <v>26</v>
      </c>
      <c r="AK20" s="19" t="s">
        <v>26</v>
      </c>
      <c r="AL20" s="19" t="s">
        <v>26</v>
      </c>
      <c r="AM20" s="19" t="s">
        <v>26</v>
      </c>
      <c r="AN20" s="34" t="s">
        <v>26</v>
      </c>
      <c r="AO20" s="26" t="s">
        <v>15</v>
      </c>
      <c r="AP20" s="19" t="s">
        <v>15</v>
      </c>
      <c r="AQ20" s="19" t="s">
        <v>15</v>
      </c>
      <c r="AR20" s="35" t="s">
        <v>15</v>
      </c>
      <c r="AS20" s="37" t="s">
        <v>16</v>
      </c>
      <c r="AT20" s="38" t="s">
        <v>16</v>
      </c>
      <c r="AU20" s="19" t="s">
        <v>16</v>
      </c>
      <c r="AV20" s="19" t="s">
        <v>16</v>
      </c>
      <c r="AW20" s="34" t="s">
        <v>16</v>
      </c>
      <c r="AX20" s="37" t="s">
        <v>16</v>
      </c>
      <c r="AY20" s="19" t="s">
        <v>16</v>
      </c>
      <c r="AZ20" s="19" t="s">
        <v>17</v>
      </c>
      <c r="BA20" s="34" t="s">
        <v>17</v>
      </c>
    </row>
    <row r="21" spans="1:53" ht="20.100000000000001" customHeight="1" x14ac:dyDescent="0.3">
      <c r="A21" s="20">
        <v>3</v>
      </c>
      <c r="B21" s="26" t="s">
        <v>26</v>
      </c>
      <c r="C21" s="19" t="s">
        <v>26</v>
      </c>
      <c r="D21" s="19" t="s">
        <v>26</v>
      </c>
      <c r="E21" s="34" t="s">
        <v>26</v>
      </c>
      <c r="F21" s="26" t="s">
        <v>26</v>
      </c>
      <c r="G21" s="19" t="s">
        <v>26</v>
      </c>
      <c r="H21" s="19" t="s">
        <v>26</v>
      </c>
      <c r="I21" s="34" t="s">
        <v>26</v>
      </c>
      <c r="J21" s="26" t="s">
        <v>26</v>
      </c>
      <c r="K21" s="19" t="s">
        <v>26</v>
      </c>
      <c r="L21" s="19" t="s">
        <v>26</v>
      </c>
      <c r="M21" s="35" t="s">
        <v>26</v>
      </c>
      <c r="N21" s="26" t="s">
        <v>26</v>
      </c>
      <c r="O21" s="19" t="s">
        <v>26</v>
      </c>
      <c r="P21" s="19" t="s">
        <v>15</v>
      </c>
      <c r="Q21" s="19" t="s">
        <v>15</v>
      </c>
      <c r="R21" s="171" t="s">
        <v>359</v>
      </c>
      <c r="S21" s="36" t="s">
        <v>16</v>
      </c>
      <c r="T21" s="19" t="s">
        <v>26</v>
      </c>
      <c r="U21" s="34" t="s">
        <v>26</v>
      </c>
      <c r="V21" s="19" t="s">
        <v>26</v>
      </c>
      <c r="W21" s="34" t="s">
        <v>26</v>
      </c>
      <c r="X21" s="26" t="s">
        <v>26</v>
      </c>
      <c r="Y21" s="19" t="s">
        <v>26</v>
      </c>
      <c r="Z21" s="19" t="s">
        <v>26</v>
      </c>
      <c r="AA21" s="34" t="s">
        <v>26</v>
      </c>
      <c r="AB21" s="34" t="s">
        <v>357</v>
      </c>
      <c r="AC21" s="19" t="s">
        <v>360</v>
      </c>
      <c r="AD21" s="19" t="s">
        <v>360</v>
      </c>
      <c r="AE21" s="19" t="s">
        <v>360</v>
      </c>
      <c r="AF21" s="26" t="s">
        <v>26</v>
      </c>
      <c r="AG21" s="19" t="s">
        <v>26</v>
      </c>
      <c r="AH21" s="19" t="s">
        <v>26</v>
      </c>
      <c r="AI21" s="34" t="s">
        <v>26</v>
      </c>
      <c r="AJ21" s="26" t="s">
        <v>26</v>
      </c>
      <c r="AK21" s="19" t="s">
        <v>26</v>
      </c>
      <c r="AL21" s="19" t="s">
        <v>26</v>
      </c>
      <c r="AM21" s="19" t="s">
        <v>26</v>
      </c>
      <c r="AN21" s="34" t="s">
        <v>26</v>
      </c>
      <c r="AO21" s="26" t="s">
        <v>15</v>
      </c>
      <c r="AP21" s="19" t="s">
        <v>15</v>
      </c>
      <c r="AQ21" s="19" t="s">
        <v>15</v>
      </c>
      <c r="AR21" s="35" t="s">
        <v>15</v>
      </c>
      <c r="AS21" s="26" t="s">
        <v>16</v>
      </c>
      <c r="AT21" s="19" t="s">
        <v>16</v>
      </c>
      <c r="AU21" s="19" t="s">
        <v>16</v>
      </c>
      <c r="AV21" s="19" t="s">
        <v>16</v>
      </c>
      <c r="AW21" s="34" t="s">
        <v>16</v>
      </c>
      <c r="AX21" s="26" t="s">
        <v>16</v>
      </c>
      <c r="AY21" s="19" t="s">
        <v>17</v>
      </c>
      <c r="AZ21" s="19" t="s">
        <v>17</v>
      </c>
      <c r="BA21" s="34" t="s">
        <v>17</v>
      </c>
    </row>
    <row r="22" spans="1:53" ht="19.5" customHeight="1" thickBot="1" x14ac:dyDescent="0.35">
      <c r="A22" s="20">
        <v>4</v>
      </c>
      <c r="B22" s="39" t="s">
        <v>26</v>
      </c>
      <c r="C22" s="40" t="s">
        <v>26</v>
      </c>
      <c r="D22" s="40" t="s">
        <v>26</v>
      </c>
      <c r="E22" s="41" t="s">
        <v>26</v>
      </c>
      <c r="F22" s="39" t="s">
        <v>26</v>
      </c>
      <c r="G22" s="40" t="s">
        <v>26</v>
      </c>
      <c r="H22" s="40" t="s">
        <v>26</v>
      </c>
      <c r="I22" s="41" t="s">
        <v>26</v>
      </c>
      <c r="J22" s="39" t="s">
        <v>26</v>
      </c>
      <c r="K22" s="40" t="s">
        <v>26</v>
      </c>
      <c r="L22" s="40" t="s">
        <v>26</v>
      </c>
      <c r="M22" s="42" t="s">
        <v>26</v>
      </c>
      <c r="N22" s="39" t="s">
        <v>26</v>
      </c>
      <c r="O22" s="40" t="s">
        <v>26</v>
      </c>
      <c r="P22" s="40" t="s">
        <v>15</v>
      </c>
      <c r="Q22" s="40" t="s">
        <v>15</v>
      </c>
      <c r="R22" s="171" t="s">
        <v>359</v>
      </c>
      <c r="S22" s="43" t="s">
        <v>16</v>
      </c>
      <c r="T22" s="40" t="s">
        <v>17</v>
      </c>
      <c r="U22" s="172" t="s">
        <v>46</v>
      </c>
      <c r="V22" s="40" t="s">
        <v>46</v>
      </c>
      <c r="W22" s="41" t="s">
        <v>46</v>
      </c>
      <c r="X22" s="39" t="s">
        <v>46</v>
      </c>
      <c r="Y22" s="40" t="s">
        <v>46</v>
      </c>
      <c r="Z22" s="40" t="s">
        <v>46</v>
      </c>
      <c r="AA22" s="41" t="s">
        <v>46</v>
      </c>
      <c r="AB22" s="34" t="s">
        <v>15</v>
      </c>
      <c r="AC22" s="40" t="s">
        <v>361</v>
      </c>
      <c r="AD22" s="40" t="s">
        <v>17</v>
      </c>
      <c r="AE22" s="40" t="s">
        <v>17</v>
      </c>
      <c r="AF22" s="44" t="s">
        <v>28</v>
      </c>
      <c r="AG22" s="45" t="s">
        <v>28</v>
      </c>
      <c r="AH22" s="45" t="s">
        <v>28</v>
      </c>
      <c r="AI22" s="46" t="s">
        <v>28</v>
      </c>
      <c r="AJ22" s="39" t="s">
        <v>28</v>
      </c>
      <c r="AK22" s="40" t="s">
        <v>28</v>
      </c>
      <c r="AL22" s="40" t="s">
        <v>29</v>
      </c>
      <c r="AM22" s="40" t="s">
        <v>29</v>
      </c>
      <c r="AN22" s="41" t="s">
        <v>15</v>
      </c>
      <c r="AO22" s="39" t="s">
        <v>18</v>
      </c>
      <c r="AP22" s="40" t="s">
        <v>18</v>
      </c>
      <c r="AQ22" s="40" t="s">
        <v>18</v>
      </c>
      <c r="AR22" s="42" t="s">
        <v>30</v>
      </c>
      <c r="AS22" s="878"/>
      <c r="AT22" s="879"/>
      <c r="AU22" s="879"/>
      <c r="AV22" s="879"/>
      <c r="AW22" s="880"/>
      <c r="AX22" s="49"/>
      <c r="AY22" s="47"/>
      <c r="AZ22" s="47"/>
      <c r="BA22" s="48"/>
    </row>
    <row r="23" spans="1:53" ht="19.5" customHeight="1" x14ac:dyDescent="0.3">
      <c r="A23" s="5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4"/>
      <c r="AG23" s="64"/>
      <c r="AH23" s="64"/>
      <c r="AI23" s="64"/>
      <c r="AJ23" s="63"/>
      <c r="AK23" s="63"/>
      <c r="AL23" s="63"/>
      <c r="AM23" s="63"/>
      <c r="AN23" s="63"/>
      <c r="AO23" s="63"/>
      <c r="AP23" s="63"/>
      <c r="AQ23" s="63"/>
      <c r="AR23" s="63"/>
      <c r="AS23" s="65"/>
      <c r="AT23" s="10"/>
      <c r="AU23" s="10"/>
      <c r="AV23" s="10"/>
      <c r="AW23" s="10"/>
      <c r="AX23" s="10"/>
      <c r="AY23" s="10"/>
      <c r="AZ23" s="10"/>
      <c r="BA23" s="10"/>
    </row>
    <row r="24" spans="1:53" ht="19.5" customHeight="1" x14ac:dyDescent="0.3">
      <c r="A24" s="56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4"/>
      <c r="AG24" s="64"/>
      <c r="AH24" s="64"/>
      <c r="AI24" s="64"/>
      <c r="AJ24" s="63"/>
      <c r="AK24" s="63"/>
      <c r="AL24" s="63"/>
      <c r="AM24" s="63"/>
      <c r="AN24" s="63"/>
      <c r="AO24" s="63"/>
      <c r="AP24" s="63"/>
      <c r="AQ24" s="63"/>
      <c r="AR24" s="63"/>
      <c r="AS24" s="65"/>
      <c r="AT24" s="10"/>
      <c r="AU24" s="10"/>
      <c r="AV24" s="10"/>
      <c r="AW24" s="10"/>
      <c r="AX24" s="10"/>
      <c r="AY24" s="10"/>
      <c r="AZ24" s="10"/>
      <c r="BA24" s="10"/>
    </row>
    <row r="25" spans="1:53" ht="19.5" customHeight="1" x14ac:dyDescent="0.3">
      <c r="A25" s="56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/>
      <c r="AG25" s="64"/>
      <c r="AH25" s="64"/>
      <c r="AI25" s="64"/>
      <c r="AJ25" s="63"/>
      <c r="AK25" s="63"/>
      <c r="AL25" s="63"/>
      <c r="AM25" s="63"/>
      <c r="AN25" s="63"/>
      <c r="AO25" s="63"/>
      <c r="AP25" s="63"/>
      <c r="AQ25" s="63"/>
      <c r="AR25" s="63"/>
      <c r="AS25" s="65"/>
      <c r="AT25" s="10"/>
      <c r="AU25" s="10"/>
      <c r="AV25" s="10"/>
      <c r="AW25" s="10"/>
      <c r="AX25" s="10"/>
      <c r="AY25" s="10"/>
      <c r="AZ25" s="10"/>
      <c r="BA25" s="10"/>
    </row>
    <row r="26" spans="1:53" ht="20.100000000000001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 t="s">
        <v>24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</row>
    <row r="27" spans="1:53" s="6" customFormat="1" ht="21" customHeight="1" x14ac:dyDescent="0.3">
      <c r="A27" s="846" t="s">
        <v>358</v>
      </c>
      <c r="B27" s="846"/>
      <c r="C27" s="846"/>
      <c r="D27" s="846"/>
      <c r="E27" s="846"/>
      <c r="F27" s="846"/>
      <c r="G27" s="846"/>
      <c r="H27" s="846"/>
      <c r="I27" s="846"/>
      <c r="J27" s="847"/>
      <c r="K27" s="847"/>
      <c r="L27" s="847"/>
      <c r="M27" s="847"/>
      <c r="N27" s="847"/>
      <c r="O27" s="847"/>
      <c r="P27" s="847"/>
      <c r="Q27" s="847"/>
      <c r="R27" s="847"/>
      <c r="S27" s="847"/>
      <c r="T27" s="847"/>
      <c r="U27" s="847"/>
      <c r="V27" s="847"/>
      <c r="W27" s="847"/>
      <c r="X27" s="847"/>
      <c r="Y27" s="847"/>
      <c r="Z27" s="847"/>
      <c r="AA27" s="847"/>
      <c r="AB27" s="847"/>
      <c r="AC27" s="847"/>
      <c r="AD27" s="847"/>
      <c r="AE27" s="847"/>
      <c r="AF27" s="847"/>
      <c r="AG27" s="847"/>
      <c r="AH27" s="847"/>
      <c r="AI27" s="847"/>
      <c r="AJ27" s="847"/>
      <c r="AK27" s="847"/>
      <c r="AL27" s="847"/>
      <c r="AM27" s="847"/>
      <c r="AN27" s="847"/>
      <c r="AO27" s="847"/>
      <c r="AP27" s="847"/>
      <c r="AQ27" s="847"/>
      <c r="AR27" s="847"/>
      <c r="AS27" s="847"/>
      <c r="AT27" s="847"/>
      <c r="AU27" s="847"/>
      <c r="AV27" s="7"/>
      <c r="AW27" s="7"/>
      <c r="AX27" s="7"/>
      <c r="AY27" s="7"/>
      <c r="AZ27" s="7"/>
      <c r="BA27" s="1"/>
    </row>
    <row r="28" spans="1:53" x14ac:dyDescent="0.25">
      <c r="AV28" s="7"/>
      <c r="AW28" s="7"/>
      <c r="AX28" s="7"/>
      <c r="AY28" s="7"/>
      <c r="AZ28" s="7"/>
    </row>
    <row r="29" spans="1:53" ht="21.75" customHeight="1" x14ac:dyDescent="0.3">
      <c r="A29" s="14" t="s">
        <v>43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5"/>
      <c r="AX29" s="15"/>
      <c r="AY29" s="15"/>
      <c r="AZ29" s="15"/>
      <c r="BA29" s="2"/>
    </row>
    <row r="30" spans="1:53" ht="11.25" customHeight="1" x14ac:dyDescent="0.3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2"/>
    </row>
    <row r="31" spans="1:53" ht="22.5" customHeight="1" x14ac:dyDescent="0.25">
      <c r="A31" s="848" t="s">
        <v>2</v>
      </c>
      <c r="B31" s="782"/>
      <c r="C31" s="772" t="s">
        <v>19</v>
      </c>
      <c r="D31" s="781"/>
      <c r="E31" s="781"/>
      <c r="F31" s="782"/>
      <c r="G31" s="858" t="s">
        <v>20</v>
      </c>
      <c r="H31" s="859"/>
      <c r="I31" s="860"/>
      <c r="J31" s="780" t="s">
        <v>21</v>
      </c>
      <c r="K31" s="781"/>
      <c r="L31" s="781"/>
      <c r="M31" s="782"/>
      <c r="N31" s="858" t="s">
        <v>44</v>
      </c>
      <c r="O31" s="859"/>
      <c r="P31" s="860"/>
      <c r="Q31" s="780" t="s">
        <v>39</v>
      </c>
      <c r="R31" s="867"/>
      <c r="S31" s="752"/>
      <c r="T31" s="780" t="s">
        <v>40</v>
      </c>
      <c r="U31" s="781"/>
      <c r="V31" s="782"/>
      <c r="W31" s="780" t="s">
        <v>32</v>
      </c>
      <c r="X31" s="781"/>
      <c r="Y31" s="782"/>
      <c r="Z31" s="10"/>
      <c r="AA31" s="789" t="s">
        <v>33</v>
      </c>
      <c r="AB31" s="790"/>
      <c r="AC31" s="790"/>
      <c r="AD31" s="790"/>
      <c r="AE31" s="790"/>
      <c r="AF31" s="791"/>
      <c r="AG31" s="792"/>
      <c r="AH31" s="761" t="s">
        <v>354</v>
      </c>
      <c r="AI31" s="771"/>
      <c r="AJ31" s="771"/>
      <c r="AK31" s="772" t="s">
        <v>34</v>
      </c>
      <c r="AL31" s="773"/>
      <c r="AM31" s="774"/>
      <c r="AN31" s="17"/>
      <c r="AO31" s="778" t="s">
        <v>35</v>
      </c>
      <c r="AP31" s="779"/>
      <c r="AQ31" s="779"/>
      <c r="AR31" s="779"/>
      <c r="AS31" s="858" t="s">
        <v>36</v>
      </c>
      <c r="AT31" s="859"/>
      <c r="AU31" s="859"/>
      <c r="AV31" s="859"/>
      <c r="AW31" s="860"/>
      <c r="AX31" s="761" t="s">
        <v>354</v>
      </c>
      <c r="AY31" s="761"/>
      <c r="AZ31" s="761"/>
      <c r="BA31" s="762"/>
    </row>
    <row r="32" spans="1:53" ht="15.75" customHeight="1" x14ac:dyDescent="0.25">
      <c r="A32" s="783"/>
      <c r="B32" s="785"/>
      <c r="C32" s="783"/>
      <c r="D32" s="784"/>
      <c r="E32" s="784"/>
      <c r="F32" s="785"/>
      <c r="G32" s="861"/>
      <c r="H32" s="862"/>
      <c r="I32" s="863"/>
      <c r="J32" s="783"/>
      <c r="K32" s="784"/>
      <c r="L32" s="784"/>
      <c r="M32" s="785"/>
      <c r="N32" s="861"/>
      <c r="O32" s="862"/>
      <c r="P32" s="863"/>
      <c r="Q32" s="753"/>
      <c r="R32" s="847"/>
      <c r="S32" s="754"/>
      <c r="T32" s="783"/>
      <c r="U32" s="784"/>
      <c r="V32" s="785"/>
      <c r="W32" s="783"/>
      <c r="X32" s="784"/>
      <c r="Y32" s="785"/>
      <c r="Z32" s="10"/>
      <c r="AA32" s="793"/>
      <c r="AB32" s="794"/>
      <c r="AC32" s="794"/>
      <c r="AD32" s="794"/>
      <c r="AE32" s="794"/>
      <c r="AF32" s="795"/>
      <c r="AG32" s="796"/>
      <c r="AH32" s="771"/>
      <c r="AI32" s="771"/>
      <c r="AJ32" s="771"/>
      <c r="AK32" s="775"/>
      <c r="AL32" s="776"/>
      <c r="AM32" s="777"/>
      <c r="AN32" s="17"/>
      <c r="AO32" s="779"/>
      <c r="AP32" s="779"/>
      <c r="AQ32" s="779"/>
      <c r="AR32" s="779"/>
      <c r="AS32" s="861"/>
      <c r="AT32" s="862"/>
      <c r="AU32" s="862"/>
      <c r="AV32" s="862"/>
      <c r="AW32" s="863"/>
      <c r="AX32" s="761"/>
      <c r="AY32" s="761"/>
      <c r="AZ32" s="761"/>
      <c r="BA32" s="762"/>
    </row>
    <row r="33" spans="1:53" ht="19.5" customHeight="1" x14ac:dyDescent="0.25">
      <c r="A33" s="786"/>
      <c r="B33" s="788"/>
      <c r="C33" s="786"/>
      <c r="D33" s="787"/>
      <c r="E33" s="787"/>
      <c r="F33" s="788"/>
      <c r="G33" s="864"/>
      <c r="H33" s="865"/>
      <c r="I33" s="866"/>
      <c r="J33" s="786"/>
      <c r="K33" s="787"/>
      <c r="L33" s="787"/>
      <c r="M33" s="788"/>
      <c r="N33" s="864"/>
      <c r="O33" s="865"/>
      <c r="P33" s="866"/>
      <c r="Q33" s="868"/>
      <c r="R33" s="869"/>
      <c r="S33" s="870"/>
      <c r="T33" s="786"/>
      <c r="U33" s="787"/>
      <c r="V33" s="788"/>
      <c r="W33" s="786"/>
      <c r="X33" s="787"/>
      <c r="Y33" s="788"/>
      <c r="Z33" s="10"/>
      <c r="AA33" s="763" t="s">
        <v>38</v>
      </c>
      <c r="AB33" s="764"/>
      <c r="AC33" s="764"/>
      <c r="AD33" s="764"/>
      <c r="AE33" s="764"/>
      <c r="AF33" s="765"/>
      <c r="AG33" s="766"/>
      <c r="AH33" s="767" t="s">
        <v>332</v>
      </c>
      <c r="AI33" s="768"/>
      <c r="AJ33" s="769"/>
      <c r="AK33" s="740">
        <v>2</v>
      </c>
      <c r="AL33" s="770"/>
      <c r="AM33" s="770"/>
      <c r="AN33" s="17"/>
      <c r="AO33" s="779"/>
      <c r="AP33" s="779"/>
      <c r="AQ33" s="779"/>
      <c r="AR33" s="779"/>
      <c r="AS33" s="861"/>
      <c r="AT33" s="862"/>
      <c r="AU33" s="862"/>
      <c r="AV33" s="862"/>
      <c r="AW33" s="863"/>
      <c r="AX33" s="761"/>
      <c r="AY33" s="761"/>
      <c r="AZ33" s="761"/>
      <c r="BA33" s="762"/>
    </row>
    <row r="34" spans="1:53" ht="26.25" customHeight="1" x14ac:dyDescent="0.3">
      <c r="A34" s="844">
        <v>1</v>
      </c>
      <c r="B34" s="837"/>
      <c r="C34" s="835">
        <v>33</v>
      </c>
      <c r="D34" s="836"/>
      <c r="E34" s="836"/>
      <c r="F34" s="837"/>
      <c r="G34" s="835">
        <v>8</v>
      </c>
      <c r="H34" s="836"/>
      <c r="I34" s="837"/>
      <c r="J34" s="835"/>
      <c r="K34" s="836"/>
      <c r="L34" s="836"/>
      <c r="M34" s="837"/>
      <c r="N34" s="835"/>
      <c r="O34" s="836"/>
      <c r="P34" s="837"/>
      <c r="Q34" s="823"/>
      <c r="R34" s="818"/>
      <c r="S34" s="819"/>
      <c r="T34" s="838">
        <v>11</v>
      </c>
      <c r="U34" s="839"/>
      <c r="V34" s="845"/>
      <c r="W34" s="838">
        <v>52</v>
      </c>
      <c r="X34" s="839"/>
      <c r="Y34" s="840"/>
      <c r="Z34" s="10"/>
      <c r="AA34" s="841" t="s">
        <v>48</v>
      </c>
      <c r="AB34" s="791"/>
      <c r="AC34" s="791"/>
      <c r="AD34" s="791"/>
      <c r="AE34" s="791"/>
      <c r="AF34" s="791"/>
      <c r="AG34" s="792"/>
      <c r="AH34" s="760" t="s">
        <v>334</v>
      </c>
      <c r="AI34" s="741"/>
      <c r="AJ34" s="741"/>
      <c r="AK34" s="740">
        <v>3</v>
      </c>
      <c r="AL34" s="741"/>
      <c r="AM34" s="741"/>
      <c r="AN34" s="17"/>
      <c r="AO34" s="779"/>
      <c r="AP34" s="779"/>
      <c r="AQ34" s="779"/>
      <c r="AR34" s="779"/>
      <c r="AS34" s="864"/>
      <c r="AT34" s="865"/>
      <c r="AU34" s="865"/>
      <c r="AV34" s="865"/>
      <c r="AW34" s="866"/>
      <c r="AX34" s="761"/>
      <c r="AY34" s="761"/>
      <c r="AZ34" s="761"/>
      <c r="BA34" s="762"/>
    </row>
    <row r="35" spans="1:53" ht="27" customHeight="1" x14ac:dyDescent="0.3">
      <c r="A35" s="825">
        <v>2</v>
      </c>
      <c r="B35" s="822"/>
      <c r="C35" s="835">
        <v>33</v>
      </c>
      <c r="D35" s="836"/>
      <c r="E35" s="836"/>
      <c r="F35" s="837"/>
      <c r="G35" s="820">
        <v>8</v>
      </c>
      <c r="H35" s="821"/>
      <c r="I35" s="822"/>
      <c r="J35" s="820">
        <v>2</v>
      </c>
      <c r="K35" s="821"/>
      <c r="L35" s="821"/>
      <c r="M35" s="822"/>
      <c r="N35" s="820"/>
      <c r="O35" s="821"/>
      <c r="P35" s="822"/>
      <c r="Q35" s="823"/>
      <c r="R35" s="818"/>
      <c r="S35" s="819"/>
      <c r="T35" s="824">
        <v>9</v>
      </c>
      <c r="U35" s="737"/>
      <c r="V35" s="738"/>
      <c r="W35" s="824">
        <v>52</v>
      </c>
      <c r="X35" s="737"/>
      <c r="Y35" s="739"/>
      <c r="Z35" s="10"/>
      <c r="AA35" s="842"/>
      <c r="AB35" s="795"/>
      <c r="AC35" s="795"/>
      <c r="AD35" s="795"/>
      <c r="AE35" s="795"/>
      <c r="AF35" s="795"/>
      <c r="AG35" s="796"/>
      <c r="AH35" s="741"/>
      <c r="AI35" s="741"/>
      <c r="AJ35" s="741"/>
      <c r="AK35" s="741"/>
      <c r="AL35" s="741"/>
      <c r="AM35" s="741"/>
      <c r="AN35" s="17"/>
      <c r="AO35" s="740" t="s">
        <v>22</v>
      </c>
      <c r="AP35" s="741"/>
      <c r="AQ35" s="741"/>
      <c r="AR35" s="741"/>
      <c r="AS35" s="742" t="s">
        <v>150</v>
      </c>
      <c r="AT35" s="743"/>
      <c r="AU35" s="743"/>
      <c r="AV35" s="743"/>
      <c r="AW35" s="744"/>
      <c r="AX35" s="742" t="s">
        <v>336</v>
      </c>
      <c r="AY35" s="751"/>
      <c r="AZ35" s="751"/>
      <c r="BA35" s="752"/>
    </row>
    <row r="36" spans="1:53" ht="21.75" customHeight="1" x14ac:dyDescent="0.3">
      <c r="A36" s="825">
        <v>3</v>
      </c>
      <c r="B36" s="822"/>
      <c r="C36" s="835">
        <v>33</v>
      </c>
      <c r="D36" s="836"/>
      <c r="E36" s="836"/>
      <c r="F36" s="837"/>
      <c r="G36" s="820">
        <v>8</v>
      </c>
      <c r="H36" s="821"/>
      <c r="I36" s="822"/>
      <c r="J36" s="820">
        <v>3</v>
      </c>
      <c r="K36" s="821"/>
      <c r="L36" s="821"/>
      <c r="M36" s="822"/>
      <c r="N36" s="820"/>
      <c r="O36" s="821"/>
      <c r="P36" s="822"/>
      <c r="Q36" s="823"/>
      <c r="R36" s="818"/>
      <c r="S36" s="819"/>
      <c r="T36" s="824">
        <v>8</v>
      </c>
      <c r="U36" s="737"/>
      <c r="V36" s="738"/>
      <c r="W36" s="824">
        <v>52</v>
      </c>
      <c r="X36" s="737"/>
      <c r="Y36" s="739"/>
      <c r="Z36" s="10"/>
      <c r="AA36" s="843" t="s">
        <v>37</v>
      </c>
      <c r="AB36" s="791"/>
      <c r="AC36" s="791"/>
      <c r="AD36" s="791"/>
      <c r="AE36" s="791"/>
      <c r="AF36" s="791"/>
      <c r="AG36" s="792"/>
      <c r="AH36" s="814" t="s">
        <v>355</v>
      </c>
      <c r="AI36" s="743"/>
      <c r="AJ36" s="744"/>
      <c r="AK36" s="758" t="s">
        <v>25</v>
      </c>
      <c r="AL36" s="759"/>
      <c r="AM36" s="747"/>
      <c r="AN36" s="17"/>
      <c r="AO36" s="741"/>
      <c r="AP36" s="741"/>
      <c r="AQ36" s="741"/>
      <c r="AR36" s="741"/>
      <c r="AS36" s="745"/>
      <c r="AT36" s="746"/>
      <c r="AU36" s="746"/>
      <c r="AV36" s="746"/>
      <c r="AW36" s="747"/>
      <c r="AX36" s="753"/>
      <c r="AY36" s="735"/>
      <c r="AZ36" s="735"/>
      <c r="BA36" s="754"/>
    </row>
    <row r="37" spans="1:53" ht="25.5" customHeight="1" x14ac:dyDescent="0.3">
      <c r="A37" s="825">
        <v>4</v>
      </c>
      <c r="B37" s="822"/>
      <c r="C37" s="826" t="s">
        <v>280</v>
      </c>
      <c r="D37" s="827"/>
      <c r="E37" s="827"/>
      <c r="F37" s="828"/>
      <c r="G37" s="820">
        <v>4</v>
      </c>
      <c r="H37" s="821"/>
      <c r="I37" s="822"/>
      <c r="J37" s="824" t="s">
        <v>25</v>
      </c>
      <c r="K37" s="829"/>
      <c r="L37" s="829"/>
      <c r="M37" s="830"/>
      <c r="N37" s="815" t="s">
        <v>306</v>
      </c>
      <c r="O37" s="816"/>
      <c r="P37" s="817"/>
      <c r="Q37" s="800">
        <v>1</v>
      </c>
      <c r="R37" s="818"/>
      <c r="S37" s="819"/>
      <c r="T37" s="736">
        <v>2</v>
      </c>
      <c r="U37" s="737"/>
      <c r="V37" s="738"/>
      <c r="W37" s="736">
        <v>43</v>
      </c>
      <c r="X37" s="737"/>
      <c r="Y37" s="739"/>
      <c r="Z37" s="10"/>
      <c r="AA37" s="842"/>
      <c r="AB37" s="795"/>
      <c r="AC37" s="795"/>
      <c r="AD37" s="795"/>
      <c r="AE37" s="795"/>
      <c r="AF37" s="795"/>
      <c r="AG37" s="796"/>
      <c r="AH37" s="748"/>
      <c r="AI37" s="749"/>
      <c r="AJ37" s="750"/>
      <c r="AK37" s="748"/>
      <c r="AL37" s="749"/>
      <c r="AM37" s="750"/>
      <c r="AN37" s="18"/>
      <c r="AO37" s="741"/>
      <c r="AP37" s="741"/>
      <c r="AQ37" s="741"/>
      <c r="AR37" s="741"/>
      <c r="AS37" s="748"/>
      <c r="AT37" s="749"/>
      <c r="AU37" s="749"/>
      <c r="AV37" s="749"/>
      <c r="AW37" s="750"/>
      <c r="AX37" s="755"/>
      <c r="AY37" s="756"/>
      <c r="AZ37" s="756"/>
      <c r="BA37" s="757"/>
    </row>
    <row r="38" spans="1:53" ht="34.5" customHeight="1" x14ac:dyDescent="0.3">
      <c r="A38" s="806" t="s">
        <v>23</v>
      </c>
      <c r="B38" s="807"/>
      <c r="C38" s="808" t="s">
        <v>281</v>
      </c>
      <c r="D38" s="809"/>
      <c r="E38" s="809"/>
      <c r="F38" s="810"/>
      <c r="G38" s="811">
        <f>G34+G35+G36+G37</f>
        <v>28</v>
      </c>
      <c r="H38" s="812"/>
      <c r="I38" s="807"/>
      <c r="J38" s="813" t="s">
        <v>47</v>
      </c>
      <c r="K38" s="812"/>
      <c r="L38" s="812"/>
      <c r="M38" s="807"/>
      <c r="N38" s="797" t="s">
        <v>306</v>
      </c>
      <c r="O38" s="798"/>
      <c r="P38" s="799"/>
      <c r="Q38" s="800">
        <v>1</v>
      </c>
      <c r="R38" s="801"/>
      <c r="S38" s="802"/>
      <c r="T38" s="803">
        <f>SUM(T34:V37)</f>
        <v>30</v>
      </c>
      <c r="U38" s="804"/>
      <c r="V38" s="805"/>
      <c r="W38" s="803">
        <f>SUM(W34:Y37)</f>
        <v>199</v>
      </c>
      <c r="X38" s="804"/>
      <c r="Y38" s="805"/>
      <c r="Z38" s="10"/>
      <c r="AA38" s="831" t="s">
        <v>22</v>
      </c>
      <c r="AB38" s="765"/>
      <c r="AC38" s="765"/>
      <c r="AD38" s="765"/>
      <c r="AE38" s="765"/>
      <c r="AF38" s="765"/>
      <c r="AG38" s="766"/>
      <c r="AH38" s="832" t="s">
        <v>336</v>
      </c>
      <c r="AI38" s="833"/>
      <c r="AJ38" s="834"/>
      <c r="AK38" s="728" t="s">
        <v>306</v>
      </c>
      <c r="AL38" s="729"/>
      <c r="AM38" s="730"/>
      <c r="AN38" s="13"/>
      <c r="AO38" s="731"/>
      <c r="AP38" s="732"/>
      <c r="AQ38" s="732"/>
      <c r="AR38" s="732"/>
      <c r="AS38" s="733"/>
      <c r="AT38" s="733"/>
      <c r="AU38" s="733"/>
      <c r="AV38" s="733"/>
      <c r="AW38" s="733"/>
      <c r="AX38" s="734"/>
      <c r="AY38" s="734"/>
      <c r="AZ38" s="734"/>
      <c r="BA38" s="735"/>
    </row>
  </sheetData>
  <sheetProtection selectLockedCells="1" selectUnlockedCells="1"/>
  <mergeCells count="105">
    <mergeCell ref="A15:BA15"/>
    <mergeCell ref="X17:AA17"/>
    <mergeCell ref="P10:AM10"/>
    <mergeCell ref="AS31:AW34"/>
    <mergeCell ref="C34:F34"/>
    <mergeCell ref="AX17:BA17"/>
    <mergeCell ref="AS22:AW22"/>
    <mergeCell ref="AN9:BA10"/>
    <mergeCell ref="P9:AL9"/>
    <mergeCell ref="N38:P38"/>
    <mergeCell ref="A37:B37"/>
    <mergeCell ref="C35:F35"/>
    <mergeCell ref="C37:F37"/>
    <mergeCell ref="J31:M33"/>
    <mergeCell ref="G34:I34"/>
    <mergeCell ref="G35:I35"/>
    <mergeCell ref="G37:I37"/>
    <mergeCell ref="C36:F36"/>
    <mergeCell ref="A31:B33"/>
    <mergeCell ref="G38:I38"/>
    <mergeCell ref="G31:I33"/>
    <mergeCell ref="J37:M37"/>
    <mergeCell ref="N37:P37"/>
    <mergeCell ref="J36:M36"/>
    <mergeCell ref="J38:M38"/>
    <mergeCell ref="J34:M34"/>
    <mergeCell ref="N31:P33"/>
    <mergeCell ref="C31:F33"/>
    <mergeCell ref="A38:B38"/>
    <mergeCell ref="C38:F38"/>
    <mergeCell ref="A34:B34"/>
    <mergeCell ref="A35:B35"/>
    <mergeCell ref="A36:B36"/>
    <mergeCell ref="T37:V37"/>
    <mergeCell ref="T38:V38"/>
    <mergeCell ref="AH38:AJ38"/>
    <mergeCell ref="AK38:AM38"/>
    <mergeCell ref="AA36:AG37"/>
    <mergeCell ref="AH36:AJ37"/>
    <mergeCell ref="AO31:AR34"/>
    <mergeCell ref="AH33:AJ33"/>
    <mergeCell ref="AA31:AG32"/>
    <mergeCell ref="T31:V33"/>
    <mergeCell ref="AX38:BA38"/>
    <mergeCell ref="AA34:AG35"/>
    <mergeCell ref="AH34:AJ35"/>
    <mergeCell ref="AK34:AM35"/>
    <mergeCell ref="AS38:AW38"/>
    <mergeCell ref="Q38:S38"/>
    <mergeCell ref="W37:Y37"/>
    <mergeCell ref="W38:Y38"/>
    <mergeCell ref="AO35:AR37"/>
    <mergeCell ref="T35:V35"/>
    <mergeCell ref="AK36:AM37"/>
    <mergeCell ref="AX35:BA37"/>
    <mergeCell ref="Q37:S37"/>
    <mergeCell ref="AS35:AW37"/>
    <mergeCell ref="W34:Y34"/>
    <mergeCell ref="AX31:BA34"/>
    <mergeCell ref="AA38:AG38"/>
    <mergeCell ref="W35:Y35"/>
    <mergeCell ref="W36:Y36"/>
    <mergeCell ref="AO38:AR38"/>
    <mergeCell ref="Q36:S36"/>
    <mergeCell ref="T36:V36"/>
    <mergeCell ref="Q34:S34"/>
    <mergeCell ref="Q35:S35"/>
    <mergeCell ref="G36:I36"/>
    <mergeCell ref="J35:M35"/>
    <mergeCell ref="N34:P34"/>
    <mergeCell ref="N36:P36"/>
    <mergeCell ref="N35:P35"/>
    <mergeCell ref="AF17:AI17"/>
    <mergeCell ref="Q31:S33"/>
    <mergeCell ref="W31:Y33"/>
    <mergeCell ref="A27:AU27"/>
    <mergeCell ref="AJ17:AN17"/>
    <mergeCell ref="AK33:AM33"/>
    <mergeCell ref="AH31:AJ32"/>
    <mergeCell ref="AB17:AE17"/>
    <mergeCell ref="F17:I17"/>
    <mergeCell ref="AA33:AG33"/>
    <mergeCell ref="AK31:AM32"/>
    <mergeCell ref="B17:E17"/>
    <mergeCell ref="T34:V34"/>
    <mergeCell ref="J17:M17"/>
    <mergeCell ref="A17:A18"/>
    <mergeCell ref="S17:W17"/>
    <mergeCell ref="N17:R17"/>
    <mergeCell ref="AO17:AR17"/>
    <mergeCell ref="AS17:AW17"/>
    <mergeCell ref="A1:O1"/>
    <mergeCell ref="A7:O7"/>
    <mergeCell ref="P3:AM3"/>
    <mergeCell ref="P1:AM1"/>
    <mergeCell ref="A6:O6"/>
    <mergeCell ref="AN3:BA4"/>
    <mergeCell ref="P7:AL7"/>
    <mergeCell ref="P8:AL8"/>
    <mergeCell ref="A2:O2"/>
    <mergeCell ref="A4:O4"/>
    <mergeCell ref="A3:O3"/>
    <mergeCell ref="P5:AM5"/>
    <mergeCell ref="AO6:BA6"/>
    <mergeCell ref="AN7:BA7"/>
  </mergeCells>
  <phoneticPr fontId="9" type="noConversion"/>
  <pageMargins left="0.39370078740157483" right="0.39370078740157483" top="0.78740157480314965" bottom="0.39370078740157483" header="0.51181102362204722" footer="0.51181102362204722"/>
  <pageSetup paperSize="9" scale="39" firstPageNumber="0" fitToHeight="0" orientation="landscape" r:id="rId1"/>
  <headerFooter alignWithMargins="0"/>
  <colBreaks count="1" manualBreakCount="1">
    <brk id="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1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C8" sqref="C1:Y1048576"/>
    </sheetView>
  </sheetViews>
  <sheetFormatPr defaultRowHeight="15.75" x14ac:dyDescent="0.2"/>
  <cols>
    <col min="1" max="1" width="11.28515625" style="167" customWidth="1"/>
    <col min="2" max="2" width="47.28515625" style="168" customWidth="1"/>
    <col min="3" max="3" width="6.7109375" style="1486" customWidth="1"/>
    <col min="4" max="4" width="12" style="1487" customWidth="1"/>
    <col min="5" max="5" width="7.28515625" style="1487" customWidth="1"/>
    <col min="6" max="6" width="6.42578125" style="1486" customWidth="1"/>
    <col min="7" max="7" width="7.42578125" style="1486" customWidth="1"/>
    <col min="8" max="8" width="9.85546875" style="1486" customWidth="1"/>
    <col min="9" max="9" width="8.7109375" style="23" customWidth="1"/>
    <col min="10" max="10" width="8" style="23" customWidth="1"/>
    <col min="11" max="11" width="5.85546875" style="23" customWidth="1"/>
    <col min="12" max="12" width="7.85546875" style="23" customWidth="1"/>
    <col min="13" max="13" width="8.85546875" style="23" customWidth="1"/>
    <col min="14" max="14" width="6.140625" style="23" customWidth="1"/>
    <col min="15" max="15" width="5.5703125" style="23" customWidth="1"/>
    <col min="16" max="16" width="6.28515625" style="23" customWidth="1"/>
    <col min="17" max="17" width="6.42578125" style="23" customWidth="1"/>
    <col min="18" max="18" width="6.7109375" style="23" customWidth="1"/>
    <col min="19" max="19" width="6.42578125" style="23" customWidth="1"/>
    <col min="20" max="20" width="6.5703125" style="23" customWidth="1"/>
    <col min="21" max="21" width="6.7109375" style="23" customWidth="1"/>
    <col min="22" max="22" width="6.28515625" style="23" customWidth="1"/>
    <col min="23" max="23" width="5.5703125" style="23" customWidth="1"/>
    <col min="24" max="24" width="6.7109375" style="23" customWidth="1"/>
    <col min="25" max="25" width="5.7109375" style="23" customWidth="1"/>
    <col min="26" max="30" width="0" style="23" hidden="1" customWidth="1"/>
    <col min="31" max="16384" width="9.140625" style="23"/>
  </cols>
  <sheetData>
    <row r="1" spans="1:25" s="21" customFormat="1" ht="32.25" customHeight="1" thickBot="1" x14ac:dyDescent="0.25">
      <c r="A1" s="937" t="s">
        <v>364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</row>
    <row r="2" spans="1:25" s="21" customFormat="1" ht="18.75" customHeight="1" x14ac:dyDescent="0.2">
      <c r="A2" s="959" t="s">
        <v>49</v>
      </c>
      <c r="B2" s="904" t="s">
        <v>50</v>
      </c>
      <c r="C2" s="1076" t="s">
        <v>328</v>
      </c>
      <c r="D2" s="1076"/>
      <c r="E2" s="1076"/>
      <c r="F2" s="1076"/>
      <c r="G2" s="1077" t="s">
        <v>51</v>
      </c>
      <c r="H2" s="1078" t="s">
        <v>52</v>
      </c>
      <c r="I2" s="1079"/>
      <c r="J2" s="1079"/>
      <c r="K2" s="1079"/>
      <c r="L2" s="1079"/>
      <c r="M2" s="1080"/>
      <c r="N2" s="1081" t="s">
        <v>53</v>
      </c>
      <c r="O2" s="1082"/>
      <c r="P2" s="1082"/>
      <c r="Q2" s="1082"/>
      <c r="R2" s="1082"/>
      <c r="S2" s="1082"/>
      <c r="T2" s="1082"/>
      <c r="U2" s="1082"/>
      <c r="V2" s="1082"/>
      <c r="W2" s="1082"/>
      <c r="X2" s="1082"/>
      <c r="Y2" s="1083"/>
    </row>
    <row r="3" spans="1:25" s="21" customFormat="1" ht="33" customHeight="1" thickBot="1" x14ac:dyDescent="0.25">
      <c r="A3" s="960"/>
      <c r="B3" s="905"/>
      <c r="C3" s="1084" t="s">
        <v>57</v>
      </c>
      <c r="D3" s="1084" t="s">
        <v>58</v>
      </c>
      <c r="E3" s="1076" t="s">
        <v>157</v>
      </c>
      <c r="F3" s="1076"/>
      <c r="G3" s="1085"/>
      <c r="H3" s="1086" t="s">
        <v>54</v>
      </c>
      <c r="I3" s="1087" t="s">
        <v>55</v>
      </c>
      <c r="J3" s="1088"/>
      <c r="K3" s="1088"/>
      <c r="L3" s="1089"/>
      <c r="M3" s="1090" t="s">
        <v>56</v>
      </c>
      <c r="N3" s="1091"/>
      <c r="O3" s="1092"/>
      <c r="P3" s="1092"/>
      <c r="Q3" s="1092"/>
      <c r="R3" s="1092"/>
      <c r="S3" s="1092"/>
      <c r="T3" s="1092"/>
      <c r="U3" s="1092"/>
      <c r="V3" s="1092"/>
      <c r="W3" s="1092"/>
      <c r="X3" s="1092"/>
      <c r="Y3" s="1093"/>
    </row>
    <row r="4" spans="1:25" s="21" customFormat="1" ht="18" customHeight="1" x14ac:dyDescent="0.2">
      <c r="A4" s="960"/>
      <c r="B4" s="905"/>
      <c r="C4" s="1084"/>
      <c r="D4" s="1084"/>
      <c r="E4" s="1084" t="s">
        <v>155</v>
      </c>
      <c r="F4" s="1084" t="s">
        <v>156</v>
      </c>
      <c r="G4" s="1085"/>
      <c r="H4" s="1094"/>
      <c r="I4" s="1095" t="s">
        <v>23</v>
      </c>
      <c r="J4" s="1095" t="s">
        <v>59</v>
      </c>
      <c r="K4" s="1095" t="s">
        <v>60</v>
      </c>
      <c r="L4" s="1095" t="s">
        <v>61</v>
      </c>
      <c r="M4" s="1096"/>
      <c r="N4" s="1097" t="s">
        <v>62</v>
      </c>
      <c r="O4" s="1098"/>
      <c r="P4" s="1099"/>
      <c r="Q4" s="1097" t="s">
        <v>63</v>
      </c>
      <c r="R4" s="1098"/>
      <c r="S4" s="1099"/>
      <c r="T4" s="1097" t="s">
        <v>64</v>
      </c>
      <c r="U4" s="1098"/>
      <c r="V4" s="1099"/>
      <c r="W4" s="1097" t="s">
        <v>65</v>
      </c>
      <c r="X4" s="1098"/>
      <c r="Y4" s="1099"/>
    </row>
    <row r="5" spans="1:25" s="21" customFormat="1" x14ac:dyDescent="0.2">
      <c r="A5" s="960"/>
      <c r="B5" s="905"/>
      <c r="C5" s="1084"/>
      <c r="D5" s="1084"/>
      <c r="E5" s="1084"/>
      <c r="F5" s="1084"/>
      <c r="G5" s="1085"/>
      <c r="H5" s="1094"/>
      <c r="I5" s="1100"/>
      <c r="J5" s="1100"/>
      <c r="K5" s="1100"/>
      <c r="L5" s="1100"/>
      <c r="M5" s="1096"/>
      <c r="N5" s="1101">
        <v>1</v>
      </c>
      <c r="O5" s="1102" t="s">
        <v>329</v>
      </c>
      <c r="P5" s="1103" t="s">
        <v>330</v>
      </c>
      <c r="Q5" s="1101">
        <v>3</v>
      </c>
      <c r="R5" s="1102" t="s">
        <v>331</v>
      </c>
      <c r="S5" s="1104" t="s">
        <v>332</v>
      </c>
      <c r="T5" s="1105">
        <v>5</v>
      </c>
      <c r="U5" s="1102" t="s">
        <v>333</v>
      </c>
      <c r="V5" s="1104" t="s">
        <v>334</v>
      </c>
      <c r="W5" s="1101">
        <v>7</v>
      </c>
      <c r="X5" s="1102" t="s">
        <v>335</v>
      </c>
      <c r="Y5" s="1104" t="s">
        <v>336</v>
      </c>
    </row>
    <row r="6" spans="1:25" s="21" customFormat="1" x14ac:dyDescent="0.2">
      <c r="A6" s="960"/>
      <c r="B6" s="905"/>
      <c r="C6" s="1084"/>
      <c r="D6" s="1084"/>
      <c r="E6" s="1084"/>
      <c r="F6" s="1084"/>
      <c r="G6" s="1085"/>
      <c r="H6" s="1094"/>
      <c r="I6" s="1100"/>
      <c r="J6" s="1100"/>
      <c r="K6" s="1100"/>
      <c r="L6" s="1100"/>
      <c r="M6" s="1096"/>
      <c r="N6" s="1106" t="s">
        <v>66</v>
      </c>
      <c r="O6" s="1106"/>
      <c r="P6" s="1106"/>
      <c r="Q6" s="1106"/>
      <c r="R6" s="1106"/>
      <c r="S6" s="1106"/>
      <c r="T6" s="1106"/>
      <c r="U6" s="1106"/>
      <c r="V6" s="1106"/>
      <c r="W6" s="1106"/>
      <c r="X6" s="1106"/>
      <c r="Y6" s="1106"/>
    </row>
    <row r="7" spans="1:25" s="21" customFormat="1" ht="26.25" customHeight="1" thickBot="1" x14ac:dyDescent="0.25">
      <c r="A7" s="961"/>
      <c r="B7" s="906"/>
      <c r="C7" s="1084"/>
      <c r="D7" s="1084"/>
      <c r="E7" s="1084"/>
      <c r="F7" s="1084"/>
      <c r="G7" s="1107"/>
      <c r="H7" s="1108"/>
      <c r="I7" s="1109"/>
      <c r="J7" s="1109"/>
      <c r="K7" s="1109"/>
      <c r="L7" s="1109"/>
      <c r="M7" s="1110"/>
      <c r="N7" s="233">
        <v>15</v>
      </c>
      <c r="O7" s="233">
        <v>9</v>
      </c>
      <c r="P7" s="233">
        <v>9</v>
      </c>
      <c r="Q7" s="233">
        <v>15</v>
      </c>
      <c r="R7" s="233">
        <v>9</v>
      </c>
      <c r="S7" s="233">
        <v>9</v>
      </c>
      <c r="T7" s="233">
        <v>15</v>
      </c>
      <c r="U7" s="233">
        <v>9</v>
      </c>
      <c r="V7" s="233">
        <v>9</v>
      </c>
      <c r="W7" s="233">
        <v>15</v>
      </c>
      <c r="X7" s="233">
        <v>9</v>
      </c>
      <c r="Y7" s="233">
        <v>8</v>
      </c>
    </row>
    <row r="8" spans="1:25" s="21" customFormat="1" ht="16.5" thickBot="1" x14ac:dyDescent="0.25">
      <c r="A8" s="84">
        <v>1</v>
      </c>
      <c r="B8" s="84">
        <v>2</v>
      </c>
      <c r="C8" s="1111">
        <v>3</v>
      </c>
      <c r="D8" s="1112">
        <v>4</v>
      </c>
      <c r="E8" s="1112">
        <v>5</v>
      </c>
      <c r="F8" s="1112">
        <v>6</v>
      </c>
      <c r="G8" s="1112">
        <v>7</v>
      </c>
      <c r="H8" s="1112">
        <v>8</v>
      </c>
      <c r="I8" s="1112">
        <v>9</v>
      </c>
      <c r="J8" s="1112">
        <v>10</v>
      </c>
      <c r="K8" s="1112">
        <v>11</v>
      </c>
      <c r="L8" s="1112">
        <v>12</v>
      </c>
      <c r="M8" s="1112">
        <v>13</v>
      </c>
      <c r="N8" s="1112">
        <v>14</v>
      </c>
      <c r="O8" s="1112">
        <v>15</v>
      </c>
      <c r="P8" s="1112">
        <v>16</v>
      </c>
      <c r="Q8" s="1112">
        <v>17</v>
      </c>
      <c r="R8" s="1112">
        <v>18</v>
      </c>
      <c r="S8" s="1112">
        <v>19</v>
      </c>
      <c r="T8" s="1112">
        <v>20</v>
      </c>
      <c r="U8" s="1112">
        <v>21</v>
      </c>
      <c r="V8" s="1112">
        <v>22</v>
      </c>
      <c r="W8" s="1112">
        <v>23</v>
      </c>
      <c r="X8" s="1112">
        <v>24</v>
      </c>
      <c r="Y8" s="1112">
        <v>25</v>
      </c>
    </row>
    <row r="9" spans="1:25" s="21" customFormat="1" ht="20.25" customHeight="1" thickBot="1" x14ac:dyDescent="0.25">
      <c r="A9" s="926" t="s">
        <v>231</v>
      </c>
      <c r="B9" s="927"/>
      <c r="C9" s="927"/>
      <c r="D9" s="927"/>
      <c r="E9" s="927"/>
      <c r="F9" s="927"/>
      <c r="G9" s="927"/>
      <c r="H9" s="927"/>
      <c r="I9" s="927"/>
      <c r="J9" s="927"/>
      <c r="K9" s="927"/>
      <c r="L9" s="927"/>
      <c r="M9" s="927"/>
      <c r="N9" s="927"/>
      <c r="O9" s="927"/>
      <c r="P9" s="927"/>
      <c r="Q9" s="927"/>
      <c r="R9" s="927"/>
      <c r="S9" s="927"/>
      <c r="T9" s="927"/>
      <c r="U9" s="927"/>
      <c r="V9" s="927"/>
      <c r="W9" s="927"/>
      <c r="X9" s="927"/>
      <c r="Y9" s="928"/>
    </row>
    <row r="10" spans="1:25" s="21" customFormat="1" ht="22.5" customHeight="1" thickBot="1" x14ac:dyDescent="0.25">
      <c r="A10" s="903" t="s">
        <v>67</v>
      </c>
      <c r="B10" s="903"/>
      <c r="C10" s="903"/>
      <c r="D10" s="903"/>
      <c r="E10" s="903"/>
      <c r="F10" s="903"/>
      <c r="G10" s="903"/>
      <c r="H10" s="903"/>
      <c r="I10" s="903"/>
      <c r="J10" s="903"/>
      <c r="K10" s="903"/>
      <c r="L10" s="903"/>
      <c r="M10" s="903"/>
      <c r="N10" s="903"/>
      <c r="O10" s="903"/>
      <c r="P10" s="903"/>
      <c r="Q10" s="903"/>
      <c r="R10" s="903"/>
      <c r="S10" s="903"/>
      <c r="T10" s="903"/>
      <c r="U10" s="903"/>
      <c r="V10" s="903"/>
      <c r="W10" s="903"/>
      <c r="X10" s="903"/>
      <c r="Y10" s="903"/>
    </row>
    <row r="11" spans="1:25" s="22" customFormat="1" ht="31.5" x14ac:dyDescent="0.2">
      <c r="A11" s="86" t="s">
        <v>158</v>
      </c>
      <c r="B11" s="87" t="s">
        <v>68</v>
      </c>
      <c r="C11" s="1113"/>
      <c r="D11" s="1114"/>
      <c r="E11" s="1115"/>
      <c r="F11" s="1116"/>
      <c r="G11" s="1117">
        <f>SUM(G12:G16)</f>
        <v>6.5</v>
      </c>
      <c r="H11" s="1117">
        <f t="shared" ref="H11:M11" si="0">SUM(H12:H16)</f>
        <v>195</v>
      </c>
      <c r="I11" s="1117">
        <f t="shared" si="0"/>
        <v>82</v>
      </c>
      <c r="J11" s="1117">
        <f t="shared" si="0"/>
        <v>0</v>
      </c>
      <c r="K11" s="1117">
        <f t="shared" si="0"/>
        <v>0</v>
      </c>
      <c r="L11" s="1117">
        <f t="shared" si="0"/>
        <v>82</v>
      </c>
      <c r="M11" s="1117">
        <f t="shared" si="0"/>
        <v>113</v>
      </c>
      <c r="N11" s="1118"/>
      <c r="O11" s="1119"/>
      <c r="P11" s="1120"/>
      <c r="Q11" s="1118"/>
      <c r="R11" s="1119"/>
      <c r="S11" s="1121"/>
      <c r="T11" s="1122"/>
      <c r="U11" s="1119"/>
      <c r="V11" s="1121"/>
      <c r="W11" s="1122"/>
      <c r="X11" s="1119"/>
      <c r="Y11" s="1121"/>
    </row>
    <row r="12" spans="1:25" s="22" customFormat="1" ht="31.5" x14ac:dyDescent="0.2">
      <c r="A12" s="88" t="s">
        <v>159</v>
      </c>
      <c r="B12" s="89" t="s">
        <v>68</v>
      </c>
      <c r="C12" s="227"/>
      <c r="D12" s="196">
        <v>1</v>
      </c>
      <c r="E12" s="197"/>
      <c r="F12" s="1123"/>
      <c r="G12" s="214">
        <v>2</v>
      </c>
      <c r="H12" s="235">
        <f t="shared" ref="H12:H20" si="1">G12*30</f>
        <v>60</v>
      </c>
      <c r="I12" s="200">
        <v>30</v>
      </c>
      <c r="J12" s="208"/>
      <c r="K12" s="208"/>
      <c r="L12" s="208">
        <v>30</v>
      </c>
      <c r="M12" s="209">
        <f t="shared" ref="M12:M20" si="2">H12-I12</f>
        <v>30</v>
      </c>
      <c r="N12" s="1124">
        <v>2</v>
      </c>
      <c r="O12" s="1125"/>
      <c r="P12" s="1126"/>
      <c r="Q12" s="1124"/>
      <c r="R12" s="1125"/>
      <c r="S12" s="1127"/>
      <c r="T12" s="1128"/>
      <c r="U12" s="1125"/>
      <c r="V12" s="1127"/>
      <c r="W12" s="1128"/>
      <c r="X12" s="1125"/>
      <c r="Y12" s="1127"/>
    </row>
    <row r="13" spans="1:25" s="22" customFormat="1" ht="31.5" x14ac:dyDescent="0.2">
      <c r="A13" s="88" t="s">
        <v>160</v>
      </c>
      <c r="B13" s="89" t="s">
        <v>68</v>
      </c>
      <c r="C13" s="227"/>
      <c r="D13" s="196"/>
      <c r="E13" s="197"/>
      <c r="F13" s="1123"/>
      <c r="G13" s="214">
        <v>1.5</v>
      </c>
      <c r="H13" s="235">
        <f t="shared" si="1"/>
        <v>45</v>
      </c>
      <c r="I13" s="200">
        <f t="shared" ref="I13:I20" si="3">J13+L13</f>
        <v>18</v>
      </c>
      <c r="J13" s="208"/>
      <c r="K13" s="208"/>
      <c r="L13" s="208">
        <v>18</v>
      </c>
      <c r="M13" s="209">
        <f t="shared" si="2"/>
        <v>27</v>
      </c>
      <c r="N13" s="1124"/>
      <c r="O13" s="1125">
        <v>2</v>
      </c>
      <c r="P13" s="1126"/>
      <c r="Q13" s="1124"/>
      <c r="R13" s="1125"/>
      <c r="S13" s="1127"/>
      <c r="T13" s="1128"/>
      <c r="U13" s="1125"/>
      <c r="V13" s="1127"/>
      <c r="W13" s="1128"/>
      <c r="X13" s="1125"/>
      <c r="Y13" s="1127"/>
    </row>
    <row r="14" spans="1:25" s="22" customFormat="1" ht="31.5" x14ac:dyDescent="0.2">
      <c r="A14" s="88" t="s">
        <v>161</v>
      </c>
      <c r="B14" s="89" t="s">
        <v>68</v>
      </c>
      <c r="C14" s="227" t="s">
        <v>330</v>
      </c>
      <c r="D14" s="1129"/>
      <c r="E14" s="1130"/>
      <c r="F14" s="1123"/>
      <c r="G14" s="214">
        <v>1.5</v>
      </c>
      <c r="H14" s="235">
        <f t="shared" si="1"/>
        <v>45</v>
      </c>
      <c r="I14" s="200">
        <f t="shared" si="3"/>
        <v>18</v>
      </c>
      <c r="J14" s="208"/>
      <c r="K14" s="208"/>
      <c r="L14" s="208">
        <v>18</v>
      </c>
      <c r="M14" s="209">
        <f t="shared" si="2"/>
        <v>27</v>
      </c>
      <c r="N14" s="1124"/>
      <c r="O14" s="1125"/>
      <c r="P14" s="1126">
        <v>2</v>
      </c>
      <c r="Q14" s="1124"/>
      <c r="R14" s="1125"/>
      <c r="S14" s="1127"/>
      <c r="T14" s="1128"/>
      <c r="U14" s="1125"/>
      <c r="V14" s="1127"/>
      <c r="W14" s="1131"/>
      <c r="X14" s="379"/>
      <c r="Y14" s="1132"/>
    </row>
    <row r="15" spans="1:25" s="22" customFormat="1" x14ac:dyDescent="0.2">
      <c r="A15" s="120" t="s">
        <v>284</v>
      </c>
      <c r="B15" s="99" t="s">
        <v>68</v>
      </c>
      <c r="C15" s="1133"/>
      <c r="D15" s="1134" t="s">
        <v>337</v>
      </c>
      <c r="E15" s="1134"/>
      <c r="F15" s="1135"/>
      <c r="G15" s="1136"/>
      <c r="H15" s="19"/>
      <c r="I15" s="1133"/>
      <c r="J15" s="1133"/>
      <c r="K15" s="1133"/>
      <c r="L15" s="1133"/>
      <c r="M15" s="1133"/>
      <c r="N15" s="1133"/>
      <c r="O15" s="1133"/>
      <c r="P15" s="1133"/>
      <c r="Q15" s="1133" t="s">
        <v>285</v>
      </c>
      <c r="R15" s="1133" t="s">
        <v>285</v>
      </c>
      <c r="S15" s="1133" t="s">
        <v>285</v>
      </c>
      <c r="T15" s="1133" t="s">
        <v>285</v>
      </c>
      <c r="U15" s="1133" t="s">
        <v>285</v>
      </c>
      <c r="V15" s="1133" t="s">
        <v>285</v>
      </c>
      <c r="W15" s="1133" t="s">
        <v>285</v>
      </c>
      <c r="X15" s="1133" t="s">
        <v>285</v>
      </c>
      <c r="Y15" s="1133"/>
    </row>
    <row r="16" spans="1:25" s="22" customFormat="1" x14ac:dyDescent="0.2">
      <c r="A16" s="120" t="s">
        <v>289</v>
      </c>
      <c r="B16" s="99" t="s">
        <v>68</v>
      </c>
      <c r="C16" s="1133"/>
      <c r="D16" s="1134" t="s">
        <v>336</v>
      </c>
      <c r="E16" s="1134"/>
      <c r="F16" s="1135"/>
      <c r="G16" s="1136">
        <v>1.5</v>
      </c>
      <c r="H16" s="1137">
        <f>G16*30</f>
        <v>45</v>
      </c>
      <c r="I16" s="1124">
        <v>16</v>
      </c>
      <c r="J16" s="1125"/>
      <c r="K16" s="1125"/>
      <c r="L16" s="1125">
        <v>16</v>
      </c>
      <c r="M16" s="1127">
        <f>H16-I16</f>
        <v>29</v>
      </c>
      <c r="N16" s="1133"/>
      <c r="O16" s="1133"/>
      <c r="P16" s="1133"/>
      <c r="Q16" s="1133"/>
      <c r="R16" s="1133"/>
      <c r="S16" s="1133"/>
      <c r="T16" s="1133"/>
      <c r="U16" s="1133"/>
      <c r="V16" s="1133"/>
      <c r="W16" s="1133"/>
      <c r="X16" s="1133"/>
      <c r="Y16" s="1133">
        <v>2</v>
      </c>
    </row>
    <row r="17" spans="1:26" s="22" customFormat="1" x14ac:dyDescent="0.2">
      <c r="A17" s="88" t="s">
        <v>162</v>
      </c>
      <c r="B17" s="100" t="s">
        <v>69</v>
      </c>
      <c r="C17" s="227">
        <v>1</v>
      </c>
      <c r="D17" s="1129"/>
      <c r="E17" s="1130"/>
      <c r="F17" s="202"/>
      <c r="G17" s="241">
        <v>4.5</v>
      </c>
      <c r="H17" s="1138">
        <f t="shared" si="1"/>
        <v>135</v>
      </c>
      <c r="I17" s="1139">
        <f t="shared" si="3"/>
        <v>45</v>
      </c>
      <c r="J17" s="257">
        <v>30</v>
      </c>
      <c r="K17" s="257"/>
      <c r="L17" s="257">
        <v>15</v>
      </c>
      <c r="M17" s="1140">
        <f t="shared" si="2"/>
        <v>90</v>
      </c>
      <c r="N17" s="1124">
        <v>3</v>
      </c>
      <c r="O17" s="1125"/>
      <c r="P17" s="1126"/>
      <c r="Q17" s="1124"/>
      <c r="R17" s="1125"/>
      <c r="S17" s="1127"/>
      <c r="T17" s="1128"/>
      <c r="U17" s="1125"/>
      <c r="V17" s="1127"/>
      <c r="W17" s="1128"/>
      <c r="X17" s="217"/>
      <c r="Y17" s="1141"/>
    </row>
    <row r="18" spans="1:26" s="22" customFormat="1" x14ac:dyDescent="0.2">
      <c r="A18" s="88" t="s">
        <v>163</v>
      </c>
      <c r="B18" s="100" t="s">
        <v>70</v>
      </c>
      <c r="C18" s="227"/>
      <c r="D18" s="208" t="s">
        <v>332</v>
      </c>
      <c r="E18" s="226"/>
      <c r="F18" s="1142"/>
      <c r="G18" s="241">
        <v>3</v>
      </c>
      <c r="H18" s="1138">
        <f t="shared" si="1"/>
        <v>90</v>
      </c>
      <c r="I18" s="1139">
        <f t="shared" si="3"/>
        <v>30</v>
      </c>
      <c r="J18" s="257">
        <v>20</v>
      </c>
      <c r="K18" s="257"/>
      <c r="L18" s="257">
        <v>10</v>
      </c>
      <c r="M18" s="1140">
        <f t="shared" si="2"/>
        <v>60</v>
      </c>
      <c r="N18" s="1124"/>
      <c r="O18" s="1125"/>
      <c r="P18" s="1143"/>
      <c r="Q18" s="1124"/>
      <c r="R18" s="1125"/>
      <c r="S18" s="1127">
        <v>3</v>
      </c>
      <c r="T18" s="1128"/>
      <c r="U18" s="1125"/>
      <c r="V18" s="1127"/>
      <c r="W18" s="1128"/>
      <c r="X18" s="1125"/>
      <c r="Y18" s="1127"/>
    </row>
    <row r="19" spans="1:26" s="22" customFormat="1" ht="31.5" x14ac:dyDescent="0.2">
      <c r="A19" s="88" t="s">
        <v>164</v>
      </c>
      <c r="B19" s="89" t="s">
        <v>279</v>
      </c>
      <c r="C19" s="1144" t="s">
        <v>332</v>
      </c>
      <c r="D19" s="208"/>
      <c r="E19" s="226"/>
      <c r="F19" s="226"/>
      <c r="G19" s="241">
        <v>3</v>
      </c>
      <c r="H19" s="1138">
        <f t="shared" si="1"/>
        <v>90</v>
      </c>
      <c r="I19" s="1139">
        <f>J19+L19</f>
        <v>36</v>
      </c>
      <c r="J19" s="257">
        <v>9</v>
      </c>
      <c r="K19" s="257"/>
      <c r="L19" s="257">
        <v>27</v>
      </c>
      <c r="M19" s="1140">
        <f t="shared" si="2"/>
        <v>54</v>
      </c>
      <c r="N19" s="1124"/>
      <c r="O19" s="1125"/>
      <c r="P19" s="1126"/>
      <c r="Q19" s="1124"/>
      <c r="R19" s="1125"/>
      <c r="S19" s="1127">
        <v>4</v>
      </c>
      <c r="T19" s="1128"/>
      <c r="U19" s="1125"/>
      <c r="V19" s="1127"/>
      <c r="W19" s="1128"/>
      <c r="X19" s="1125"/>
      <c r="Y19" s="1127"/>
    </row>
    <row r="20" spans="1:26" ht="16.5" thickBot="1" x14ac:dyDescent="0.25">
      <c r="A20" s="102" t="s">
        <v>165</v>
      </c>
      <c r="B20" s="103" t="s">
        <v>71</v>
      </c>
      <c r="C20" s="1145">
        <v>3</v>
      </c>
      <c r="D20" s="1146"/>
      <c r="E20" s="1147"/>
      <c r="F20" s="1148"/>
      <c r="G20" s="1149">
        <v>4.5</v>
      </c>
      <c r="H20" s="1138">
        <f t="shared" si="1"/>
        <v>135</v>
      </c>
      <c r="I20" s="1150">
        <f t="shared" si="3"/>
        <v>45</v>
      </c>
      <c r="J20" s="1151">
        <v>30</v>
      </c>
      <c r="K20" s="1152"/>
      <c r="L20" s="1151">
        <v>15</v>
      </c>
      <c r="M20" s="1140">
        <f t="shared" si="2"/>
        <v>90</v>
      </c>
      <c r="N20" s="1153"/>
      <c r="O20" s="1154"/>
      <c r="P20" s="1155"/>
      <c r="Q20" s="1153">
        <v>3</v>
      </c>
      <c r="R20" s="1154"/>
      <c r="S20" s="1156"/>
      <c r="T20" s="1157"/>
      <c r="U20" s="1158"/>
      <c r="V20" s="1159"/>
      <c r="W20" s="1157"/>
      <c r="X20" s="1158"/>
      <c r="Y20" s="1159"/>
    </row>
    <row r="21" spans="1:26" s="21" customFormat="1" ht="16.5" thickBot="1" x14ac:dyDescent="0.25">
      <c r="A21" s="951" t="s">
        <v>117</v>
      </c>
      <c r="B21" s="952"/>
      <c r="C21" s="1160"/>
      <c r="D21" s="1161"/>
      <c r="E21" s="1162"/>
      <c r="F21" s="1162"/>
      <c r="G21" s="1163">
        <f>G11+G17+G18+G19+G20</f>
        <v>21.5</v>
      </c>
      <c r="H21" s="1163">
        <f t="shared" ref="H21:M21" si="4">H11+H17+H18+H19+H20</f>
        <v>645</v>
      </c>
      <c r="I21" s="1164">
        <f t="shared" si="4"/>
        <v>238</v>
      </c>
      <c r="J21" s="1164">
        <f t="shared" si="4"/>
        <v>89</v>
      </c>
      <c r="K21" s="1164">
        <f t="shared" si="4"/>
        <v>0</v>
      </c>
      <c r="L21" s="1164">
        <f t="shared" si="4"/>
        <v>149</v>
      </c>
      <c r="M21" s="1164">
        <f t="shared" si="4"/>
        <v>407</v>
      </c>
      <c r="N21" s="1165">
        <f t="shared" ref="N21:S21" si="5">SUM(N11:N20)</f>
        <v>5</v>
      </c>
      <c r="O21" s="1165">
        <f t="shared" si="5"/>
        <v>2</v>
      </c>
      <c r="P21" s="1165">
        <f t="shared" si="5"/>
        <v>2</v>
      </c>
      <c r="Q21" s="1165">
        <f t="shared" si="5"/>
        <v>3</v>
      </c>
      <c r="R21" s="1165">
        <f t="shared" si="5"/>
        <v>0</v>
      </c>
      <c r="S21" s="1165">
        <f t="shared" si="5"/>
        <v>7</v>
      </c>
      <c r="T21" s="1166"/>
      <c r="U21" s="1165"/>
      <c r="V21" s="1165"/>
      <c r="W21" s="1166"/>
      <c r="X21" s="1165"/>
      <c r="Y21" s="1165">
        <f>SUM(Y11:Y20)</f>
        <v>2</v>
      </c>
      <c r="Z21" s="21">
        <f>30*G21</f>
        <v>645</v>
      </c>
    </row>
    <row r="22" spans="1:26" s="22" customFormat="1" x14ac:dyDescent="0.2">
      <c r="A22" s="104" t="s">
        <v>166</v>
      </c>
      <c r="B22" s="105" t="s">
        <v>73</v>
      </c>
      <c r="C22" s="1167"/>
      <c r="D22" s="1168"/>
      <c r="E22" s="1168"/>
      <c r="F22" s="1169"/>
      <c r="G22" s="1170">
        <f>SUM(G23:G28)</f>
        <v>13</v>
      </c>
      <c r="H22" s="1170">
        <f t="shared" ref="H22:M22" si="6">SUM(H23:H28)</f>
        <v>390</v>
      </c>
      <c r="I22" s="1170">
        <f t="shared" si="6"/>
        <v>252</v>
      </c>
      <c r="J22" s="1170">
        <f t="shared" si="6"/>
        <v>2</v>
      </c>
      <c r="K22" s="1170">
        <f t="shared" si="6"/>
        <v>0</v>
      </c>
      <c r="L22" s="1170">
        <f t="shared" si="6"/>
        <v>250</v>
      </c>
      <c r="M22" s="1170">
        <f t="shared" si="6"/>
        <v>138</v>
      </c>
      <c r="N22" s="1118"/>
      <c r="O22" s="1119"/>
      <c r="P22" s="1120"/>
      <c r="Q22" s="1118"/>
      <c r="R22" s="1171"/>
      <c r="S22" s="1121"/>
      <c r="T22" s="1113"/>
      <c r="U22" s="1172"/>
      <c r="V22" s="1173"/>
      <c r="W22" s="1113"/>
      <c r="X22" s="1172"/>
      <c r="Y22" s="1173"/>
    </row>
    <row r="23" spans="1:26" x14ac:dyDescent="0.2">
      <c r="A23" s="106" t="s">
        <v>167</v>
      </c>
      <c r="B23" s="107" t="s">
        <v>73</v>
      </c>
      <c r="C23" s="1174"/>
      <c r="D23" s="1175">
        <v>1</v>
      </c>
      <c r="E23" s="1176"/>
      <c r="F23" s="1177"/>
      <c r="G23" s="1178">
        <v>3</v>
      </c>
      <c r="H23" s="1179">
        <f t="shared" ref="H23:H28" si="7">G23*30</f>
        <v>90</v>
      </c>
      <c r="I23" s="1180">
        <f>SUM($J23:$L23)</f>
        <v>60</v>
      </c>
      <c r="J23" s="1181">
        <v>2</v>
      </c>
      <c r="K23" s="1181"/>
      <c r="L23" s="1181">
        <v>58</v>
      </c>
      <c r="M23" s="1182">
        <f t="shared" ref="M23:M28" si="8">H23-I23</f>
        <v>30</v>
      </c>
      <c r="N23" s="1124">
        <v>4</v>
      </c>
      <c r="O23" s="1125"/>
      <c r="P23" s="1126"/>
      <c r="Q23" s="1124"/>
      <c r="R23" s="1183"/>
      <c r="S23" s="1127"/>
      <c r="T23" s="1184"/>
      <c r="U23" s="1185"/>
      <c r="V23" s="1186"/>
      <c r="W23" s="1184"/>
      <c r="X23" s="1185"/>
      <c r="Y23" s="1186"/>
    </row>
    <row r="24" spans="1:26" x14ac:dyDescent="0.2">
      <c r="A24" s="106" t="s">
        <v>168</v>
      </c>
      <c r="B24" s="107" t="s">
        <v>73</v>
      </c>
      <c r="C24" s="1174"/>
      <c r="D24" s="1176"/>
      <c r="E24" s="1176"/>
      <c r="F24" s="1177"/>
      <c r="G24" s="1178">
        <v>2</v>
      </c>
      <c r="H24" s="1179">
        <f t="shared" si="7"/>
        <v>60</v>
      </c>
      <c r="I24" s="1180">
        <v>36</v>
      </c>
      <c r="J24" s="1181"/>
      <c r="K24" s="1181"/>
      <c r="L24" s="1181">
        <v>36</v>
      </c>
      <c r="M24" s="1182">
        <f t="shared" si="8"/>
        <v>24</v>
      </c>
      <c r="N24" s="1124"/>
      <c r="O24" s="1125">
        <v>4</v>
      </c>
      <c r="P24" s="1126"/>
      <c r="Q24" s="1124"/>
      <c r="R24" s="1183"/>
      <c r="S24" s="1127"/>
      <c r="T24" s="1184"/>
      <c r="U24" s="1185"/>
      <c r="V24" s="1186"/>
      <c r="W24" s="1184"/>
      <c r="X24" s="1185"/>
      <c r="Y24" s="1186"/>
    </row>
    <row r="25" spans="1:26" x14ac:dyDescent="0.2">
      <c r="A25" s="106" t="s">
        <v>169</v>
      </c>
      <c r="B25" s="107" t="s">
        <v>73</v>
      </c>
      <c r="C25" s="1174"/>
      <c r="D25" s="1175" t="s">
        <v>338</v>
      </c>
      <c r="E25" s="1187"/>
      <c r="F25" s="1177"/>
      <c r="G25" s="1178">
        <v>2</v>
      </c>
      <c r="H25" s="1179">
        <f t="shared" si="7"/>
        <v>60</v>
      </c>
      <c r="I25" s="1180">
        <v>36</v>
      </c>
      <c r="J25" s="1181"/>
      <c r="K25" s="1181"/>
      <c r="L25" s="1181">
        <v>36</v>
      </c>
      <c r="M25" s="1182">
        <f t="shared" si="8"/>
        <v>24</v>
      </c>
      <c r="N25" s="1124"/>
      <c r="O25" s="1125"/>
      <c r="P25" s="1126">
        <v>4</v>
      </c>
      <c r="Q25" s="1124"/>
      <c r="R25" s="1183"/>
      <c r="S25" s="1127"/>
      <c r="T25" s="1184"/>
      <c r="U25" s="1185"/>
      <c r="V25" s="1186"/>
      <c r="W25" s="1184"/>
      <c r="X25" s="1185"/>
      <c r="Y25" s="1186"/>
    </row>
    <row r="26" spans="1:26" x14ac:dyDescent="0.2">
      <c r="A26" s="106" t="s">
        <v>170</v>
      </c>
      <c r="B26" s="107" t="s">
        <v>73</v>
      </c>
      <c r="C26" s="1174"/>
      <c r="D26" s="1175">
        <v>3</v>
      </c>
      <c r="E26" s="1187"/>
      <c r="F26" s="1177"/>
      <c r="G26" s="1178">
        <v>3</v>
      </c>
      <c r="H26" s="1179">
        <f t="shared" si="7"/>
        <v>90</v>
      </c>
      <c r="I26" s="1180">
        <v>60</v>
      </c>
      <c r="J26" s="1181"/>
      <c r="K26" s="1181"/>
      <c r="L26" s="1181">
        <v>60</v>
      </c>
      <c r="M26" s="1182">
        <f t="shared" si="8"/>
        <v>30</v>
      </c>
      <c r="N26" s="1124"/>
      <c r="O26" s="1125"/>
      <c r="P26" s="1126"/>
      <c r="Q26" s="1188">
        <v>4</v>
      </c>
      <c r="R26" s="1183"/>
      <c r="S26" s="1127"/>
      <c r="T26" s="1184"/>
      <c r="U26" s="1185"/>
      <c r="V26" s="1186"/>
      <c r="W26" s="1184"/>
      <c r="X26" s="1185"/>
      <c r="Y26" s="1186"/>
    </row>
    <row r="27" spans="1:26" x14ac:dyDescent="0.2">
      <c r="A27" s="106" t="s">
        <v>171</v>
      </c>
      <c r="B27" s="107" t="s">
        <v>73</v>
      </c>
      <c r="C27" s="1174"/>
      <c r="D27" s="1187"/>
      <c r="E27" s="1187"/>
      <c r="F27" s="1177"/>
      <c r="G27" s="1178">
        <v>1.5</v>
      </c>
      <c r="H27" s="1179">
        <f t="shared" si="7"/>
        <v>45</v>
      </c>
      <c r="I27" s="1180">
        <v>30</v>
      </c>
      <c r="J27" s="1181"/>
      <c r="K27" s="1181"/>
      <c r="L27" s="1181">
        <v>30</v>
      </c>
      <c r="M27" s="1182">
        <f t="shared" si="8"/>
        <v>15</v>
      </c>
      <c r="N27" s="1124"/>
      <c r="O27" s="1125"/>
      <c r="P27" s="1126"/>
      <c r="Q27" s="1189"/>
      <c r="R27" s="1133">
        <v>4</v>
      </c>
      <c r="S27" s="1127"/>
      <c r="T27" s="1184"/>
      <c r="U27" s="1185"/>
      <c r="V27" s="1186"/>
      <c r="W27" s="1184"/>
      <c r="X27" s="1185"/>
      <c r="Y27" s="1186"/>
    </row>
    <row r="28" spans="1:26" x14ac:dyDescent="0.2">
      <c r="A28" s="106" t="s">
        <v>172</v>
      </c>
      <c r="B28" s="107" t="s">
        <v>73</v>
      </c>
      <c r="C28" s="1174"/>
      <c r="D28" s="1175" t="s">
        <v>339</v>
      </c>
      <c r="E28" s="1187"/>
      <c r="F28" s="1177"/>
      <c r="G28" s="1178">
        <v>1.5</v>
      </c>
      <c r="H28" s="1179">
        <f t="shared" si="7"/>
        <v>45</v>
      </c>
      <c r="I28" s="1180">
        <v>30</v>
      </c>
      <c r="J28" s="1181"/>
      <c r="K28" s="1181"/>
      <c r="L28" s="1181">
        <v>30</v>
      </c>
      <c r="M28" s="1182">
        <f t="shared" si="8"/>
        <v>15</v>
      </c>
      <c r="N28" s="1124"/>
      <c r="O28" s="1125"/>
      <c r="P28" s="1126"/>
      <c r="Q28" s="1124"/>
      <c r="R28" s="1190"/>
      <c r="S28" s="1191">
        <v>4</v>
      </c>
      <c r="T28" s="1184"/>
      <c r="U28" s="1185"/>
      <c r="V28" s="1186"/>
      <c r="W28" s="1184"/>
      <c r="X28" s="1185"/>
      <c r="Y28" s="1186"/>
    </row>
    <row r="29" spans="1:26" ht="51" customHeight="1" thickBot="1" x14ac:dyDescent="0.25">
      <c r="A29" s="106" t="s">
        <v>173</v>
      </c>
      <c r="B29" s="176" t="s">
        <v>73</v>
      </c>
      <c r="C29" s="1174"/>
      <c r="D29" s="1187" t="s">
        <v>340</v>
      </c>
      <c r="E29" s="1187"/>
      <c r="F29" s="1177"/>
      <c r="G29" s="1178"/>
      <c r="H29" s="1179"/>
      <c r="I29" s="1180">
        <f>SUM($J29:$L29)</f>
        <v>0</v>
      </c>
      <c r="J29" s="1181"/>
      <c r="K29" s="1181"/>
      <c r="L29" s="1181"/>
      <c r="M29" s="1192"/>
      <c r="N29" s="1193"/>
      <c r="O29" s="1194"/>
      <c r="P29" s="1195"/>
      <c r="Q29" s="1193"/>
      <c r="R29" s="1194"/>
      <c r="S29" s="1195"/>
      <c r="T29" s="1196" t="s">
        <v>74</v>
      </c>
      <c r="U29" s="1196" t="s">
        <v>74</v>
      </c>
      <c r="V29" s="1196" t="s">
        <v>74</v>
      </c>
      <c r="W29" s="1196" t="s">
        <v>74</v>
      </c>
      <c r="X29" s="1196" t="s">
        <v>74</v>
      </c>
      <c r="Y29" s="1197"/>
    </row>
    <row r="30" spans="1:26" s="21" customFormat="1" ht="37.5" customHeight="1" thickBot="1" x14ac:dyDescent="0.25">
      <c r="A30" s="962" t="s">
        <v>296</v>
      </c>
      <c r="B30" s="963"/>
      <c r="C30" s="963"/>
      <c r="D30" s="964"/>
      <c r="E30" s="1198"/>
      <c r="F30" s="1199"/>
      <c r="G30" s="1200"/>
      <c r="H30" s="1201"/>
      <c r="I30" s="1202"/>
      <c r="J30" s="1203"/>
      <c r="K30" s="1204"/>
      <c r="L30" s="1203"/>
      <c r="M30" s="1205"/>
      <c r="N30" s="1206"/>
      <c r="O30" s="1206"/>
      <c r="P30" s="1207"/>
      <c r="Q30" s="1208"/>
      <c r="R30" s="1209"/>
      <c r="S30" s="1210"/>
      <c r="T30" s="1208"/>
      <c r="U30" s="1211"/>
      <c r="V30" s="1210"/>
      <c r="W30" s="1208"/>
      <c r="X30" s="1211"/>
      <c r="Y30" s="1210"/>
    </row>
    <row r="31" spans="1:26" s="21" customFormat="1" ht="16.5" thickBot="1" x14ac:dyDescent="0.25">
      <c r="A31" s="965" t="s">
        <v>174</v>
      </c>
      <c r="B31" s="966"/>
      <c r="C31" s="966"/>
      <c r="D31" s="966"/>
      <c r="E31" s="966"/>
      <c r="F31" s="967"/>
      <c r="G31" s="1212">
        <f>G22</f>
        <v>13</v>
      </c>
      <c r="H31" s="1212">
        <f t="shared" ref="H31:M31" si="9">H22</f>
        <v>390</v>
      </c>
      <c r="I31" s="1212">
        <f t="shared" si="9"/>
        <v>252</v>
      </c>
      <c r="J31" s="1212">
        <f t="shared" si="9"/>
        <v>2</v>
      </c>
      <c r="K31" s="1212">
        <f t="shared" si="9"/>
        <v>0</v>
      </c>
      <c r="L31" s="1212">
        <f t="shared" si="9"/>
        <v>250</v>
      </c>
      <c r="M31" s="1212">
        <f t="shared" si="9"/>
        <v>138</v>
      </c>
      <c r="N31" s="1213">
        <f>SUM(N23:N29)</f>
        <v>4</v>
      </c>
      <c r="O31" s="1214">
        <f>SUM(O23:O29)</f>
        <v>4</v>
      </c>
      <c r="P31" s="1215">
        <f>SUM(P23:P29)</f>
        <v>4</v>
      </c>
      <c r="Q31" s="1214">
        <v>4</v>
      </c>
      <c r="R31" s="1214">
        <v>4</v>
      </c>
      <c r="S31" s="1214">
        <v>4</v>
      </c>
      <c r="T31" s="1216"/>
      <c r="U31" s="1217"/>
      <c r="V31" s="1218"/>
      <c r="W31" s="1216"/>
      <c r="X31" s="1217"/>
      <c r="Y31" s="1218"/>
      <c r="Z31" s="21">
        <f>30*G31</f>
        <v>390</v>
      </c>
    </row>
    <row r="32" spans="1:26" ht="16.5" customHeight="1" x14ac:dyDescent="0.2">
      <c r="A32" s="955" t="s">
        <v>72</v>
      </c>
      <c r="B32" s="956"/>
      <c r="C32" s="956"/>
      <c r="D32" s="956"/>
      <c r="E32" s="956"/>
      <c r="F32" s="957"/>
      <c r="G32" s="1219">
        <f>G21+G31</f>
        <v>34.5</v>
      </c>
      <c r="H32" s="1219">
        <f t="shared" ref="H32:S32" si="10">H21+H31</f>
        <v>1035</v>
      </c>
      <c r="I32" s="1219">
        <f t="shared" si="10"/>
        <v>490</v>
      </c>
      <c r="J32" s="1219">
        <f t="shared" si="10"/>
        <v>91</v>
      </c>
      <c r="K32" s="1219">
        <f t="shared" si="10"/>
        <v>0</v>
      </c>
      <c r="L32" s="1219">
        <f t="shared" si="10"/>
        <v>399</v>
      </c>
      <c r="M32" s="1219">
        <f t="shared" si="10"/>
        <v>545</v>
      </c>
      <c r="N32" s="1220">
        <f t="shared" si="10"/>
        <v>9</v>
      </c>
      <c r="O32" s="1220">
        <f t="shared" si="10"/>
        <v>6</v>
      </c>
      <c r="P32" s="1220">
        <f t="shared" si="10"/>
        <v>6</v>
      </c>
      <c r="Q32" s="1220">
        <f t="shared" si="10"/>
        <v>7</v>
      </c>
      <c r="R32" s="1220">
        <f t="shared" si="10"/>
        <v>4</v>
      </c>
      <c r="S32" s="1220">
        <f t="shared" si="10"/>
        <v>11</v>
      </c>
      <c r="T32" s="1221"/>
      <c r="U32" s="1222"/>
      <c r="V32" s="1223"/>
      <c r="W32" s="1221"/>
      <c r="X32" s="1222"/>
      <c r="Y32" s="1220">
        <f t="shared" ref="Y32" si="11">Y21+Y31</f>
        <v>2</v>
      </c>
      <c r="Z32" s="21">
        <f>30*G32</f>
        <v>1035</v>
      </c>
    </row>
    <row r="33" spans="1:33" ht="16.5" customHeight="1" x14ac:dyDescent="0.2">
      <c r="A33" s="971" t="s">
        <v>75</v>
      </c>
      <c r="B33" s="971"/>
      <c r="C33" s="971"/>
      <c r="D33" s="971"/>
      <c r="E33" s="971"/>
      <c r="F33" s="971"/>
      <c r="G33" s="971"/>
      <c r="H33" s="971"/>
      <c r="I33" s="971"/>
      <c r="J33" s="971"/>
      <c r="K33" s="971"/>
      <c r="L33" s="971"/>
      <c r="M33" s="971"/>
      <c r="N33" s="971"/>
      <c r="O33" s="971"/>
      <c r="P33" s="971"/>
      <c r="Q33" s="971"/>
      <c r="R33" s="971"/>
      <c r="S33" s="971"/>
      <c r="T33" s="971"/>
      <c r="U33" s="971"/>
      <c r="V33" s="971"/>
      <c r="W33" s="971"/>
      <c r="X33" s="971"/>
      <c r="Y33" s="971"/>
    </row>
    <row r="34" spans="1:33" s="66" customFormat="1" ht="16.5" customHeight="1" x14ac:dyDescent="0.2">
      <c r="A34" s="120" t="s">
        <v>175</v>
      </c>
      <c r="B34" s="291" t="s">
        <v>294</v>
      </c>
      <c r="C34" s="1224"/>
      <c r="D34" s="1224" t="s">
        <v>295</v>
      </c>
      <c r="E34" s="1224"/>
      <c r="F34" s="1225"/>
      <c r="G34" s="1226">
        <v>2</v>
      </c>
      <c r="H34" s="1227">
        <f>G34*30</f>
        <v>60</v>
      </c>
      <c r="I34" s="1228">
        <f>J34+K34+L34</f>
        <v>30</v>
      </c>
      <c r="J34" s="1227">
        <v>15</v>
      </c>
      <c r="K34" s="1229"/>
      <c r="L34" s="1229">
        <v>15</v>
      </c>
      <c r="M34" s="1230">
        <f>H34-I34</f>
        <v>30</v>
      </c>
      <c r="N34" s="1231">
        <v>2</v>
      </c>
      <c r="O34" s="1231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AE34" s="23"/>
      <c r="AF34" s="23"/>
      <c r="AG34" s="23"/>
    </row>
    <row r="35" spans="1:33" ht="26.25" customHeight="1" x14ac:dyDescent="0.2">
      <c r="A35" s="120" t="s">
        <v>176</v>
      </c>
      <c r="B35" s="292" t="s">
        <v>76</v>
      </c>
      <c r="C35" s="193"/>
      <c r="D35" s="201"/>
      <c r="E35" s="201"/>
      <c r="F35" s="201"/>
      <c r="G35" s="1232">
        <f>G36+G37</f>
        <v>6</v>
      </c>
      <c r="H35" s="1233">
        <f>G35*30</f>
        <v>180</v>
      </c>
      <c r="I35" s="253">
        <f>I36+I37</f>
        <v>90</v>
      </c>
      <c r="J35" s="253">
        <f>J36+J37</f>
        <v>33</v>
      </c>
      <c r="K35" s="253">
        <f>K36+K37</f>
        <v>15</v>
      </c>
      <c r="L35" s="253">
        <f>L36+L37</f>
        <v>42</v>
      </c>
      <c r="M35" s="253">
        <f>M36+M37</f>
        <v>90</v>
      </c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</row>
    <row r="36" spans="1:33" ht="31.5" x14ac:dyDescent="0.2">
      <c r="A36" s="120" t="s">
        <v>177</v>
      </c>
      <c r="B36" s="89" t="s">
        <v>77</v>
      </c>
      <c r="C36" s="186"/>
      <c r="D36" s="187" t="s">
        <v>330</v>
      </c>
      <c r="E36" s="188"/>
      <c r="F36" s="189"/>
      <c r="G36" s="190">
        <v>3</v>
      </c>
      <c r="H36" s="230">
        <f>G36*30</f>
        <v>90</v>
      </c>
      <c r="I36" s="286">
        <f t="shared" ref="I36:I51" si="12">J36+K36+L36</f>
        <v>45</v>
      </c>
      <c r="J36" s="193">
        <v>18</v>
      </c>
      <c r="K36" s="187"/>
      <c r="L36" s="187">
        <v>27</v>
      </c>
      <c r="M36" s="226">
        <f>H36-I36</f>
        <v>45</v>
      </c>
      <c r="N36" s="195"/>
      <c r="O36" s="196"/>
      <c r="P36" s="197">
        <v>5</v>
      </c>
      <c r="Q36" s="195"/>
      <c r="R36" s="196"/>
      <c r="S36" s="1234"/>
      <c r="T36" s="199"/>
      <c r="U36" s="196"/>
      <c r="V36" s="198"/>
      <c r="W36" s="199"/>
      <c r="X36" s="196"/>
      <c r="Y36" s="198"/>
    </row>
    <row r="37" spans="1:33" ht="31.5" x14ac:dyDescent="0.2">
      <c r="A37" s="120" t="s">
        <v>178</v>
      </c>
      <c r="B37" s="89" t="s">
        <v>78</v>
      </c>
      <c r="C37" s="1235"/>
      <c r="D37" s="210">
        <v>3</v>
      </c>
      <c r="E37" s="202"/>
      <c r="F37" s="189"/>
      <c r="G37" s="190">
        <v>3</v>
      </c>
      <c r="H37" s="230">
        <f>G37*30</f>
        <v>90</v>
      </c>
      <c r="I37" s="286">
        <f t="shared" si="12"/>
        <v>45</v>
      </c>
      <c r="J37" s="193">
        <v>15</v>
      </c>
      <c r="K37" s="187">
        <v>15</v>
      </c>
      <c r="L37" s="187">
        <v>15</v>
      </c>
      <c r="M37" s="226">
        <f>H37-I37</f>
        <v>45</v>
      </c>
      <c r="N37" s="195"/>
      <c r="O37" s="196"/>
      <c r="P37" s="197"/>
      <c r="Q37" s="195">
        <v>3</v>
      </c>
      <c r="R37" s="196"/>
      <c r="S37" s="1234"/>
      <c r="T37" s="199"/>
      <c r="U37" s="196"/>
      <c r="V37" s="198"/>
      <c r="W37" s="199"/>
      <c r="X37" s="196"/>
      <c r="Y37" s="198"/>
    </row>
    <row r="38" spans="1:33" x14ac:dyDescent="0.2">
      <c r="A38" s="120" t="s">
        <v>179</v>
      </c>
      <c r="B38" s="89" t="s">
        <v>79</v>
      </c>
      <c r="C38" s="186"/>
      <c r="D38" s="187"/>
      <c r="E38" s="188"/>
      <c r="F38" s="189"/>
      <c r="G38" s="241">
        <f>G39+G40</f>
        <v>6</v>
      </c>
      <c r="H38" s="1236">
        <f t="shared" ref="H38:H51" si="13">G38*30</f>
        <v>180</v>
      </c>
      <c r="I38" s="1237">
        <f t="shared" si="12"/>
        <v>87</v>
      </c>
      <c r="J38" s="253">
        <f>J39+J40</f>
        <v>24</v>
      </c>
      <c r="K38" s="253">
        <f>K39+K40</f>
        <v>63</v>
      </c>
      <c r="L38" s="253"/>
      <c r="M38" s="1238">
        <f>M39+M40</f>
        <v>93</v>
      </c>
      <c r="N38" s="195"/>
      <c r="O38" s="196"/>
      <c r="P38" s="197"/>
      <c r="Q38" s="195"/>
      <c r="R38" s="196"/>
      <c r="S38" s="198"/>
      <c r="T38" s="199"/>
      <c r="U38" s="196"/>
      <c r="V38" s="198"/>
      <c r="W38" s="199"/>
      <c r="X38" s="196"/>
      <c r="Y38" s="198"/>
    </row>
    <row r="39" spans="1:33" x14ac:dyDescent="0.2">
      <c r="A39" s="120" t="s">
        <v>180</v>
      </c>
      <c r="B39" s="89" t="s">
        <v>79</v>
      </c>
      <c r="C39" s="186"/>
      <c r="D39" s="187">
        <v>1</v>
      </c>
      <c r="E39" s="188"/>
      <c r="F39" s="189"/>
      <c r="G39" s="190">
        <v>4.5</v>
      </c>
      <c r="H39" s="230">
        <f t="shared" si="13"/>
        <v>135</v>
      </c>
      <c r="I39" s="286">
        <f t="shared" si="12"/>
        <v>60</v>
      </c>
      <c r="J39" s="193">
        <v>15</v>
      </c>
      <c r="K39" s="187">
        <v>45</v>
      </c>
      <c r="L39" s="187"/>
      <c r="M39" s="194">
        <f>H39-I39</f>
        <v>75</v>
      </c>
      <c r="N39" s="195">
        <v>4</v>
      </c>
      <c r="O39" s="196"/>
      <c r="P39" s="197"/>
      <c r="Q39" s="195"/>
      <c r="R39" s="196"/>
      <c r="S39" s="198"/>
      <c r="T39" s="199"/>
      <c r="U39" s="196"/>
      <c r="V39" s="198"/>
      <c r="W39" s="199"/>
      <c r="X39" s="196"/>
      <c r="Y39" s="198"/>
    </row>
    <row r="40" spans="1:33" x14ac:dyDescent="0.2">
      <c r="A40" s="120" t="s">
        <v>181</v>
      </c>
      <c r="B40" s="89" t="s">
        <v>79</v>
      </c>
      <c r="C40" s="186" t="s">
        <v>329</v>
      </c>
      <c r="D40" s="187"/>
      <c r="E40" s="188"/>
      <c r="F40" s="189"/>
      <c r="G40" s="190">
        <v>1.5</v>
      </c>
      <c r="H40" s="230">
        <f t="shared" si="13"/>
        <v>45</v>
      </c>
      <c r="I40" s="286">
        <f t="shared" si="12"/>
        <v>27</v>
      </c>
      <c r="J40" s="193">
        <v>9</v>
      </c>
      <c r="K40" s="187">
        <v>18</v>
      </c>
      <c r="L40" s="187"/>
      <c r="M40" s="194">
        <f>H40-I40</f>
        <v>18</v>
      </c>
      <c r="N40" s="195"/>
      <c r="O40" s="196">
        <v>3</v>
      </c>
      <c r="P40" s="197"/>
      <c r="Q40" s="195"/>
      <c r="R40" s="196"/>
      <c r="S40" s="198"/>
      <c r="T40" s="199"/>
      <c r="U40" s="196"/>
      <c r="V40" s="198"/>
      <c r="W40" s="199"/>
      <c r="X40" s="196"/>
      <c r="Y40" s="198"/>
    </row>
    <row r="41" spans="1:33" ht="19.5" customHeight="1" x14ac:dyDescent="0.2">
      <c r="A41" s="120" t="s">
        <v>182</v>
      </c>
      <c r="B41" s="89" t="s">
        <v>80</v>
      </c>
      <c r="C41" s="1239"/>
      <c r="D41" s="201"/>
      <c r="E41" s="189"/>
      <c r="F41" s="189"/>
      <c r="G41" s="241">
        <f>G42+G43</f>
        <v>4</v>
      </c>
      <c r="H41" s="1236">
        <f t="shared" si="13"/>
        <v>120</v>
      </c>
      <c r="I41" s="1237">
        <f t="shared" si="12"/>
        <v>54</v>
      </c>
      <c r="J41" s="254">
        <f>J42+J43</f>
        <v>36</v>
      </c>
      <c r="K41" s="254"/>
      <c r="L41" s="254">
        <f>L42+L43</f>
        <v>18</v>
      </c>
      <c r="M41" s="255">
        <f>M42+M43</f>
        <v>66</v>
      </c>
      <c r="N41" s="195"/>
      <c r="O41" s="196"/>
      <c r="P41" s="197"/>
      <c r="Q41" s="195"/>
      <c r="R41" s="196"/>
      <c r="S41" s="198"/>
      <c r="T41" s="199"/>
      <c r="U41" s="196"/>
      <c r="V41" s="198"/>
      <c r="W41" s="199"/>
      <c r="X41" s="196"/>
      <c r="Y41" s="198"/>
    </row>
    <row r="42" spans="1:33" ht="19.5" customHeight="1" x14ac:dyDescent="0.2">
      <c r="A42" s="120" t="s">
        <v>232</v>
      </c>
      <c r="B42" s="89" t="s">
        <v>80</v>
      </c>
      <c r="C42" s="1239"/>
      <c r="D42" s="187"/>
      <c r="E42" s="188"/>
      <c r="F42" s="189"/>
      <c r="G42" s="190">
        <v>2</v>
      </c>
      <c r="H42" s="230">
        <f t="shared" si="13"/>
        <v>60</v>
      </c>
      <c r="I42" s="286">
        <f t="shared" si="12"/>
        <v>27</v>
      </c>
      <c r="J42" s="193">
        <v>18</v>
      </c>
      <c r="K42" s="1240"/>
      <c r="L42" s="187">
        <v>9</v>
      </c>
      <c r="M42" s="194">
        <f>H42-I42</f>
        <v>33</v>
      </c>
      <c r="N42" s="195"/>
      <c r="O42" s="196">
        <v>3</v>
      </c>
      <c r="P42" s="197"/>
      <c r="Q42" s="195"/>
      <c r="R42" s="196"/>
      <c r="S42" s="198"/>
      <c r="T42" s="199"/>
      <c r="U42" s="196"/>
      <c r="V42" s="198"/>
      <c r="W42" s="199"/>
      <c r="X42" s="196"/>
      <c r="Y42" s="198"/>
    </row>
    <row r="43" spans="1:33" ht="18" customHeight="1" x14ac:dyDescent="0.2">
      <c r="A43" s="120" t="s">
        <v>233</v>
      </c>
      <c r="B43" s="89" t="s">
        <v>80</v>
      </c>
      <c r="C43" s="1239" t="s">
        <v>330</v>
      </c>
      <c r="D43" s="201"/>
      <c r="E43" s="189"/>
      <c r="F43" s="189"/>
      <c r="G43" s="190">
        <v>2</v>
      </c>
      <c r="H43" s="230">
        <f t="shared" si="13"/>
        <v>60</v>
      </c>
      <c r="I43" s="286">
        <f t="shared" si="12"/>
        <v>27</v>
      </c>
      <c r="J43" s="193">
        <v>18</v>
      </c>
      <c r="K43" s="1240"/>
      <c r="L43" s="187">
        <v>9</v>
      </c>
      <c r="M43" s="194">
        <f>H43-I43</f>
        <v>33</v>
      </c>
      <c r="N43" s="195"/>
      <c r="O43" s="196"/>
      <c r="P43" s="197">
        <v>3</v>
      </c>
      <c r="Q43" s="195"/>
      <c r="R43" s="196"/>
      <c r="S43" s="198"/>
      <c r="T43" s="199"/>
      <c r="U43" s="196"/>
      <c r="V43" s="198"/>
      <c r="W43" s="199"/>
      <c r="X43" s="196"/>
      <c r="Y43" s="198"/>
    </row>
    <row r="44" spans="1:33" ht="17.25" customHeight="1" x14ac:dyDescent="0.2">
      <c r="A44" s="120" t="s">
        <v>183</v>
      </c>
      <c r="B44" s="89" t="s">
        <v>83</v>
      </c>
      <c r="C44" s="1239"/>
      <c r="D44" s="201"/>
      <c r="E44" s="189"/>
      <c r="F44" s="189"/>
      <c r="G44" s="241">
        <f>G45+G46</f>
        <v>5</v>
      </c>
      <c r="H44" s="1236">
        <f t="shared" si="13"/>
        <v>150</v>
      </c>
      <c r="I44" s="1237">
        <f>J44+K44+L44</f>
        <v>69</v>
      </c>
      <c r="J44" s="254">
        <f>J45+J46</f>
        <v>36</v>
      </c>
      <c r="K44" s="254"/>
      <c r="L44" s="254">
        <f>L45+L46</f>
        <v>33</v>
      </c>
      <c r="M44" s="255">
        <f>M45+M46</f>
        <v>81</v>
      </c>
      <c r="N44" s="195"/>
      <c r="O44" s="196"/>
      <c r="P44" s="197"/>
      <c r="Q44" s="195"/>
      <c r="R44" s="196"/>
      <c r="S44" s="198"/>
      <c r="T44" s="199"/>
      <c r="U44" s="196"/>
      <c r="V44" s="198"/>
      <c r="W44" s="199"/>
      <c r="X44" s="196"/>
      <c r="Y44" s="198"/>
    </row>
    <row r="45" spans="1:33" x14ac:dyDescent="0.2">
      <c r="A45" s="120" t="s">
        <v>234</v>
      </c>
      <c r="B45" s="89" t="s">
        <v>83</v>
      </c>
      <c r="C45" s="1239" t="s">
        <v>330</v>
      </c>
      <c r="D45" s="201"/>
      <c r="E45" s="189"/>
      <c r="F45" s="188"/>
      <c r="G45" s="190">
        <v>4</v>
      </c>
      <c r="H45" s="1241">
        <f t="shared" si="13"/>
        <v>120</v>
      </c>
      <c r="I45" s="1241">
        <f t="shared" si="12"/>
        <v>54</v>
      </c>
      <c r="J45" s="1241">
        <v>36</v>
      </c>
      <c r="K45" s="1241"/>
      <c r="L45" s="1241">
        <v>18</v>
      </c>
      <c r="M45" s="1241">
        <f>H45-I45</f>
        <v>66</v>
      </c>
      <c r="N45" s="195"/>
      <c r="O45" s="196"/>
      <c r="P45" s="197">
        <v>6</v>
      </c>
      <c r="Q45" s="195"/>
      <c r="R45" s="196"/>
      <c r="S45" s="198"/>
      <c r="T45" s="199"/>
      <c r="U45" s="196"/>
      <c r="V45" s="198"/>
      <c r="W45" s="199"/>
      <c r="X45" s="196"/>
      <c r="Y45" s="198"/>
    </row>
    <row r="46" spans="1:33" x14ac:dyDescent="0.2">
      <c r="A46" s="120" t="s">
        <v>235</v>
      </c>
      <c r="B46" s="89" t="s">
        <v>84</v>
      </c>
      <c r="C46" s="1239"/>
      <c r="D46" s="201"/>
      <c r="E46" s="189"/>
      <c r="F46" s="188">
        <v>3</v>
      </c>
      <c r="G46" s="190">
        <v>1</v>
      </c>
      <c r="H46" s="1241">
        <f t="shared" si="13"/>
        <v>30</v>
      </c>
      <c r="I46" s="1241">
        <f t="shared" si="12"/>
        <v>15</v>
      </c>
      <c r="J46" s="1241"/>
      <c r="K46" s="1241"/>
      <c r="L46" s="1241">
        <v>15</v>
      </c>
      <c r="M46" s="1241">
        <f>H46-I46</f>
        <v>15</v>
      </c>
      <c r="N46" s="195"/>
      <c r="O46" s="196"/>
      <c r="P46" s="197"/>
      <c r="Q46" s="195">
        <v>1</v>
      </c>
      <c r="R46" s="196"/>
      <c r="S46" s="198"/>
      <c r="T46" s="199"/>
      <c r="U46" s="196"/>
      <c r="V46" s="198"/>
      <c r="W46" s="199"/>
      <c r="X46" s="196"/>
      <c r="Y46" s="198"/>
    </row>
    <row r="47" spans="1:33" x14ac:dyDescent="0.2">
      <c r="A47" s="120" t="s">
        <v>184</v>
      </c>
      <c r="B47" s="89" t="s">
        <v>85</v>
      </c>
      <c r="C47" s="186"/>
      <c r="D47" s="201"/>
      <c r="E47" s="189"/>
      <c r="F47" s="189"/>
      <c r="G47" s="241">
        <f>G48+G49</f>
        <v>11.5</v>
      </c>
      <c r="H47" s="1236">
        <f t="shared" si="13"/>
        <v>345</v>
      </c>
      <c r="I47" s="1237">
        <f t="shared" si="12"/>
        <v>168</v>
      </c>
      <c r="J47" s="254">
        <f>J48+J49</f>
        <v>72</v>
      </c>
      <c r="K47" s="254"/>
      <c r="L47" s="254">
        <f>L48+L49</f>
        <v>96</v>
      </c>
      <c r="M47" s="255">
        <f>M48+M49</f>
        <v>177</v>
      </c>
      <c r="N47" s="195"/>
      <c r="O47" s="196"/>
      <c r="P47" s="197"/>
      <c r="Q47" s="195"/>
      <c r="R47" s="196"/>
      <c r="S47" s="198"/>
      <c r="T47" s="199"/>
      <c r="U47" s="196"/>
      <c r="V47" s="198"/>
      <c r="W47" s="199"/>
      <c r="X47" s="196"/>
      <c r="Y47" s="198"/>
    </row>
    <row r="48" spans="1:33" ht="31.5" x14ac:dyDescent="0.2">
      <c r="A48" s="120" t="s">
        <v>315</v>
      </c>
      <c r="B48" s="89" t="s">
        <v>86</v>
      </c>
      <c r="C48" s="186">
        <v>1</v>
      </c>
      <c r="D48" s="201"/>
      <c r="E48" s="189"/>
      <c r="F48" s="189"/>
      <c r="G48" s="190">
        <v>7</v>
      </c>
      <c r="H48" s="230">
        <f t="shared" si="13"/>
        <v>210</v>
      </c>
      <c r="I48" s="286">
        <f t="shared" si="12"/>
        <v>105</v>
      </c>
      <c r="J48" s="193">
        <v>45</v>
      </c>
      <c r="K48" s="187"/>
      <c r="L48" s="187">
        <v>60</v>
      </c>
      <c r="M48" s="194">
        <f>H48-I48</f>
        <v>105</v>
      </c>
      <c r="N48" s="195">
        <v>7</v>
      </c>
      <c r="O48" s="196"/>
      <c r="P48" s="197"/>
      <c r="Q48" s="195"/>
      <c r="R48" s="196"/>
      <c r="S48" s="198"/>
      <c r="T48" s="199"/>
      <c r="U48" s="196"/>
      <c r="V48" s="198"/>
      <c r="W48" s="199"/>
      <c r="X48" s="196"/>
      <c r="Y48" s="198"/>
    </row>
    <row r="49" spans="1:26" ht="31.5" x14ac:dyDescent="0.2">
      <c r="A49" s="120" t="s">
        <v>316</v>
      </c>
      <c r="B49" s="89" t="s">
        <v>87</v>
      </c>
      <c r="C49" s="186" t="s">
        <v>329</v>
      </c>
      <c r="D49" s="201"/>
      <c r="E49" s="189"/>
      <c r="F49" s="189"/>
      <c r="G49" s="214">
        <v>4.5</v>
      </c>
      <c r="H49" s="230">
        <f t="shared" si="13"/>
        <v>135</v>
      </c>
      <c r="I49" s="286">
        <f t="shared" si="12"/>
        <v>63</v>
      </c>
      <c r="J49" s="193">
        <v>27</v>
      </c>
      <c r="K49" s="187"/>
      <c r="L49" s="187">
        <v>36</v>
      </c>
      <c r="M49" s="194">
        <f>H49-I49</f>
        <v>72</v>
      </c>
      <c r="N49" s="195"/>
      <c r="O49" s="196">
        <v>7</v>
      </c>
      <c r="P49" s="197"/>
      <c r="Q49" s="195"/>
      <c r="R49" s="196"/>
      <c r="S49" s="198"/>
      <c r="T49" s="199"/>
      <c r="U49" s="196"/>
      <c r="V49" s="198"/>
      <c r="W49" s="199"/>
      <c r="X49" s="196"/>
      <c r="Y49" s="198"/>
    </row>
    <row r="50" spans="1:26" x14ac:dyDescent="0.2">
      <c r="A50" s="120" t="s">
        <v>185</v>
      </c>
      <c r="B50" s="89" t="s">
        <v>88</v>
      </c>
      <c r="C50" s="186" t="s">
        <v>329</v>
      </c>
      <c r="D50" s="201"/>
      <c r="E50" s="189"/>
      <c r="F50" s="189"/>
      <c r="G50" s="241">
        <v>5</v>
      </c>
      <c r="H50" s="1236">
        <f t="shared" si="13"/>
        <v>150</v>
      </c>
      <c r="I50" s="1237">
        <f t="shared" si="12"/>
        <v>63</v>
      </c>
      <c r="J50" s="1233">
        <v>36</v>
      </c>
      <c r="K50" s="1242"/>
      <c r="L50" s="249">
        <v>27</v>
      </c>
      <c r="M50" s="1243">
        <f>H50-I50</f>
        <v>87</v>
      </c>
      <c r="N50" s="195"/>
      <c r="O50" s="196">
        <v>7</v>
      </c>
      <c r="P50" s="197"/>
      <c r="Q50" s="195"/>
      <c r="R50" s="196"/>
      <c r="S50" s="198"/>
      <c r="T50" s="199"/>
      <c r="U50" s="196"/>
      <c r="V50" s="198"/>
      <c r="W50" s="199"/>
      <c r="X50" s="196"/>
      <c r="Y50" s="198"/>
    </row>
    <row r="51" spans="1:26" ht="16.5" thickBot="1" x14ac:dyDescent="0.25">
      <c r="A51" s="120" t="s">
        <v>317</v>
      </c>
      <c r="B51" s="141" t="s">
        <v>89</v>
      </c>
      <c r="C51" s="1244">
        <v>1</v>
      </c>
      <c r="D51" s="281"/>
      <c r="E51" s="282"/>
      <c r="F51" s="282"/>
      <c r="G51" s="1245">
        <v>5</v>
      </c>
      <c r="H51" s="1236">
        <f t="shared" si="13"/>
        <v>150</v>
      </c>
      <c r="I51" s="1237">
        <f t="shared" si="12"/>
        <v>75</v>
      </c>
      <c r="J51" s="1246">
        <v>45</v>
      </c>
      <c r="K51" s="1247"/>
      <c r="L51" s="1248">
        <v>30</v>
      </c>
      <c r="M51" s="1249">
        <f>H51-I51</f>
        <v>75</v>
      </c>
      <c r="N51" s="276">
        <v>5</v>
      </c>
      <c r="O51" s="277"/>
      <c r="P51" s="278"/>
      <c r="Q51" s="276"/>
      <c r="R51" s="277"/>
      <c r="S51" s="1250"/>
      <c r="T51" s="1251"/>
      <c r="U51" s="277"/>
      <c r="V51" s="1250"/>
      <c r="W51" s="1251"/>
      <c r="X51" s="277"/>
      <c r="Y51" s="1250"/>
    </row>
    <row r="52" spans="1:26" ht="16.5" customHeight="1" thickBot="1" x14ac:dyDescent="0.25">
      <c r="A52" s="951" t="s">
        <v>90</v>
      </c>
      <c r="B52" s="953"/>
      <c r="C52" s="953"/>
      <c r="D52" s="953"/>
      <c r="E52" s="953"/>
      <c r="F52" s="952"/>
      <c r="G52" s="1252">
        <f>G34+G35+G38+G41+G44+G47+G50+G51</f>
        <v>44.5</v>
      </c>
      <c r="H52" s="1252">
        <f>H34+H35+H38+H41+H44+H47+H50+H51</f>
        <v>1335</v>
      </c>
      <c r="I52" s="1253">
        <f>I35+I38+I41+I45+I46+I47+I50+I51</f>
        <v>606</v>
      </c>
      <c r="J52" s="1253">
        <f>J35+J38+J41+J45+J46+J47+J50+J51</f>
        <v>282</v>
      </c>
      <c r="K52" s="1253">
        <f>K35+K38+K41+K45+K46+K47+K50+K51</f>
        <v>78</v>
      </c>
      <c r="L52" s="1253">
        <f>L35+L38+L41+L45+L46+L47+L50+L51</f>
        <v>246</v>
      </c>
      <c r="M52" s="1253">
        <f>M35+M38+M41+M45+M46+M47+M50+M51</f>
        <v>669</v>
      </c>
      <c r="N52" s="1164">
        <f>SUM(N34:N51)</f>
        <v>18</v>
      </c>
      <c r="O52" s="1164">
        <f>SUM(O35:O51)</f>
        <v>20</v>
      </c>
      <c r="P52" s="1164">
        <f>SUM(P35:P51)</f>
        <v>14</v>
      </c>
      <c r="Q52" s="1164">
        <f>SUM(Q35:Q51)</f>
        <v>4</v>
      </c>
      <c r="R52" s="1164">
        <f t="shared" ref="R52:Y52" si="14">SUM(R35:R51)</f>
        <v>0</v>
      </c>
      <c r="S52" s="1164">
        <f t="shared" si="14"/>
        <v>0</v>
      </c>
      <c r="T52" s="1252">
        <f t="shared" si="14"/>
        <v>0</v>
      </c>
      <c r="U52" s="1252">
        <f t="shared" si="14"/>
        <v>0</v>
      </c>
      <c r="V52" s="1252">
        <f t="shared" si="14"/>
        <v>0</v>
      </c>
      <c r="W52" s="1252">
        <f t="shared" si="14"/>
        <v>0</v>
      </c>
      <c r="X52" s="1252">
        <f t="shared" si="14"/>
        <v>0</v>
      </c>
      <c r="Y52" s="1252">
        <f t="shared" si="14"/>
        <v>0</v>
      </c>
      <c r="Z52" s="21">
        <f>30*G52</f>
        <v>1335</v>
      </c>
    </row>
    <row r="53" spans="1:26" ht="16.5" customHeight="1" thickBot="1" x14ac:dyDescent="0.25">
      <c r="A53" s="965" t="s">
        <v>186</v>
      </c>
      <c r="B53" s="966"/>
      <c r="C53" s="966"/>
      <c r="D53" s="966"/>
      <c r="E53" s="966"/>
      <c r="F53" s="966"/>
      <c r="G53" s="1254">
        <f>G32+G52</f>
        <v>79</v>
      </c>
      <c r="H53" s="1255">
        <f t="shared" ref="H53:S53" si="15">H32+H52</f>
        <v>2370</v>
      </c>
      <c r="I53" s="1255">
        <f t="shared" si="15"/>
        <v>1096</v>
      </c>
      <c r="J53" s="1255">
        <f t="shared" si="15"/>
        <v>373</v>
      </c>
      <c r="K53" s="1255">
        <f t="shared" si="15"/>
        <v>78</v>
      </c>
      <c r="L53" s="1255">
        <f t="shared" si="15"/>
        <v>645</v>
      </c>
      <c r="M53" s="1255">
        <f t="shared" si="15"/>
        <v>1214</v>
      </c>
      <c r="N53" s="1256">
        <f t="shared" si="15"/>
        <v>27</v>
      </c>
      <c r="O53" s="1256">
        <f t="shared" si="15"/>
        <v>26</v>
      </c>
      <c r="P53" s="1256">
        <f t="shared" si="15"/>
        <v>20</v>
      </c>
      <c r="Q53" s="1256">
        <f t="shared" si="15"/>
        <v>11</v>
      </c>
      <c r="R53" s="1256">
        <f t="shared" si="15"/>
        <v>4</v>
      </c>
      <c r="S53" s="1256">
        <f t="shared" si="15"/>
        <v>11</v>
      </c>
      <c r="T53" s="1257"/>
      <c r="U53" s="1257"/>
      <c r="V53" s="1257"/>
      <c r="W53" s="1257"/>
      <c r="X53" s="1257"/>
      <c r="Y53" s="1256">
        <f>Y32+Y52</f>
        <v>2</v>
      </c>
      <c r="Z53" s="21">
        <f>30*G53</f>
        <v>2370</v>
      </c>
    </row>
    <row r="54" spans="1:26" ht="16.5" thickBot="1" x14ac:dyDescent="0.25">
      <c r="A54" s="968" t="s">
        <v>230</v>
      </c>
      <c r="B54" s="969"/>
      <c r="C54" s="969"/>
      <c r="D54" s="969"/>
      <c r="E54" s="969"/>
      <c r="F54" s="969"/>
      <c r="G54" s="969"/>
      <c r="H54" s="969"/>
      <c r="I54" s="969"/>
      <c r="J54" s="969"/>
      <c r="K54" s="969"/>
      <c r="L54" s="969"/>
      <c r="M54" s="969"/>
      <c r="N54" s="969"/>
      <c r="O54" s="969"/>
      <c r="P54" s="969"/>
      <c r="Q54" s="969"/>
      <c r="R54" s="969"/>
      <c r="S54" s="969"/>
      <c r="T54" s="969"/>
      <c r="U54" s="969"/>
      <c r="V54" s="969"/>
      <c r="W54" s="969"/>
      <c r="X54" s="969"/>
      <c r="Y54" s="970"/>
    </row>
    <row r="55" spans="1:26" x14ac:dyDescent="0.2">
      <c r="A55" s="142" t="s">
        <v>187</v>
      </c>
      <c r="B55" s="143" t="s">
        <v>91</v>
      </c>
      <c r="C55" s="236"/>
      <c r="D55" s="234"/>
      <c r="E55" s="270"/>
      <c r="F55" s="270"/>
      <c r="G55" s="1258">
        <f t="shared" ref="G55:M55" si="16">G56+G57+G58</f>
        <v>7.5</v>
      </c>
      <c r="H55" s="1258">
        <f t="shared" si="16"/>
        <v>225</v>
      </c>
      <c r="I55" s="1259">
        <f t="shared" si="16"/>
        <v>90</v>
      </c>
      <c r="J55" s="1259">
        <f t="shared" si="16"/>
        <v>36</v>
      </c>
      <c r="K55" s="1259">
        <f t="shared" si="16"/>
        <v>0</v>
      </c>
      <c r="L55" s="1259">
        <f t="shared" si="16"/>
        <v>54</v>
      </c>
      <c r="M55" s="1259">
        <f t="shared" si="16"/>
        <v>135</v>
      </c>
      <c r="N55" s="1260"/>
      <c r="O55" s="1261"/>
      <c r="P55" s="1262"/>
      <c r="Q55" s="1260"/>
      <c r="R55" s="1261"/>
      <c r="S55" s="1262"/>
      <c r="T55" s="1260"/>
      <c r="U55" s="1261"/>
      <c r="V55" s="1263"/>
      <c r="W55" s="1260"/>
      <c r="X55" s="1261"/>
      <c r="Y55" s="1262"/>
    </row>
    <row r="56" spans="1:26" x14ac:dyDescent="0.2">
      <c r="A56" s="142" t="s">
        <v>188</v>
      </c>
      <c r="B56" s="89" t="s">
        <v>91</v>
      </c>
      <c r="C56" s="236"/>
      <c r="D56" s="233"/>
      <c r="E56" s="1264"/>
      <c r="F56" s="270"/>
      <c r="G56" s="190">
        <v>4</v>
      </c>
      <c r="H56" s="235">
        <f>G56*30</f>
        <v>120</v>
      </c>
      <c r="I56" s="236">
        <f>J56+L56+K56</f>
        <v>45</v>
      </c>
      <c r="J56" s="233">
        <v>27</v>
      </c>
      <c r="K56" s="233"/>
      <c r="L56" s="233">
        <v>18</v>
      </c>
      <c r="M56" s="237">
        <f>H56-I56</f>
        <v>75</v>
      </c>
      <c r="N56" s="238"/>
      <c r="O56" s="234"/>
      <c r="P56" s="239"/>
      <c r="Q56" s="238"/>
      <c r="R56" s="234"/>
      <c r="S56" s="239"/>
      <c r="T56" s="238"/>
      <c r="U56" s="233">
        <v>5</v>
      </c>
      <c r="V56" s="232"/>
      <c r="W56" s="238"/>
      <c r="X56" s="234"/>
      <c r="Y56" s="239"/>
    </row>
    <row r="57" spans="1:26" x14ac:dyDescent="0.2">
      <c r="A57" s="144" t="s">
        <v>189</v>
      </c>
      <c r="B57" s="89" t="s">
        <v>91</v>
      </c>
      <c r="C57" s="233" t="s">
        <v>334</v>
      </c>
      <c r="D57" s="234"/>
      <c r="E57" s="270"/>
      <c r="F57" s="270"/>
      <c r="G57" s="190">
        <v>2</v>
      </c>
      <c r="H57" s="235">
        <f>G57*30</f>
        <v>60</v>
      </c>
      <c r="I57" s="236">
        <f>J57+L57+K57</f>
        <v>27</v>
      </c>
      <c r="J57" s="233">
        <v>9</v>
      </c>
      <c r="K57" s="233"/>
      <c r="L57" s="233">
        <v>18</v>
      </c>
      <c r="M57" s="237">
        <f>H57-I57</f>
        <v>33</v>
      </c>
      <c r="N57" s="238"/>
      <c r="O57" s="234"/>
      <c r="P57" s="239"/>
      <c r="Q57" s="238"/>
      <c r="R57" s="234"/>
      <c r="S57" s="239"/>
      <c r="T57" s="238"/>
      <c r="U57" s="234"/>
      <c r="V57" s="232">
        <v>3</v>
      </c>
      <c r="W57" s="267"/>
      <c r="X57" s="234"/>
      <c r="Y57" s="239"/>
    </row>
    <row r="58" spans="1:26" ht="31.5" x14ac:dyDescent="0.2">
      <c r="A58" s="184" t="s">
        <v>190</v>
      </c>
      <c r="B58" s="185" t="s">
        <v>92</v>
      </c>
      <c r="C58" s="233"/>
      <c r="D58" s="234"/>
      <c r="E58" s="234"/>
      <c r="F58" s="233" t="s">
        <v>334</v>
      </c>
      <c r="G58" s="190">
        <v>1.5</v>
      </c>
      <c r="H58" s="235">
        <f>G58*30</f>
        <v>45</v>
      </c>
      <c r="I58" s="236">
        <f>J58+L58+K58</f>
        <v>18</v>
      </c>
      <c r="J58" s="233"/>
      <c r="K58" s="233"/>
      <c r="L58" s="233">
        <v>18</v>
      </c>
      <c r="M58" s="237">
        <f>H58-I58</f>
        <v>27</v>
      </c>
      <c r="N58" s="238"/>
      <c r="O58" s="234"/>
      <c r="P58" s="239"/>
      <c r="Q58" s="238"/>
      <c r="R58" s="234"/>
      <c r="S58" s="239"/>
      <c r="T58" s="238"/>
      <c r="U58" s="234"/>
      <c r="V58" s="232">
        <v>1</v>
      </c>
      <c r="W58" s="240"/>
      <c r="X58" s="234"/>
      <c r="Y58" s="239"/>
    </row>
    <row r="59" spans="1:26" x14ac:dyDescent="0.2">
      <c r="A59" s="184" t="s">
        <v>191</v>
      </c>
      <c r="B59" s="231" t="s">
        <v>93</v>
      </c>
      <c r="C59" s="233">
        <v>7</v>
      </c>
      <c r="D59" s="234"/>
      <c r="E59" s="234"/>
      <c r="F59" s="233"/>
      <c r="G59" s="190">
        <v>4.5</v>
      </c>
      <c r="H59" s="235">
        <f>G59*30</f>
        <v>135</v>
      </c>
      <c r="I59" s="236">
        <f>J59+L59+K59</f>
        <v>45</v>
      </c>
      <c r="J59" s="233">
        <v>30</v>
      </c>
      <c r="K59" s="233"/>
      <c r="L59" s="233">
        <v>15</v>
      </c>
      <c r="M59" s="237">
        <f>H59-I59</f>
        <v>90</v>
      </c>
      <c r="N59" s="238"/>
      <c r="O59" s="234"/>
      <c r="P59" s="239"/>
      <c r="Q59" s="238"/>
      <c r="R59" s="234"/>
      <c r="S59" s="239"/>
      <c r="T59" s="238"/>
      <c r="U59" s="234"/>
      <c r="V59" s="232"/>
      <c r="W59" s="240">
        <v>3</v>
      </c>
      <c r="X59" s="233"/>
      <c r="Y59" s="239"/>
    </row>
    <row r="60" spans="1:26" x14ac:dyDescent="0.2">
      <c r="A60" s="184" t="s">
        <v>192</v>
      </c>
      <c r="B60" s="231" t="s">
        <v>94</v>
      </c>
      <c r="C60" s="186"/>
      <c r="D60" s="201"/>
      <c r="E60" s="189"/>
      <c r="F60" s="188"/>
      <c r="G60" s="241">
        <f>SUM(G61:G64)</f>
        <v>8</v>
      </c>
      <c r="H60" s="242">
        <f t="shared" ref="H60:M60" si="17">SUM(H61:H64)</f>
        <v>240</v>
      </c>
      <c r="I60" s="243">
        <f t="shared" si="17"/>
        <v>147</v>
      </c>
      <c r="J60" s="244">
        <f t="shared" si="17"/>
        <v>66</v>
      </c>
      <c r="K60" s="244">
        <f t="shared" si="17"/>
        <v>0</v>
      </c>
      <c r="L60" s="244">
        <f t="shared" si="17"/>
        <v>81</v>
      </c>
      <c r="M60" s="245">
        <f t="shared" si="17"/>
        <v>93</v>
      </c>
      <c r="N60" s="238"/>
      <c r="O60" s="234"/>
      <c r="P60" s="239"/>
      <c r="Q60" s="238"/>
      <c r="R60" s="234"/>
      <c r="S60" s="239"/>
      <c r="T60" s="238"/>
      <c r="U60" s="234"/>
      <c r="V60" s="232"/>
      <c r="W60" s="238"/>
      <c r="X60" s="234"/>
      <c r="Y60" s="239"/>
    </row>
    <row r="61" spans="1:26" x14ac:dyDescent="0.2">
      <c r="A61" s="184" t="s">
        <v>237</v>
      </c>
      <c r="B61" s="185" t="s">
        <v>94</v>
      </c>
      <c r="C61" s="186"/>
      <c r="D61" s="201" t="s">
        <v>341</v>
      </c>
      <c r="E61" s="189"/>
      <c r="F61" s="188"/>
      <c r="G61" s="190">
        <v>3</v>
      </c>
      <c r="H61" s="191">
        <f t="shared" ref="H61:H77" si="18">G61*30</f>
        <v>90</v>
      </c>
      <c r="I61" s="192">
        <f>J61+L61+K61</f>
        <v>60</v>
      </c>
      <c r="J61" s="193">
        <v>30</v>
      </c>
      <c r="K61" s="187"/>
      <c r="L61" s="187">
        <v>30</v>
      </c>
      <c r="M61" s="237">
        <f t="shared" ref="M61:M69" si="19">H61-I61</f>
        <v>30</v>
      </c>
      <c r="N61" s="195"/>
      <c r="O61" s="196"/>
      <c r="P61" s="198"/>
      <c r="Q61" s="195">
        <v>4</v>
      </c>
      <c r="R61" s="196"/>
      <c r="S61" s="198"/>
      <c r="T61" s="195"/>
      <c r="U61" s="196"/>
      <c r="V61" s="198"/>
      <c r="W61" s="195"/>
      <c r="X61" s="196"/>
      <c r="Y61" s="232"/>
    </row>
    <row r="62" spans="1:26" x14ac:dyDescent="0.2">
      <c r="A62" s="184" t="s">
        <v>238</v>
      </c>
      <c r="B62" s="185" t="s">
        <v>94</v>
      </c>
      <c r="C62" s="186"/>
      <c r="D62" s="201"/>
      <c r="E62" s="189"/>
      <c r="F62" s="188"/>
      <c r="G62" s="190">
        <v>2</v>
      </c>
      <c r="H62" s="191">
        <f t="shared" si="18"/>
        <v>60</v>
      </c>
      <c r="I62" s="192">
        <f>J62+L62+K62</f>
        <v>36</v>
      </c>
      <c r="J62" s="193">
        <v>18</v>
      </c>
      <c r="K62" s="187"/>
      <c r="L62" s="187">
        <v>18</v>
      </c>
      <c r="M62" s="237">
        <f t="shared" si="19"/>
        <v>24</v>
      </c>
      <c r="N62" s="195"/>
      <c r="O62" s="196"/>
      <c r="P62" s="198"/>
      <c r="Q62" s="195"/>
      <c r="R62" s="196">
        <v>4</v>
      </c>
      <c r="S62" s="198"/>
      <c r="T62" s="195"/>
      <c r="U62" s="196"/>
      <c r="V62" s="198"/>
      <c r="W62" s="195"/>
      <c r="X62" s="196"/>
      <c r="Y62" s="232"/>
    </row>
    <row r="63" spans="1:26" x14ac:dyDescent="0.2">
      <c r="A63" s="184" t="s">
        <v>297</v>
      </c>
      <c r="B63" s="185" t="s">
        <v>94</v>
      </c>
      <c r="C63" s="186" t="s">
        <v>332</v>
      </c>
      <c r="D63" s="201"/>
      <c r="E63" s="189"/>
      <c r="F63" s="188"/>
      <c r="G63" s="190">
        <v>2</v>
      </c>
      <c r="H63" s="191">
        <f>G63*30</f>
        <v>60</v>
      </c>
      <c r="I63" s="192">
        <f>J63+L63+K63</f>
        <v>36</v>
      </c>
      <c r="J63" s="193">
        <v>18</v>
      </c>
      <c r="K63" s="187"/>
      <c r="L63" s="187">
        <v>18</v>
      </c>
      <c r="M63" s="237">
        <f>H63-I63</f>
        <v>24</v>
      </c>
      <c r="N63" s="199"/>
      <c r="O63" s="196"/>
      <c r="P63" s="197"/>
      <c r="Q63" s="195"/>
      <c r="R63" s="196"/>
      <c r="S63" s="198">
        <v>4</v>
      </c>
      <c r="T63" s="199"/>
      <c r="U63" s="196"/>
      <c r="V63" s="198"/>
      <c r="W63" s="195"/>
      <c r="X63" s="196"/>
      <c r="Y63" s="232"/>
    </row>
    <row r="64" spans="1:26" ht="22.5" customHeight="1" x14ac:dyDescent="0.2">
      <c r="A64" s="184" t="s">
        <v>298</v>
      </c>
      <c r="B64" s="185" t="s">
        <v>368</v>
      </c>
      <c r="C64" s="186"/>
      <c r="D64" s="201"/>
      <c r="E64" s="189"/>
      <c r="F64" s="188">
        <v>5</v>
      </c>
      <c r="G64" s="190">
        <v>1</v>
      </c>
      <c r="H64" s="191">
        <f t="shared" si="18"/>
        <v>30</v>
      </c>
      <c r="I64" s="192">
        <f>J64+L64+K64</f>
        <v>15</v>
      </c>
      <c r="J64" s="193"/>
      <c r="K64" s="187"/>
      <c r="L64" s="187">
        <v>15</v>
      </c>
      <c r="M64" s="209">
        <f t="shared" si="19"/>
        <v>15</v>
      </c>
      <c r="N64" s="199"/>
      <c r="O64" s="196"/>
      <c r="P64" s="197"/>
      <c r="Q64" s="195"/>
      <c r="R64" s="196"/>
      <c r="S64" s="198"/>
      <c r="T64" s="199">
        <v>1</v>
      </c>
      <c r="U64" s="196"/>
      <c r="V64" s="198"/>
      <c r="W64" s="195"/>
      <c r="X64" s="196"/>
      <c r="Y64" s="232"/>
    </row>
    <row r="65" spans="1:25" x14ac:dyDescent="0.2">
      <c r="A65" s="184" t="s">
        <v>193</v>
      </c>
      <c r="B65" s="231" t="s">
        <v>95</v>
      </c>
      <c r="C65" s="186" t="s">
        <v>331</v>
      </c>
      <c r="D65" s="201"/>
      <c r="E65" s="189"/>
      <c r="F65" s="189"/>
      <c r="G65" s="190">
        <v>3</v>
      </c>
      <c r="H65" s="230">
        <f t="shared" si="18"/>
        <v>90</v>
      </c>
      <c r="I65" s="192">
        <f>J65+L65+K65</f>
        <v>45</v>
      </c>
      <c r="J65" s="193">
        <v>27</v>
      </c>
      <c r="K65" s="187"/>
      <c r="L65" s="187">
        <v>18</v>
      </c>
      <c r="M65" s="209">
        <f t="shared" si="19"/>
        <v>45</v>
      </c>
      <c r="N65" s="199"/>
      <c r="O65" s="196"/>
      <c r="P65" s="197"/>
      <c r="Q65" s="195"/>
      <c r="R65" s="196">
        <v>5</v>
      </c>
      <c r="S65" s="198"/>
      <c r="T65" s="199"/>
      <c r="U65" s="196"/>
      <c r="V65" s="198"/>
      <c r="W65" s="195"/>
      <c r="X65" s="196"/>
      <c r="Y65" s="232"/>
    </row>
    <row r="66" spans="1:25" x14ac:dyDescent="0.2">
      <c r="A66" s="184" t="s">
        <v>194</v>
      </c>
      <c r="B66" s="231" t="s">
        <v>96</v>
      </c>
      <c r="C66" s="246"/>
      <c r="D66" s="247"/>
      <c r="E66" s="248"/>
      <c r="F66" s="248"/>
      <c r="G66" s="241">
        <f>SUM(G67:G68)</f>
        <v>5</v>
      </c>
      <c r="H66" s="242">
        <f t="shared" ref="H66:M66" si="20">SUM(H67:H68)</f>
        <v>150</v>
      </c>
      <c r="I66" s="243">
        <f t="shared" si="20"/>
        <v>78</v>
      </c>
      <c r="J66" s="244">
        <f t="shared" si="20"/>
        <v>45</v>
      </c>
      <c r="K66" s="244">
        <f t="shared" si="20"/>
        <v>0</v>
      </c>
      <c r="L66" s="244">
        <f t="shared" si="20"/>
        <v>33</v>
      </c>
      <c r="M66" s="245">
        <f t="shared" si="20"/>
        <v>72</v>
      </c>
      <c r="N66" s="199"/>
      <c r="O66" s="196"/>
      <c r="P66" s="197"/>
      <c r="Q66" s="195"/>
      <c r="R66" s="196"/>
      <c r="S66" s="198"/>
      <c r="T66" s="199"/>
      <c r="U66" s="196"/>
      <c r="V66" s="198"/>
      <c r="W66" s="195"/>
      <c r="X66" s="196"/>
      <c r="Y66" s="232"/>
    </row>
    <row r="67" spans="1:25" x14ac:dyDescent="0.2">
      <c r="A67" s="184" t="s">
        <v>268</v>
      </c>
      <c r="B67" s="185" t="s">
        <v>96</v>
      </c>
      <c r="C67" s="186">
        <v>3</v>
      </c>
      <c r="D67" s="201"/>
      <c r="E67" s="189"/>
      <c r="F67" s="188"/>
      <c r="G67" s="190">
        <v>4</v>
      </c>
      <c r="H67" s="230">
        <f t="shared" si="18"/>
        <v>120</v>
      </c>
      <c r="I67" s="192">
        <f>J67+L67</f>
        <v>60</v>
      </c>
      <c r="J67" s="193">
        <v>45</v>
      </c>
      <c r="K67" s="187"/>
      <c r="L67" s="187">
        <v>15</v>
      </c>
      <c r="M67" s="194">
        <f t="shared" si="19"/>
        <v>60</v>
      </c>
      <c r="N67" s="195"/>
      <c r="O67" s="196"/>
      <c r="P67" s="197"/>
      <c r="Q67" s="195">
        <v>4</v>
      </c>
      <c r="R67" s="196"/>
      <c r="S67" s="198"/>
      <c r="T67" s="199"/>
      <c r="U67" s="196"/>
      <c r="V67" s="198"/>
      <c r="W67" s="195"/>
      <c r="X67" s="196"/>
      <c r="Y67" s="198"/>
    </row>
    <row r="68" spans="1:25" ht="16.5" customHeight="1" x14ac:dyDescent="0.2">
      <c r="A68" s="184" t="s">
        <v>269</v>
      </c>
      <c r="B68" s="185" t="s">
        <v>97</v>
      </c>
      <c r="C68" s="186"/>
      <c r="D68" s="201"/>
      <c r="E68" s="189"/>
      <c r="F68" s="188" t="s">
        <v>331</v>
      </c>
      <c r="G68" s="190">
        <v>1</v>
      </c>
      <c r="H68" s="235">
        <f t="shared" si="18"/>
        <v>30</v>
      </c>
      <c r="I68" s="192">
        <f>J68+L68+K68</f>
        <v>18</v>
      </c>
      <c r="J68" s="193"/>
      <c r="K68" s="187"/>
      <c r="L68" s="187">
        <v>18</v>
      </c>
      <c r="M68" s="194">
        <f t="shared" si="19"/>
        <v>12</v>
      </c>
      <c r="N68" s="195"/>
      <c r="O68" s="196"/>
      <c r="P68" s="197"/>
      <c r="Q68" s="195"/>
      <c r="R68" s="196">
        <v>2</v>
      </c>
      <c r="S68" s="198"/>
      <c r="T68" s="199"/>
      <c r="U68" s="196"/>
      <c r="V68" s="198"/>
      <c r="W68" s="195"/>
      <c r="X68" s="196"/>
      <c r="Y68" s="198"/>
    </row>
    <row r="69" spans="1:25" ht="31.5" x14ac:dyDescent="0.2">
      <c r="A69" s="184" t="s">
        <v>195</v>
      </c>
      <c r="B69" s="231" t="s">
        <v>98</v>
      </c>
      <c r="C69" s="186">
        <v>5</v>
      </c>
      <c r="D69" s="187"/>
      <c r="E69" s="188"/>
      <c r="F69" s="189"/>
      <c r="G69" s="190">
        <v>3</v>
      </c>
      <c r="H69" s="191">
        <f t="shared" si="18"/>
        <v>90</v>
      </c>
      <c r="I69" s="192">
        <f>J69+L69+K69</f>
        <v>45</v>
      </c>
      <c r="J69" s="193">
        <v>30</v>
      </c>
      <c r="K69" s="187"/>
      <c r="L69" s="187">
        <v>15</v>
      </c>
      <c r="M69" s="194">
        <f t="shared" si="19"/>
        <v>45</v>
      </c>
      <c r="N69" s="195"/>
      <c r="O69" s="196"/>
      <c r="P69" s="197"/>
      <c r="Q69" s="195"/>
      <c r="R69" s="196"/>
      <c r="S69" s="198"/>
      <c r="T69" s="199">
        <v>3</v>
      </c>
      <c r="U69" s="196"/>
      <c r="V69" s="198"/>
      <c r="W69" s="195"/>
      <c r="X69" s="196"/>
      <c r="Y69" s="198"/>
    </row>
    <row r="70" spans="1:25" x14ac:dyDescent="0.2">
      <c r="A70" s="184" t="s">
        <v>196</v>
      </c>
      <c r="B70" s="231" t="s">
        <v>99</v>
      </c>
      <c r="C70" s="186"/>
      <c r="D70" s="187"/>
      <c r="E70" s="188"/>
      <c r="F70" s="189"/>
      <c r="G70" s="190">
        <f>SUM(G71:G72)</f>
        <v>4</v>
      </c>
      <c r="H70" s="190">
        <f t="shared" ref="H70:M70" si="21">SUM(H71:H72)</f>
        <v>120</v>
      </c>
      <c r="I70" s="190">
        <f t="shared" si="21"/>
        <v>61</v>
      </c>
      <c r="J70" s="190">
        <f t="shared" si="21"/>
        <v>18</v>
      </c>
      <c r="K70" s="190">
        <f t="shared" si="21"/>
        <v>0</v>
      </c>
      <c r="L70" s="190">
        <f t="shared" si="21"/>
        <v>43</v>
      </c>
      <c r="M70" s="190">
        <f t="shared" si="21"/>
        <v>59</v>
      </c>
      <c r="N70" s="195"/>
      <c r="O70" s="196"/>
      <c r="P70" s="197"/>
      <c r="Q70" s="195"/>
      <c r="R70" s="196"/>
      <c r="S70" s="198"/>
      <c r="T70" s="199"/>
      <c r="U70" s="196"/>
      <c r="V70" s="198"/>
      <c r="W70" s="195"/>
      <c r="X70" s="196"/>
      <c r="Y70" s="198"/>
    </row>
    <row r="71" spans="1:25" x14ac:dyDescent="0.2">
      <c r="A71" s="184" t="s">
        <v>299</v>
      </c>
      <c r="B71" s="185" t="s">
        <v>99</v>
      </c>
      <c r="C71" s="186" t="s">
        <v>335</v>
      </c>
      <c r="D71" s="187"/>
      <c r="E71" s="188"/>
      <c r="F71" s="189"/>
      <c r="G71" s="190">
        <v>3</v>
      </c>
      <c r="H71" s="230">
        <f>G71*30</f>
        <v>90</v>
      </c>
      <c r="I71" s="192">
        <f>J71+L71</f>
        <v>45</v>
      </c>
      <c r="J71" s="193">
        <v>18</v>
      </c>
      <c r="K71" s="187"/>
      <c r="L71" s="187">
        <v>27</v>
      </c>
      <c r="M71" s="194">
        <f>H71-I71</f>
        <v>45</v>
      </c>
      <c r="N71" s="195"/>
      <c r="O71" s="196"/>
      <c r="P71" s="197"/>
      <c r="Q71" s="195"/>
      <c r="R71" s="196"/>
      <c r="S71" s="198"/>
      <c r="T71" s="199"/>
      <c r="U71" s="196"/>
      <c r="V71" s="198"/>
      <c r="W71" s="195"/>
      <c r="X71" s="196">
        <v>5</v>
      </c>
      <c r="Y71" s="198"/>
    </row>
    <row r="72" spans="1:25" x14ac:dyDescent="0.2">
      <c r="A72" s="184" t="s">
        <v>300</v>
      </c>
      <c r="B72" s="185" t="s">
        <v>367</v>
      </c>
      <c r="C72" s="186"/>
      <c r="D72" s="187"/>
      <c r="E72" s="188"/>
      <c r="F72" s="189" t="s">
        <v>336</v>
      </c>
      <c r="G72" s="190">
        <v>1</v>
      </c>
      <c r="H72" s="230">
        <f>G72*30</f>
        <v>30</v>
      </c>
      <c r="I72" s="192">
        <f>J72+L72</f>
        <v>16</v>
      </c>
      <c r="J72" s="193"/>
      <c r="K72" s="187"/>
      <c r="L72" s="187">
        <v>16</v>
      </c>
      <c r="M72" s="194">
        <f>H72-I72</f>
        <v>14</v>
      </c>
      <c r="N72" s="195"/>
      <c r="O72" s="196"/>
      <c r="P72" s="197"/>
      <c r="Q72" s="195"/>
      <c r="R72" s="196"/>
      <c r="S72" s="198"/>
      <c r="T72" s="199"/>
      <c r="U72" s="196"/>
      <c r="V72" s="198"/>
      <c r="W72" s="195"/>
      <c r="X72" s="196"/>
      <c r="Y72" s="198">
        <v>2</v>
      </c>
    </row>
    <row r="73" spans="1:25" ht="31.5" x14ac:dyDescent="0.2">
      <c r="A73" s="184" t="s">
        <v>197</v>
      </c>
      <c r="B73" s="231" t="s">
        <v>100</v>
      </c>
      <c r="C73" s="246"/>
      <c r="D73" s="249"/>
      <c r="E73" s="250"/>
      <c r="F73" s="248"/>
      <c r="G73" s="241">
        <f t="shared" ref="G73:M73" si="22">SUM(G74:G75)</f>
        <v>5</v>
      </c>
      <c r="H73" s="251">
        <f t="shared" si="18"/>
        <v>150</v>
      </c>
      <c r="I73" s="252">
        <f t="shared" si="22"/>
        <v>51</v>
      </c>
      <c r="J73" s="253">
        <f t="shared" si="22"/>
        <v>26</v>
      </c>
      <c r="K73" s="253">
        <f t="shared" si="22"/>
        <v>25</v>
      </c>
      <c r="L73" s="253">
        <f t="shared" si="22"/>
        <v>0</v>
      </c>
      <c r="M73" s="253">
        <f t="shared" si="22"/>
        <v>99</v>
      </c>
      <c r="N73" s="195"/>
      <c r="O73" s="196"/>
      <c r="P73" s="197"/>
      <c r="Q73" s="195"/>
      <c r="R73" s="196"/>
      <c r="S73" s="198"/>
      <c r="T73" s="199"/>
      <c r="U73" s="196"/>
      <c r="V73" s="198"/>
      <c r="W73" s="195"/>
      <c r="X73" s="196"/>
      <c r="Y73" s="198"/>
    </row>
    <row r="74" spans="1:25" ht="28.5" customHeight="1" x14ac:dyDescent="0.2">
      <c r="A74" s="184" t="s">
        <v>270</v>
      </c>
      <c r="B74" s="185" t="s">
        <v>100</v>
      </c>
      <c r="C74" s="186"/>
      <c r="D74" s="187"/>
      <c r="E74" s="188"/>
      <c r="F74" s="189"/>
      <c r="G74" s="190">
        <v>2.5</v>
      </c>
      <c r="H74" s="191">
        <f t="shared" si="18"/>
        <v>75</v>
      </c>
      <c r="I74" s="192">
        <f t="shared" ref="I74:I80" si="23">J74+L74+K74</f>
        <v>27</v>
      </c>
      <c r="J74" s="193">
        <v>18</v>
      </c>
      <c r="K74" s="187">
        <v>9</v>
      </c>
      <c r="L74" s="187"/>
      <c r="M74" s="194">
        <f>H74-I74</f>
        <v>48</v>
      </c>
      <c r="N74" s="195"/>
      <c r="O74" s="196"/>
      <c r="P74" s="197"/>
      <c r="Q74" s="195"/>
      <c r="R74" s="196"/>
      <c r="S74" s="198"/>
      <c r="T74" s="199"/>
      <c r="U74" s="196"/>
      <c r="V74" s="198"/>
      <c r="W74" s="195"/>
      <c r="X74" s="196">
        <v>3</v>
      </c>
      <c r="Y74" s="198"/>
    </row>
    <row r="75" spans="1:25" ht="31.5" x14ac:dyDescent="0.2">
      <c r="A75" s="184" t="s">
        <v>271</v>
      </c>
      <c r="B75" s="185" t="s">
        <v>100</v>
      </c>
      <c r="C75" s="186" t="s">
        <v>336</v>
      </c>
      <c r="D75" s="187"/>
      <c r="E75" s="188"/>
      <c r="F75" s="189"/>
      <c r="G75" s="190">
        <v>2.5</v>
      </c>
      <c r="H75" s="191">
        <f t="shared" si="18"/>
        <v>75</v>
      </c>
      <c r="I75" s="192">
        <f t="shared" si="23"/>
        <v>24</v>
      </c>
      <c r="J75" s="193">
        <v>8</v>
      </c>
      <c r="K75" s="187">
        <v>16</v>
      </c>
      <c r="L75" s="187"/>
      <c r="M75" s="194">
        <f>H75-I75</f>
        <v>51</v>
      </c>
      <c r="N75" s="195"/>
      <c r="O75" s="196"/>
      <c r="P75" s="197"/>
      <c r="Q75" s="195"/>
      <c r="R75" s="196"/>
      <c r="S75" s="198"/>
      <c r="T75" s="199"/>
      <c r="U75" s="196"/>
      <c r="V75" s="198"/>
      <c r="W75" s="195"/>
      <c r="X75" s="196"/>
      <c r="Y75" s="198">
        <v>3</v>
      </c>
    </row>
    <row r="76" spans="1:25" x14ac:dyDescent="0.2">
      <c r="A76" s="184" t="s">
        <v>198</v>
      </c>
      <c r="B76" s="231" t="s">
        <v>101</v>
      </c>
      <c r="C76" s="186">
        <v>5</v>
      </c>
      <c r="D76" s="201"/>
      <c r="E76" s="189"/>
      <c r="F76" s="189"/>
      <c r="G76" s="190">
        <v>3</v>
      </c>
      <c r="H76" s="191">
        <f t="shared" si="18"/>
        <v>90</v>
      </c>
      <c r="I76" s="192">
        <f t="shared" si="23"/>
        <v>45</v>
      </c>
      <c r="J76" s="193">
        <v>30</v>
      </c>
      <c r="K76" s="187"/>
      <c r="L76" s="187">
        <v>15</v>
      </c>
      <c r="M76" s="194">
        <f>H76-I76</f>
        <v>45</v>
      </c>
      <c r="N76" s="195"/>
      <c r="O76" s="196"/>
      <c r="P76" s="197"/>
      <c r="Q76" s="195"/>
      <c r="R76" s="196"/>
      <c r="S76" s="198"/>
      <c r="T76" s="199">
        <v>3</v>
      </c>
      <c r="U76" s="196"/>
      <c r="V76" s="198"/>
      <c r="W76" s="195"/>
      <c r="X76" s="196"/>
      <c r="Y76" s="232"/>
    </row>
    <row r="77" spans="1:25" x14ac:dyDescent="0.2">
      <c r="A77" s="184" t="s">
        <v>199</v>
      </c>
      <c r="B77" s="231" t="s">
        <v>102</v>
      </c>
      <c r="C77" s="246"/>
      <c r="D77" s="247"/>
      <c r="E77" s="248"/>
      <c r="F77" s="248"/>
      <c r="G77" s="241">
        <f>G78+G79</f>
        <v>3.5</v>
      </c>
      <c r="H77" s="251">
        <f t="shared" si="18"/>
        <v>105</v>
      </c>
      <c r="I77" s="252">
        <f t="shared" si="23"/>
        <v>54</v>
      </c>
      <c r="J77" s="254">
        <f>J78+J79</f>
        <v>36</v>
      </c>
      <c r="K77" s="254"/>
      <c r="L77" s="254">
        <f>L78+L79</f>
        <v>18</v>
      </c>
      <c r="M77" s="255">
        <f>M78+M79</f>
        <v>51</v>
      </c>
      <c r="N77" s="195"/>
      <c r="O77" s="196"/>
      <c r="P77" s="197"/>
      <c r="Q77" s="195"/>
      <c r="R77" s="196"/>
      <c r="S77" s="198"/>
      <c r="T77" s="199"/>
      <c r="U77" s="196"/>
      <c r="V77" s="198"/>
      <c r="W77" s="195"/>
      <c r="X77" s="196"/>
      <c r="Y77" s="198"/>
    </row>
    <row r="78" spans="1:25" x14ac:dyDescent="0.2">
      <c r="A78" s="184" t="s">
        <v>272</v>
      </c>
      <c r="B78" s="185" t="s">
        <v>102</v>
      </c>
      <c r="C78" s="186"/>
      <c r="D78" s="201"/>
      <c r="E78" s="189"/>
      <c r="F78" s="189"/>
      <c r="G78" s="190">
        <v>1.5</v>
      </c>
      <c r="H78" s="191">
        <f t="shared" ref="H78:H100" si="24">G78*30</f>
        <v>45</v>
      </c>
      <c r="I78" s="192">
        <f t="shared" si="23"/>
        <v>27</v>
      </c>
      <c r="J78" s="193">
        <v>18</v>
      </c>
      <c r="K78" s="187"/>
      <c r="L78" s="187">
        <v>9</v>
      </c>
      <c r="M78" s="194">
        <f>H78-I78</f>
        <v>18</v>
      </c>
      <c r="N78" s="195"/>
      <c r="O78" s="196"/>
      <c r="P78" s="197"/>
      <c r="Q78" s="195"/>
      <c r="R78" s="196">
        <v>3</v>
      </c>
      <c r="S78" s="198"/>
      <c r="T78" s="199"/>
      <c r="U78" s="196"/>
      <c r="V78" s="198"/>
      <c r="W78" s="195"/>
      <c r="X78" s="196"/>
      <c r="Y78" s="198"/>
    </row>
    <row r="79" spans="1:25" x14ac:dyDescent="0.2">
      <c r="A79" s="184" t="s">
        <v>273</v>
      </c>
      <c r="B79" s="185" t="s">
        <v>102</v>
      </c>
      <c r="C79" s="186" t="s">
        <v>332</v>
      </c>
      <c r="D79" s="201"/>
      <c r="E79" s="189"/>
      <c r="F79" s="189"/>
      <c r="G79" s="190">
        <v>2</v>
      </c>
      <c r="H79" s="191">
        <f t="shared" si="24"/>
        <v>60</v>
      </c>
      <c r="I79" s="192">
        <f t="shared" si="23"/>
        <v>27</v>
      </c>
      <c r="J79" s="193">
        <v>18</v>
      </c>
      <c r="K79" s="187"/>
      <c r="L79" s="187">
        <v>9</v>
      </c>
      <c r="M79" s="194">
        <f>H79-I79</f>
        <v>33</v>
      </c>
      <c r="N79" s="195"/>
      <c r="O79" s="196"/>
      <c r="P79" s="197"/>
      <c r="Q79" s="195"/>
      <c r="R79" s="196"/>
      <c r="S79" s="198">
        <v>3</v>
      </c>
      <c r="T79" s="199"/>
      <c r="U79" s="196"/>
      <c r="V79" s="198"/>
      <c r="W79" s="195"/>
      <c r="X79" s="196"/>
      <c r="Y79" s="198"/>
    </row>
    <row r="80" spans="1:25" x14ac:dyDescent="0.2">
      <c r="A80" s="184" t="s">
        <v>200</v>
      </c>
      <c r="B80" s="231" t="s">
        <v>103</v>
      </c>
      <c r="C80" s="186" t="s">
        <v>332</v>
      </c>
      <c r="D80" s="201"/>
      <c r="E80" s="189"/>
      <c r="F80" s="189"/>
      <c r="G80" s="190">
        <v>3</v>
      </c>
      <c r="H80" s="191">
        <f t="shared" si="24"/>
        <v>90</v>
      </c>
      <c r="I80" s="192">
        <f t="shared" si="23"/>
        <v>36</v>
      </c>
      <c r="J80" s="193">
        <v>27</v>
      </c>
      <c r="K80" s="187"/>
      <c r="L80" s="187">
        <v>9</v>
      </c>
      <c r="M80" s="194">
        <f>H80-I80</f>
        <v>54</v>
      </c>
      <c r="N80" s="195"/>
      <c r="O80" s="196"/>
      <c r="P80" s="197"/>
      <c r="Q80" s="195"/>
      <c r="R80" s="196"/>
      <c r="S80" s="198">
        <v>4</v>
      </c>
      <c r="T80" s="199"/>
      <c r="U80" s="196"/>
      <c r="V80" s="198"/>
      <c r="W80" s="195"/>
      <c r="X80" s="196"/>
      <c r="Y80" s="198"/>
    </row>
    <row r="81" spans="1:25" x14ac:dyDescent="0.2">
      <c r="A81" s="184" t="s">
        <v>201</v>
      </c>
      <c r="B81" s="256" t="s">
        <v>104</v>
      </c>
      <c r="C81" s="227">
        <v>7</v>
      </c>
      <c r="D81" s="208"/>
      <c r="E81" s="226"/>
      <c r="F81" s="226"/>
      <c r="G81" s="190">
        <v>5</v>
      </c>
      <c r="H81" s="191">
        <f t="shared" si="24"/>
        <v>150</v>
      </c>
      <c r="I81" s="236">
        <f>J81+L81+K81</f>
        <v>60</v>
      </c>
      <c r="J81" s="208">
        <v>30</v>
      </c>
      <c r="K81" s="208"/>
      <c r="L81" s="208">
        <v>30</v>
      </c>
      <c r="M81" s="194">
        <f>H81-I81</f>
        <v>90</v>
      </c>
      <c r="N81" s="195"/>
      <c r="O81" s="196"/>
      <c r="P81" s="197"/>
      <c r="Q81" s="195"/>
      <c r="R81" s="196"/>
      <c r="S81" s="198"/>
      <c r="T81" s="199"/>
      <c r="U81" s="196"/>
      <c r="V81" s="198"/>
      <c r="W81" s="199">
        <v>4</v>
      </c>
      <c r="X81" s="196"/>
      <c r="Y81" s="196"/>
    </row>
    <row r="82" spans="1:25" x14ac:dyDescent="0.2">
      <c r="A82" s="184" t="s">
        <v>202</v>
      </c>
      <c r="B82" s="256" t="s">
        <v>365</v>
      </c>
      <c r="C82" s="227"/>
      <c r="D82" s="208"/>
      <c r="E82" s="226"/>
      <c r="F82" s="226"/>
      <c r="G82" s="241">
        <f>G83+G84</f>
        <v>5</v>
      </c>
      <c r="H82" s="251">
        <f>G82*30</f>
        <v>150</v>
      </c>
      <c r="I82" s="229">
        <f>I83+I84</f>
        <v>76</v>
      </c>
      <c r="J82" s="257">
        <f>J83+J84</f>
        <v>34</v>
      </c>
      <c r="K82" s="257"/>
      <c r="L82" s="257">
        <f>L83+L84</f>
        <v>42</v>
      </c>
      <c r="M82" s="258">
        <f>M83+M84</f>
        <v>74</v>
      </c>
      <c r="N82" s="195"/>
      <c r="O82" s="196"/>
      <c r="P82" s="197"/>
      <c r="Q82" s="195"/>
      <c r="R82" s="196"/>
      <c r="S82" s="198"/>
      <c r="T82" s="199"/>
      <c r="U82" s="196"/>
      <c r="V82" s="198"/>
      <c r="W82" s="199"/>
      <c r="X82" s="196"/>
      <c r="Y82" s="196"/>
    </row>
    <row r="83" spans="1:25" x14ac:dyDescent="0.2">
      <c r="A83" s="184"/>
      <c r="B83" s="212" t="s">
        <v>365</v>
      </c>
      <c r="C83" s="227"/>
      <c r="D83" s="208" t="s">
        <v>335</v>
      </c>
      <c r="E83" s="226"/>
      <c r="F83" s="226"/>
      <c r="G83" s="190">
        <v>2</v>
      </c>
      <c r="H83" s="191">
        <f>G83*30</f>
        <v>60</v>
      </c>
      <c r="I83" s="236">
        <f>J83+L83+K83</f>
        <v>36</v>
      </c>
      <c r="J83" s="208">
        <v>18</v>
      </c>
      <c r="K83" s="208"/>
      <c r="L83" s="208">
        <v>18</v>
      </c>
      <c r="M83" s="194">
        <f>H83-I83</f>
        <v>24</v>
      </c>
      <c r="N83" s="195"/>
      <c r="O83" s="196"/>
      <c r="P83" s="197"/>
      <c r="Q83" s="195"/>
      <c r="R83" s="196"/>
      <c r="S83" s="198"/>
      <c r="T83" s="199"/>
      <c r="U83" s="196"/>
      <c r="V83" s="198"/>
      <c r="W83" s="199"/>
      <c r="X83" s="196">
        <v>4</v>
      </c>
      <c r="Y83" s="196"/>
    </row>
    <row r="84" spans="1:25" x14ac:dyDescent="0.2">
      <c r="A84" s="184"/>
      <c r="B84" s="212" t="s">
        <v>365</v>
      </c>
      <c r="C84" s="227" t="s">
        <v>336</v>
      </c>
      <c r="D84" s="208"/>
      <c r="E84" s="226"/>
      <c r="F84" s="226"/>
      <c r="G84" s="190">
        <v>3</v>
      </c>
      <c r="H84" s="191">
        <f>G84*30</f>
        <v>90</v>
      </c>
      <c r="I84" s="236">
        <f>J84+L84+K84</f>
        <v>40</v>
      </c>
      <c r="J84" s="208">
        <v>16</v>
      </c>
      <c r="K84" s="208"/>
      <c r="L84" s="208">
        <v>24</v>
      </c>
      <c r="M84" s="194">
        <f>H84-I84</f>
        <v>50</v>
      </c>
      <c r="N84" s="195"/>
      <c r="O84" s="196"/>
      <c r="P84" s="197"/>
      <c r="Q84" s="195"/>
      <c r="R84" s="196"/>
      <c r="S84" s="198"/>
      <c r="T84" s="199"/>
      <c r="U84" s="196"/>
      <c r="V84" s="198"/>
      <c r="W84" s="199"/>
      <c r="X84" s="196"/>
      <c r="Y84" s="196">
        <v>5</v>
      </c>
    </row>
    <row r="85" spans="1:25" x14ac:dyDescent="0.2">
      <c r="A85" s="184" t="s">
        <v>203</v>
      </c>
      <c r="B85" s="256" t="s">
        <v>105</v>
      </c>
      <c r="C85" s="229"/>
      <c r="D85" s="257"/>
      <c r="E85" s="258"/>
      <c r="F85" s="258"/>
      <c r="G85" s="241">
        <f t="shared" ref="G85:L85" si="25">SUM(G86:G87)</f>
        <v>7</v>
      </c>
      <c r="H85" s="251">
        <f t="shared" si="24"/>
        <v>210</v>
      </c>
      <c r="I85" s="259">
        <f t="shared" si="25"/>
        <v>81</v>
      </c>
      <c r="J85" s="242">
        <f t="shared" si="25"/>
        <v>36</v>
      </c>
      <c r="K85" s="241">
        <f t="shared" si="25"/>
        <v>0</v>
      </c>
      <c r="L85" s="242">
        <f t="shared" si="25"/>
        <v>45</v>
      </c>
      <c r="M85" s="242">
        <f t="shared" ref="M85:M100" si="26">H85-I85</f>
        <v>129</v>
      </c>
      <c r="N85" s="195"/>
      <c r="O85" s="196"/>
      <c r="P85" s="197"/>
      <c r="Q85" s="195"/>
      <c r="R85" s="196"/>
      <c r="S85" s="198"/>
      <c r="T85" s="199"/>
      <c r="U85" s="196"/>
      <c r="V85" s="198"/>
      <c r="W85" s="199"/>
      <c r="X85" s="196"/>
      <c r="Y85" s="196"/>
    </row>
    <row r="86" spans="1:25" x14ac:dyDescent="0.2">
      <c r="A86" s="184" t="s">
        <v>204</v>
      </c>
      <c r="B86" s="212" t="s">
        <v>105</v>
      </c>
      <c r="C86" s="227"/>
      <c r="D86" s="208" t="s">
        <v>333</v>
      </c>
      <c r="E86" s="226"/>
      <c r="F86" s="226"/>
      <c r="G86" s="190">
        <v>4</v>
      </c>
      <c r="H86" s="191">
        <f t="shared" si="24"/>
        <v>120</v>
      </c>
      <c r="I86" s="236">
        <f>L86+J86</f>
        <v>45</v>
      </c>
      <c r="J86" s="233">
        <v>18</v>
      </c>
      <c r="K86" s="233"/>
      <c r="L86" s="233">
        <v>27</v>
      </c>
      <c r="M86" s="194">
        <f t="shared" si="26"/>
        <v>75</v>
      </c>
      <c r="N86" s="195"/>
      <c r="O86" s="196"/>
      <c r="P86" s="197"/>
      <c r="Q86" s="195"/>
      <c r="R86" s="196"/>
      <c r="S86" s="198"/>
      <c r="T86" s="199"/>
      <c r="U86" s="196">
        <v>5</v>
      </c>
      <c r="V86" s="198"/>
      <c r="W86" s="199"/>
      <c r="X86" s="196"/>
      <c r="Y86" s="196"/>
    </row>
    <row r="87" spans="1:25" ht="16.5" thickBot="1" x14ac:dyDescent="0.25">
      <c r="A87" s="184" t="s">
        <v>205</v>
      </c>
      <c r="B87" s="212" t="s">
        <v>105</v>
      </c>
      <c r="C87" s="227" t="s">
        <v>334</v>
      </c>
      <c r="D87" s="208"/>
      <c r="E87" s="226"/>
      <c r="F87" s="226"/>
      <c r="G87" s="190">
        <v>3</v>
      </c>
      <c r="H87" s="191">
        <f t="shared" si="24"/>
        <v>90</v>
      </c>
      <c r="I87" s="236">
        <f t="shared" ref="I87:I95" si="27">J87+L87+K87</f>
        <v>36</v>
      </c>
      <c r="J87" s="208">
        <v>18</v>
      </c>
      <c r="K87" s="208"/>
      <c r="L87" s="208">
        <v>18</v>
      </c>
      <c r="M87" s="194">
        <f t="shared" si="26"/>
        <v>54</v>
      </c>
      <c r="N87" s="195"/>
      <c r="O87" s="196"/>
      <c r="P87" s="197"/>
      <c r="Q87" s="195"/>
      <c r="R87" s="196"/>
      <c r="S87" s="198"/>
      <c r="T87" s="199"/>
      <c r="U87" s="196"/>
      <c r="V87" s="198">
        <v>4</v>
      </c>
      <c r="W87" s="199"/>
      <c r="X87" s="196"/>
      <c r="Y87" s="196"/>
    </row>
    <row r="88" spans="1:25" ht="32.25" thickBot="1" x14ac:dyDescent="0.25">
      <c r="A88" s="184" t="s">
        <v>206</v>
      </c>
      <c r="B88" s="260" t="s">
        <v>290</v>
      </c>
      <c r="C88" s="261"/>
      <c r="D88" s="262"/>
      <c r="E88" s="263"/>
      <c r="F88" s="264"/>
      <c r="G88" s="265">
        <f>SUM(G89:G90)</f>
        <v>3.5</v>
      </c>
      <c r="H88" s="266">
        <f t="shared" ref="H88:M88" si="28">SUM(H89:H90)</f>
        <v>105</v>
      </c>
      <c r="I88" s="266">
        <f t="shared" si="28"/>
        <v>51</v>
      </c>
      <c r="J88" s="266">
        <f t="shared" si="28"/>
        <v>34</v>
      </c>
      <c r="K88" s="266">
        <f t="shared" si="28"/>
        <v>9</v>
      </c>
      <c r="L88" s="266">
        <f t="shared" si="28"/>
        <v>8</v>
      </c>
      <c r="M88" s="266">
        <f t="shared" si="28"/>
        <v>54</v>
      </c>
      <c r="N88" s="195"/>
      <c r="O88" s="234"/>
      <c r="P88" s="239"/>
      <c r="Q88" s="267"/>
      <c r="R88" s="234"/>
      <c r="S88" s="239"/>
      <c r="T88" s="238"/>
      <c r="U88" s="234"/>
      <c r="V88" s="232"/>
      <c r="W88" s="238"/>
      <c r="X88" s="234"/>
      <c r="Y88" s="239"/>
    </row>
    <row r="89" spans="1:25" x14ac:dyDescent="0.2">
      <c r="A89" s="184" t="s">
        <v>207</v>
      </c>
      <c r="B89" s="268" t="s">
        <v>282</v>
      </c>
      <c r="C89" s="269"/>
      <c r="D89" s="262">
        <v>3</v>
      </c>
      <c r="E89" s="263"/>
      <c r="F89" s="264"/>
      <c r="G89" s="265">
        <v>1.5</v>
      </c>
      <c r="H89" s="235">
        <f>G89*30</f>
        <v>45</v>
      </c>
      <c r="I89" s="236">
        <f>J89+L89+K89</f>
        <v>24</v>
      </c>
      <c r="J89" s="233">
        <v>16</v>
      </c>
      <c r="K89" s="233"/>
      <c r="L89" s="233">
        <v>8</v>
      </c>
      <c r="M89" s="237">
        <f>H89-I89</f>
        <v>21</v>
      </c>
      <c r="N89" s="195"/>
      <c r="O89" s="234"/>
      <c r="P89" s="239"/>
      <c r="Q89" s="240">
        <v>1.5</v>
      </c>
      <c r="R89" s="233"/>
      <c r="S89" s="239"/>
      <c r="T89" s="238"/>
      <c r="U89" s="234"/>
      <c r="V89" s="232"/>
      <c r="W89" s="238"/>
      <c r="X89" s="234"/>
      <c r="Y89" s="239"/>
    </row>
    <row r="90" spans="1:25" x14ac:dyDescent="0.2">
      <c r="A90" s="184" t="s">
        <v>208</v>
      </c>
      <c r="B90" s="268" t="s">
        <v>236</v>
      </c>
      <c r="C90" s="227" t="s">
        <v>334</v>
      </c>
      <c r="D90" s="208"/>
      <c r="E90" s="226"/>
      <c r="F90" s="226"/>
      <c r="G90" s="190">
        <v>2</v>
      </c>
      <c r="H90" s="191">
        <f>G90*30</f>
        <v>60</v>
      </c>
      <c r="I90" s="236">
        <f>J90+L90+K90</f>
        <v>27</v>
      </c>
      <c r="J90" s="208">
        <v>18</v>
      </c>
      <c r="K90" s="208">
        <v>9</v>
      </c>
      <c r="L90" s="208"/>
      <c r="M90" s="194">
        <f>H90-I90</f>
        <v>33</v>
      </c>
      <c r="N90" s="195"/>
      <c r="O90" s="196"/>
      <c r="P90" s="197"/>
      <c r="Q90" s="195"/>
      <c r="R90" s="196"/>
      <c r="S90" s="198"/>
      <c r="T90" s="199"/>
      <c r="U90" s="196"/>
      <c r="V90" s="198">
        <v>3</v>
      </c>
      <c r="W90" s="238"/>
      <c r="X90" s="234"/>
      <c r="Y90" s="239"/>
    </row>
    <row r="91" spans="1:25" x14ac:dyDescent="0.2">
      <c r="A91" s="184" t="s">
        <v>209</v>
      </c>
      <c r="B91" s="231" t="s">
        <v>106</v>
      </c>
      <c r="C91" s="186" t="s">
        <v>330</v>
      </c>
      <c r="D91" s="201"/>
      <c r="E91" s="189"/>
      <c r="F91" s="270"/>
      <c r="G91" s="190">
        <v>3</v>
      </c>
      <c r="H91" s="191">
        <f t="shared" si="24"/>
        <v>90</v>
      </c>
      <c r="I91" s="236">
        <f t="shared" si="27"/>
        <v>45</v>
      </c>
      <c r="J91" s="193">
        <v>27</v>
      </c>
      <c r="K91" s="187"/>
      <c r="L91" s="187">
        <v>18</v>
      </c>
      <c r="M91" s="194">
        <f t="shared" si="26"/>
        <v>45</v>
      </c>
      <c r="N91" s="195"/>
      <c r="O91" s="196"/>
      <c r="P91" s="197">
        <v>5</v>
      </c>
      <c r="Q91" s="195"/>
      <c r="R91" s="196"/>
      <c r="S91" s="198"/>
      <c r="T91" s="199"/>
      <c r="U91" s="196"/>
      <c r="V91" s="198"/>
      <c r="W91" s="199"/>
      <c r="X91" s="196"/>
      <c r="Y91" s="196"/>
    </row>
    <row r="92" spans="1:25" x14ac:dyDescent="0.2">
      <c r="A92" s="184" t="s">
        <v>210</v>
      </c>
      <c r="B92" s="231" t="s">
        <v>283</v>
      </c>
      <c r="C92" s="186"/>
      <c r="D92" s="187" t="s">
        <v>331</v>
      </c>
      <c r="E92" s="188"/>
      <c r="F92" s="189"/>
      <c r="G92" s="190">
        <v>2</v>
      </c>
      <c r="H92" s="191">
        <f t="shared" si="24"/>
        <v>60</v>
      </c>
      <c r="I92" s="236">
        <f t="shared" si="27"/>
        <v>30</v>
      </c>
      <c r="J92" s="193">
        <v>20</v>
      </c>
      <c r="K92" s="187"/>
      <c r="L92" s="187">
        <v>10</v>
      </c>
      <c r="M92" s="194">
        <f t="shared" si="26"/>
        <v>30</v>
      </c>
      <c r="N92" s="195"/>
      <c r="O92" s="196"/>
      <c r="P92" s="197"/>
      <c r="Q92" s="195"/>
      <c r="R92" s="196">
        <v>3</v>
      </c>
      <c r="S92" s="198"/>
      <c r="T92" s="199"/>
      <c r="U92" s="196"/>
      <c r="V92" s="198"/>
      <c r="W92" s="199"/>
      <c r="X92" s="196"/>
      <c r="Y92" s="196"/>
    </row>
    <row r="93" spans="1:25" x14ac:dyDescent="0.2">
      <c r="A93" s="184" t="s">
        <v>211</v>
      </c>
      <c r="B93" s="271" t="s">
        <v>107</v>
      </c>
      <c r="C93" s="186">
        <v>5</v>
      </c>
      <c r="D93" s="201"/>
      <c r="E93" s="189"/>
      <c r="F93" s="189"/>
      <c r="G93" s="190">
        <v>4</v>
      </c>
      <c r="H93" s="191">
        <f t="shared" si="24"/>
        <v>120</v>
      </c>
      <c r="I93" s="236">
        <f t="shared" si="27"/>
        <v>60</v>
      </c>
      <c r="J93" s="193">
        <v>30</v>
      </c>
      <c r="K93" s="187"/>
      <c r="L93" s="187">
        <v>30</v>
      </c>
      <c r="M93" s="194">
        <f t="shared" si="26"/>
        <v>60</v>
      </c>
      <c r="N93" s="195"/>
      <c r="O93" s="196"/>
      <c r="P93" s="197"/>
      <c r="Q93" s="195"/>
      <c r="R93" s="196"/>
      <c r="S93" s="198"/>
      <c r="T93" s="199">
        <v>4</v>
      </c>
      <c r="U93" s="196"/>
      <c r="V93" s="198"/>
      <c r="W93" s="199"/>
      <c r="X93" s="196"/>
      <c r="Y93" s="196"/>
    </row>
    <row r="94" spans="1:25" x14ac:dyDescent="0.2">
      <c r="A94" s="184" t="s">
        <v>212</v>
      </c>
      <c r="B94" s="272" t="s">
        <v>108</v>
      </c>
      <c r="C94" s="273">
        <v>7</v>
      </c>
      <c r="D94" s="274"/>
      <c r="E94" s="275"/>
      <c r="F94" s="275"/>
      <c r="G94" s="190">
        <v>5</v>
      </c>
      <c r="H94" s="191">
        <f>G94*30</f>
        <v>150</v>
      </c>
      <c r="I94" s="236">
        <f>J94+L94+K94</f>
        <v>60</v>
      </c>
      <c r="J94" s="208">
        <v>30</v>
      </c>
      <c r="K94" s="208"/>
      <c r="L94" s="208">
        <v>30</v>
      </c>
      <c r="M94" s="237">
        <f>H94-I94</f>
        <v>90</v>
      </c>
      <c r="N94" s="276"/>
      <c r="O94" s="277"/>
      <c r="P94" s="278"/>
      <c r="Q94" s="276"/>
      <c r="R94" s="196"/>
      <c r="S94" s="198"/>
      <c r="T94" s="199"/>
      <c r="U94" s="196"/>
      <c r="V94" s="198"/>
      <c r="W94" s="199">
        <v>4</v>
      </c>
      <c r="X94" s="196"/>
      <c r="Y94" s="196"/>
    </row>
    <row r="95" spans="1:25" x14ac:dyDescent="0.2">
      <c r="A95" s="184" t="s">
        <v>213</v>
      </c>
      <c r="B95" s="279" t="s">
        <v>109</v>
      </c>
      <c r="C95" s="280">
        <v>3</v>
      </c>
      <c r="D95" s="281"/>
      <c r="E95" s="282"/>
      <c r="F95" s="283"/>
      <c r="G95" s="284">
        <v>3</v>
      </c>
      <c r="H95" s="285">
        <f t="shared" si="24"/>
        <v>90</v>
      </c>
      <c r="I95" s="286">
        <f t="shared" si="27"/>
        <v>45</v>
      </c>
      <c r="J95" s="287">
        <v>30</v>
      </c>
      <c r="K95" s="288"/>
      <c r="L95" s="288">
        <v>15</v>
      </c>
      <c r="M95" s="289">
        <f t="shared" si="26"/>
        <v>45</v>
      </c>
      <c r="N95" s="276"/>
      <c r="O95" s="277"/>
      <c r="P95" s="278"/>
      <c r="Q95" s="276">
        <v>3</v>
      </c>
      <c r="R95" s="196"/>
      <c r="S95" s="198"/>
      <c r="T95" s="199"/>
      <c r="U95" s="196"/>
      <c r="V95" s="198"/>
      <c r="W95" s="199"/>
      <c r="X95" s="196"/>
      <c r="Y95" s="196"/>
    </row>
    <row r="96" spans="1:25" x14ac:dyDescent="0.2">
      <c r="A96" s="147" t="s">
        <v>214</v>
      </c>
      <c r="B96" s="146" t="s">
        <v>110</v>
      </c>
      <c r="C96" s="227">
        <v>5</v>
      </c>
      <c r="D96" s="208"/>
      <c r="E96" s="208"/>
      <c r="F96" s="226"/>
      <c r="G96" s="190">
        <v>6</v>
      </c>
      <c r="H96" s="191">
        <f t="shared" si="24"/>
        <v>180</v>
      </c>
      <c r="I96" s="236">
        <f>J96+L96+K96</f>
        <v>60</v>
      </c>
      <c r="J96" s="208">
        <v>30</v>
      </c>
      <c r="K96" s="208"/>
      <c r="L96" s="208">
        <v>30</v>
      </c>
      <c r="M96" s="237">
        <f t="shared" si="26"/>
        <v>120</v>
      </c>
      <c r="N96" s="1251"/>
      <c r="O96" s="277"/>
      <c r="P96" s="278"/>
      <c r="Q96" s="276"/>
      <c r="R96" s="277"/>
      <c r="S96" s="1250"/>
      <c r="T96" s="1251">
        <v>4</v>
      </c>
      <c r="U96" s="277"/>
      <c r="V96" s="1250"/>
      <c r="W96" s="1251"/>
      <c r="X96" s="277"/>
      <c r="Y96" s="277"/>
    </row>
    <row r="97" spans="1:33" x14ac:dyDescent="0.2">
      <c r="A97" s="147" t="s">
        <v>215</v>
      </c>
      <c r="B97" s="146" t="s">
        <v>111</v>
      </c>
      <c r="C97" s="229"/>
      <c r="D97" s="257"/>
      <c r="E97" s="257"/>
      <c r="F97" s="258"/>
      <c r="G97" s="241">
        <f>SUM(G98:G100)</f>
        <v>7</v>
      </c>
      <c r="H97" s="242">
        <f t="shared" ref="H97:M97" si="29">SUM(H98:H100)</f>
        <v>210</v>
      </c>
      <c r="I97" s="243">
        <f t="shared" si="29"/>
        <v>96</v>
      </c>
      <c r="J97" s="244">
        <f t="shared" si="29"/>
        <v>36</v>
      </c>
      <c r="K97" s="244">
        <f t="shared" si="29"/>
        <v>0</v>
      </c>
      <c r="L97" s="244">
        <f>SUM(L98:L100)</f>
        <v>60</v>
      </c>
      <c r="M97" s="259">
        <f t="shared" si="29"/>
        <v>114</v>
      </c>
      <c r="N97" s="1251"/>
      <c r="O97" s="277"/>
      <c r="P97" s="278"/>
      <c r="Q97" s="276"/>
      <c r="R97" s="277"/>
      <c r="S97" s="1250"/>
      <c r="T97" s="1251"/>
      <c r="U97" s="277"/>
      <c r="V97" s="1250"/>
      <c r="W97" s="1251"/>
      <c r="X97" s="277"/>
      <c r="Y97" s="277"/>
    </row>
    <row r="98" spans="1:33" x14ac:dyDescent="0.2">
      <c r="A98" s="147" t="s">
        <v>216</v>
      </c>
      <c r="B98" s="148" t="s">
        <v>111</v>
      </c>
      <c r="C98" s="227" t="s">
        <v>333</v>
      </c>
      <c r="D98" s="208"/>
      <c r="E98" s="208"/>
      <c r="F98" s="226"/>
      <c r="G98" s="190">
        <v>3</v>
      </c>
      <c r="H98" s="191">
        <f t="shared" si="24"/>
        <v>90</v>
      </c>
      <c r="I98" s="236">
        <f>J98+L98+K98</f>
        <v>45</v>
      </c>
      <c r="J98" s="208">
        <v>18</v>
      </c>
      <c r="K98" s="208"/>
      <c r="L98" s="208">
        <v>27</v>
      </c>
      <c r="M98" s="237">
        <f t="shared" si="26"/>
        <v>45</v>
      </c>
      <c r="N98" s="1251"/>
      <c r="O98" s="277"/>
      <c r="P98" s="278"/>
      <c r="Q98" s="276"/>
      <c r="R98" s="277"/>
      <c r="S98" s="1250"/>
      <c r="T98" s="1251"/>
      <c r="U98" s="277">
        <v>5</v>
      </c>
      <c r="V98" s="1250"/>
      <c r="W98" s="1251"/>
      <c r="X98" s="277"/>
      <c r="Y98" s="277"/>
    </row>
    <row r="99" spans="1:33" x14ac:dyDescent="0.2">
      <c r="A99" s="147" t="s">
        <v>217</v>
      </c>
      <c r="B99" s="148" t="s">
        <v>111</v>
      </c>
      <c r="C99" s="227"/>
      <c r="D99" s="208" t="s">
        <v>334</v>
      </c>
      <c r="E99" s="208"/>
      <c r="F99" s="226"/>
      <c r="G99" s="190">
        <v>3</v>
      </c>
      <c r="H99" s="191">
        <f t="shared" si="24"/>
        <v>90</v>
      </c>
      <c r="I99" s="236">
        <f>J99+L99+K99</f>
        <v>36</v>
      </c>
      <c r="J99" s="208">
        <v>18</v>
      </c>
      <c r="K99" s="208"/>
      <c r="L99" s="208">
        <v>18</v>
      </c>
      <c r="M99" s="237">
        <f t="shared" si="26"/>
        <v>54</v>
      </c>
      <c r="N99" s="1251"/>
      <c r="O99" s="277"/>
      <c r="P99" s="278"/>
      <c r="Q99" s="276"/>
      <c r="R99" s="277"/>
      <c r="S99" s="1250"/>
      <c r="T99" s="1251"/>
      <c r="U99" s="277"/>
      <c r="V99" s="1250">
        <v>4</v>
      </c>
      <c r="W99" s="1251"/>
      <c r="X99" s="277"/>
      <c r="Y99" s="277"/>
    </row>
    <row r="100" spans="1:33" ht="21.75" customHeight="1" thickBot="1" x14ac:dyDescent="0.25">
      <c r="A100" s="147" t="s">
        <v>239</v>
      </c>
      <c r="B100" s="149" t="s">
        <v>112</v>
      </c>
      <c r="C100" s="186"/>
      <c r="D100" s="201"/>
      <c r="E100" s="201"/>
      <c r="F100" s="188">
        <v>7</v>
      </c>
      <c r="G100" s="190">
        <v>1</v>
      </c>
      <c r="H100" s="191">
        <f t="shared" si="24"/>
        <v>30</v>
      </c>
      <c r="I100" s="236">
        <f>J100+L100+K100</f>
        <v>15</v>
      </c>
      <c r="J100" s="193"/>
      <c r="K100" s="187"/>
      <c r="L100" s="187">
        <v>15</v>
      </c>
      <c r="M100" s="237">
        <f t="shared" si="26"/>
        <v>15</v>
      </c>
      <c r="N100" s="1251"/>
      <c r="O100" s="277"/>
      <c r="P100" s="278"/>
      <c r="Q100" s="276"/>
      <c r="R100" s="277"/>
      <c r="S100" s="1250"/>
      <c r="T100" s="1251"/>
      <c r="U100" s="277"/>
      <c r="V100" s="1250"/>
      <c r="W100" s="1251">
        <v>1</v>
      </c>
      <c r="X100" s="277"/>
      <c r="Y100" s="1102"/>
    </row>
    <row r="101" spans="1:33" ht="16.5" customHeight="1" thickBot="1" x14ac:dyDescent="0.25">
      <c r="A101" s="951" t="s">
        <v>113</v>
      </c>
      <c r="B101" s="953"/>
      <c r="C101" s="953"/>
      <c r="D101" s="953"/>
      <c r="E101" s="953"/>
      <c r="F101" s="952"/>
      <c r="G101" s="1265">
        <f>G55+G59+G60+G65+G66+G69+G70+G73+G76+G77+G80+G81+G82+G85+G88+G91+G92+G93+G94+G95+G96+G97</f>
        <v>100</v>
      </c>
      <c r="H101" s="1265">
        <f t="shared" ref="H101:M101" si="30">H55+H59+H60+H65+H66+H69+H70+H73+H76+H77+H80+H81+H82+H85+H88+H91+H92+H93+H94+H95+H96+H97</f>
        <v>3000</v>
      </c>
      <c r="I101" s="1265">
        <f t="shared" si="30"/>
        <v>1361</v>
      </c>
      <c r="J101" s="1265">
        <f t="shared" si="30"/>
        <v>708</v>
      </c>
      <c r="K101" s="1265">
        <f t="shared" si="30"/>
        <v>34</v>
      </c>
      <c r="L101" s="1265">
        <f t="shared" si="30"/>
        <v>619</v>
      </c>
      <c r="M101" s="1265">
        <f t="shared" si="30"/>
        <v>1639</v>
      </c>
      <c r="N101" s="1165">
        <f t="shared" ref="N101:Y101" si="31">SUM(N55:N100)</f>
        <v>0</v>
      </c>
      <c r="O101" s="1165">
        <f t="shared" si="31"/>
        <v>0</v>
      </c>
      <c r="P101" s="1165">
        <f t="shared" si="31"/>
        <v>5</v>
      </c>
      <c r="Q101" s="1165">
        <f t="shared" si="31"/>
        <v>12.5</v>
      </c>
      <c r="R101" s="1165">
        <f t="shared" si="31"/>
        <v>17</v>
      </c>
      <c r="S101" s="1165">
        <f t="shared" si="31"/>
        <v>11</v>
      </c>
      <c r="T101" s="1165">
        <f t="shared" si="31"/>
        <v>15</v>
      </c>
      <c r="U101" s="1165">
        <f t="shared" si="31"/>
        <v>15</v>
      </c>
      <c r="V101" s="1165">
        <f t="shared" si="31"/>
        <v>15</v>
      </c>
      <c r="W101" s="1165">
        <f t="shared" si="31"/>
        <v>12</v>
      </c>
      <c r="X101" s="1165">
        <f t="shared" si="31"/>
        <v>12</v>
      </c>
      <c r="Y101" s="1165">
        <f t="shared" si="31"/>
        <v>10</v>
      </c>
    </row>
    <row r="102" spans="1:33" ht="16.5" thickBot="1" x14ac:dyDescent="0.25">
      <c r="A102" s="977" t="s">
        <v>274</v>
      </c>
      <c r="B102" s="978"/>
      <c r="C102" s="978"/>
      <c r="D102" s="978"/>
      <c r="E102" s="978"/>
      <c r="F102" s="979"/>
      <c r="G102" s="1266">
        <f t="shared" ref="G102:Y102" si="32">G53+G101</f>
        <v>179</v>
      </c>
      <c r="H102" s="1267">
        <f t="shared" si="32"/>
        <v>5370</v>
      </c>
      <c r="I102" s="1267">
        <f t="shared" si="32"/>
        <v>2457</v>
      </c>
      <c r="J102" s="1267">
        <f t="shared" si="32"/>
        <v>1081</v>
      </c>
      <c r="K102" s="1267">
        <f t="shared" si="32"/>
        <v>112</v>
      </c>
      <c r="L102" s="1267">
        <f t="shared" si="32"/>
        <v>1264</v>
      </c>
      <c r="M102" s="1267">
        <f t="shared" si="32"/>
        <v>2853</v>
      </c>
      <c r="N102" s="1267">
        <f>N53+N101</f>
        <v>27</v>
      </c>
      <c r="O102" s="1267">
        <f t="shared" si="32"/>
        <v>26</v>
      </c>
      <c r="P102" s="1267">
        <f t="shared" si="32"/>
        <v>25</v>
      </c>
      <c r="Q102" s="1266">
        <f t="shared" si="32"/>
        <v>23.5</v>
      </c>
      <c r="R102" s="1267">
        <f t="shared" si="32"/>
        <v>21</v>
      </c>
      <c r="S102" s="1267">
        <f t="shared" si="32"/>
        <v>22</v>
      </c>
      <c r="T102" s="1267">
        <f t="shared" si="32"/>
        <v>15</v>
      </c>
      <c r="U102" s="1267">
        <f t="shared" si="32"/>
        <v>15</v>
      </c>
      <c r="V102" s="1267">
        <f t="shared" si="32"/>
        <v>15</v>
      </c>
      <c r="W102" s="1267">
        <f t="shared" si="32"/>
        <v>12</v>
      </c>
      <c r="X102" s="1267">
        <f t="shared" si="32"/>
        <v>12</v>
      </c>
      <c r="Y102" s="1267">
        <f t="shared" si="32"/>
        <v>12</v>
      </c>
    </row>
    <row r="103" spans="1:33" ht="16.5" thickBot="1" x14ac:dyDescent="0.25">
      <c r="A103" s="981" t="s">
        <v>275</v>
      </c>
      <c r="B103" s="982"/>
      <c r="C103" s="982"/>
      <c r="D103" s="982"/>
      <c r="E103" s="982"/>
      <c r="F103" s="982"/>
      <c r="G103" s="982"/>
      <c r="H103" s="982"/>
      <c r="I103" s="982"/>
      <c r="J103" s="982"/>
      <c r="K103" s="982"/>
      <c r="L103" s="982"/>
      <c r="M103" s="982"/>
      <c r="N103" s="982"/>
      <c r="O103" s="982"/>
      <c r="P103" s="982"/>
      <c r="Q103" s="982"/>
      <c r="R103" s="982"/>
      <c r="S103" s="982"/>
      <c r="T103" s="982"/>
      <c r="U103" s="982"/>
      <c r="V103" s="982"/>
      <c r="W103" s="982"/>
      <c r="X103" s="982"/>
      <c r="Y103" s="983"/>
    </row>
    <row r="104" spans="1:33" ht="16.5" thickBot="1" x14ac:dyDescent="0.25">
      <c r="A104" s="955" t="s">
        <v>276</v>
      </c>
      <c r="B104" s="956"/>
      <c r="C104" s="956"/>
      <c r="D104" s="956"/>
      <c r="E104" s="956"/>
      <c r="F104" s="956"/>
      <c r="G104" s="956"/>
      <c r="H104" s="956"/>
      <c r="I104" s="956"/>
      <c r="J104" s="956"/>
      <c r="K104" s="956"/>
      <c r="L104" s="956"/>
      <c r="M104" s="956"/>
      <c r="N104" s="956"/>
      <c r="O104" s="956"/>
      <c r="P104" s="956"/>
      <c r="Q104" s="956"/>
      <c r="R104" s="956"/>
      <c r="S104" s="956"/>
      <c r="T104" s="956"/>
      <c r="U104" s="956"/>
      <c r="V104" s="956"/>
      <c r="W104" s="956"/>
      <c r="X104" s="956"/>
      <c r="Y104" s="957"/>
    </row>
    <row r="105" spans="1:33" s="66" customFormat="1" ht="16.5" thickBot="1" x14ac:dyDescent="0.25">
      <c r="A105" s="67">
        <v>1</v>
      </c>
      <c r="B105" s="68" t="s">
        <v>362</v>
      </c>
      <c r="C105" s="1260"/>
      <c r="D105" s="262">
        <v>3</v>
      </c>
      <c r="E105" s="262"/>
      <c r="F105" s="1262"/>
      <c r="G105" s="1268">
        <v>1</v>
      </c>
      <c r="H105" s="1269">
        <f t="shared" ref="H105:H110" si="33">G105*30</f>
        <v>30</v>
      </c>
      <c r="I105" s="1270">
        <f>J105+K105+L105</f>
        <v>14</v>
      </c>
      <c r="J105" s="1271">
        <v>10</v>
      </c>
      <c r="K105" s="1271"/>
      <c r="L105" s="1272">
        <v>4</v>
      </c>
      <c r="M105" s="1269">
        <f t="shared" ref="M105:M110" si="34">H105-I105</f>
        <v>16</v>
      </c>
      <c r="N105" s="1270"/>
      <c r="O105" s="1271"/>
      <c r="P105" s="1273"/>
      <c r="Q105" s="1274">
        <v>1</v>
      </c>
      <c r="R105" s="1271"/>
      <c r="S105" s="1273"/>
      <c r="T105" s="1274"/>
      <c r="U105" s="1271"/>
      <c r="V105" s="1273"/>
      <c r="W105" s="1260"/>
      <c r="X105" s="1261"/>
      <c r="Y105" s="1262"/>
      <c r="AE105" s="23"/>
      <c r="AF105" s="23"/>
      <c r="AG105" s="23"/>
    </row>
    <row r="106" spans="1:33" s="66" customFormat="1" ht="16.5" thickBot="1" x14ac:dyDescent="0.25">
      <c r="A106" s="69">
        <v>2</v>
      </c>
      <c r="B106" s="68" t="s">
        <v>344</v>
      </c>
      <c r="C106" s="1260"/>
      <c r="D106" s="262" t="s">
        <v>331</v>
      </c>
      <c r="E106" s="262"/>
      <c r="F106" s="1262"/>
      <c r="G106" s="1268">
        <v>1.5</v>
      </c>
      <c r="H106" s="1269">
        <f t="shared" si="33"/>
        <v>45</v>
      </c>
      <c r="I106" s="1270">
        <f>J106+K106+L106</f>
        <v>16</v>
      </c>
      <c r="J106" s="1271">
        <v>16</v>
      </c>
      <c r="K106" s="1271"/>
      <c r="L106" s="1272">
        <v>0</v>
      </c>
      <c r="M106" s="1269">
        <f t="shared" si="34"/>
        <v>29</v>
      </c>
      <c r="N106" s="1270"/>
      <c r="O106" s="1271"/>
      <c r="P106" s="1273"/>
      <c r="Q106" s="1274"/>
      <c r="R106" s="1271">
        <v>2</v>
      </c>
      <c r="S106" s="1273"/>
      <c r="T106" s="1274"/>
      <c r="U106" s="1172"/>
      <c r="V106" s="1173"/>
      <c r="W106" s="1275"/>
      <c r="X106" s="1276"/>
      <c r="Y106" s="1277"/>
      <c r="AE106" s="23"/>
      <c r="AF106" s="23"/>
      <c r="AG106" s="23"/>
    </row>
    <row r="107" spans="1:33" s="66" customFormat="1" ht="16.5" thickBot="1" x14ac:dyDescent="0.25">
      <c r="A107" s="69">
        <v>3</v>
      </c>
      <c r="B107" s="68" t="s">
        <v>345</v>
      </c>
      <c r="C107" s="238"/>
      <c r="D107" s="233" t="s">
        <v>342</v>
      </c>
      <c r="E107" s="233"/>
      <c r="F107" s="239"/>
      <c r="G107" s="1278">
        <v>2</v>
      </c>
      <c r="H107" s="235">
        <f t="shared" si="33"/>
        <v>60</v>
      </c>
      <c r="I107" s="227">
        <f>J107+K107+L107</f>
        <v>24</v>
      </c>
      <c r="J107" s="208">
        <v>24</v>
      </c>
      <c r="K107" s="208"/>
      <c r="L107" s="226"/>
      <c r="M107" s="235">
        <f t="shared" si="34"/>
        <v>36</v>
      </c>
      <c r="N107" s="227"/>
      <c r="O107" s="208"/>
      <c r="P107" s="209"/>
      <c r="Q107" s="200"/>
      <c r="R107" s="208"/>
      <c r="S107" s="209">
        <v>3</v>
      </c>
      <c r="T107" s="200"/>
      <c r="U107" s="1172"/>
      <c r="V107" s="1173"/>
      <c r="W107" s="1275"/>
      <c r="X107" s="1276"/>
      <c r="Y107" s="1277"/>
      <c r="AE107" s="23"/>
      <c r="AF107" s="23"/>
      <c r="AG107" s="23"/>
    </row>
    <row r="108" spans="1:33" s="66" customFormat="1" ht="16.5" thickBot="1" x14ac:dyDescent="0.25">
      <c r="A108" s="69">
        <v>4</v>
      </c>
      <c r="B108" s="68" t="s">
        <v>346</v>
      </c>
      <c r="C108" s="238"/>
      <c r="D108" s="233" t="s">
        <v>343</v>
      </c>
      <c r="E108" s="233"/>
      <c r="F108" s="239"/>
      <c r="G108" s="1278">
        <v>3</v>
      </c>
      <c r="H108" s="235">
        <f t="shared" si="33"/>
        <v>90</v>
      </c>
      <c r="I108" s="227">
        <f>J108+K108+L108</f>
        <v>40</v>
      </c>
      <c r="J108" s="208">
        <v>28</v>
      </c>
      <c r="K108" s="208"/>
      <c r="L108" s="226">
        <v>12</v>
      </c>
      <c r="M108" s="235">
        <f t="shared" si="34"/>
        <v>50</v>
      </c>
      <c r="N108" s="227"/>
      <c r="O108" s="208"/>
      <c r="P108" s="209"/>
      <c r="Q108" s="200"/>
      <c r="R108" s="208"/>
      <c r="S108" s="209"/>
      <c r="T108" s="200">
        <v>3</v>
      </c>
      <c r="U108" s="208"/>
      <c r="V108" s="209"/>
      <c r="W108" s="238"/>
      <c r="X108" s="234"/>
      <c r="Y108" s="239"/>
      <c r="AE108" s="23"/>
      <c r="AF108" s="23"/>
      <c r="AG108" s="23"/>
    </row>
    <row r="109" spans="1:33" s="66" customFormat="1" ht="16.5" thickBot="1" x14ac:dyDescent="0.25">
      <c r="A109" s="75">
        <v>5</v>
      </c>
      <c r="B109" s="76" t="s">
        <v>363</v>
      </c>
      <c r="C109" s="1279"/>
      <c r="D109" s="1102" t="s">
        <v>333</v>
      </c>
      <c r="E109" s="1102"/>
      <c r="F109" s="1280"/>
      <c r="G109" s="1281">
        <v>1.5</v>
      </c>
      <c r="H109" s="1282">
        <f t="shared" si="33"/>
        <v>45</v>
      </c>
      <c r="I109" s="1283">
        <f>J109+K109+L109</f>
        <v>16</v>
      </c>
      <c r="J109" s="1284">
        <v>16</v>
      </c>
      <c r="K109" s="1284"/>
      <c r="L109" s="1285"/>
      <c r="M109" s="1282">
        <f t="shared" si="34"/>
        <v>29</v>
      </c>
      <c r="N109" s="1283"/>
      <c r="O109" s="1284"/>
      <c r="P109" s="1286"/>
      <c r="Q109" s="1287"/>
      <c r="R109" s="1284"/>
      <c r="S109" s="1286"/>
      <c r="T109" s="1287"/>
      <c r="U109" s="1284">
        <v>2</v>
      </c>
      <c r="V109" s="1286"/>
      <c r="W109" s="1279"/>
      <c r="X109" s="1288"/>
      <c r="Y109" s="1280"/>
      <c r="AE109" s="23"/>
      <c r="AF109" s="23"/>
      <c r="AG109" s="23"/>
    </row>
    <row r="110" spans="1:33" s="66" customFormat="1" ht="20.25" thickBot="1" x14ac:dyDescent="0.3">
      <c r="A110" s="75">
        <v>6</v>
      </c>
      <c r="B110" s="177" t="s">
        <v>347</v>
      </c>
      <c r="C110" s="234"/>
      <c r="D110" s="233" t="s">
        <v>334</v>
      </c>
      <c r="E110" s="233"/>
      <c r="F110" s="234"/>
      <c r="G110" s="1289">
        <v>1.5</v>
      </c>
      <c r="H110" s="1290">
        <f t="shared" si="33"/>
        <v>45</v>
      </c>
      <c r="I110" s="1291">
        <v>18</v>
      </c>
      <c r="J110" s="208">
        <v>9</v>
      </c>
      <c r="K110" s="208"/>
      <c r="L110" s="208">
        <v>9</v>
      </c>
      <c r="M110" s="1291">
        <f t="shared" si="34"/>
        <v>27</v>
      </c>
      <c r="N110" s="1292"/>
      <c r="O110" s="1292"/>
      <c r="P110" s="1292"/>
      <c r="Q110" s="208"/>
      <c r="R110" s="208"/>
      <c r="S110" s="208"/>
      <c r="T110" s="208"/>
      <c r="U110" s="208"/>
      <c r="V110" s="208">
        <v>2</v>
      </c>
      <c r="W110" s="1293"/>
      <c r="X110" s="1294"/>
      <c r="Y110" s="1295"/>
      <c r="AE110" s="23"/>
      <c r="AF110" s="23"/>
      <c r="AG110" s="23"/>
    </row>
    <row r="111" spans="1:33" ht="16.5" thickBot="1" x14ac:dyDescent="0.25">
      <c r="A111" s="951" t="s">
        <v>307</v>
      </c>
      <c r="B111" s="953"/>
      <c r="C111" s="953"/>
      <c r="D111" s="953"/>
      <c r="E111" s="953"/>
      <c r="F111" s="953"/>
      <c r="G111" s="1296">
        <f>SUM(G105:G110)</f>
        <v>10.5</v>
      </c>
      <c r="H111" s="1296">
        <f t="shared" ref="H111:M111" si="35">SUM(H105:H110)</f>
        <v>315</v>
      </c>
      <c r="I111" s="1296">
        <f t="shared" si="35"/>
        <v>128</v>
      </c>
      <c r="J111" s="1296">
        <f t="shared" si="35"/>
        <v>103</v>
      </c>
      <c r="K111" s="1296">
        <f t="shared" si="35"/>
        <v>0</v>
      </c>
      <c r="L111" s="1296">
        <f t="shared" si="35"/>
        <v>25</v>
      </c>
      <c r="M111" s="1296">
        <f t="shared" si="35"/>
        <v>187</v>
      </c>
      <c r="N111" s="1297">
        <f t="shared" ref="N111:Y111" si="36">SUM(N105:N109)</f>
        <v>0</v>
      </c>
      <c r="O111" s="1298">
        <f t="shared" si="36"/>
        <v>0</v>
      </c>
      <c r="P111" s="1299">
        <f t="shared" si="36"/>
        <v>0</v>
      </c>
      <c r="Q111" s="1300">
        <f t="shared" si="36"/>
        <v>1</v>
      </c>
      <c r="R111" s="1298">
        <f t="shared" si="36"/>
        <v>2</v>
      </c>
      <c r="S111" s="1301">
        <f t="shared" si="36"/>
        <v>3</v>
      </c>
      <c r="T111" s="1297">
        <f t="shared" si="36"/>
        <v>3</v>
      </c>
      <c r="U111" s="1298">
        <f t="shared" si="36"/>
        <v>2</v>
      </c>
      <c r="V111" s="1302">
        <v>2</v>
      </c>
      <c r="W111" s="1303">
        <f t="shared" si="36"/>
        <v>0</v>
      </c>
      <c r="X111" s="1304">
        <f t="shared" si="36"/>
        <v>0</v>
      </c>
      <c r="Y111" s="1305">
        <f t="shared" si="36"/>
        <v>0</v>
      </c>
    </row>
    <row r="112" spans="1:33" s="24" customFormat="1" ht="16.5" thickBot="1" x14ac:dyDescent="0.3">
      <c r="A112" s="150" t="s">
        <v>240</v>
      </c>
      <c r="B112" s="87" t="s">
        <v>123</v>
      </c>
      <c r="C112" s="1306"/>
      <c r="D112" s="1307">
        <v>3</v>
      </c>
      <c r="E112" s="1308"/>
      <c r="F112" s="1309"/>
      <c r="G112" s="1310">
        <v>1</v>
      </c>
      <c r="H112" s="1311">
        <f>G112*30</f>
        <v>30</v>
      </c>
      <c r="I112" s="1312">
        <f t="shared" ref="I112:I127" si="37">J112+K112+L112</f>
        <v>14</v>
      </c>
      <c r="J112" s="1313">
        <v>10</v>
      </c>
      <c r="K112" s="1313"/>
      <c r="L112" s="1313">
        <v>4</v>
      </c>
      <c r="M112" s="1314">
        <f t="shared" ref="M112:M127" si="38">H112-I112</f>
        <v>16</v>
      </c>
      <c r="N112" s="1306"/>
      <c r="O112" s="1172"/>
      <c r="P112" s="1315"/>
      <c r="Q112" s="1316">
        <v>1</v>
      </c>
      <c r="R112" s="1313"/>
      <c r="S112" s="1317"/>
      <c r="T112" s="1312"/>
      <c r="U112" s="1313"/>
      <c r="V112" s="1317"/>
      <c r="W112" s="1113"/>
      <c r="X112" s="223"/>
      <c r="Y112" s="224"/>
    </row>
    <row r="113" spans="1:25" s="21" customFormat="1" ht="16.5" thickBot="1" x14ac:dyDescent="0.3">
      <c r="A113" s="86" t="s">
        <v>224</v>
      </c>
      <c r="B113" s="89" t="s">
        <v>308</v>
      </c>
      <c r="C113" s="227"/>
      <c r="D113" s="233" t="s">
        <v>333</v>
      </c>
      <c r="E113" s="1264"/>
      <c r="F113" s="270"/>
      <c r="G113" s="1318">
        <v>1.5</v>
      </c>
      <c r="H113" s="1311">
        <f t="shared" ref="H113:H127" si="39">G113*30</f>
        <v>45</v>
      </c>
      <c r="I113" s="1312">
        <f t="shared" si="37"/>
        <v>16</v>
      </c>
      <c r="J113" s="1319">
        <v>16</v>
      </c>
      <c r="K113" s="1319"/>
      <c r="L113" s="1319"/>
      <c r="M113" s="1320">
        <f t="shared" si="38"/>
        <v>29</v>
      </c>
      <c r="N113" s="200"/>
      <c r="O113" s="208"/>
      <c r="P113" s="226"/>
      <c r="Q113" s="1321"/>
      <c r="R113" s="1319"/>
      <c r="S113" s="1322"/>
      <c r="T113" s="1323"/>
      <c r="U113" s="1319">
        <v>2</v>
      </c>
      <c r="V113" s="1324"/>
      <c r="W113" s="227"/>
      <c r="X113" s="1125"/>
      <c r="Y113" s="1127"/>
    </row>
    <row r="114" spans="1:25" s="22" customFormat="1" ht="16.5" thickBot="1" x14ac:dyDescent="0.3">
      <c r="A114" s="86" t="s">
        <v>225</v>
      </c>
      <c r="B114" s="151" t="s">
        <v>124</v>
      </c>
      <c r="C114" s="1325"/>
      <c r="D114" s="233" t="s">
        <v>331</v>
      </c>
      <c r="E114" s="1264"/>
      <c r="F114" s="1326"/>
      <c r="G114" s="1318">
        <v>1.5</v>
      </c>
      <c r="H114" s="1311">
        <f t="shared" si="39"/>
        <v>45</v>
      </c>
      <c r="I114" s="1312">
        <f t="shared" si="37"/>
        <v>16</v>
      </c>
      <c r="J114" s="1319">
        <v>16</v>
      </c>
      <c r="K114" s="1319"/>
      <c r="L114" s="1319"/>
      <c r="M114" s="1320">
        <f t="shared" si="38"/>
        <v>29</v>
      </c>
      <c r="N114" s="1327"/>
      <c r="O114" s="228"/>
      <c r="P114" s="1326"/>
      <c r="Q114" s="1321"/>
      <c r="R114" s="1319">
        <v>2</v>
      </c>
      <c r="S114" s="1324"/>
      <c r="T114" s="1328"/>
      <c r="U114" s="1319"/>
      <c r="V114" s="1324"/>
      <c r="W114" s="1325"/>
      <c r="X114" s="379"/>
      <c r="Y114" s="1132"/>
    </row>
    <row r="115" spans="1:25" s="22" customFormat="1" ht="16.5" thickBot="1" x14ac:dyDescent="0.3">
      <c r="A115" s="86" t="s">
        <v>226</v>
      </c>
      <c r="B115" s="152" t="s">
        <v>125</v>
      </c>
      <c r="C115" s="1329"/>
      <c r="D115" s="233"/>
      <c r="E115" s="1264"/>
      <c r="F115" s="1330"/>
      <c r="G115" s="1331">
        <f>SUM(G116:G121)</f>
        <v>8</v>
      </c>
      <c r="H115" s="1331">
        <f t="shared" ref="H115:M115" si="40">SUM(H116:H121)</f>
        <v>240</v>
      </c>
      <c r="I115" s="1331">
        <f t="shared" si="40"/>
        <v>96</v>
      </c>
      <c r="J115" s="1331">
        <f t="shared" si="40"/>
        <v>0</v>
      </c>
      <c r="K115" s="1331">
        <f t="shared" si="40"/>
        <v>0</v>
      </c>
      <c r="L115" s="1331">
        <f t="shared" si="40"/>
        <v>96</v>
      </c>
      <c r="M115" s="1331">
        <f t="shared" si="40"/>
        <v>144</v>
      </c>
      <c r="N115" s="1332"/>
      <c r="O115" s="1333"/>
      <c r="P115" s="1330"/>
      <c r="Q115" s="1321"/>
      <c r="R115" s="1319"/>
      <c r="S115" s="1324"/>
      <c r="T115" s="1328"/>
      <c r="U115" s="1319"/>
      <c r="V115" s="1322"/>
      <c r="W115" s="1329"/>
      <c r="X115" s="1333"/>
      <c r="Y115" s="1334"/>
    </row>
    <row r="116" spans="1:25" s="22" customFormat="1" ht="16.5" thickBot="1" x14ac:dyDescent="0.3">
      <c r="A116" s="86" t="s">
        <v>309</v>
      </c>
      <c r="B116" s="153" t="s">
        <v>125</v>
      </c>
      <c r="C116" s="1329"/>
      <c r="D116" s="233">
        <v>3</v>
      </c>
      <c r="E116" s="1264"/>
      <c r="F116" s="1330"/>
      <c r="G116" s="1318">
        <v>1</v>
      </c>
      <c r="H116" s="1311">
        <f t="shared" si="39"/>
        <v>30</v>
      </c>
      <c r="I116" s="1312">
        <f t="shared" si="37"/>
        <v>14</v>
      </c>
      <c r="J116" s="1319">
        <v>0</v>
      </c>
      <c r="K116" s="1319"/>
      <c r="L116" s="1319">
        <v>14</v>
      </c>
      <c r="M116" s="1320">
        <f t="shared" si="38"/>
        <v>16</v>
      </c>
      <c r="N116" s="1332"/>
      <c r="O116" s="1333"/>
      <c r="P116" s="1330"/>
      <c r="Q116" s="1321">
        <v>1</v>
      </c>
      <c r="R116" s="1319"/>
      <c r="S116" s="1324"/>
      <c r="T116" s="1328"/>
      <c r="U116" s="1319"/>
      <c r="V116" s="1324"/>
      <c r="W116" s="1329"/>
      <c r="X116" s="1333"/>
      <c r="Y116" s="1334"/>
    </row>
    <row r="117" spans="1:25" s="21" customFormat="1" ht="16.5" thickBot="1" x14ac:dyDescent="0.3">
      <c r="A117" s="86" t="s">
        <v>310</v>
      </c>
      <c r="B117" s="153" t="s">
        <v>125</v>
      </c>
      <c r="C117" s="1329"/>
      <c r="D117" s="233"/>
      <c r="E117" s="1264"/>
      <c r="F117" s="1330"/>
      <c r="G117" s="1318">
        <v>1.5</v>
      </c>
      <c r="H117" s="1311">
        <f t="shared" si="39"/>
        <v>45</v>
      </c>
      <c r="I117" s="1312">
        <f t="shared" si="37"/>
        <v>16</v>
      </c>
      <c r="J117" s="1319">
        <v>0</v>
      </c>
      <c r="K117" s="1319"/>
      <c r="L117" s="1319">
        <v>16</v>
      </c>
      <c r="M117" s="1320">
        <f t="shared" si="38"/>
        <v>29</v>
      </c>
      <c r="N117" s="1332"/>
      <c r="O117" s="1333"/>
      <c r="P117" s="1330"/>
      <c r="Q117" s="1321"/>
      <c r="R117" s="1319">
        <v>2</v>
      </c>
      <c r="S117" s="1324"/>
      <c r="T117" s="1328"/>
      <c r="U117" s="1319"/>
      <c r="V117" s="1324"/>
      <c r="W117" s="1329"/>
      <c r="X117" s="1333"/>
      <c r="Y117" s="1334"/>
    </row>
    <row r="118" spans="1:25" s="22" customFormat="1" ht="16.5" thickBot="1" x14ac:dyDescent="0.3">
      <c r="A118" s="86" t="s">
        <v>311</v>
      </c>
      <c r="B118" s="153" t="s">
        <v>125</v>
      </c>
      <c r="C118" s="1329"/>
      <c r="D118" s="233" t="s">
        <v>332</v>
      </c>
      <c r="E118" s="1264"/>
      <c r="F118" s="1330"/>
      <c r="G118" s="1318">
        <v>1</v>
      </c>
      <c r="H118" s="1311">
        <f t="shared" si="39"/>
        <v>30</v>
      </c>
      <c r="I118" s="1312">
        <f t="shared" si="37"/>
        <v>12</v>
      </c>
      <c r="J118" s="1319">
        <v>0</v>
      </c>
      <c r="K118" s="1319"/>
      <c r="L118" s="1319">
        <v>12</v>
      </c>
      <c r="M118" s="1320">
        <f t="shared" si="38"/>
        <v>18</v>
      </c>
      <c r="N118" s="1332"/>
      <c r="O118" s="1333"/>
      <c r="P118" s="1330"/>
      <c r="Q118" s="1321"/>
      <c r="R118" s="1319"/>
      <c r="S118" s="1324">
        <v>1.5</v>
      </c>
      <c r="T118" s="1328"/>
      <c r="U118" s="1319"/>
      <c r="V118" s="1324"/>
      <c r="W118" s="1329"/>
      <c r="X118" s="1333"/>
      <c r="Y118" s="1334"/>
    </row>
    <row r="119" spans="1:25" s="22" customFormat="1" ht="16.5" thickBot="1" x14ac:dyDescent="0.3">
      <c r="A119" s="86" t="s">
        <v>312</v>
      </c>
      <c r="B119" s="153" t="s">
        <v>125</v>
      </c>
      <c r="C119" s="1329"/>
      <c r="D119" s="233">
        <v>5</v>
      </c>
      <c r="E119" s="1264"/>
      <c r="F119" s="1330"/>
      <c r="G119" s="1318">
        <v>1.5</v>
      </c>
      <c r="H119" s="1311">
        <f t="shared" si="39"/>
        <v>45</v>
      </c>
      <c r="I119" s="1312">
        <f t="shared" si="37"/>
        <v>20</v>
      </c>
      <c r="J119" s="1319">
        <v>0</v>
      </c>
      <c r="K119" s="1319"/>
      <c r="L119" s="1319">
        <v>20</v>
      </c>
      <c r="M119" s="1320">
        <f t="shared" si="38"/>
        <v>25</v>
      </c>
      <c r="N119" s="1332"/>
      <c r="O119" s="1333"/>
      <c r="P119" s="1330"/>
      <c r="Q119" s="1321"/>
      <c r="R119" s="1319"/>
      <c r="S119" s="1324"/>
      <c r="T119" s="1328">
        <v>1.5</v>
      </c>
      <c r="U119" s="1319"/>
      <c r="V119" s="1324"/>
      <c r="W119" s="1329"/>
      <c r="X119" s="1333"/>
      <c r="Y119" s="1334"/>
    </row>
    <row r="120" spans="1:25" s="22" customFormat="1" x14ac:dyDescent="0.25">
      <c r="A120" s="86" t="s">
        <v>313</v>
      </c>
      <c r="B120" s="153" t="s">
        <v>125</v>
      </c>
      <c r="C120" s="1329"/>
      <c r="D120" s="233"/>
      <c r="E120" s="1264"/>
      <c r="F120" s="1330"/>
      <c r="G120" s="1318">
        <v>1.5</v>
      </c>
      <c r="H120" s="1311">
        <f t="shared" si="39"/>
        <v>45</v>
      </c>
      <c r="I120" s="1312">
        <f t="shared" si="37"/>
        <v>16</v>
      </c>
      <c r="J120" s="1319">
        <v>0</v>
      </c>
      <c r="K120" s="1319"/>
      <c r="L120" s="1319">
        <v>16</v>
      </c>
      <c r="M120" s="1320">
        <f t="shared" si="38"/>
        <v>29</v>
      </c>
      <c r="N120" s="1332"/>
      <c r="O120" s="1333"/>
      <c r="P120" s="1330"/>
      <c r="Q120" s="1321"/>
      <c r="R120" s="1319"/>
      <c r="S120" s="1324"/>
      <c r="T120" s="1328"/>
      <c r="U120" s="1319">
        <v>2</v>
      </c>
      <c r="V120" s="1324"/>
      <c r="W120" s="1329"/>
      <c r="X120" s="1333"/>
      <c r="Y120" s="1334"/>
    </row>
    <row r="121" spans="1:25" s="22" customFormat="1" ht="16.5" thickBot="1" x14ac:dyDescent="0.3">
      <c r="A121" s="88" t="s">
        <v>320</v>
      </c>
      <c r="B121" s="153" t="s">
        <v>125</v>
      </c>
      <c r="C121" s="1335"/>
      <c r="D121" s="1336" t="s">
        <v>334</v>
      </c>
      <c r="E121" s="1337"/>
      <c r="F121" s="1338"/>
      <c r="G121" s="1339">
        <v>1.5</v>
      </c>
      <c r="H121" s="1336">
        <v>45</v>
      </c>
      <c r="I121" s="1336">
        <v>18</v>
      </c>
      <c r="J121" s="1336"/>
      <c r="K121" s="1336"/>
      <c r="L121" s="1336">
        <v>18</v>
      </c>
      <c r="M121" s="1337">
        <v>27</v>
      </c>
      <c r="N121" s="1340"/>
      <c r="O121" s="1335"/>
      <c r="P121" s="1341"/>
      <c r="Q121" s="1339"/>
      <c r="R121" s="1336"/>
      <c r="S121" s="1336"/>
      <c r="T121" s="1336"/>
      <c r="U121" s="1336"/>
      <c r="V121" s="1336">
        <v>2</v>
      </c>
      <c r="W121" s="1329"/>
      <c r="X121" s="1333"/>
      <c r="Y121" s="1334"/>
    </row>
    <row r="122" spans="1:25" s="24" customFormat="1" x14ac:dyDescent="0.25">
      <c r="A122" s="88" t="s">
        <v>227</v>
      </c>
      <c r="B122" s="89" t="s">
        <v>325</v>
      </c>
      <c r="C122" s="227"/>
      <c r="D122" s="233" t="s">
        <v>332</v>
      </c>
      <c r="E122" s="1264"/>
      <c r="F122" s="1342"/>
      <c r="G122" s="1318">
        <v>1</v>
      </c>
      <c r="H122" s="1311">
        <f t="shared" si="39"/>
        <v>30</v>
      </c>
      <c r="I122" s="1312">
        <f t="shared" si="37"/>
        <v>12</v>
      </c>
      <c r="J122" s="1319">
        <v>12</v>
      </c>
      <c r="K122" s="1319"/>
      <c r="L122" s="1319">
        <v>0</v>
      </c>
      <c r="M122" s="1320">
        <f t="shared" si="38"/>
        <v>18</v>
      </c>
      <c r="N122" s="200"/>
      <c r="O122" s="208"/>
      <c r="P122" s="226"/>
      <c r="Q122" s="1321"/>
      <c r="R122" s="1319"/>
      <c r="S122" s="1324">
        <v>1.5</v>
      </c>
      <c r="T122" s="1328"/>
      <c r="U122" s="1319"/>
      <c r="V122" s="1324"/>
      <c r="W122" s="227"/>
      <c r="X122" s="208"/>
      <c r="Y122" s="209"/>
    </row>
    <row r="123" spans="1:25" s="22" customFormat="1" ht="29.25" customHeight="1" thickBot="1" x14ac:dyDescent="0.3">
      <c r="A123" s="88" t="s">
        <v>228</v>
      </c>
      <c r="B123" s="178" t="s">
        <v>318</v>
      </c>
      <c r="C123" s="1343"/>
      <c r="D123" s="1344" t="s">
        <v>333</v>
      </c>
      <c r="E123" s="1344"/>
      <c r="F123" s="1345"/>
      <c r="G123" s="1346">
        <v>1.5</v>
      </c>
      <c r="H123" s="1347">
        <f>G123*30</f>
        <v>45</v>
      </c>
      <c r="I123" s="1348">
        <f>J123+L123</f>
        <v>16</v>
      </c>
      <c r="J123" s="1291">
        <v>16</v>
      </c>
      <c r="K123" s="1291">
        <v>0</v>
      </c>
      <c r="L123" s="1291"/>
      <c r="M123" s="1320">
        <f t="shared" si="38"/>
        <v>29</v>
      </c>
      <c r="N123" s="1343"/>
      <c r="O123" s="1344"/>
      <c r="P123" s="1345"/>
      <c r="Q123" s="1349"/>
      <c r="R123" s="1291"/>
      <c r="S123" s="1350"/>
      <c r="T123" s="1351"/>
      <c r="U123" s="1352">
        <v>1.5</v>
      </c>
      <c r="V123" s="1336"/>
      <c r="W123" s="1353"/>
      <c r="X123" s="1354"/>
      <c r="Y123" s="1355"/>
    </row>
    <row r="124" spans="1:25" s="22" customFormat="1" ht="19.5" customHeight="1" x14ac:dyDescent="0.25">
      <c r="A124" s="88" t="s">
        <v>241</v>
      </c>
      <c r="B124" s="89" t="s">
        <v>314</v>
      </c>
      <c r="C124" s="227"/>
      <c r="D124" s="233">
        <v>5</v>
      </c>
      <c r="E124" s="1264"/>
      <c r="F124" s="202"/>
      <c r="G124" s="1318">
        <v>1.5</v>
      </c>
      <c r="H124" s="1311">
        <f>G124*30</f>
        <v>45</v>
      </c>
      <c r="I124" s="1312">
        <f>J124+K124+L124</f>
        <v>20</v>
      </c>
      <c r="J124" s="1319">
        <v>14</v>
      </c>
      <c r="K124" s="1319"/>
      <c r="L124" s="1319">
        <v>6</v>
      </c>
      <c r="M124" s="1320">
        <f>H124-I124</f>
        <v>25</v>
      </c>
      <c r="N124" s="200"/>
      <c r="O124" s="208"/>
      <c r="P124" s="226"/>
      <c r="Q124" s="1321"/>
      <c r="R124" s="1319"/>
      <c r="S124" s="1324"/>
      <c r="T124" s="1328">
        <v>1.5</v>
      </c>
      <c r="U124" s="1319"/>
      <c r="V124" s="1324"/>
      <c r="W124" s="227"/>
      <c r="X124" s="210"/>
      <c r="Y124" s="211"/>
    </row>
    <row r="125" spans="1:25" s="21" customFormat="1" x14ac:dyDescent="0.25">
      <c r="A125" s="88" t="s">
        <v>242</v>
      </c>
      <c r="B125" s="100" t="s">
        <v>126</v>
      </c>
      <c r="C125" s="227"/>
      <c r="D125" s="233">
        <v>5</v>
      </c>
      <c r="E125" s="1264"/>
      <c r="F125" s="202"/>
      <c r="G125" s="1318">
        <v>1.5</v>
      </c>
      <c r="H125" s="1311">
        <f>G125*30</f>
        <v>45</v>
      </c>
      <c r="I125" s="1312">
        <f>J125+K125+L125</f>
        <v>20</v>
      </c>
      <c r="J125" s="1319">
        <v>14</v>
      </c>
      <c r="K125" s="1319"/>
      <c r="L125" s="1319">
        <v>6</v>
      </c>
      <c r="M125" s="1320">
        <f>H125-I125</f>
        <v>25</v>
      </c>
      <c r="N125" s="200"/>
      <c r="O125" s="208"/>
      <c r="P125" s="226"/>
      <c r="Q125" s="1321"/>
      <c r="R125" s="1319"/>
      <c r="S125" s="1324"/>
      <c r="T125" s="1328">
        <v>1.5</v>
      </c>
      <c r="U125" s="1319"/>
      <c r="V125" s="1324"/>
      <c r="W125" s="227"/>
      <c r="X125" s="1125"/>
      <c r="Y125" s="1127"/>
    </row>
    <row r="126" spans="1:25" s="22" customFormat="1" x14ac:dyDescent="0.25">
      <c r="A126" s="88" t="s">
        <v>243</v>
      </c>
      <c r="B126" s="100" t="s">
        <v>127</v>
      </c>
      <c r="C126" s="227"/>
      <c r="D126" s="233">
        <v>5</v>
      </c>
      <c r="E126" s="1264"/>
      <c r="F126" s="202"/>
      <c r="G126" s="1318">
        <v>1.5</v>
      </c>
      <c r="H126" s="1311">
        <f>G126*30</f>
        <v>45</v>
      </c>
      <c r="I126" s="1312">
        <f>J126+K126+L126</f>
        <v>20</v>
      </c>
      <c r="J126" s="1319">
        <v>14</v>
      </c>
      <c r="K126" s="1319"/>
      <c r="L126" s="1319">
        <v>6</v>
      </c>
      <c r="M126" s="1320">
        <f>H126-I126</f>
        <v>25</v>
      </c>
      <c r="N126" s="200"/>
      <c r="O126" s="208"/>
      <c r="P126" s="226"/>
      <c r="Q126" s="1321"/>
      <c r="R126" s="1319"/>
      <c r="S126" s="1324"/>
      <c r="T126" s="1328">
        <v>1.5</v>
      </c>
      <c r="U126" s="1356"/>
      <c r="V126" s="1322"/>
      <c r="W126" s="227"/>
      <c r="X126" s="1125"/>
      <c r="Y126" s="1127"/>
    </row>
    <row r="127" spans="1:25" s="24" customFormat="1" x14ac:dyDescent="0.25">
      <c r="A127" s="88" t="s">
        <v>244</v>
      </c>
      <c r="B127" s="100" t="s">
        <v>128</v>
      </c>
      <c r="C127" s="227"/>
      <c r="D127" s="233" t="s">
        <v>332</v>
      </c>
      <c r="E127" s="1264"/>
      <c r="F127" s="1357"/>
      <c r="G127" s="1318">
        <v>1</v>
      </c>
      <c r="H127" s="1311">
        <f t="shared" si="39"/>
        <v>30</v>
      </c>
      <c r="I127" s="1312">
        <f t="shared" si="37"/>
        <v>12</v>
      </c>
      <c r="J127" s="1319">
        <v>12</v>
      </c>
      <c r="K127" s="1319"/>
      <c r="L127" s="1319"/>
      <c r="M127" s="1320">
        <f t="shared" si="38"/>
        <v>18</v>
      </c>
      <c r="N127" s="200"/>
      <c r="O127" s="208"/>
      <c r="P127" s="226"/>
      <c r="Q127" s="1321"/>
      <c r="R127" s="1319"/>
      <c r="S127" s="1324">
        <v>1.5</v>
      </c>
      <c r="T127" s="1328"/>
      <c r="U127" s="1319"/>
      <c r="V127" s="1324"/>
      <c r="W127" s="227"/>
      <c r="X127" s="1125"/>
      <c r="Y127" s="1127"/>
    </row>
    <row r="128" spans="1:25" s="24" customFormat="1" x14ac:dyDescent="0.25">
      <c r="A128" s="120" t="s">
        <v>321</v>
      </c>
      <c r="B128" s="179" t="s">
        <v>322</v>
      </c>
      <c r="C128" s="1358"/>
      <c r="D128" s="1291" t="s">
        <v>334</v>
      </c>
      <c r="E128" s="1291"/>
      <c r="F128" s="1359"/>
      <c r="G128" s="1291">
        <v>1.5</v>
      </c>
      <c r="H128" s="1291">
        <v>45</v>
      </c>
      <c r="I128" s="1291">
        <v>18</v>
      </c>
      <c r="J128" s="1291">
        <v>9</v>
      </c>
      <c r="K128" s="1291"/>
      <c r="L128" s="1291">
        <v>9</v>
      </c>
      <c r="M128" s="1291">
        <v>27</v>
      </c>
      <c r="N128" s="1358"/>
      <c r="O128" s="1358"/>
      <c r="P128" s="1358"/>
      <c r="Q128" s="1291"/>
      <c r="R128" s="1291"/>
      <c r="S128" s="1291"/>
      <c r="T128" s="1291"/>
      <c r="U128" s="1291"/>
      <c r="V128" s="1291">
        <v>2</v>
      </c>
      <c r="W128" s="1354"/>
      <c r="X128" s="1354"/>
      <c r="Y128" s="1354"/>
    </row>
    <row r="129" spans="1:25" s="24" customFormat="1" x14ac:dyDescent="0.25">
      <c r="A129" s="120" t="s">
        <v>323</v>
      </c>
      <c r="B129" s="179" t="s">
        <v>324</v>
      </c>
      <c r="C129" s="1358"/>
      <c r="D129" s="1291" t="s">
        <v>334</v>
      </c>
      <c r="E129" s="1291"/>
      <c r="F129" s="1359"/>
      <c r="G129" s="1291">
        <v>1.5</v>
      </c>
      <c r="H129" s="1291">
        <v>45</v>
      </c>
      <c r="I129" s="1291">
        <v>18</v>
      </c>
      <c r="J129" s="1291">
        <v>9</v>
      </c>
      <c r="K129" s="1291"/>
      <c r="L129" s="1291">
        <v>9</v>
      </c>
      <c r="M129" s="1291">
        <v>27</v>
      </c>
      <c r="N129" s="1358"/>
      <c r="O129" s="1358"/>
      <c r="P129" s="1358"/>
      <c r="Q129" s="1291"/>
      <c r="R129" s="1291"/>
      <c r="S129" s="1291"/>
      <c r="T129" s="1291"/>
      <c r="U129" s="1291"/>
      <c r="V129" s="1291">
        <v>2</v>
      </c>
      <c r="W129" s="1354"/>
      <c r="X129" s="1354"/>
      <c r="Y129" s="1354"/>
    </row>
    <row r="130" spans="1:25" s="24" customFormat="1" ht="16.5" thickBot="1" x14ac:dyDescent="0.3">
      <c r="A130" s="120" t="s">
        <v>326</v>
      </c>
      <c r="B130" s="180" t="s">
        <v>327</v>
      </c>
      <c r="C130" s="1358"/>
      <c r="D130" s="1307">
        <v>3</v>
      </c>
      <c r="E130" s="1308"/>
      <c r="F130" s="1309"/>
      <c r="G130" s="1310">
        <v>1</v>
      </c>
      <c r="H130" s="1311">
        <f>G130*30</f>
        <v>30</v>
      </c>
      <c r="I130" s="1312">
        <f>J130+K130+L130</f>
        <v>14</v>
      </c>
      <c r="J130" s="1313">
        <v>10</v>
      </c>
      <c r="K130" s="1313"/>
      <c r="L130" s="1313">
        <v>4</v>
      </c>
      <c r="M130" s="1314">
        <f>H130-I130</f>
        <v>16</v>
      </c>
      <c r="N130" s="1306"/>
      <c r="O130" s="1172"/>
      <c r="P130" s="1315"/>
      <c r="Q130" s="1316">
        <v>1</v>
      </c>
      <c r="R130" s="1313"/>
      <c r="S130" s="1317"/>
      <c r="T130" s="1312"/>
      <c r="U130" s="1313"/>
      <c r="V130" s="1317"/>
      <c r="W130" s="1113"/>
      <c r="X130" s="223"/>
      <c r="Y130" s="224"/>
    </row>
    <row r="131" spans="1:25" s="22" customFormat="1" x14ac:dyDescent="0.2">
      <c r="A131" s="974" t="s">
        <v>277</v>
      </c>
      <c r="B131" s="975"/>
      <c r="C131" s="969"/>
      <c r="D131" s="975"/>
      <c r="E131" s="975"/>
      <c r="F131" s="975"/>
      <c r="G131" s="975"/>
      <c r="H131" s="975"/>
      <c r="I131" s="975"/>
      <c r="J131" s="975"/>
      <c r="K131" s="975"/>
      <c r="L131" s="975"/>
      <c r="M131" s="975"/>
      <c r="N131" s="975"/>
      <c r="O131" s="975"/>
      <c r="P131" s="975"/>
      <c r="Q131" s="975"/>
      <c r="R131" s="975"/>
      <c r="S131" s="975"/>
      <c r="T131" s="975"/>
      <c r="U131" s="975"/>
      <c r="V131" s="975"/>
      <c r="W131" s="975"/>
      <c r="X131" s="975"/>
      <c r="Y131" s="976"/>
    </row>
    <row r="132" spans="1:25" s="22" customFormat="1" ht="16.5" thickBot="1" x14ac:dyDescent="0.25">
      <c r="A132" s="88" t="s">
        <v>247</v>
      </c>
      <c r="B132" s="154" t="s">
        <v>119</v>
      </c>
      <c r="C132" s="200"/>
      <c r="D132" s="208" t="s">
        <v>333</v>
      </c>
      <c r="E132" s="208"/>
      <c r="F132" s="226"/>
      <c r="G132" s="190">
        <v>3</v>
      </c>
      <c r="H132" s="191">
        <f>G132*30</f>
        <v>90</v>
      </c>
      <c r="I132" s="236">
        <f>J132+L132+K132</f>
        <v>30</v>
      </c>
      <c r="J132" s="208">
        <v>20</v>
      </c>
      <c r="K132" s="208"/>
      <c r="L132" s="209">
        <v>10</v>
      </c>
      <c r="M132" s="1360">
        <f>H132-I132</f>
        <v>60</v>
      </c>
      <c r="N132" s="195"/>
      <c r="O132" s="196"/>
      <c r="P132" s="197"/>
      <c r="Q132" s="195"/>
      <c r="R132" s="196"/>
      <c r="S132" s="198"/>
      <c r="T132" s="199"/>
      <c r="U132" s="196">
        <v>3</v>
      </c>
      <c r="V132" s="209"/>
      <c r="W132" s="227"/>
      <c r="X132" s="210"/>
      <c r="Y132" s="211"/>
    </row>
    <row r="133" spans="1:25" s="22" customFormat="1" ht="16.5" thickBot="1" x14ac:dyDescent="0.25">
      <c r="A133" s="67">
        <v>1</v>
      </c>
      <c r="B133" s="68" t="s">
        <v>344</v>
      </c>
      <c r="C133" s="1260"/>
      <c r="D133" s="262" t="s">
        <v>331</v>
      </c>
      <c r="E133" s="262"/>
      <c r="F133" s="1262"/>
      <c r="G133" s="1268">
        <v>2</v>
      </c>
      <c r="H133" s="1269">
        <f t="shared" ref="H133:H150" si="41">G133*30</f>
        <v>60</v>
      </c>
      <c r="I133" s="1270">
        <f>J133+K133+L133</f>
        <v>27</v>
      </c>
      <c r="J133" s="1271">
        <v>18</v>
      </c>
      <c r="K133" s="1271"/>
      <c r="L133" s="1272">
        <v>9</v>
      </c>
      <c r="M133" s="1269">
        <f>H133-I133</f>
        <v>33</v>
      </c>
      <c r="N133" s="1270"/>
      <c r="O133" s="1271"/>
      <c r="P133" s="1273"/>
      <c r="Q133" s="1274"/>
      <c r="R133" s="1271">
        <v>3</v>
      </c>
      <c r="S133" s="1273"/>
      <c r="T133" s="1274"/>
      <c r="U133" s="1271"/>
      <c r="V133" s="1273"/>
      <c r="W133" s="1260"/>
      <c r="X133" s="1261"/>
      <c r="Y133" s="1262"/>
    </row>
    <row r="134" spans="1:25" s="22" customFormat="1" ht="16.5" thickBot="1" x14ac:dyDescent="0.25">
      <c r="A134" s="69">
        <v>2</v>
      </c>
      <c r="B134" s="68" t="s">
        <v>345</v>
      </c>
      <c r="C134" s="238"/>
      <c r="D134" s="233" t="s">
        <v>332</v>
      </c>
      <c r="E134" s="233"/>
      <c r="F134" s="239"/>
      <c r="G134" s="1278">
        <v>2</v>
      </c>
      <c r="H134" s="235">
        <f t="shared" si="41"/>
        <v>60</v>
      </c>
      <c r="I134" s="227">
        <f>J134+K134+L134</f>
        <v>20</v>
      </c>
      <c r="J134" s="208">
        <v>14</v>
      </c>
      <c r="K134" s="208"/>
      <c r="L134" s="226">
        <v>6</v>
      </c>
      <c r="M134" s="235">
        <f>H134-I134</f>
        <v>40</v>
      </c>
      <c r="N134" s="227"/>
      <c r="O134" s="208"/>
      <c r="P134" s="209"/>
      <c r="Q134" s="200"/>
      <c r="R134" s="208"/>
      <c r="S134" s="209">
        <v>2</v>
      </c>
      <c r="T134" s="200"/>
      <c r="U134" s="208"/>
      <c r="V134" s="209"/>
      <c r="W134" s="238"/>
      <c r="X134" s="234"/>
      <c r="Y134" s="239"/>
    </row>
    <row r="135" spans="1:25" s="78" customFormat="1" ht="16.5" thickBot="1" x14ac:dyDescent="0.25">
      <c r="A135" s="69">
        <v>3</v>
      </c>
      <c r="B135" s="68" t="s">
        <v>346</v>
      </c>
      <c r="C135" s="238"/>
      <c r="D135" s="233">
        <v>5</v>
      </c>
      <c r="E135" s="233"/>
      <c r="F135" s="239"/>
      <c r="G135" s="1278">
        <v>4</v>
      </c>
      <c r="H135" s="235">
        <f t="shared" si="41"/>
        <v>120</v>
      </c>
      <c r="I135" s="227">
        <f>J135+K135+L135</f>
        <v>45</v>
      </c>
      <c r="J135" s="208">
        <v>30</v>
      </c>
      <c r="K135" s="208"/>
      <c r="L135" s="226">
        <v>15</v>
      </c>
      <c r="M135" s="235">
        <f>H135-I135</f>
        <v>75</v>
      </c>
      <c r="N135" s="227"/>
      <c r="O135" s="208"/>
      <c r="P135" s="209"/>
      <c r="Q135" s="200"/>
      <c r="R135" s="208"/>
      <c r="S135" s="209"/>
      <c r="T135" s="200">
        <v>3</v>
      </c>
      <c r="U135" s="208"/>
      <c r="V135" s="209"/>
      <c r="W135" s="238"/>
      <c r="X135" s="234"/>
      <c r="Y135" s="239"/>
    </row>
    <row r="136" spans="1:25" s="22" customFormat="1" ht="16.5" thickBot="1" x14ac:dyDescent="0.25">
      <c r="A136" s="951" t="s">
        <v>248</v>
      </c>
      <c r="B136" s="953"/>
      <c r="C136" s="953"/>
      <c r="D136" s="953"/>
      <c r="E136" s="953"/>
      <c r="F136" s="953"/>
      <c r="G136" s="1361">
        <f>SUM(G132:G135)</f>
        <v>11</v>
      </c>
      <c r="H136" s="1361">
        <f>SUM(H132:H135)</f>
        <v>330</v>
      </c>
      <c r="I136" s="252">
        <f t="shared" ref="I136:S136" si="42">SUM(I132:I135)</f>
        <v>122</v>
      </c>
      <c r="J136" s="253">
        <f t="shared" si="42"/>
        <v>82</v>
      </c>
      <c r="K136" s="253">
        <f t="shared" si="42"/>
        <v>0</v>
      </c>
      <c r="L136" s="1238">
        <f t="shared" si="42"/>
        <v>40</v>
      </c>
      <c r="M136" s="1362">
        <f t="shared" si="42"/>
        <v>208</v>
      </c>
      <c r="N136" s="252">
        <f t="shared" si="42"/>
        <v>0</v>
      </c>
      <c r="O136" s="253">
        <f t="shared" si="42"/>
        <v>0</v>
      </c>
      <c r="P136" s="1238">
        <f t="shared" si="42"/>
        <v>0</v>
      </c>
      <c r="Q136" s="1363">
        <f t="shared" si="42"/>
        <v>0</v>
      </c>
      <c r="R136" s="253">
        <f t="shared" si="42"/>
        <v>3</v>
      </c>
      <c r="S136" s="1364">
        <f t="shared" si="42"/>
        <v>2</v>
      </c>
      <c r="T136" s="252">
        <f t="shared" ref="T136:Y136" si="43">SUM(T132:T135)</f>
        <v>3</v>
      </c>
      <c r="U136" s="253">
        <f t="shared" si="43"/>
        <v>3</v>
      </c>
      <c r="V136" s="1365">
        <f t="shared" si="43"/>
        <v>0</v>
      </c>
      <c r="W136" s="1366">
        <f t="shared" si="43"/>
        <v>0</v>
      </c>
      <c r="X136" s="1367">
        <f t="shared" si="43"/>
        <v>0</v>
      </c>
      <c r="Y136" s="1367">
        <f t="shared" si="43"/>
        <v>0</v>
      </c>
    </row>
    <row r="137" spans="1:25" s="79" customFormat="1" ht="47.25" x14ac:dyDescent="0.2">
      <c r="A137" s="88" t="s">
        <v>249</v>
      </c>
      <c r="B137" s="181" t="s">
        <v>129</v>
      </c>
      <c r="C137" s="1368"/>
      <c r="D137" s="1369">
        <v>5</v>
      </c>
      <c r="E137" s="1370"/>
      <c r="F137" s="1371"/>
      <c r="G137" s="1372">
        <v>4</v>
      </c>
      <c r="H137" s="1373">
        <f t="shared" si="41"/>
        <v>120</v>
      </c>
      <c r="I137" s="1128">
        <f t="shared" ref="I137:I144" si="44">J137+K137+L137</f>
        <v>45</v>
      </c>
      <c r="J137" s="1125">
        <v>30</v>
      </c>
      <c r="K137" s="1125"/>
      <c r="L137" s="1126">
        <v>15</v>
      </c>
      <c r="M137" s="1137">
        <f t="shared" ref="M137:M144" si="45">H137-I137</f>
        <v>75</v>
      </c>
      <c r="N137" s="1374"/>
      <c r="O137" s="1375"/>
      <c r="P137" s="1376"/>
      <c r="Q137" s="1377"/>
      <c r="R137" s="1375"/>
      <c r="S137" s="1376"/>
      <c r="T137" s="1377">
        <v>3</v>
      </c>
      <c r="U137" s="1378"/>
      <c r="V137" s="1379"/>
      <c r="W137" s="1380"/>
      <c r="X137" s="1378"/>
      <c r="Y137" s="1379"/>
    </row>
    <row r="138" spans="1:25" s="22" customFormat="1" x14ac:dyDescent="0.2">
      <c r="A138" s="88" t="s">
        <v>250</v>
      </c>
      <c r="B138" s="89" t="s">
        <v>136</v>
      </c>
      <c r="C138" s="1287"/>
      <c r="D138" s="1381">
        <v>5</v>
      </c>
      <c r="E138" s="1382"/>
      <c r="F138" s="202"/>
      <c r="G138" s="190">
        <v>4</v>
      </c>
      <c r="H138" s="1383">
        <f t="shared" si="41"/>
        <v>120</v>
      </c>
      <c r="I138" s="227">
        <f t="shared" si="44"/>
        <v>45</v>
      </c>
      <c r="J138" s="208">
        <v>30</v>
      </c>
      <c r="K138" s="208"/>
      <c r="L138" s="226">
        <v>15</v>
      </c>
      <c r="M138" s="235">
        <f t="shared" si="45"/>
        <v>75</v>
      </c>
      <c r="N138" s="227"/>
      <c r="O138" s="208"/>
      <c r="P138" s="209"/>
      <c r="Q138" s="1384"/>
      <c r="R138" s="208"/>
      <c r="S138" s="209"/>
      <c r="T138" s="200">
        <v>3</v>
      </c>
      <c r="U138" s="210"/>
      <c r="V138" s="211"/>
      <c r="W138" s="213"/>
      <c r="X138" s="210"/>
      <c r="Y138" s="211"/>
    </row>
    <row r="139" spans="1:25" s="22" customFormat="1" x14ac:dyDescent="0.2">
      <c r="A139" s="88" t="s">
        <v>251</v>
      </c>
      <c r="B139" s="89" t="s">
        <v>130</v>
      </c>
      <c r="C139" s="200"/>
      <c r="D139" s="233" t="s">
        <v>332</v>
      </c>
      <c r="E139" s="1264"/>
      <c r="F139" s="202"/>
      <c r="G139" s="190">
        <v>2</v>
      </c>
      <c r="H139" s="1383">
        <f t="shared" si="41"/>
        <v>60</v>
      </c>
      <c r="I139" s="227">
        <f t="shared" si="44"/>
        <v>20</v>
      </c>
      <c r="J139" s="208">
        <v>14</v>
      </c>
      <c r="K139" s="208"/>
      <c r="L139" s="226">
        <v>6</v>
      </c>
      <c r="M139" s="235">
        <f t="shared" si="45"/>
        <v>40</v>
      </c>
      <c r="N139" s="227"/>
      <c r="O139" s="208"/>
      <c r="P139" s="209"/>
      <c r="Q139" s="195"/>
      <c r="R139" s="208"/>
      <c r="S139" s="209">
        <v>2</v>
      </c>
      <c r="T139" s="200"/>
      <c r="U139" s="210"/>
      <c r="V139" s="211"/>
      <c r="W139" s="213"/>
      <c r="X139" s="210"/>
      <c r="Y139" s="211"/>
    </row>
    <row r="140" spans="1:25" s="22" customFormat="1" x14ac:dyDescent="0.2">
      <c r="A140" s="88" t="s">
        <v>252</v>
      </c>
      <c r="B140" s="89" t="s">
        <v>131</v>
      </c>
      <c r="C140" s="200"/>
      <c r="D140" s="233" t="s">
        <v>332</v>
      </c>
      <c r="E140" s="1385"/>
      <c r="F140" s="202"/>
      <c r="G140" s="190">
        <v>2</v>
      </c>
      <c r="H140" s="1383">
        <f t="shared" si="41"/>
        <v>60</v>
      </c>
      <c r="I140" s="227">
        <f t="shared" si="44"/>
        <v>20</v>
      </c>
      <c r="J140" s="208">
        <v>14</v>
      </c>
      <c r="K140" s="208"/>
      <c r="L140" s="226">
        <v>6</v>
      </c>
      <c r="M140" s="235">
        <f t="shared" si="45"/>
        <v>40</v>
      </c>
      <c r="N140" s="227"/>
      <c r="O140" s="208"/>
      <c r="P140" s="209"/>
      <c r="Q140" s="195"/>
      <c r="R140" s="208"/>
      <c r="S140" s="209">
        <v>2</v>
      </c>
      <c r="T140" s="200"/>
      <c r="U140" s="210"/>
      <c r="V140" s="211"/>
      <c r="W140" s="213"/>
      <c r="X140" s="210"/>
      <c r="Y140" s="211"/>
    </row>
    <row r="141" spans="1:25" s="22" customFormat="1" x14ac:dyDescent="0.2">
      <c r="A141" s="88" t="s">
        <v>253</v>
      </c>
      <c r="B141" s="100" t="s">
        <v>132</v>
      </c>
      <c r="C141" s="200"/>
      <c r="D141" s="1386" t="s">
        <v>331</v>
      </c>
      <c r="E141" s="1385"/>
      <c r="F141" s="202"/>
      <c r="G141" s="214">
        <v>2</v>
      </c>
      <c r="H141" s="1387">
        <f>G141*30</f>
        <v>60</v>
      </c>
      <c r="I141" s="227">
        <f t="shared" si="44"/>
        <v>27</v>
      </c>
      <c r="J141" s="208">
        <v>18</v>
      </c>
      <c r="K141" s="208"/>
      <c r="L141" s="226">
        <v>9</v>
      </c>
      <c r="M141" s="235">
        <f t="shared" si="45"/>
        <v>33</v>
      </c>
      <c r="N141" s="200"/>
      <c r="O141" s="208"/>
      <c r="P141" s="209"/>
      <c r="Q141" s="1384"/>
      <c r="R141" s="208">
        <v>3</v>
      </c>
      <c r="S141" s="209"/>
      <c r="T141" s="200"/>
      <c r="U141" s="210"/>
      <c r="V141" s="211"/>
      <c r="W141" s="213"/>
      <c r="X141" s="210"/>
      <c r="Y141" s="211"/>
    </row>
    <row r="142" spans="1:25" s="22" customFormat="1" x14ac:dyDescent="0.2">
      <c r="A142" s="88" t="s">
        <v>254</v>
      </c>
      <c r="B142" s="89" t="s">
        <v>133</v>
      </c>
      <c r="C142" s="200"/>
      <c r="D142" s="1386" t="s">
        <v>332</v>
      </c>
      <c r="E142" s="1385"/>
      <c r="F142" s="202"/>
      <c r="G142" s="190">
        <v>2</v>
      </c>
      <c r="H142" s="1383">
        <f t="shared" si="41"/>
        <v>60</v>
      </c>
      <c r="I142" s="227">
        <f t="shared" si="44"/>
        <v>20</v>
      </c>
      <c r="J142" s="208">
        <v>14</v>
      </c>
      <c r="K142" s="208"/>
      <c r="L142" s="226">
        <v>6</v>
      </c>
      <c r="M142" s="235">
        <f t="shared" si="45"/>
        <v>40</v>
      </c>
      <c r="N142" s="227"/>
      <c r="O142" s="208"/>
      <c r="P142" s="209"/>
      <c r="Q142" s="195"/>
      <c r="R142" s="208"/>
      <c r="S142" s="209">
        <v>2</v>
      </c>
      <c r="T142" s="200"/>
      <c r="U142" s="210"/>
      <c r="V142" s="211"/>
      <c r="W142" s="213"/>
      <c r="X142" s="210"/>
      <c r="Y142" s="211"/>
    </row>
    <row r="143" spans="1:25" s="22" customFormat="1" x14ac:dyDescent="0.2">
      <c r="A143" s="88" t="s">
        <v>255</v>
      </c>
      <c r="B143" s="89" t="s">
        <v>134</v>
      </c>
      <c r="C143" s="200"/>
      <c r="D143" s="1386" t="s">
        <v>331</v>
      </c>
      <c r="E143" s="1385"/>
      <c r="F143" s="202"/>
      <c r="G143" s="214">
        <v>2</v>
      </c>
      <c r="H143" s="1387">
        <f>G143*30</f>
        <v>60</v>
      </c>
      <c r="I143" s="227">
        <f t="shared" si="44"/>
        <v>27</v>
      </c>
      <c r="J143" s="208">
        <v>18</v>
      </c>
      <c r="K143" s="208"/>
      <c r="L143" s="226">
        <v>9</v>
      </c>
      <c r="M143" s="235">
        <f t="shared" si="45"/>
        <v>33</v>
      </c>
      <c r="N143" s="200"/>
      <c r="O143" s="208"/>
      <c r="P143" s="209"/>
      <c r="Q143" s="1384"/>
      <c r="R143" s="208">
        <v>3</v>
      </c>
      <c r="S143" s="209"/>
      <c r="T143" s="200"/>
      <c r="U143" s="210"/>
      <c r="V143" s="211"/>
      <c r="W143" s="213"/>
      <c r="X143" s="210"/>
      <c r="Y143" s="211"/>
    </row>
    <row r="144" spans="1:25" s="22" customFormat="1" ht="16.5" thickBot="1" x14ac:dyDescent="0.25">
      <c r="A144" s="88" t="s">
        <v>256</v>
      </c>
      <c r="B144" s="89" t="s">
        <v>135</v>
      </c>
      <c r="C144" s="200"/>
      <c r="D144" s="1386" t="s">
        <v>331</v>
      </c>
      <c r="E144" s="1385"/>
      <c r="F144" s="202"/>
      <c r="G144" s="1388">
        <v>2</v>
      </c>
      <c r="H144" s="1387">
        <f>G144*30</f>
        <v>60</v>
      </c>
      <c r="I144" s="227">
        <f t="shared" si="44"/>
        <v>27</v>
      </c>
      <c r="J144" s="208">
        <v>18</v>
      </c>
      <c r="K144" s="208"/>
      <c r="L144" s="226">
        <v>9</v>
      </c>
      <c r="M144" s="235">
        <f t="shared" si="45"/>
        <v>33</v>
      </c>
      <c r="N144" s="200"/>
      <c r="O144" s="208"/>
      <c r="P144" s="209"/>
      <c r="Q144" s="1384"/>
      <c r="R144" s="208">
        <v>3</v>
      </c>
      <c r="S144" s="209"/>
      <c r="T144" s="200"/>
      <c r="U144" s="210"/>
      <c r="V144" s="211"/>
      <c r="W144" s="213"/>
      <c r="X144" s="210"/>
      <c r="Y144" s="211"/>
    </row>
    <row r="145" spans="1:33" s="22" customFormat="1" x14ac:dyDescent="0.2">
      <c r="A145" s="88"/>
      <c r="B145" s="155"/>
      <c r="C145" s="213"/>
      <c r="D145" s="201"/>
      <c r="E145" s="189"/>
      <c r="F145" s="202"/>
      <c r="G145" s="1389"/>
      <c r="H145" s="1390"/>
      <c r="I145" s="222"/>
      <c r="J145" s="210"/>
      <c r="K145" s="210"/>
      <c r="L145" s="210"/>
      <c r="M145" s="226"/>
      <c r="N145" s="213"/>
      <c r="O145" s="210"/>
      <c r="P145" s="211"/>
      <c r="Q145" s="213"/>
      <c r="R145" s="210"/>
      <c r="S145" s="211"/>
      <c r="T145" s="213"/>
      <c r="U145" s="210"/>
      <c r="V145" s="211"/>
      <c r="W145" s="213"/>
      <c r="X145" s="210"/>
      <c r="Y145" s="211"/>
    </row>
    <row r="146" spans="1:33" s="22" customFormat="1" ht="16.5" thickBot="1" x14ac:dyDescent="0.25">
      <c r="A146" s="980" t="s">
        <v>246</v>
      </c>
      <c r="B146" s="980"/>
      <c r="C146" s="980"/>
      <c r="D146" s="980"/>
      <c r="E146" s="980"/>
      <c r="F146" s="980"/>
      <c r="G146" s="980"/>
      <c r="H146" s="980"/>
      <c r="I146" s="980"/>
      <c r="J146" s="980"/>
      <c r="K146" s="980"/>
      <c r="L146" s="980"/>
      <c r="M146" s="980"/>
      <c r="N146" s="980"/>
      <c r="O146" s="980"/>
      <c r="P146" s="980"/>
      <c r="Q146" s="980"/>
      <c r="R146" s="980"/>
      <c r="S146" s="980"/>
      <c r="T146" s="980"/>
      <c r="U146" s="980"/>
      <c r="V146" s="980"/>
      <c r="W146" s="980"/>
      <c r="X146" s="980"/>
      <c r="Y146" s="980"/>
    </row>
    <row r="147" spans="1:33" s="22" customFormat="1" ht="16.5" thickBot="1" x14ac:dyDescent="0.25">
      <c r="A147" s="69">
        <v>1</v>
      </c>
      <c r="B147" s="68" t="s">
        <v>347</v>
      </c>
      <c r="C147" s="238"/>
      <c r="D147" s="233" t="s">
        <v>334</v>
      </c>
      <c r="E147" s="234"/>
      <c r="F147" s="239"/>
      <c r="G147" s="1391">
        <v>3</v>
      </c>
      <c r="H147" s="221">
        <f t="shared" si="41"/>
        <v>90</v>
      </c>
      <c r="I147" s="1392">
        <f>J147+L147+K147</f>
        <v>30</v>
      </c>
      <c r="J147" s="210">
        <v>20</v>
      </c>
      <c r="K147" s="210"/>
      <c r="L147" s="210">
        <v>10</v>
      </c>
      <c r="M147" s="211">
        <f>H147-I147</f>
        <v>60</v>
      </c>
      <c r="N147" s="238"/>
      <c r="O147" s="234"/>
      <c r="P147" s="239"/>
      <c r="Q147" s="238"/>
      <c r="R147" s="234"/>
      <c r="S147" s="211"/>
      <c r="T147" s="213"/>
      <c r="U147" s="210"/>
      <c r="V147" s="211">
        <v>3</v>
      </c>
      <c r="W147" s="213"/>
      <c r="X147" s="210"/>
      <c r="Y147" s="211"/>
    </row>
    <row r="148" spans="1:33" s="22" customFormat="1" ht="16.5" thickBot="1" x14ac:dyDescent="0.25">
      <c r="A148" s="69">
        <v>2</v>
      </c>
      <c r="B148" s="68" t="s">
        <v>348</v>
      </c>
      <c r="C148" s="238"/>
      <c r="D148" s="1393" t="s">
        <v>351</v>
      </c>
      <c r="E148" s="233"/>
      <c r="F148" s="239"/>
      <c r="G148" s="1391">
        <v>6</v>
      </c>
      <c r="H148" s="221">
        <f t="shared" si="41"/>
        <v>180</v>
      </c>
      <c r="I148" s="1392">
        <f>J148+L148+K148</f>
        <v>90</v>
      </c>
      <c r="J148" s="210">
        <v>60</v>
      </c>
      <c r="K148" s="210"/>
      <c r="L148" s="210">
        <v>30</v>
      </c>
      <c r="M148" s="211">
        <f>H148-I148</f>
        <v>90</v>
      </c>
      <c r="N148" s="238"/>
      <c r="O148" s="234"/>
      <c r="P148" s="239"/>
      <c r="Q148" s="238"/>
      <c r="R148" s="234"/>
      <c r="S148" s="211"/>
      <c r="T148" s="213"/>
      <c r="U148" s="210"/>
      <c r="V148" s="211"/>
      <c r="W148" s="213">
        <v>6</v>
      </c>
      <c r="X148" s="210"/>
      <c r="Y148" s="211"/>
    </row>
    <row r="149" spans="1:33" s="22" customFormat="1" ht="16.5" thickBot="1" x14ac:dyDescent="0.25">
      <c r="A149" s="69">
        <v>3</v>
      </c>
      <c r="B149" s="68" t="s">
        <v>349</v>
      </c>
      <c r="C149" s="1394"/>
      <c r="D149" s="1395" t="s">
        <v>352</v>
      </c>
      <c r="E149" s="1395"/>
      <c r="F149" s="1396"/>
      <c r="G149" s="1397">
        <v>6</v>
      </c>
      <c r="H149" s="1398">
        <f>G149*30</f>
        <v>180</v>
      </c>
      <c r="I149" s="1399">
        <f>J149+L149+K149</f>
        <v>72</v>
      </c>
      <c r="J149" s="1400">
        <v>36</v>
      </c>
      <c r="K149" s="1400"/>
      <c r="L149" s="1400">
        <v>36</v>
      </c>
      <c r="M149" s="1401">
        <f>H149-I149</f>
        <v>108</v>
      </c>
      <c r="N149" s="1394"/>
      <c r="O149" s="1402"/>
      <c r="P149" s="1396"/>
      <c r="Q149" s="1394"/>
      <c r="R149" s="1402"/>
      <c r="S149" s="1401"/>
      <c r="T149" s="1403"/>
      <c r="U149" s="1400"/>
      <c r="V149" s="1401"/>
      <c r="W149" s="1404"/>
      <c r="X149" s="1405">
        <v>8</v>
      </c>
      <c r="Y149" s="1406"/>
    </row>
    <row r="150" spans="1:33" s="22" customFormat="1" ht="16.5" thickBot="1" x14ac:dyDescent="0.25">
      <c r="A150" s="69">
        <v>4</v>
      </c>
      <c r="B150" s="68" t="s">
        <v>350</v>
      </c>
      <c r="C150" s="1394"/>
      <c r="D150" s="1395" t="s">
        <v>336</v>
      </c>
      <c r="E150" s="1395"/>
      <c r="F150" s="1396"/>
      <c r="G150" s="1397">
        <v>3</v>
      </c>
      <c r="H150" s="1398">
        <f t="shared" si="41"/>
        <v>90</v>
      </c>
      <c r="I150" s="1399">
        <f>J150+L150+K150</f>
        <v>32</v>
      </c>
      <c r="J150" s="1400">
        <v>16</v>
      </c>
      <c r="K150" s="1400"/>
      <c r="L150" s="1400">
        <v>16</v>
      </c>
      <c r="M150" s="1401">
        <f>H150-I150</f>
        <v>58</v>
      </c>
      <c r="N150" s="1394"/>
      <c r="O150" s="1402"/>
      <c r="P150" s="1396"/>
      <c r="Q150" s="1394"/>
      <c r="R150" s="1402"/>
      <c r="S150" s="1401"/>
      <c r="T150" s="1403"/>
      <c r="U150" s="1400"/>
      <c r="V150" s="1407"/>
      <c r="W150" s="210"/>
      <c r="X150" s="210"/>
      <c r="Y150" s="210">
        <v>4</v>
      </c>
    </row>
    <row r="151" spans="1:33" s="22" customFormat="1" ht="16.5" thickBot="1" x14ac:dyDescent="0.25">
      <c r="A151" s="951" t="s">
        <v>258</v>
      </c>
      <c r="B151" s="952"/>
      <c r="C151" s="1408"/>
      <c r="D151" s="1409"/>
      <c r="E151" s="1410"/>
      <c r="F151" s="1410"/>
      <c r="G151" s="1411">
        <f>SUM(G147:G150)</f>
        <v>18</v>
      </c>
      <c r="H151" s="1412">
        <f t="shared" ref="H151:M151" si="46">SUM(H147:H150)</f>
        <v>540</v>
      </c>
      <c r="I151" s="1412">
        <f t="shared" si="46"/>
        <v>224</v>
      </c>
      <c r="J151" s="1412">
        <f t="shared" si="46"/>
        <v>132</v>
      </c>
      <c r="K151" s="1412">
        <f t="shared" si="46"/>
        <v>0</v>
      </c>
      <c r="L151" s="1412">
        <f t="shared" si="46"/>
        <v>92</v>
      </c>
      <c r="M151" s="1412">
        <f t="shared" si="46"/>
        <v>316</v>
      </c>
      <c r="N151" s="1413">
        <f>SUM(N133:N150)</f>
        <v>0</v>
      </c>
      <c r="O151" s="1413">
        <f>SUM(O133:O150)</f>
        <v>0</v>
      </c>
      <c r="P151" s="1413">
        <f>SUM(P133:P150)</f>
        <v>0</v>
      </c>
      <c r="Q151" s="1413">
        <f>SUM(Q133:Q150)</f>
        <v>0</v>
      </c>
      <c r="R151" s="1414">
        <f t="shared" ref="R151:Y151" si="47">SUM(R147:R150)</f>
        <v>0</v>
      </c>
      <c r="S151" s="1414">
        <f t="shared" si="47"/>
        <v>0</v>
      </c>
      <c r="T151" s="1414">
        <f t="shared" si="47"/>
        <v>0</v>
      </c>
      <c r="U151" s="1414">
        <f t="shared" si="47"/>
        <v>0</v>
      </c>
      <c r="V151" s="1414">
        <f>SUM(V147:V150)</f>
        <v>3</v>
      </c>
      <c r="W151" s="1415">
        <f t="shared" si="47"/>
        <v>6</v>
      </c>
      <c r="X151" s="1415">
        <f t="shared" si="47"/>
        <v>8</v>
      </c>
      <c r="Y151" s="1415">
        <f t="shared" si="47"/>
        <v>4</v>
      </c>
    </row>
    <row r="152" spans="1:33" s="21" customFormat="1" x14ac:dyDescent="0.2">
      <c r="A152" s="150" t="s">
        <v>257</v>
      </c>
      <c r="B152" s="185" t="s">
        <v>366</v>
      </c>
      <c r="C152" s="200"/>
      <c r="D152" s="201" t="s">
        <v>334</v>
      </c>
      <c r="E152" s="189"/>
      <c r="F152" s="202"/>
      <c r="G152" s="203">
        <v>3</v>
      </c>
      <c r="H152" s="204">
        <f t="shared" ref="H152:H163" si="48">G152*30</f>
        <v>90</v>
      </c>
      <c r="I152" s="205">
        <f t="shared" ref="I152:I162" si="49">J152+L152+K152</f>
        <v>30</v>
      </c>
      <c r="J152" s="206">
        <v>20</v>
      </c>
      <c r="K152" s="206"/>
      <c r="L152" s="206">
        <v>10</v>
      </c>
      <c r="M152" s="207">
        <f t="shared" ref="M152:M163" si="50">H152-I152</f>
        <v>60</v>
      </c>
      <c r="N152" s="200"/>
      <c r="O152" s="208"/>
      <c r="P152" s="209"/>
      <c r="Q152" s="195"/>
      <c r="R152" s="208"/>
      <c r="S152" s="209"/>
      <c r="T152" s="200"/>
      <c r="U152" s="208"/>
      <c r="V152" s="209">
        <v>3</v>
      </c>
      <c r="W152" s="200"/>
      <c r="X152" s="210"/>
      <c r="Y152" s="211"/>
    </row>
    <row r="153" spans="1:33" s="183" customFormat="1" ht="16.5" thickBot="1" x14ac:dyDescent="0.25">
      <c r="A153" s="290" t="s">
        <v>291</v>
      </c>
      <c r="B153" s="212" t="s">
        <v>137</v>
      </c>
      <c r="C153" s="213"/>
      <c r="D153" s="201" t="s">
        <v>336</v>
      </c>
      <c r="E153" s="189"/>
      <c r="F153" s="202"/>
      <c r="G153" s="214">
        <v>3</v>
      </c>
      <c r="H153" s="215">
        <f t="shared" si="48"/>
        <v>90</v>
      </c>
      <c r="I153" s="216">
        <f t="shared" si="49"/>
        <v>32</v>
      </c>
      <c r="J153" s="210">
        <v>16</v>
      </c>
      <c r="K153" s="210"/>
      <c r="L153" s="210">
        <v>16</v>
      </c>
      <c r="M153" s="211">
        <f t="shared" si="50"/>
        <v>58</v>
      </c>
      <c r="N153" s="213"/>
      <c r="O153" s="210"/>
      <c r="P153" s="211"/>
      <c r="Q153" s="213"/>
      <c r="R153" s="210"/>
      <c r="S153" s="211"/>
      <c r="T153" s="213"/>
      <c r="U153" s="210"/>
      <c r="V153" s="211"/>
      <c r="W153" s="213"/>
      <c r="X153" s="217"/>
      <c r="Y153" s="218">
        <v>4</v>
      </c>
      <c r="AE153" s="21"/>
      <c r="AF153" s="21"/>
      <c r="AG153" s="21"/>
    </row>
    <row r="154" spans="1:33" s="183" customFormat="1" x14ac:dyDescent="0.2">
      <c r="A154" s="290" t="s">
        <v>292</v>
      </c>
      <c r="B154" s="219" t="s">
        <v>120</v>
      </c>
      <c r="C154" s="220"/>
      <c r="D154" s="208">
        <v>7</v>
      </c>
      <c r="E154" s="208"/>
      <c r="F154" s="202"/>
      <c r="G154" s="214">
        <v>3</v>
      </c>
      <c r="H154" s="221">
        <f>G154*30</f>
        <v>90</v>
      </c>
      <c r="I154" s="222">
        <f>J154+K154+L154+K154</f>
        <v>45</v>
      </c>
      <c r="J154" s="223">
        <v>30</v>
      </c>
      <c r="K154" s="223"/>
      <c r="L154" s="224">
        <v>15</v>
      </c>
      <c r="M154" s="225">
        <f t="shared" si="50"/>
        <v>45</v>
      </c>
      <c r="N154" s="200"/>
      <c r="O154" s="208"/>
      <c r="P154" s="226"/>
      <c r="Q154" s="195"/>
      <c r="R154" s="208"/>
      <c r="S154" s="209"/>
      <c r="T154" s="227"/>
      <c r="U154" s="228"/>
      <c r="V154" s="209"/>
      <c r="W154" s="229">
        <v>3</v>
      </c>
      <c r="X154" s="210"/>
      <c r="Y154" s="211"/>
      <c r="AE154" s="21"/>
      <c r="AF154" s="21"/>
      <c r="AG154" s="21"/>
    </row>
    <row r="155" spans="1:33" s="21" customFormat="1" x14ac:dyDescent="0.2">
      <c r="A155" s="150" t="s">
        <v>293</v>
      </c>
      <c r="B155" s="89" t="s">
        <v>138</v>
      </c>
      <c r="C155" s="200"/>
      <c r="D155" s="201" t="s">
        <v>334</v>
      </c>
      <c r="E155" s="189"/>
      <c r="F155" s="202"/>
      <c r="G155" s="214">
        <v>3</v>
      </c>
      <c r="H155" s="204">
        <f t="shared" si="48"/>
        <v>90</v>
      </c>
      <c r="I155" s="216">
        <f t="shared" si="49"/>
        <v>30</v>
      </c>
      <c r="J155" s="210">
        <v>20</v>
      </c>
      <c r="K155" s="210"/>
      <c r="L155" s="210">
        <v>10</v>
      </c>
      <c r="M155" s="211">
        <f t="shared" si="50"/>
        <v>60</v>
      </c>
      <c r="N155" s="200"/>
      <c r="O155" s="208"/>
      <c r="P155" s="209"/>
      <c r="Q155" s="195"/>
      <c r="R155" s="208"/>
      <c r="S155" s="209"/>
      <c r="T155" s="200"/>
      <c r="U155" s="217"/>
      <c r="V155" s="209">
        <v>3</v>
      </c>
      <c r="W155" s="200"/>
      <c r="X155" s="210"/>
      <c r="Y155" s="211"/>
    </row>
    <row r="156" spans="1:33" s="21" customFormat="1" x14ac:dyDescent="0.2">
      <c r="A156" s="150" t="s">
        <v>259</v>
      </c>
      <c r="B156" s="156" t="s">
        <v>139</v>
      </c>
      <c r="C156" s="213"/>
      <c r="D156" s="201" t="s">
        <v>336</v>
      </c>
      <c r="E156" s="189"/>
      <c r="F156" s="202"/>
      <c r="G156" s="214">
        <v>3</v>
      </c>
      <c r="H156" s="204">
        <f t="shared" si="48"/>
        <v>90</v>
      </c>
      <c r="I156" s="216">
        <f t="shared" si="49"/>
        <v>32</v>
      </c>
      <c r="J156" s="210">
        <v>16</v>
      </c>
      <c r="K156" s="210"/>
      <c r="L156" s="210">
        <v>16</v>
      </c>
      <c r="M156" s="211">
        <f t="shared" si="50"/>
        <v>58</v>
      </c>
      <c r="N156" s="213"/>
      <c r="O156" s="210"/>
      <c r="P156" s="211"/>
      <c r="Q156" s="213"/>
      <c r="R156" s="210"/>
      <c r="S156" s="211"/>
      <c r="T156" s="213"/>
      <c r="U156" s="210"/>
      <c r="V156" s="211"/>
      <c r="W156" s="213"/>
      <c r="X156" s="210"/>
      <c r="Y156" s="211">
        <v>4</v>
      </c>
    </row>
    <row r="157" spans="1:33" s="21" customFormat="1" x14ac:dyDescent="0.2">
      <c r="A157" s="150" t="s">
        <v>260</v>
      </c>
      <c r="B157" s="154" t="s">
        <v>121</v>
      </c>
      <c r="C157" s="1416"/>
      <c r="D157" s="208" t="s">
        <v>336</v>
      </c>
      <c r="E157" s="208"/>
      <c r="F157" s="202"/>
      <c r="G157" s="214">
        <v>3</v>
      </c>
      <c r="H157" s="221">
        <f>G157*30</f>
        <v>90</v>
      </c>
      <c r="I157" s="222">
        <f>J157+K157+L157+K157</f>
        <v>32</v>
      </c>
      <c r="J157" s="223">
        <v>16</v>
      </c>
      <c r="K157" s="223"/>
      <c r="L157" s="224">
        <v>16</v>
      </c>
      <c r="M157" s="225">
        <f>H157-I157</f>
        <v>58</v>
      </c>
      <c r="N157" s="200"/>
      <c r="O157" s="208"/>
      <c r="P157" s="226"/>
      <c r="Q157" s="195"/>
      <c r="R157" s="208"/>
      <c r="S157" s="209"/>
      <c r="T157" s="227"/>
      <c r="U157" s="228"/>
      <c r="V157" s="209"/>
      <c r="W157" s="227"/>
      <c r="X157" s="210"/>
      <c r="Y157" s="211">
        <v>4</v>
      </c>
    </row>
    <row r="158" spans="1:33" s="21" customFormat="1" x14ac:dyDescent="0.2">
      <c r="A158" s="150" t="s">
        <v>261</v>
      </c>
      <c r="B158" s="153" t="s">
        <v>140</v>
      </c>
      <c r="C158" s="240"/>
      <c r="D158" s="201" t="s">
        <v>335</v>
      </c>
      <c r="E158" s="189"/>
      <c r="F158" s="1264"/>
      <c r="G158" s="214">
        <v>3</v>
      </c>
      <c r="H158" s="204">
        <f t="shared" si="48"/>
        <v>90</v>
      </c>
      <c r="I158" s="216">
        <f t="shared" si="49"/>
        <v>36</v>
      </c>
      <c r="J158" s="210">
        <v>18</v>
      </c>
      <c r="K158" s="210">
        <v>18</v>
      </c>
      <c r="L158" s="210"/>
      <c r="M158" s="211">
        <f t="shared" si="50"/>
        <v>54</v>
      </c>
      <c r="N158" s="240"/>
      <c r="O158" s="233"/>
      <c r="P158" s="232"/>
      <c r="Q158" s="240"/>
      <c r="R158" s="233"/>
      <c r="S158" s="232"/>
      <c r="T158" s="240"/>
      <c r="U158" s="233"/>
      <c r="V158" s="232"/>
      <c r="W158" s="240"/>
      <c r="X158" s="233">
        <v>4</v>
      </c>
      <c r="Y158" s="232"/>
    </row>
    <row r="159" spans="1:33" s="21" customFormat="1" x14ac:dyDescent="0.2">
      <c r="A159" s="150" t="s">
        <v>262</v>
      </c>
      <c r="B159" s="145" t="s">
        <v>141</v>
      </c>
      <c r="C159" s="213"/>
      <c r="D159" s="233" t="s">
        <v>334</v>
      </c>
      <c r="E159" s="234"/>
      <c r="F159" s="270"/>
      <c r="G159" s="214">
        <v>3</v>
      </c>
      <c r="H159" s="204">
        <f t="shared" si="48"/>
        <v>90</v>
      </c>
      <c r="I159" s="216">
        <f t="shared" si="49"/>
        <v>30</v>
      </c>
      <c r="J159" s="210">
        <v>20</v>
      </c>
      <c r="K159" s="210"/>
      <c r="L159" s="210">
        <v>10</v>
      </c>
      <c r="M159" s="211">
        <f t="shared" si="50"/>
        <v>60</v>
      </c>
      <c r="N159" s="213"/>
      <c r="O159" s="210"/>
      <c r="P159" s="211"/>
      <c r="Q159" s="213"/>
      <c r="R159" s="210"/>
      <c r="S159" s="211"/>
      <c r="T159" s="213"/>
      <c r="U159" s="210"/>
      <c r="V159" s="211">
        <v>3</v>
      </c>
      <c r="W159" s="213"/>
      <c r="X159" s="210"/>
      <c r="Y159" s="211"/>
    </row>
    <row r="160" spans="1:33" s="21" customFormat="1" ht="16.5" thickBot="1" x14ac:dyDescent="0.25">
      <c r="A160" s="150" t="s">
        <v>263</v>
      </c>
      <c r="B160" s="154" t="s">
        <v>245</v>
      </c>
      <c r="C160" s="1417"/>
      <c r="D160" s="1418">
        <v>7</v>
      </c>
      <c r="E160" s="1418"/>
      <c r="F160" s="1407"/>
      <c r="G160" s="1388">
        <v>3</v>
      </c>
      <c r="H160" s="1398">
        <f>G160*30</f>
        <v>90</v>
      </c>
      <c r="I160" s="222">
        <f>J160+K160+L160+K160</f>
        <v>45</v>
      </c>
      <c r="J160" s="210">
        <v>30</v>
      </c>
      <c r="K160" s="210"/>
      <c r="L160" s="211">
        <v>15</v>
      </c>
      <c r="M160" s="225">
        <f t="shared" si="50"/>
        <v>45</v>
      </c>
      <c r="N160" s="213"/>
      <c r="O160" s="210"/>
      <c r="P160" s="202"/>
      <c r="Q160" s="213"/>
      <c r="R160" s="210"/>
      <c r="S160" s="211"/>
      <c r="T160" s="1419"/>
      <c r="U160" s="210"/>
      <c r="V160" s="211"/>
      <c r="W160" s="1420">
        <v>3</v>
      </c>
      <c r="X160" s="210"/>
      <c r="Y160" s="211"/>
    </row>
    <row r="161" spans="1:30" s="25" customFormat="1" x14ac:dyDescent="0.2">
      <c r="A161" s="150" t="s">
        <v>264</v>
      </c>
      <c r="B161" s="145" t="s">
        <v>142</v>
      </c>
      <c r="C161" s="213"/>
      <c r="D161" s="201" t="s">
        <v>353</v>
      </c>
      <c r="E161" s="189"/>
      <c r="F161" s="202"/>
      <c r="G161" s="214">
        <v>3</v>
      </c>
      <c r="H161" s="204">
        <f t="shared" si="48"/>
        <v>90</v>
      </c>
      <c r="I161" s="216">
        <f t="shared" si="49"/>
        <v>45</v>
      </c>
      <c r="J161" s="210">
        <v>30</v>
      </c>
      <c r="K161" s="210"/>
      <c r="L161" s="210">
        <v>15</v>
      </c>
      <c r="M161" s="211">
        <f t="shared" si="50"/>
        <v>45</v>
      </c>
      <c r="N161" s="213"/>
      <c r="O161" s="210"/>
      <c r="P161" s="211"/>
      <c r="Q161" s="213"/>
      <c r="R161" s="210"/>
      <c r="S161" s="211"/>
      <c r="T161" s="213"/>
      <c r="U161" s="210"/>
      <c r="V161" s="211"/>
      <c r="W161" s="213">
        <v>3</v>
      </c>
      <c r="X161" s="210"/>
      <c r="Y161" s="211"/>
    </row>
    <row r="162" spans="1:30" s="25" customFormat="1" ht="34.5" customHeight="1" x14ac:dyDescent="0.2">
      <c r="A162" s="150" t="s">
        <v>265</v>
      </c>
      <c r="B162" s="100" t="s">
        <v>143</v>
      </c>
      <c r="C162" s="200"/>
      <c r="D162" s="233">
        <v>7</v>
      </c>
      <c r="E162" s="234"/>
      <c r="F162" s="270"/>
      <c r="G162" s="214">
        <v>3</v>
      </c>
      <c r="H162" s="204">
        <f t="shared" si="48"/>
        <v>90</v>
      </c>
      <c r="I162" s="216">
        <f t="shared" si="49"/>
        <v>45</v>
      </c>
      <c r="J162" s="210">
        <v>30</v>
      </c>
      <c r="K162" s="210">
        <v>15</v>
      </c>
      <c r="L162" s="210"/>
      <c r="M162" s="211">
        <f t="shared" si="50"/>
        <v>45</v>
      </c>
      <c r="N162" s="213"/>
      <c r="O162" s="210"/>
      <c r="P162" s="211"/>
      <c r="Q162" s="213"/>
      <c r="R162" s="210"/>
      <c r="S162" s="211"/>
      <c r="T162" s="213"/>
      <c r="U162" s="210"/>
      <c r="V162" s="211"/>
      <c r="W162" s="213">
        <v>3</v>
      </c>
      <c r="X162" s="210"/>
      <c r="Y162" s="211"/>
    </row>
    <row r="163" spans="1:30" s="25" customFormat="1" ht="16.5" customHeight="1" thickBot="1" x14ac:dyDescent="0.25">
      <c r="A163" s="150" t="s">
        <v>266</v>
      </c>
      <c r="B163" s="182" t="s">
        <v>301</v>
      </c>
      <c r="C163" s="19"/>
      <c r="D163" s="19" t="s">
        <v>335</v>
      </c>
      <c r="E163" s="19"/>
      <c r="F163" s="19"/>
      <c r="G163" s="214">
        <v>3</v>
      </c>
      <c r="H163" s="1194">
        <f t="shared" si="48"/>
        <v>90</v>
      </c>
      <c r="I163" s="1344">
        <f>SUM(J163:L163)</f>
        <v>36</v>
      </c>
      <c r="J163" s="19">
        <v>18</v>
      </c>
      <c r="K163" s="19"/>
      <c r="L163" s="19">
        <v>18</v>
      </c>
      <c r="M163" s="19">
        <f t="shared" si="50"/>
        <v>54</v>
      </c>
      <c r="N163" s="19"/>
      <c r="O163" s="1421"/>
      <c r="P163" s="1406"/>
      <c r="Q163" s="1404"/>
      <c r="R163" s="1405"/>
      <c r="S163" s="1406"/>
      <c r="T163" s="1404"/>
      <c r="U163" s="1405"/>
      <c r="V163" s="1406"/>
      <c r="W163" s="1404"/>
      <c r="X163" s="1422">
        <v>4</v>
      </c>
      <c r="Y163" s="1423"/>
    </row>
    <row r="164" spans="1:30" s="25" customFormat="1" ht="21.75" customHeight="1" thickBot="1" x14ac:dyDescent="0.25">
      <c r="A164" s="150" t="s">
        <v>267</v>
      </c>
      <c r="B164" s="154" t="s">
        <v>122</v>
      </c>
      <c r="C164" s="1424"/>
      <c r="D164" s="201" t="s">
        <v>335</v>
      </c>
      <c r="E164" s="1425"/>
      <c r="F164" s="202"/>
      <c r="G164" s="214">
        <v>3</v>
      </c>
      <c r="H164" s="215">
        <f>G164*30</f>
        <v>90</v>
      </c>
      <c r="I164" s="216">
        <f>J164+L164+K164</f>
        <v>36</v>
      </c>
      <c r="J164" s="210">
        <v>18</v>
      </c>
      <c r="K164" s="210"/>
      <c r="L164" s="210">
        <v>18</v>
      </c>
      <c r="M164" s="211">
        <f>H164-I164</f>
        <v>54</v>
      </c>
      <c r="N164" s="213"/>
      <c r="O164" s="210"/>
      <c r="P164" s="211"/>
      <c r="Q164" s="213"/>
      <c r="R164" s="210"/>
      <c r="S164" s="211"/>
      <c r="T164" s="213"/>
      <c r="U164" s="210"/>
      <c r="V164" s="211"/>
      <c r="W164" s="213"/>
      <c r="X164" s="1426">
        <v>4</v>
      </c>
      <c r="Y164" s="210"/>
    </row>
    <row r="165" spans="1:30" s="21" customFormat="1" ht="16.5" thickBot="1" x14ac:dyDescent="0.25">
      <c r="A165" s="972" t="s">
        <v>144</v>
      </c>
      <c r="B165" s="973"/>
      <c r="C165" s="1427"/>
      <c r="D165" s="1428"/>
      <c r="E165" s="1429"/>
      <c r="F165" s="1429"/>
      <c r="G165" s="1430">
        <f t="shared" ref="G165:M165" si="51">G111+G136+G151</f>
        <v>39.5</v>
      </c>
      <c r="H165" s="1430">
        <f t="shared" si="51"/>
        <v>1185</v>
      </c>
      <c r="I165" s="1430">
        <f t="shared" si="51"/>
        <v>474</v>
      </c>
      <c r="J165" s="1430">
        <f t="shared" si="51"/>
        <v>317</v>
      </c>
      <c r="K165" s="1430">
        <f t="shared" si="51"/>
        <v>0</v>
      </c>
      <c r="L165" s="1430">
        <f t="shared" si="51"/>
        <v>157</v>
      </c>
      <c r="M165" s="1430">
        <f t="shared" si="51"/>
        <v>711</v>
      </c>
      <c r="N165" s="1430">
        <f>N136+N151</f>
        <v>0</v>
      </c>
      <c r="O165" s="1430">
        <f>O136+O151</f>
        <v>0</v>
      </c>
      <c r="P165" s="1430">
        <f>P136+P151</f>
        <v>0</v>
      </c>
      <c r="Q165" s="1430">
        <f t="shared" ref="Q165:Y165" si="52">Q111+Q136+Q151</f>
        <v>1</v>
      </c>
      <c r="R165" s="1430">
        <f t="shared" si="52"/>
        <v>5</v>
      </c>
      <c r="S165" s="1430">
        <f t="shared" si="52"/>
        <v>5</v>
      </c>
      <c r="T165" s="1430">
        <f t="shared" si="52"/>
        <v>6</v>
      </c>
      <c r="U165" s="1430">
        <f t="shared" si="52"/>
        <v>5</v>
      </c>
      <c r="V165" s="1430">
        <f t="shared" si="52"/>
        <v>5</v>
      </c>
      <c r="W165" s="1430">
        <f>W111+W136+W151</f>
        <v>6</v>
      </c>
      <c r="X165" s="1430">
        <f t="shared" si="52"/>
        <v>8</v>
      </c>
      <c r="Y165" s="1430">
        <f t="shared" si="52"/>
        <v>4</v>
      </c>
    </row>
    <row r="166" spans="1:30" s="21" customFormat="1" ht="16.5" thickBot="1" x14ac:dyDescent="0.25">
      <c r="A166" s="942" t="s">
        <v>218</v>
      </c>
      <c r="B166" s="943"/>
      <c r="C166" s="943"/>
      <c r="D166" s="943"/>
      <c r="E166" s="943"/>
      <c r="F166" s="943"/>
      <c r="G166" s="943"/>
      <c r="H166" s="943"/>
      <c r="I166" s="944"/>
      <c r="J166" s="944"/>
      <c r="K166" s="944"/>
      <c r="L166" s="944"/>
      <c r="M166" s="944"/>
      <c r="N166" s="944"/>
      <c r="O166" s="944"/>
      <c r="P166" s="944"/>
      <c r="Q166" s="944"/>
      <c r="R166" s="944"/>
      <c r="S166" s="944"/>
      <c r="T166" s="944"/>
      <c r="U166" s="944"/>
      <c r="V166" s="944"/>
      <c r="W166" s="944"/>
      <c r="X166" s="944"/>
      <c r="Y166" s="945"/>
    </row>
    <row r="167" spans="1:30" s="21" customFormat="1" ht="16.5" thickBot="1" x14ac:dyDescent="0.25">
      <c r="A167" s="86" t="s">
        <v>81</v>
      </c>
      <c r="B167" s="157" t="s">
        <v>115</v>
      </c>
      <c r="C167" s="26"/>
      <c r="D167" s="19" t="s">
        <v>332</v>
      </c>
      <c r="E167" s="19"/>
      <c r="F167" s="1431"/>
      <c r="G167" s="1432">
        <v>3</v>
      </c>
      <c r="H167" s="1433">
        <f>G167*30</f>
        <v>90</v>
      </c>
      <c r="I167" s="1434">
        <v>60</v>
      </c>
      <c r="J167" s="1435"/>
      <c r="K167" s="1435"/>
      <c r="L167" s="1435">
        <v>60</v>
      </c>
      <c r="M167" s="1436">
        <f>H167-I167</f>
        <v>30</v>
      </c>
      <c r="N167" s="1437"/>
      <c r="O167" s="1435"/>
      <c r="P167" s="1436"/>
      <c r="Q167" s="1437"/>
      <c r="R167" s="1435"/>
      <c r="S167" s="1436"/>
      <c r="T167" s="1437"/>
      <c r="U167" s="1435"/>
      <c r="V167" s="1436"/>
      <c r="W167" s="1437"/>
      <c r="X167" s="1435"/>
      <c r="Y167" s="1436"/>
    </row>
    <row r="168" spans="1:30" s="21" customFormat="1" ht="16.5" thickBot="1" x14ac:dyDescent="0.25">
      <c r="A168" s="88" t="s">
        <v>82</v>
      </c>
      <c r="B168" s="158" t="s">
        <v>114</v>
      </c>
      <c r="C168" s="1438"/>
      <c r="D168" s="1439" t="s">
        <v>334</v>
      </c>
      <c r="E168" s="1439"/>
      <c r="F168" s="1440"/>
      <c r="G168" s="1441">
        <v>4.5</v>
      </c>
      <c r="H168" s="1442">
        <f>G168*30</f>
        <v>135</v>
      </c>
      <c r="I168" s="1443">
        <v>90</v>
      </c>
      <c r="J168" s="1444"/>
      <c r="K168" s="1444"/>
      <c r="L168" s="1444">
        <v>90</v>
      </c>
      <c r="M168" s="1436">
        <f>H168-I168</f>
        <v>45</v>
      </c>
      <c r="N168" s="1445"/>
      <c r="O168" s="1444"/>
      <c r="P168" s="1446"/>
      <c r="Q168" s="1445"/>
      <c r="R168" s="1444"/>
      <c r="S168" s="1446"/>
      <c r="T168" s="1445"/>
      <c r="U168" s="1444"/>
      <c r="V168" s="1446"/>
      <c r="W168" s="1445"/>
      <c r="X168" s="1444"/>
      <c r="Y168" s="1446"/>
    </row>
    <row r="169" spans="1:30" s="21" customFormat="1" x14ac:dyDescent="0.2">
      <c r="A169" s="88" t="s">
        <v>219</v>
      </c>
      <c r="B169" s="159" t="s">
        <v>116</v>
      </c>
      <c r="C169" s="26"/>
      <c r="D169" s="19" t="s">
        <v>336</v>
      </c>
      <c r="E169" s="19"/>
      <c r="F169" s="1431"/>
      <c r="G169" s="1447">
        <v>6</v>
      </c>
      <c r="H169" s="1448">
        <v>150</v>
      </c>
      <c r="I169" s="1363">
        <v>120</v>
      </c>
      <c r="J169" s="253"/>
      <c r="K169" s="253"/>
      <c r="L169" s="253">
        <v>120</v>
      </c>
      <c r="M169" s="1436">
        <f>H169-I169</f>
        <v>30</v>
      </c>
      <c r="N169" s="1449"/>
      <c r="O169" s="253"/>
      <c r="P169" s="1364"/>
      <c r="Q169" s="1449"/>
      <c r="R169" s="253"/>
      <c r="S169" s="1364"/>
      <c r="T169" s="1449"/>
      <c r="U169" s="253"/>
      <c r="V169" s="1364"/>
      <c r="W169" s="1449"/>
      <c r="X169" s="253"/>
      <c r="Y169" s="1364"/>
    </row>
    <row r="170" spans="1:30" s="21" customFormat="1" ht="16.5" thickBot="1" x14ac:dyDescent="0.25">
      <c r="A170" s="88" t="s">
        <v>220</v>
      </c>
      <c r="B170" s="160" t="s">
        <v>22</v>
      </c>
      <c r="C170" s="26"/>
      <c r="D170" s="19"/>
      <c r="E170" s="19"/>
      <c r="F170" s="1431"/>
      <c r="G170" s="1447">
        <v>6.5</v>
      </c>
      <c r="H170" s="1448">
        <f>G170*30</f>
        <v>195</v>
      </c>
      <c r="I170" s="1363"/>
      <c r="J170" s="253"/>
      <c r="K170" s="253"/>
      <c r="L170" s="253"/>
      <c r="M170" s="1364"/>
      <c r="N170" s="1449"/>
      <c r="O170" s="253"/>
      <c r="P170" s="1364"/>
      <c r="Q170" s="1449"/>
      <c r="R170" s="253"/>
      <c r="S170" s="1364"/>
      <c r="T170" s="1449"/>
      <c r="U170" s="253"/>
      <c r="V170" s="1364"/>
      <c r="W170" s="1449"/>
      <c r="X170" s="253"/>
      <c r="Y170" s="1364"/>
    </row>
    <row r="171" spans="1:30" s="21" customFormat="1" ht="16.5" thickBot="1" x14ac:dyDescent="0.25">
      <c r="A171" s="946" t="s">
        <v>221</v>
      </c>
      <c r="B171" s="946"/>
      <c r="C171" s="946"/>
      <c r="D171" s="946"/>
      <c r="E171" s="946"/>
      <c r="F171" s="947"/>
      <c r="G171" s="1450">
        <f>SUM(G167:G170)</f>
        <v>20</v>
      </c>
      <c r="H171" s="1448">
        <f>G171*30</f>
        <v>600</v>
      </c>
      <c r="I171" s="1450">
        <v>0</v>
      </c>
      <c r="J171" s="1450">
        <f>J167+J168+J169+J170</f>
        <v>0</v>
      </c>
      <c r="K171" s="1450">
        <f t="shared" ref="K171:Y171" si="53">K167+K168+K169+K170</f>
        <v>0</v>
      </c>
      <c r="L171" s="1450">
        <f t="shared" si="53"/>
        <v>270</v>
      </c>
      <c r="M171" s="1450">
        <f t="shared" si="53"/>
        <v>105</v>
      </c>
      <c r="N171" s="1450">
        <f t="shared" si="53"/>
        <v>0</v>
      </c>
      <c r="O171" s="1450">
        <f t="shared" si="53"/>
        <v>0</v>
      </c>
      <c r="P171" s="1450">
        <f t="shared" si="53"/>
        <v>0</v>
      </c>
      <c r="Q171" s="1450">
        <f t="shared" si="53"/>
        <v>0</v>
      </c>
      <c r="R171" s="1450">
        <f t="shared" si="53"/>
        <v>0</v>
      </c>
      <c r="S171" s="1450">
        <f t="shared" si="53"/>
        <v>0</v>
      </c>
      <c r="T171" s="1450">
        <f t="shared" si="53"/>
        <v>0</v>
      </c>
      <c r="U171" s="1450">
        <f t="shared" si="53"/>
        <v>0</v>
      </c>
      <c r="V171" s="1450">
        <f t="shared" si="53"/>
        <v>0</v>
      </c>
      <c r="W171" s="1450">
        <f t="shared" si="53"/>
        <v>0</v>
      </c>
      <c r="X171" s="1450">
        <f t="shared" si="53"/>
        <v>0</v>
      </c>
      <c r="Y171" s="1450">
        <f t="shared" si="53"/>
        <v>0</v>
      </c>
    </row>
    <row r="172" spans="1:30" s="21" customFormat="1" ht="16.5" thickBot="1" x14ac:dyDescent="0.25">
      <c r="A172" s="948" t="s">
        <v>222</v>
      </c>
      <c r="B172" s="949"/>
      <c r="C172" s="949"/>
      <c r="D172" s="949"/>
      <c r="E172" s="949"/>
      <c r="F172" s="949"/>
      <c r="G172" s="949"/>
      <c r="H172" s="949"/>
      <c r="I172" s="949"/>
      <c r="J172" s="949"/>
      <c r="K172" s="949"/>
      <c r="L172" s="949"/>
      <c r="M172" s="949"/>
      <c r="N172" s="949"/>
      <c r="O172" s="949"/>
      <c r="P172" s="949"/>
      <c r="Q172" s="949"/>
      <c r="R172" s="949"/>
      <c r="S172" s="949"/>
      <c r="T172" s="949"/>
      <c r="U172" s="949"/>
      <c r="V172" s="949"/>
      <c r="W172" s="949"/>
      <c r="X172" s="949"/>
      <c r="Y172" s="950"/>
    </row>
    <row r="173" spans="1:30" s="21" customFormat="1" ht="16.5" thickBot="1" x14ac:dyDescent="0.25">
      <c r="A173" s="86" t="s">
        <v>154</v>
      </c>
      <c r="B173" s="161" t="s">
        <v>118</v>
      </c>
      <c r="C173" s="1451"/>
      <c r="D173" s="1452" t="s">
        <v>336</v>
      </c>
      <c r="E173" s="1452"/>
      <c r="F173" s="1453"/>
      <c r="G173" s="1170">
        <v>1.5</v>
      </c>
      <c r="H173" s="1451">
        <f>G173*30</f>
        <v>45</v>
      </c>
      <c r="I173" s="1454"/>
      <c r="J173" s="1454"/>
      <c r="K173" s="1454"/>
      <c r="L173" s="1454"/>
      <c r="M173" s="1455"/>
      <c r="N173" s="1456"/>
      <c r="O173" s="1454"/>
      <c r="P173" s="1455"/>
      <c r="Q173" s="1456"/>
      <c r="R173" s="1454"/>
      <c r="S173" s="1455"/>
      <c r="T173" s="1456"/>
      <c r="U173" s="1454"/>
      <c r="V173" s="1455"/>
      <c r="W173" s="1456"/>
      <c r="X173" s="1454"/>
      <c r="Y173" s="1455"/>
    </row>
    <row r="174" spans="1:30" s="21" customFormat="1" ht="16.5" thickBot="1" x14ac:dyDescent="0.25">
      <c r="A174" s="985" t="s">
        <v>223</v>
      </c>
      <c r="B174" s="986"/>
      <c r="C174" s="986"/>
      <c r="D174" s="986"/>
      <c r="E174" s="986"/>
      <c r="F174" s="986"/>
      <c r="G174" s="1457">
        <f>G173</f>
        <v>1.5</v>
      </c>
      <c r="H174" s="1457">
        <f t="shared" ref="H174:Y174" si="54">H173</f>
        <v>45</v>
      </c>
      <c r="I174" s="1457">
        <f t="shared" si="54"/>
        <v>0</v>
      </c>
      <c r="J174" s="1457">
        <f t="shared" si="54"/>
        <v>0</v>
      </c>
      <c r="K174" s="1457">
        <f t="shared" si="54"/>
        <v>0</v>
      </c>
      <c r="L174" s="1457">
        <f t="shared" si="54"/>
        <v>0</v>
      </c>
      <c r="M174" s="1457">
        <f t="shared" si="54"/>
        <v>0</v>
      </c>
      <c r="N174" s="1457">
        <f t="shared" si="54"/>
        <v>0</v>
      </c>
      <c r="O174" s="1457">
        <f t="shared" si="54"/>
        <v>0</v>
      </c>
      <c r="P174" s="1457">
        <f t="shared" si="54"/>
        <v>0</v>
      </c>
      <c r="Q174" s="1457">
        <f t="shared" si="54"/>
        <v>0</v>
      </c>
      <c r="R174" s="1457">
        <f t="shared" si="54"/>
        <v>0</v>
      </c>
      <c r="S174" s="1457">
        <f t="shared" si="54"/>
        <v>0</v>
      </c>
      <c r="T174" s="1457">
        <f t="shared" si="54"/>
        <v>0</v>
      </c>
      <c r="U174" s="1457">
        <f t="shared" si="54"/>
        <v>0</v>
      </c>
      <c r="V174" s="1457">
        <f t="shared" si="54"/>
        <v>0</v>
      </c>
      <c r="W174" s="1457">
        <f t="shared" si="54"/>
        <v>0</v>
      </c>
      <c r="X174" s="1457">
        <f t="shared" si="54"/>
        <v>0</v>
      </c>
      <c r="Y174" s="1457">
        <f t="shared" si="54"/>
        <v>0</v>
      </c>
    </row>
    <row r="175" spans="1:30" s="21" customFormat="1" x14ac:dyDescent="0.2">
      <c r="A175" s="142"/>
      <c r="B175" s="162"/>
      <c r="C175" s="1458"/>
      <c r="D175" s="1458"/>
      <c r="E175" s="1458"/>
      <c r="F175" s="1458"/>
      <c r="G175" s="1459"/>
      <c r="H175" s="253"/>
      <c r="I175" s="253"/>
      <c r="J175" s="253"/>
      <c r="K175" s="253"/>
      <c r="L175" s="253"/>
      <c r="M175" s="253"/>
      <c r="N175" s="1459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</row>
    <row r="176" spans="1:30" s="21" customFormat="1" ht="16.5" thickBot="1" x14ac:dyDescent="0.25">
      <c r="A176" s="936" t="s">
        <v>145</v>
      </c>
      <c r="B176" s="936"/>
      <c r="C176" s="936"/>
      <c r="D176" s="936"/>
      <c r="E176" s="936"/>
      <c r="F176" s="936"/>
      <c r="G176" s="1460">
        <f t="shared" ref="G176:X176" si="55">G102+G165+G171+G174</f>
        <v>240</v>
      </c>
      <c r="H176" s="1461">
        <f t="shared" si="55"/>
        <v>7200</v>
      </c>
      <c r="I176" s="1461">
        <f t="shared" si="55"/>
        <v>2931</v>
      </c>
      <c r="J176" s="1461">
        <f t="shared" si="55"/>
        <v>1398</v>
      </c>
      <c r="K176" s="1461">
        <f t="shared" si="55"/>
        <v>112</v>
      </c>
      <c r="L176" s="1461">
        <f t="shared" si="55"/>
        <v>1691</v>
      </c>
      <c r="M176" s="1461">
        <f t="shared" si="55"/>
        <v>3669</v>
      </c>
      <c r="N176" s="1460">
        <f>N102+N165+N171+N174</f>
        <v>27</v>
      </c>
      <c r="O176" s="1460">
        <f t="shared" si="55"/>
        <v>26</v>
      </c>
      <c r="P176" s="1460">
        <f t="shared" si="55"/>
        <v>25</v>
      </c>
      <c r="Q176" s="1460">
        <f t="shared" si="55"/>
        <v>24.5</v>
      </c>
      <c r="R176" s="1460">
        <f t="shared" si="55"/>
        <v>26</v>
      </c>
      <c r="S176" s="1460">
        <f t="shared" si="55"/>
        <v>27</v>
      </c>
      <c r="T176" s="1460">
        <f>T102+T165+T171+T174</f>
        <v>21</v>
      </c>
      <c r="U176" s="1460">
        <f t="shared" si="55"/>
        <v>20</v>
      </c>
      <c r="V176" s="1460">
        <f t="shared" si="55"/>
        <v>20</v>
      </c>
      <c r="W176" s="1460">
        <f t="shared" si="55"/>
        <v>18</v>
      </c>
      <c r="X176" s="1460">
        <f t="shared" si="55"/>
        <v>20</v>
      </c>
      <c r="Y176" s="1460">
        <f>Y102+Y165+Y171+Y174</f>
        <v>16</v>
      </c>
      <c r="AB176" s="50">
        <v>22</v>
      </c>
      <c r="AC176" s="50">
        <v>22</v>
      </c>
      <c r="AD176" s="50">
        <v>22</v>
      </c>
    </row>
    <row r="177" spans="1:30" s="21" customFormat="1" ht="16.5" thickBot="1" x14ac:dyDescent="0.25">
      <c r="A177" s="984" t="s">
        <v>146</v>
      </c>
      <c r="B177" s="984"/>
      <c r="C177" s="984"/>
      <c r="D177" s="984"/>
      <c r="E177" s="984"/>
      <c r="F177" s="984"/>
      <c r="G177" s="984"/>
      <c r="H177" s="984"/>
      <c r="I177" s="984"/>
      <c r="J177" s="984"/>
      <c r="K177" s="984"/>
      <c r="L177" s="984"/>
      <c r="M177" s="984"/>
      <c r="N177" s="1462">
        <f t="shared" ref="N177:Y177" si="56">N176</f>
        <v>27</v>
      </c>
      <c r="O177" s="1462">
        <f t="shared" si="56"/>
        <v>26</v>
      </c>
      <c r="P177" s="1462">
        <f t="shared" si="56"/>
        <v>25</v>
      </c>
      <c r="Q177" s="1462">
        <f t="shared" si="56"/>
        <v>24.5</v>
      </c>
      <c r="R177" s="1462">
        <f t="shared" si="56"/>
        <v>26</v>
      </c>
      <c r="S177" s="1462">
        <f t="shared" si="56"/>
        <v>27</v>
      </c>
      <c r="T177" s="1462">
        <f t="shared" si="56"/>
        <v>21</v>
      </c>
      <c r="U177" s="1462">
        <f t="shared" si="56"/>
        <v>20</v>
      </c>
      <c r="V177" s="1462">
        <f t="shared" si="56"/>
        <v>20</v>
      </c>
      <c r="W177" s="1462">
        <f>W176</f>
        <v>18</v>
      </c>
      <c r="X177" s="1462">
        <f t="shared" si="56"/>
        <v>20</v>
      </c>
      <c r="Y177" s="1462">
        <f t="shared" si="56"/>
        <v>16</v>
      </c>
      <c r="AB177" s="51">
        <f>AB176</f>
        <v>22</v>
      </c>
      <c r="AC177" s="51">
        <f>AC176</f>
        <v>22</v>
      </c>
      <c r="AD177" s="51">
        <f>AD176</f>
        <v>22</v>
      </c>
    </row>
    <row r="178" spans="1:30" s="21" customFormat="1" ht="16.5" thickBot="1" x14ac:dyDescent="0.25">
      <c r="A178" s="902" t="s">
        <v>147</v>
      </c>
      <c r="B178" s="902"/>
      <c r="C178" s="902"/>
      <c r="D178" s="902"/>
      <c r="E178" s="902"/>
      <c r="F178" s="902"/>
      <c r="G178" s="902"/>
      <c r="H178" s="902"/>
      <c r="I178" s="902"/>
      <c r="J178" s="902"/>
      <c r="K178" s="902"/>
      <c r="L178" s="902"/>
      <c r="M178" s="902"/>
      <c r="N178" s="1463">
        <v>3</v>
      </c>
      <c r="O178" s="1464">
        <v>3</v>
      </c>
      <c r="P178" s="1464">
        <v>4</v>
      </c>
      <c r="Q178" s="1464">
        <v>3</v>
      </c>
      <c r="R178" s="1464">
        <v>1</v>
      </c>
      <c r="S178" s="1464">
        <v>4</v>
      </c>
      <c r="T178" s="1464">
        <v>4</v>
      </c>
      <c r="U178" s="1464">
        <v>1</v>
      </c>
      <c r="V178" s="1464">
        <v>3</v>
      </c>
      <c r="W178" s="1464">
        <v>3</v>
      </c>
      <c r="X178" s="1464">
        <v>1</v>
      </c>
      <c r="Y178" s="1464">
        <v>2</v>
      </c>
    </row>
    <row r="179" spans="1:30" s="21" customFormat="1" ht="16.5" thickBot="1" x14ac:dyDescent="0.25">
      <c r="A179" s="902" t="s">
        <v>148</v>
      </c>
      <c r="B179" s="902"/>
      <c r="C179" s="902"/>
      <c r="D179" s="902"/>
      <c r="E179" s="902"/>
      <c r="F179" s="902"/>
      <c r="G179" s="902"/>
      <c r="H179" s="902"/>
      <c r="I179" s="902"/>
      <c r="J179" s="902"/>
      <c r="K179" s="902"/>
      <c r="L179" s="902"/>
      <c r="M179" s="902"/>
      <c r="N179" s="1463">
        <v>4</v>
      </c>
      <c r="O179" s="1464" t="s">
        <v>356</v>
      </c>
      <c r="P179" s="1464">
        <v>2</v>
      </c>
      <c r="Q179" s="1464">
        <v>5</v>
      </c>
      <c r="R179" s="1464">
        <v>3</v>
      </c>
      <c r="S179" s="1464">
        <v>6</v>
      </c>
      <c r="T179" s="1464">
        <v>3</v>
      </c>
      <c r="U179" s="1464">
        <v>3</v>
      </c>
      <c r="V179" s="1464">
        <v>4</v>
      </c>
      <c r="W179" s="1464">
        <v>2</v>
      </c>
      <c r="X179" s="1464">
        <v>3</v>
      </c>
      <c r="Y179" s="1464">
        <v>3</v>
      </c>
    </row>
    <row r="180" spans="1:30" s="21" customFormat="1" ht="16.5" thickBot="1" x14ac:dyDescent="0.25">
      <c r="A180" s="902" t="s">
        <v>229</v>
      </c>
      <c r="B180" s="902"/>
      <c r="C180" s="902"/>
      <c r="D180" s="902"/>
      <c r="E180" s="902"/>
      <c r="F180" s="902"/>
      <c r="G180" s="902"/>
      <c r="H180" s="902"/>
      <c r="I180" s="902"/>
      <c r="J180" s="902"/>
      <c r="K180" s="902"/>
      <c r="L180" s="902"/>
      <c r="M180" s="902"/>
      <c r="N180" s="1463"/>
      <c r="O180" s="1464"/>
      <c r="P180" s="1465"/>
      <c r="Q180" s="1463"/>
      <c r="R180" s="1464"/>
      <c r="S180" s="1464"/>
      <c r="T180" s="1464"/>
      <c r="U180" s="1464"/>
      <c r="V180" s="1464"/>
      <c r="W180" s="1464"/>
      <c r="X180" s="1464"/>
      <c r="Y180" s="1464"/>
    </row>
    <row r="181" spans="1:30" s="21" customFormat="1" ht="16.5" thickBot="1" x14ac:dyDescent="0.25">
      <c r="A181" s="934" t="s">
        <v>149</v>
      </c>
      <c r="B181" s="934"/>
      <c r="C181" s="934"/>
      <c r="D181" s="934"/>
      <c r="E181" s="934"/>
      <c r="F181" s="934"/>
      <c r="G181" s="934"/>
      <c r="H181" s="934"/>
      <c r="I181" s="934"/>
      <c r="J181" s="934"/>
      <c r="K181" s="934"/>
      <c r="L181" s="934"/>
      <c r="M181" s="934"/>
      <c r="N181" s="1466"/>
      <c r="O181" s="1467"/>
      <c r="P181" s="1468"/>
      <c r="Q181" s="1466">
        <v>1</v>
      </c>
      <c r="R181" s="1467">
        <v>1</v>
      </c>
      <c r="S181" s="1467"/>
      <c r="T181" s="1467">
        <v>1</v>
      </c>
      <c r="U181" s="1467"/>
      <c r="V181" s="1467">
        <v>1</v>
      </c>
      <c r="W181" s="1467">
        <v>1</v>
      </c>
      <c r="X181" s="1467"/>
      <c r="Y181" s="1467">
        <v>1</v>
      </c>
    </row>
    <row r="182" spans="1:30" s="21" customFormat="1" x14ac:dyDescent="0.2">
      <c r="A182" s="935" t="s">
        <v>278</v>
      </c>
      <c r="B182" s="935"/>
      <c r="C182" s="935"/>
      <c r="D182" s="935"/>
      <c r="E182" s="935"/>
      <c r="F182" s="935"/>
      <c r="G182" s="935"/>
      <c r="H182" s="935"/>
      <c r="I182" s="935"/>
      <c r="J182" s="935"/>
      <c r="K182" s="935"/>
      <c r="L182" s="935"/>
      <c r="M182" s="935"/>
      <c r="N182" s="1469">
        <f>G34+G12+G13+G14+G17+G36+G39+G40+G42+G43+G45+G48+G49+G50+G51+G91+G23+G24+G25</f>
        <v>60</v>
      </c>
      <c r="O182" s="1470"/>
      <c r="P182" s="1471"/>
      <c r="Q182" s="1469">
        <f>G18+G19+G20+G37+G46+G61+G62+G63+G65+G67+G68+G78+G79+G80+G89+G92+G95+G105+G106+G107+G133+G134+G26+G27+G28+G167</f>
        <v>60</v>
      </c>
      <c r="R182" s="1470"/>
      <c r="S182" s="1471"/>
      <c r="T182" s="1469">
        <f>G56+G57++G58++G64+G69+G76+G86+G87+G90+G93+G96+G98+G99+G108+G109+G132+G135+G147+G168+G110</f>
        <v>60</v>
      </c>
      <c r="U182" s="1470"/>
      <c r="V182" s="1471"/>
      <c r="W182" s="1469">
        <f>G16+G59+G70+G73+G81++G82+G94+G100+G148+G149+G150+G169+G170+G173</f>
        <v>60</v>
      </c>
      <c r="X182" s="1470"/>
      <c r="Y182" s="1471"/>
      <c r="Z182" s="27">
        <f>SUM(N182:Y182)</f>
        <v>240</v>
      </c>
    </row>
    <row r="183" spans="1:30" s="21" customFormat="1" ht="16.5" thickBot="1" x14ac:dyDescent="0.25">
      <c r="A183" s="163"/>
      <c r="B183" s="163"/>
      <c r="C183" s="1472"/>
      <c r="D183" s="1472"/>
      <c r="E183" s="1472"/>
      <c r="F183" s="1472"/>
      <c r="G183" s="1472"/>
      <c r="H183" s="1472"/>
      <c r="I183" s="1472"/>
      <c r="J183" s="1472"/>
      <c r="K183" s="1472"/>
      <c r="L183" s="1472"/>
      <c r="M183" s="1472"/>
      <c r="N183" s="1473"/>
      <c r="O183" s="1397"/>
      <c r="P183" s="1397"/>
      <c r="Q183" s="1474"/>
      <c r="R183" s="1475">
        <f>G61+G62+G63+G133+G134+G167</f>
        <v>14</v>
      </c>
      <c r="S183" s="1476"/>
      <c r="T183" s="1397"/>
      <c r="U183" s="1397">
        <f>G56+G57+G58+G64+G86+G87+G93+G96+G98+G99+G132+G135+G147+G168</f>
        <v>46</v>
      </c>
      <c r="V183" s="1477"/>
      <c r="W183" s="1397"/>
      <c r="X183" s="1397">
        <f>G59+G70+G74+G75+G81+G82+G94+G100+G148+G149+G150+G169+G170+G173</f>
        <v>58.5</v>
      </c>
      <c r="Y183" s="1477"/>
    </row>
    <row r="184" spans="1:30" s="21" customFormat="1" x14ac:dyDescent="0.2">
      <c r="A184" s="164"/>
      <c r="B184" s="164"/>
    </row>
    <row r="185" spans="1:30" s="21" customFormat="1" x14ac:dyDescent="0.2">
      <c r="A185" s="164"/>
      <c r="B185" s="174"/>
      <c r="C185" s="1478"/>
      <c r="D185" s="1478"/>
      <c r="E185" s="1478"/>
      <c r="F185" s="1478"/>
      <c r="G185" s="1478"/>
      <c r="H185" s="1478"/>
      <c r="I185" s="1478"/>
      <c r="J185" s="1478"/>
      <c r="K185" s="1478"/>
    </row>
    <row r="186" spans="1:30" s="21" customFormat="1" x14ac:dyDescent="0.2">
      <c r="A186" s="164"/>
      <c r="B186" s="174" t="s">
        <v>152</v>
      </c>
      <c r="C186" s="1478"/>
      <c r="D186" s="1479"/>
      <c r="E186" s="1479"/>
      <c r="F186" s="1480"/>
      <c r="G186" s="1480"/>
      <c r="H186" s="1478"/>
      <c r="I186" s="1481" t="s">
        <v>153</v>
      </c>
      <c r="J186" s="1482"/>
      <c r="K186" s="1482"/>
    </row>
    <row r="187" spans="1:30" s="21" customFormat="1" x14ac:dyDescent="0.2">
      <c r="A187" s="164"/>
      <c r="B187" s="164"/>
    </row>
    <row r="188" spans="1:30" s="21" customFormat="1" x14ac:dyDescent="0.2">
      <c r="A188" s="164"/>
      <c r="B188" s="174" t="s">
        <v>151</v>
      </c>
      <c r="C188" s="1478"/>
      <c r="D188" s="1479"/>
      <c r="E188" s="1479"/>
      <c r="F188" s="1480"/>
      <c r="G188" s="1480"/>
      <c r="H188" s="1478"/>
      <c r="I188" s="1481" t="s">
        <v>369</v>
      </c>
      <c r="J188" s="1483"/>
      <c r="K188" s="1483"/>
    </row>
    <row r="189" spans="1:30" s="21" customFormat="1" x14ac:dyDescent="0.2">
      <c r="A189" s="164"/>
      <c r="B189" s="164"/>
    </row>
    <row r="190" spans="1:30" s="21" customFormat="1" x14ac:dyDescent="0.2">
      <c r="A190" s="164"/>
      <c r="B190" s="164"/>
    </row>
    <row r="191" spans="1:30" s="21" customFormat="1" x14ac:dyDescent="0.25">
      <c r="A191" s="85"/>
      <c r="B191" s="165"/>
      <c r="C191" s="1484" t="s">
        <v>24</v>
      </c>
      <c r="D191" s="1484"/>
      <c r="E191" s="1484"/>
      <c r="F191" s="1484"/>
      <c r="G191" s="1484"/>
      <c r="H191" s="1484"/>
      <c r="I191" s="1484"/>
      <c r="J191" s="1484"/>
      <c r="K191" s="1484"/>
      <c r="L191" s="1485"/>
      <c r="M191" s="1485"/>
    </row>
  </sheetData>
  <mergeCells count="64">
    <mergeCell ref="A178:M178"/>
    <mergeCell ref="A179:M179"/>
    <mergeCell ref="A177:M177"/>
    <mergeCell ref="A174:F174"/>
    <mergeCell ref="A53:F53"/>
    <mergeCell ref="A31:F31"/>
    <mergeCell ref="A54:Y54"/>
    <mergeCell ref="A33:Y33"/>
    <mergeCell ref="T182:V182"/>
    <mergeCell ref="W182:Y182"/>
    <mergeCell ref="A101:F101"/>
    <mergeCell ref="A165:B165"/>
    <mergeCell ref="A104:Y104"/>
    <mergeCell ref="A131:Y131"/>
    <mergeCell ref="A136:F136"/>
    <mergeCell ref="A102:F102"/>
    <mergeCell ref="A146:Y146"/>
    <mergeCell ref="A103:Y103"/>
    <mergeCell ref="N182:P182"/>
    <mergeCell ref="Q182:S182"/>
    <mergeCell ref="Q4:S4"/>
    <mergeCell ref="E4:E7"/>
    <mergeCell ref="C3:C7"/>
    <mergeCell ref="A21:B21"/>
    <mergeCell ref="A52:F52"/>
    <mergeCell ref="A1:Y1"/>
    <mergeCell ref="H2:M2"/>
    <mergeCell ref="A166:Y166"/>
    <mergeCell ref="A171:F171"/>
    <mergeCell ref="E3:F3"/>
    <mergeCell ref="A151:B151"/>
    <mergeCell ref="A111:F111"/>
    <mergeCell ref="N6:Y6"/>
    <mergeCell ref="A32:F32"/>
    <mergeCell ref="F4:F7"/>
    <mergeCell ref="I4:I7"/>
    <mergeCell ref="A2:A7"/>
    <mergeCell ref="A30:D30"/>
    <mergeCell ref="J4:J7"/>
    <mergeCell ref="D3:D7"/>
    <mergeCell ref="L4:L7"/>
    <mergeCell ref="C191:K191"/>
    <mergeCell ref="A181:M181"/>
    <mergeCell ref="A182:M182"/>
    <mergeCell ref="D188:G188"/>
    <mergeCell ref="I188:K188"/>
    <mergeCell ref="D186:G186"/>
    <mergeCell ref="I186:K186"/>
    <mergeCell ref="A180:M180"/>
    <mergeCell ref="A10:Y10"/>
    <mergeCell ref="B2:B7"/>
    <mergeCell ref="M3:M7"/>
    <mergeCell ref="W4:Y4"/>
    <mergeCell ref="N2:Y3"/>
    <mergeCell ref="K4:K7"/>
    <mergeCell ref="I3:L3"/>
    <mergeCell ref="G2:G7"/>
    <mergeCell ref="T4:V4"/>
    <mergeCell ref="A9:Y9"/>
    <mergeCell ref="N4:P4"/>
    <mergeCell ref="C2:F2"/>
    <mergeCell ref="H3:H7"/>
    <mergeCell ref="A176:F176"/>
    <mergeCell ref="A172:Y172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  <rowBreaks count="3" manualBreakCount="3">
    <brk id="32" max="16383" man="1"/>
    <brk id="102" max="16383" man="1"/>
    <brk id="1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AC2" sqref="AC2:AC7"/>
    </sheetView>
  </sheetViews>
  <sheetFormatPr defaultRowHeight="18.75" x14ac:dyDescent="0.2"/>
  <cols>
    <col min="1" max="1" width="11.28515625" style="362" customWidth="1"/>
    <col min="2" max="2" width="55.28515625" style="363" customWidth="1"/>
    <col min="3" max="3" width="6.7109375" style="364" customWidth="1"/>
    <col min="4" max="4" width="12" style="365" customWidth="1"/>
    <col min="5" max="5" width="7.28515625" style="365" customWidth="1"/>
    <col min="6" max="6" width="6.42578125" style="364" customWidth="1"/>
    <col min="7" max="7" width="8.7109375" style="363" customWidth="1"/>
    <col min="8" max="8" width="8" style="363" customWidth="1"/>
    <col min="9" max="9" width="5.85546875" style="363" customWidth="1"/>
    <col min="10" max="10" width="7.85546875" style="363" customWidth="1"/>
    <col min="11" max="11" width="8.85546875" style="363" hidden="1" customWidth="1"/>
    <col min="12" max="12" width="16.42578125" style="366" customWidth="1"/>
    <col min="13" max="13" width="5.5703125" style="363" hidden="1" customWidth="1"/>
    <col min="14" max="14" width="6.28515625" style="363" hidden="1" customWidth="1"/>
    <col min="15" max="15" width="6.42578125" style="363" hidden="1" customWidth="1"/>
    <col min="16" max="16" width="6.7109375" style="363" hidden="1" customWidth="1"/>
    <col min="17" max="17" width="6.42578125" style="363" hidden="1" customWidth="1"/>
    <col min="18" max="18" width="6.5703125" style="363" hidden="1" customWidth="1"/>
    <col min="19" max="19" width="6.7109375" style="363" hidden="1" customWidth="1"/>
    <col min="20" max="20" width="6.28515625" style="363" hidden="1" customWidth="1"/>
    <col min="21" max="21" width="5.5703125" style="363" hidden="1" customWidth="1"/>
    <col min="22" max="22" width="6.7109375" style="363" hidden="1" customWidth="1"/>
    <col min="23" max="23" width="5.7109375" style="363" hidden="1" customWidth="1"/>
    <col min="24" max="28" width="0" style="330" hidden="1" customWidth="1"/>
    <col min="29" max="29" width="28" style="330" customWidth="1"/>
    <col min="30" max="16384" width="9.140625" style="23"/>
  </cols>
  <sheetData>
    <row r="1" spans="1:31" s="21" customFormat="1" ht="32.25" customHeight="1" thickBot="1" x14ac:dyDescent="0.25">
      <c r="A1" s="937" t="s">
        <v>381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297"/>
      <c r="Y1" s="297"/>
      <c r="Z1" s="297"/>
      <c r="AA1" s="297"/>
      <c r="AB1" s="297"/>
      <c r="AC1" s="297"/>
    </row>
    <row r="2" spans="1:31" s="21" customFormat="1" ht="18.75" customHeight="1" x14ac:dyDescent="0.2">
      <c r="A2" s="987" t="s">
        <v>49</v>
      </c>
      <c r="B2" s="990" t="s">
        <v>50</v>
      </c>
      <c r="C2" s="993" t="s">
        <v>328</v>
      </c>
      <c r="D2" s="993"/>
      <c r="E2" s="993"/>
      <c r="F2" s="993"/>
      <c r="G2" s="994"/>
      <c r="H2" s="994"/>
      <c r="I2" s="994"/>
      <c r="J2" s="994"/>
      <c r="K2" s="994"/>
      <c r="L2" s="995"/>
      <c r="M2" s="995"/>
      <c r="N2" s="995"/>
      <c r="O2" s="995"/>
      <c r="P2" s="995"/>
      <c r="Q2" s="995"/>
      <c r="R2" s="995"/>
      <c r="S2" s="995"/>
      <c r="T2" s="995"/>
      <c r="U2" s="995"/>
      <c r="V2" s="995"/>
      <c r="W2" s="995"/>
      <c r="X2" s="370"/>
      <c r="Y2" s="370"/>
      <c r="Z2" s="370"/>
      <c r="AA2" s="370"/>
      <c r="AB2" s="370"/>
      <c r="AC2" s="1000" t="s">
        <v>383</v>
      </c>
    </row>
    <row r="3" spans="1:31" s="21" customFormat="1" ht="33" customHeight="1" x14ac:dyDescent="0.2">
      <c r="A3" s="988"/>
      <c r="B3" s="991"/>
      <c r="C3" s="996" t="s">
        <v>57</v>
      </c>
      <c r="D3" s="996" t="s">
        <v>58</v>
      </c>
      <c r="E3" s="993" t="s">
        <v>157</v>
      </c>
      <c r="F3" s="993"/>
      <c r="G3" s="1002" t="s">
        <v>55</v>
      </c>
      <c r="H3" s="1003"/>
      <c r="I3" s="1003"/>
      <c r="J3" s="1004"/>
      <c r="K3" s="1005" t="s">
        <v>56</v>
      </c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370"/>
      <c r="Y3" s="370"/>
      <c r="Z3" s="370"/>
      <c r="AA3" s="370"/>
      <c r="AB3" s="370"/>
      <c r="AC3" s="1000"/>
    </row>
    <row r="4" spans="1:31" s="21" customFormat="1" ht="18" customHeight="1" x14ac:dyDescent="0.2">
      <c r="A4" s="988"/>
      <c r="B4" s="991"/>
      <c r="C4" s="996"/>
      <c r="D4" s="996"/>
      <c r="E4" s="996" t="s">
        <v>155</v>
      </c>
      <c r="F4" s="996" t="s">
        <v>156</v>
      </c>
      <c r="G4" s="997" t="s">
        <v>23</v>
      </c>
      <c r="H4" s="997" t="s">
        <v>59</v>
      </c>
      <c r="I4" s="997" t="s">
        <v>60</v>
      </c>
      <c r="J4" s="997" t="s">
        <v>61</v>
      </c>
      <c r="K4" s="1006"/>
      <c r="L4" s="995" t="s">
        <v>62</v>
      </c>
      <c r="M4" s="995"/>
      <c r="N4" s="995"/>
      <c r="O4" s="995" t="s">
        <v>63</v>
      </c>
      <c r="P4" s="995"/>
      <c r="Q4" s="995"/>
      <c r="R4" s="995" t="s">
        <v>64</v>
      </c>
      <c r="S4" s="995"/>
      <c r="T4" s="995"/>
      <c r="U4" s="995" t="s">
        <v>65</v>
      </c>
      <c r="V4" s="995"/>
      <c r="W4" s="995"/>
      <c r="X4" s="370"/>
      <c r="Y4" s="370"/>
      <c r="Z4" s="370"/>
      <c r="AA4" s="370"/>
      <c r="AB4" s="370"/>
      <c r="AC4" s="1000"/>
    </row>
    <row r="5" spans="1:31" s="21" customFormat="1" x14ac:dyDescent="0.2">
      <c r="A5" s="988"/>
      <c r="B5" s="991"/>
      <c r="C5" s="996"/>
      <c r="D5" s="996"/>
      <c r="E5" s="996"/>
      <c r="F5" s="996"/>
      <c r="G5" s="998"/>
      <c r="H5" s="998"/>
      <c r="I5" s="998"/>
      <c r="J5" s="998"/>
      <c r="K5" s="1006"/>
      <c r="L5" s="300">
        <v>1</v>
      </c>
      <c r="M5" s="301" t="s">
        <v>329</v>
      </c>
      <c r="N5" s="301" t="s">
        <v>330</v>
      </c>
      <c r="O5" s="301">
        <v>3</v>
      </c>
      <c r="P5" s="301" t="s">
        <v>331</v>
      </c>
      <c r="Q5" s="301" t="s">
        <v>332</v>
      </c>
      <c r="R5" s="301">
        <v>5</v>
      </c>
      <c r="S5" s="301" t="s">
        <v>333</v>
      </c>
      <c r="T5" s="301" t="s">
        <v>334</v>
      </c>
      <c r="U5" s="301">
        <v>7</v>
      </c>
      <c r="V5" s="301" t="s">
        <v>335</v>
      </c>
      <c r="W5" s="301" t="s">
        <v>336</v>
      </c>
      <c r="X5" s="370"/>
      <c r="Y5" s="370"/>
      <c r="Z5" s="370"/>
      <c r="AA5" s="370"/>
      <c r="AB5" s="370"/>
      <c r="AC5" s="1000"/>
    </row>
    <row r="6" spans="1:31" s="21" customFormat="1" x14ac:dyDescent="0.2">
      <c r="A6" s="988"/>
      <c r="B6" s="991"/>
      <c r="C6" s="996"/>
      <c r="D6" s="996"/>
      <c r="E6" s="996"/>
      <c r="F6" s="996"/>
      <c r="G6" s="998"/>
      <c r="H6" s="998"/>
      <c r="I6" s="998"/>
      <c r="J6" s="998"/>
      <c r="K6" s="1006"/>
      <c r="L6" s="995"/>
      <c r="M6" s="995"/>
      <c r="N6" s="995"/>
      <c r="O6" s="995"/>
      <c r="P6" s="995"/>
      <c r="Q6" s="995"/>
      <c r="R6" s="995"/>
      <c r="S6" s="995"/>
      <c r="T6" s="995"/>
      <c r="U6" s="995"/>
      <c r="V6" s="995"/>
      <c r="W6" s="995"/>
      <c r="X6" s="370"/>
      <c r="Y6" s="370"/>
      <c r="Z6" s="370"/>
      <c r="AA6" s="370"/>
      <c r="AB6" s="370"/>
      <c r="AC6" s="1000"/>
    </row>
    <row r="7" spans="1:31" s="21" customFormat="1" ht="26.25" customHeight="1" thickBot="1" x14ac:dyDescent="0.25">
      <c r="A7" s="989"/>
      <c r="B7" s="992"/>
      <c r="C7" s="996"/>
      <c r="D7" s="996"/>
      <c r="E7" s="996"/>
      <c r="F7" s="996"/>
      <c r="G7" s="999"/>
      <c r="H7" s="999"/>
      <c r="I7" s="999"/>
      <c r="J7" s="999"/>
      <c r="K7" s="1007"/>
      <c r="L7" s="300" t="s">
        <v>382</v>
      </c>
      <c r="M7" s="301">
        <v>9</v>
      </c>
      <c r="N7" s="301">
        <v>9</v>
      </c>
      <c r="O7" s="301">
        <v>15</v>
      </c>
      <c r="P7" s="301">
        <v>9</v>
      </c>
      <c r="Q7" s="301">
        <v>9</v>
      </c>
      <c r="R7" s="301">
        <v>15</v>
      </c>
      <c r="S7" s="301">
        <v>9</v>
      </c>
      <c r="T7" s="301">
        <v>9</v>
      </c>
      <c r="U7" s="301">
        <v>15</v>
      </c>
      <c r="V7" s="301">
        <v>9</v>
      </c>
      <c r="W7" s="301">
        <v>8</v>
      </c>
      <c r="X7" s="370"/>
      <c r="Y7" s="370"/>
      <c r="Z7" s="370"/>
      <c r="AA7" s="370"/>
      <c r="AB7" s="370"/>
      <c r="AC7" s="1000"/>
    </row>
    <row r="8" spans="1:31" s="22" customFormat="1" ht="37.5" x14ac:dyDescent="0.2">
      <c r="A8" s="302" t="s">
        <v>159</v>
      </c>
      <c r="B8" s="303" t="s">
        <v>68</v>
      </c>
      <c r="C8" s="304"/>
      <c r="D8" s="305">
        <v>1</v>
      </c>
      <c r="E8" s="306"/>
      <c r="F8" s="307"/>
      <c r="G8" s="308">
        <v>30</v>
      </c>
      <c r="H8" s="309"/>
      <c r="I8" s="309"/>
      <c r="J8" s="309">
        <v>30</v>
      </c>
      <c r="K8" s="367" t="e">
        <f>#REF!-G8</f>
        <v>#REF!</v>
      </c>
      <c r="L8" s="371">
        <v>2</v>
      </c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72"/>
      <c r="Y8" s="372"/>
      <c r="Z8" s="372"/>
      <c r="AA8" s="372"/>
      <c r="AB8" s="372"/>
      <c r="AC8" s="372"/>
    </row>
    <row r="9" spans="1:31" s="22" customFormat="1" x14ac:dyDescent="0.2">
      <c r="A9" s="302" t="s">
        <v>162</v>
      </c>
      <c r="B9" s="312" t="s">
        <v>69</v>
      </c>
      <c r="C9" s="304">
        <v>1</v>
      </c>
      <c r="D9" s="313"/>
      <c r="E9" s="314"/>
      <c r="F9" s="315"/>
      <c r="G9" s="316">
        <f>H9+J9</f>
        <v>45</v>
      </c>
      <c r="H9" s="317">
        <v>30</v>
      </c>
      <c r="I9" s="317"/>
      <c r="J9" s="317">
        <v>15</v>
      </c>
      <c r="K9" s="368" t="e">
        <f>#REF!-G9</f>
        <v>#REF!</v>
      </c>
      <c r="L9" s="371">
        <v>3</v>
      </c>
      <c r="M9" s="310"/>
      <c r="N9" s="310"/>
      <c r="O9" s="310"/>
      <c r="P9" s="310"/>
      <c r="Q9" s="310"/>
      <c r="R9" s="310"/>
      <c r="S9" s="310"/>
      <c r="T9" s="310"/>
      <c r="U9" s="310"/>
      <c r="V9" s="318"/>
      <c r="W9" s="318"/>
      <c r="X9" s="372"/>
      <c r="Y9" s="372"/>
      <c r="Z9" s="372"/>
      <c r="AA9" s="372"/>
      <c r="AB9" s="372"/>
      <c r="AC9" s="372"/>
    </row>
    <row r="10" spans="1:31" x14ac:dyDescent="0.2">
      <c r="A10" s="319" t="s">
        <v>167</v>
      </c>
      <c r="B10" s="320" t="s">
        <v>73</v>
      </c>
      <c r="C10" s="321"/>
      <c r="D10" s="322">
        <v>1</v>
      </c>
      <c r="E10" s="323"/>
      <c r="F10" s="324"/>
      <c r="G10" s="325">
        <f>SUM($H10:$J10)</f>
        <v>60</v>
      </c>
      <c r="H10" s="326">
        <v>2</v>
      </c>
      <c r="I10" s="326"/>
      <c r="J10" s="326">
        <v>58</v>
      </c>
      <c r="K10" s="327" t="e">
        <f>#REF!-G10</f>
        <v>#REF!</v>
      </c>
      <c r="L10" s="371">
        <v>4</v>
      </c>
      <c r="M10" s="310"/>
      <c r="N10" s="310"/>
      <c r="O10" s="310"/>
      <c r="P10" s="328"/>
      <c r="Q10" s="310"/>
      <c r="R10" s="329"/>
      <c r="S10" s="329"/>
      <c r="T10" s="329"/>
      <c r="U10" s="329"/>
      <c r="V10" s="329"/>
      <c r="W10" s="329"/>
      <c r="X10" s="373"/>
      <c r="Y10" s="373"/>
      <c r="Z10" s="373"/>
      <c r="AA10" s="373"/>
      <c r="AB10" s="373"/>
      <c r="AC10" s="373"/>
    </row>
    <row r="11" spans="1:31" s="66" customFormat="1" ht="16.5" customHeight="1" x14ac:dyDescent="0.2">
      <c r="A11" s="331" t="s">
        <v>175</v>
      </c>
      <c r="B11" s="332" t="s">
        <v>294</v>
      </c>
      <c r="C11" s="333"/>
      <c r="D11" s="333" t="s">
        <v>295</v>
      </c>
      <c r="E11" s="333"/>
      <c r="F11" s="334"/>
      <c r="G11" s="335">
        <f>H11+I11+J11</f>
        <v>30</v>
      </c>
      <c r="H11" s="336">
        <v>15</v>
      </c>
      <c r="I11" s="337"/>
      <c r="J11" s="337">
        <v>15</v>
      </c>
      <c r="K11" s="369" t="e">
        <f>#REF!-G11</f>
        <v>#REF!</v>
      </c>
      <c r="L11" s="338">
        <v>2</v>
      </c>
      <c r="M11" s="339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74"/>
      <c r="Y11" s="374"/>
      <c r="Z11" s="374"/>
      <c r="AA11" s="374"/>
      <c r="AB11" s="374"/>
      <c r="AC11" s="373"/>
      <c r="AD11" s="23"/>
      <c r="AE11" s="23"/>
    </row>
    <row r="12" spans="1:31" x14ac:dyDescent="0.2">
      <c r="A12" s="331" t="s">
        <v>180</v>
      </c>
      <c r="B12" s="303" t="s">
        <v>79</v>
      </c>
      <c r="C12" s="340"/>
      <c r="D12" s="341">
        <v>1</v>
      </c>
      <c r="E12" s="342"/>
      <c r="F12" s="343"/>
      <c r="G12" s="344">
        <f>H12+I12+J12</f>
        <v>60</v>
      </c>
      <c r="H12" s="345">
        <v>15</v>
      </c>
      <c r="I12" s="341">
        <v>45</v>
      </c>
      <c r="J12" s="341"/>
      <c r="K12" s="346" t="e">
        <f>#REF!-G12</f>
        <v>#REF!</v>
      </c>
      <c r="L12" s="375">
        <v>4</v>
      </c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73"/>
      <c r="Y12" s="373"/>
      <c r="Z12" s="373"/>
      <c r="AA12" s="373"/>
      <c r="AB12" s="373"/>
      <c r="AC12" s="373"/>
    </row>
    <row r="13" spans="1:31" ht="37.5" x14ac:dyDescent="0.2">
      <c r="A13" s="331" t="s">
        <v>315</v>
      </c>
      <c r="B13" s="303" t="s">
        <v>86</v>
      </c>
      <c r="C13" s="340">
        <v>1</v>
      </c>
      <c r="D13" s="347"/>
      <c r="E13" s="343"/>
      <c r="F13" s="343"/>
      <c r="G13" s="344">
        <f>H13+I13+J13</f>
        <v>105</v>
      </c>
      <c r="H13" s="345">
        <v>45</v>
      </c>
      <c r="I13" s="341"/>
      <c r="J13" s="341">
        <v>60</v>
      </c>
      <c r="K13" s="346" t="e">
        <f>#REF!-G13</f>
        <v>#REF!</v>
      </c>
      <c r="L13" s="375">
        <v>7</v>
      </c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73"/>
      <c r="Y13" s="373"/>
      <c r="Z13" s="373"/>
      <c r="AA13" s="373"/>
      <c r="AB13" s="373"/>
      <c r="AC13" s="373"/>
    </row>
    <row r="14" spans="1:31" x14ac:dyDescent="0.2">
      <c r="A14" s="331" t="s">
        <v>317</v>
      </c>
      <c r="B14" s="348" t="s">
        <v>89</v>
      </c>
      <c r="C14" s="349">
        <v>1</v>
      </c>
      <c r="D14" s="350"/>
      <c r="E14" s="351"/>
      <c r="F14" s="351"/>
      <c r="G14" s="352">
        <f>H14+I14+J14</f>
        <v>75</v>
      </c>
      <c r="H14" s="353">
        <v>45</v>
      </c>
      <c r="I14" s="354"/>
      <c r="J14" s="355">
        <v>30</v>
      </c>
      <c r="K14" s="356" t="e">
        <f>#REF!-G14</f>
        <v>#REF!</v>
      </c>
      <c r="L14" s="375">
        <v>5</v>
      </c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73"/>
      <c r="Y14" s="373"/>
      <c r="Z14" s="373"/>
      <c r="AA14" s="373"/>
      <c r="AB14" s="373"/>
      <c r="AC14" s="373"/>
    </row>
    <row r="15" spans="1:31" s="21" customFormat="1" x14ac:dyDescent="0.2">
      <c r="A15" s="357"/>
      <c r="B15" s="357"/>
      <c r="C15" s="357"/>
      <c r="D15" s="357"/>
      <c r="E15" s="357"/>
      <c r="F15" s="357"/>
      <c r="G15" s="357"/>
      <c r="H15" s="357"/>
      <c r="I15" s="357"/>
      <c r="J15" s="357"/>
      <c r="K15" s="357"/>
      <c r="L15" s="358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297"/>
      <c r="Y15" s="297"/>
      <c r="Z15" s="297"/>
      <c r="AA15" s="297"/>
      <c r="AB15" s="297"/>
      <c r="AC15" s="297"/>
    </row>
    <row r="16" spans="1:31" s="21" customFormat="1" x14ac:dyDescent="0.3">
      <c r="A16" s="359"/>
      <c r="B16" s="360"/>
      <c r="C16" s="1001" t="s">
        <v>24</v>
      </c>
      <c r="D16" s="1001"/>
      <c r="E16" s="1001"/>
      <c r="F16" s="1001"/>
      <c r="G16" s="1001"/>
      <c r="H16" s="1001"/>
      <c r="I16" s="1001"/>
      <c r="J16" s="361"/>
      <c r="K16" s="361"/>
      <c r="L16" s="358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297"/>
      <c r="Y16" s="297"/>
      <c r="Z16" s="297"/>
      <c r="AA16" s="297"/>
      <c r="AB16" s="297"/>
      <c r="AC16" s="297"/>
    </row>
  </sheetData>
  <mergeCells count="24">
    <mergeCell ref="AC2:AC7"/>
    <mergeCell ref="C16:I16"/>
    <mergeCell ref="L4:N4"/>
    <mergeCell ref="O4:Q4"/>
    <mergeCell ref="R4:T4"/>
    <mergeCell ref="U4:W4"/>
    <mergeCell ref="L6:W6"/>
    <mergeCell ref="I4:I7"/>
    <mergeCell ref="J4:J7"/>
    <mergeCell ref="G3:J3"/>
    <mergeCell ref="K3:K7"/>
    <mergeCell ref="E4:E7"/>
    <mergeCell ref="F4:F7"/>
    <mergeCell ref="A1:W1"/>
    <mergeCell ref="A2:A7"/>
    <mergeCell ref="B2:B7"/>
    <mergeCell ref="C2:F2"/>
    <mergeCell ref="G2:K2"/>
    <mergeCell ref="L2:W3"/>
    <mergeCell ref="C3:C7"/>
    <mergeCell ref="G4:G7"/>
    <mergeCell ref="H4:H7"/>
    <mergeCell ref="D3:D7"/>
    <mergeCell ref="E3:F3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I4" sqref="I4:I7"/>
    </sheetView>
  </sheetViews>
  <sheetFormatPr defaultRowHeight="15.75" x14ac:dyDescent="0.2"/>
  <cols>
    <col min="1" max="1" width="11.28515625" style="167" customWidth="1"/>
    <col min="2" max="2" width="47.28515625" style="168" customWidth="1"/>
    <col min="3" max="3" width="6.7109375" style="169" customWidth="1"/>
    <col min="4" max="4" width="12" style="170" customWidth="1"/>
    <col min="5" max="5" width="7.28515625" style="170" customWidth="1"/>
    <col min="6" max="6" width="6.42578125" style="169" customWidth="1"/>
    <col min="7" max="7" width="7.42578125" style="169" hidden="1" customWidth="1"/>
    <col min="8" max="8" width="9.85546875" style="169" hidden="1" customWidth="1"/>
    <col min="9" max="9" width="8.7109375" style="168" customWidth="1"/>
    <col min="10" max="10" width="8" style="168" customWidth="1"/>
    <col min="11" max="11" width="5.85546875" style="168" customWidth="1"/>
    <col min="12" max="12" width="7.85546875" style="168" customWidth="1"/>
    <col min="13" max="13" width="8.85546875" style="168" customWidth="1"/>
    <col min="14" max="14" width="14.7109375" style="296" customWidth="1"/>
    <col min="15" max="15" width="6.28515625" style="168" hidden="1" customWidth="1"/>
    <col min="16" max="16" width="6.42578125" style="168" hidden="1" customWidth="1"/>
    <col min="17" max="17" width="6.7109375" style="168" hidden="1" customWidth="1"/>
    <col min="18" max="18" width="6.42578125" style="168" hidden="1" customWidth="1"/>
    <col min="19" max="19" width="6.5703125" style="168" hidden="1" customWidth="1"/>
    <col min="20" max="20" width="6.7109375" style="168" hidden="1" customWidth="1"/>
    <col min="21" max="21" width="6.28515625" style="168" hidden="1" customWidth="1"/>
    <col min="22" max="22" width="5.5703125" style="168" hidden="1" customWidth="1"/>
    <col min="23" max="23" width="6.7109375" style="168" hidden="1" customWidth="1"/>
    <col min="24" max="24" width="5.7109375" style="168" hidden="1" customWidth="1"/>
    <col min="25" max="28" width="0" style="23" hidden="1" customWidth="1"/>
    <col min="29" max="29" width="25.7109375" style="23" customWidth="1"/>
    <col min="30" max="16384" width="9.140625" style="23"/>
  </cols>
  <sheetData>
    <row r="1" spans="1:29" s="21" customFormat="1" ht="32.25" customHeight="1" thickBot="1" x14ac:dyDescent="0.25">
      <c r="A1" s="937" t="s">
        <v>384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</row>
    <row r="2" spans="1:29" s="21" customFormat="1" ht="18.75" customHeight="1" x14ac:dyDescent="0.2">
      <c r="A2" s="959" t="s">
        <v>49</v>
      </c>
      <c r="B2" s="904" t="s">
        <v>50</v>
      </c>
      <c r="C2" s="929" t="s">
        <v>328</v>
      </c>
      <c r="D2" s="929"/>
      <c r="E2" s="929"/>
      <c r="F2" s="929"/>
      <c r="G2" s="923" t="s">
        <v>51</v>
      </c>
      <c r="H2" s="939" t="s">
        <v>52</v>
      </c>
      <c r="I2" s="940"/>
      <c r="J2" s="940"/>
      <c r="K2" s="940"/>
      <c r="L2" s="940"/>
      <c r="M2" s="941"/>
      <c r="N2" s="913"/>
      <c r="O2" s="913"/>
      <c r="P2" s="913"/>
      <c r="Q2" s="913"/>
      <c r="R2" s="913"/>
      <c r="S2" s="913"/>
      <c r="T2" s="913"/>
      <c r="U2" s="913"/>
      <c r="V2" s="913"/>
      <c r="W2" s="913"/>
      <c r="X2" s="914"/>
      <c r="AC2" s="1000" t="s">
        <v>383</v>
      </c>
    </row>
    <row r="3" spans="1:29" s="21" customFormat="1" ht="33" customHeight="1" thickBot="1" x14ac:dyDescent="0.25">
      <c r="A3" s="960"/>
      <c r="B3" s="905"/>
      <c r="C3" s="958" t="s">
        <v>57</v>
      </c>
      <c r="D3" s="958" t="s">
        <v>58</v>
      </c>
      <c r="E3" s="929" t="s">
        <v>157</v>
      </c>
      <c r="F3" s="929"/>
      <c r="G3" s="924"/>
      <c r="H3" s="930" t="s">
        <v>54</v>
      </c>
      <c r="I3" s="920" t="s">
        <v>55</v>
      </c>
      <c r="J3" s="921"/>
      <c r="K3" s="921"/>
      <c r="L3" s="922"/>
      <c r="M3" s="907" t="s">
        <v>56</v>
      </c>
      <c r="N3" s="915"/>
      <c r="O3" s="915"/>
      <c r="P3" s="915"/>
      <c r="Q3" s="915"/>
      <c r="R3" s="915"/>
      <c r="S3" s="915"/>
      <c r="T3" s="915"/>
      <c r="U3" s="915"/>
      <c r="V3" s="915"/>
      <c r="W3" s="915"/>
      <c r="X3" s="916"/>
      <c r="AC3" s="1000"/>
    </row>
    <row r="4" spans="1:29" s="21" customFormat="1" ht="18" customHeight="1" x14ac:dyDescent="0.2">
      <c r="A4" s="960"/>
      <c r="B4" s="905"/>
      <c r="C4" s="958"/>
      <c r="D4" s="958"/>
      <c r="E4" s="958" t="s">
        <v>155</v>
      </c>
      <c r="F4" s="958" t="s">
        <v>156</v>
      </c>
      <c r="G4" s="924"/>
      <c r="H4" s="931"/>
      <c r="I4" s="917" t="s">
        <v>23</v>
      </c>
      <c r="J4" s="917" t="s">
        <v>59</v>
      </c>
      <c r="K4" s="917" t="s">
        <v>60</v>
      </c>
      <c r="L4" s="917" t="s">
        <v>61</v>
      </c>
      <c r="M4" s="908"/>
      <c r="N4" s="911"/>
      <c r="O4" s="912"/>
      <c r="P4" s="910" t="s">
        <v>63</v>
      </c>
      <c r="Q4" s="911"/>
      <c r="R4" s="912"/>
      <c r="S4" s="910" t="s">
        <v>64</v>
      </c>
      <c r="T4" s="911"/>
      <c r="U4" s="912"/>
      <c r="V4" s="910" t="s">
        <v>65</v>
      </c>
      <c r="W4" s="911"/>
      <c r="X4" s="912"/>
      <c r="AC4" s="1000"/>
    </row>
    <row r="5" spans="1:29" s="21" customFormat="1" x14ac:dyDescent="0.2">
      <c r="A5" s="960"/>
      <c r="B5" s="905"/>
      <c r="C5" s="958"/>
      <c r="D5" s="958"/>
      <c r="E5" s="958"/>
      <c r="F5" s="958"/>
      <c r="G5" s="924"/>
      <c r="H5" s="931"/>
      <c r="I5" s="918"/>
      <c r="J5" s="918"/>
      <c r="K5" s="918"/>
      <c r="L5" s="918"/>
      <c r="M5" s="908"/>
      <c r="N5" s="376" t="s">
        <v>329</v>
      </c>
      <c r="O5" s="81" t="s">
        <v>330</v>
      </c>
      <c r="P5" s="80">
        <v>3</v>
      </c>
      <c r="Q5" s="77" t="s">
        <v>331</v>
      </c>
      <c r="R5" s="82" t="s">
        <v>332</v>
      </c>
      <c r="S5" s="83">
        <v>5</v>
      </c>
      <c r="T5" s="77" t="s">
        <v>333</v>
      </c>
      <c r="U5" s="82" t="s">
        <v>334</v>
      </c>
      <c r="V5" s="80">
        <v>7</v>
      </c>
      <c r="W5" s="77" t="s">
        <v>335</v>
      </c>
      <c r="X5" s="82" t="s">
        <v>336</v>
      </c>
      <c r="AC5" s="1000"/>
    </row>
    <row r="6" spans="1:29" s="21" customFormat="1" x14ac:dyDescent="0.2">
      <c r="A6" s="960"/>
      <c r="B6" s="905"/>
      <c r="C6" s="958"/>
      <c r="D6" s="958"/>
      <c r="E6" s="958"/>
      <c r="F6" s="958"/>
      <c r="G6" s="924"/>
      <c r="H6" s="931"/>
      <c r="I6" s="918"/>
      <c r="J6" s="918"/>
      <c r="K6" s="918"/>
      <c r="L6" s="918"/>
      <c r="M6" s="908"/>
      <c r="N6" s="954"/>
      <c r="O6" s="954"/>
      <c r="P6" s="954"/>
      <c r="Q6" s="954"/>
      <c r="R6" s="954"/>
      <c r="S6" s="954"/>
      <c r="T6" s="954"/>
      <c r="U6" s="954"/>
      <c r="V6" s="954"/>
      <c r="W6" s="954"/>
      <c r="X6" s="954"/>
      <c r="AC6" s="1000"/>
    </row>
    <row r="7" spans="1:29" s="21" customFormat="1" ht="26.25" customHeight="1" thickBot="1" x14ac:dyDescent="0.25">
      <c r="A7" s="961"/>
      <c r="B7" s="906"/>
      <c r="C7" s="958"/>
      <c r="D7" s="958"/>
      <c r="E7" s="958"/>
      <c r="F7" s="958"/>
      <c r="G7" s="925"/>
      <c r="H7" s="932"/>
      <c r="I7" s="919"/>
      <c r="J7" s="919"/>
      <c r="K7" s="919"/>
      <c r="L7" s="919"/>
      <c r="M7" s="909"/>
      <c r="N7" s="293" t="s">
        <v>382</v>
      </c>
      <c r="O7" s="173">
        <v>9</v>
      </c>
      <c r="P7" s="173">
        <v>15</v>
      </c>
      <c r="Q7" s="173">
        <v>9</v>
      </c>
      <c r="R7" s="173">
        <v>9</v>
      </c>
      <c r="S7" s="173">
        <v>15</v>
      </c>
      <c r="T7" s="173">
        <v>9</v>
      </c>
      <c r="U7" s="173">
        <v>9</v>
      </c>
      <c r="V7" s="173">
        <v>15</v>
      </c>
      <c r="W7" s="173">
        <v>9</v>
      </c>
      <c r="X7" s="173">
        <v>8</v>
      </c>
      <c r="AC7" s="1000"/>
    </row>
    <row r="8" spans="1:29" s="21" customFormat="1" x14ac:dyDescent="0.2">
      <c r="A8" s="84">
        <v>1</v>
      </c>
      <c r="B8" s="84">
        <v>2</v>
      </c>
      <c r="C8" s="85">
        <v>3</v>
      </c>
      <c r="D8" s="84">
        <v>4</v>
      </c>
      <c r="E8" s="84">
        <v>5</v>
      </c>
      <c r="F8" s="84">
        <v>6</v>
      </c>
      <c r="G8" s="84">
        <v>7</v>
      </c>
      <c r="H8" s="84">
        <v>8</v>
      </c>
      <c r="I8" s="84">
        <v>9</v>
      </c>
      <c r="J8" s="84">
        <v>10</v>
      </c>
      <c r="K8" s="84">
        <v>11</v>
      </c>
      <c r="L8" s="84">
        <v>12</v>
      </c>
      <c r="M8" s="84">
        <v>13</v>
      </c>
      <c r="N8" s="377">
        <v>15</v>
      </c>
      <c r="O8" s="84">
        <v>16</v>
      </c>
      <c r="P8" s="84">
        <v>17</v>
      </c>
      <c r="Q8" s="84">
        <v>18</v>
      </c>
      <c r="R8" s="84">
        <v>19</v>
      </c>
      <c r="S8" s="84">
        <v>20</v>
      </c>
      <c r="T8" s="84">
        <v>21</v>
      </c>
      <c r="U8" s="84">
        <v>22</v>
      </c>
      <c r="V8" s="84">
        <v>23</v>
      </c>
      <c r="W8" s="84">
        <v>24</v>
      </c>
      <c r="X8" s="84">
        <v>25</v>
      </c>
      <c r="AC8" s="228"/>
    </row>
    <row r="9" spans="1:29" s="22" customFormat="1" ht="31.5" x14ac:dyDescent="0.2">
      <c r="A9" s="88" t="s">
        <v>160</v>
      </c>
      <c r="B9" s="89" t="s">
        <v>68</v>
      </c>
      <c r="C9" s="71"/>
      <c r="D9" s="90"/>
      <c r="E9" s="91"/>
      <c r="F9" s="92"/>
      <c r="G9" s="93">
        <v>1.5</v>
      </c>
      <c r="H9" s="70">
        <f t="shared" ref="H9:H14" si="0">G9*30</f>
        <v>45</v>
      </c>
      <c r="I9" s="74">
        <f>J9+L9</f>
        <v>18</v>
      </c>
      <c r="J9" s="72"/>
      <c r="K9" s="72"/>
      <c r="L9" s="72">
        <v>18</v>
      </c>
      <c r="M9" s="73">
        <f t="shared" ref="M9:M14" si="1">H9-I9</f>
        <v>27</v>
      </c>
      <c r="N9" s="378">
        <v>2</v>
      </c>
      <c r="O9" s="96"/>
      <c r="P9" s="94"/>
      <c r="Q9" s="95"/>
      <c r="R9" s="97"/>
      <c r="S9" s="98"/>
      <c r="T9" s="95"/>
      <c r="U9" s="97"/>
      <c r="V9" s="98"/>
      <c r="W9" s="95"/>
      <c r="X9" s="97"/>
      <c r="AC9" s="379"/>
    </row>
    <row r="10" spans="1:29" x14ac:dyDescent="0.2">
      <c r="A10" s="106" t="s">
        <v>168</v>
      </c>
      <c r="B10" s="107" t="s">
        <v>73</v>
      </c>
      <c r="C10" s="175"/>
      <c r="D10" s="108"/>
      <c r="E10" s="108"/>
      <c r="F10" s="109"/>
      <c r="G10" s="110">
        <v>2</v>
      </c>
      <c r="H10" s="111">
        <f t="shared" si="0"/>
        <v>60</v>
      </c>
      <c r="I10" s="112">
        <v>36</v>
      </c>
      <c r="J10" s="113"/>
      <c r="K10" s="113"/>
      <c r="L10" s="113">
        <v>36</v>
      </c>
      <c r="M10" s="114">
        <f t="shared" si="1"/>
        <v>24</v>
      </c>
      <c r="N10" s="378">
        <v>4</v>
      </c>
      <c r="O10" s="96"/>
      <c r="P10" s="94"/>
      <c r="Q10" s="115"/>
      <c r="R10" s="97"/>
      <c r="S10" s="116"/>
      <c r="T10" s="117"/>
      <c r="U10" s="118"/>
      <c r="V10" s="116"/>
      <c r="W10" s="117"/>
      <c r="X10" s="118"/>
      <c r="AC10" s="380"/>
    </row>
    <row r="11" spans="1:29" x14ac:dyDescent="0.2">
      <c r="A11" s="120" t="s">
        <v>181</v>
      </c>
      <c r="B11" s="89" t="s">
        <v>79</v>
      </c>
      <c r="C11" s="121" t="s">
        <v>329</v>
      </c>
      <c r="D11" s="122"/>
      <c r="E11" s="123"/>
      <c r="F11" s="124"/>
      <c r="G11" s="125">
        <v>1.5</v>
      </c>
      <c r="H11" s="69">
        <f t="shared" si="0"/>
        <v>45</v>
      </c>
      <c r="I11" s="126">
        <f>J11+K11+L11</f>
        <v>27</v>
      </c>
      <c r="J11" s="127">
        <v>9</v>
      </c>
      <c r="K11" s="122">
        <v>18</v>
      </c>
      <c r="L11" s="122"/>
      <c r="M11" s="133">
        <f t="shared" si="1"/>
        <v>18</v>
      </c>
      <c r="N11" s="294">
        <v>3</v>
      </c>
      <c r="O11" s="90"/>
      <c r="P11" s="91"/>
      <c r="Q11" s="128"/>
      <c r="R11" s="90"/>
      <c r="S11" s="130"/>
      <c r="T11" s="129"/>
      <c r="U11" s="90"/>
      <c r="V11" s="130"/>
      <c r="W11" s="129"/>
      <c r="X11" s="90"/>
      <c r="Y11" s="130"/>
      <c r="AC11" s="380"/>
    </row>
    <row r="12" spans="1:29" ht="19.5" customHeight="1" x14ac:dyDescent="0.2">
      <c r="A12" s="120" t="s">
        <v>232</v>
      </c>
      <c r="B12" s="89" t="s">
        <v>80</v>
      </c>
      <c r="C12" s="134"/>
      <c r="D12" s="122"/>
      <c r="E12" s="123"/>
      <c r="F12" s="124"/>
      <c r="G12" s="125">
        <v>2</v>
      </c>
      <c r="H12" s="69">
        <f t="shared" si="0"/>
        <v>60</v>
      </c>
      <c r="I12" s="126">
        <f>J12+K12+L12</f>
        <v>27</v>
      </c>
      <c r="J12" s="127">
        <v>18</v>
      </c>
      <c r="K12" s="136"/>
      <c r="L12" s="122">
        <v>9</v>
      </c>
      <c r="M12" s="133">
        <f t="shared" si="1"/>
        <v>33</v>
      </c>
      <c r="N12" s="294">
        <v>3</v>
      </c>
      <c r="O12" s="90"/>
      <c r="P12" s="91"/>
      <c r="Q12" s="128"/>
      <c r="R12" s="90"/>
      <c r="S12" s="130"/>
      <c r="T12" s="129"/>
      <c r="U12" s="90"/>
      <c r="V12" s="130"/>
      <c r="W12" s="129"/>
      <c r="X12" s="90"/>
      <c r="Y12" s="130"/>
      <c r="AC12" s="380"/>
    </row>
    <row r="13" spans="1:29" ht="31.5" x14ac:dyDescent="0.2">
      <c r="A13" s="120" t="s">
        <v>316</v>
      </c>
      <c r="B13" s="89" t="s">
        <v>87</v>
      </c>
      <c r="C13" s="121" t="s">
        <v>329</v>
      </c>
      <c r="D13" s="135"/>
      <c r="E13" s="124"/>
      <c r="F13" s="124"/>
      <c r="G13" s="93">
        <v>4.5</v>
      </c>
      <c r="H13" s="69">
        <f t="shared" si="0"/>
        <v>135</v>
      </c>
      <c r="I13" s="126">
        <f>J13+K13+L13</f>
        <v>63</v>
      </c>
      <c r="J13" s="127">
        <v>27</v>
      </c>
      <c r="K13" s="122"/>
      <c r="L13" s="122">
        <v>36</v>
      </c>
      <c r="M13" s="133">
        <f t="shared" si="1"/>
        <v>72</v>
      </c>
      <c r="N13" s="294">
        <v>7</v>
      </c>
      <c r="O13" s="90"/>
      <c r="P13" s="91"/>
      <c r="Q13" s="128"/>
      <c r="R13" s="90"/>
      <c r="S13" s="130"/>
      <c r="T13" s="129"/>
      <c r="U13" s="90"/>
      <c r="V13" s="130"/>
      <c r="W13" s="129"/>
      <c r="X13" s="90"/>
      <c r="Y13" s="130"/>
      <c r="AC13" s="380"/>
    </row>
    <row r="14" spans="1:29" x14ac:dyDescent="0.2">
      <c r="A14" s="120" t="s">
        <v>185</v>
      </c>
      <c r="B14" s="89" t="s">
        <v>88</v>
      </c>
      <c r="C14" s="121" t="s">
        <v>329</v>
      </c>
      <c r="D14" s="135"/>
      <c r="E14" s="124"/>
      <c r="F14" s="124"/>
      <c r="G14" s="101">
        <v>5</v>
      </c>
      <c r="H14" s="131">
        <f t="shared" si="0"/>
        <v>150</v>
      </c>
      <c r="I14" s="132">
        <f>J14+K14+L14</f>
        <v>63</v>
      </c>
      <c r="J14" s="137">
        <v>36</v>
      </c>
      <c r="K14" s="138"/>
      <c r="L14" s="139">
        <v>27</v>
      </c>
      <c r="M14" s="140">
        <f t="shared" si="1"/>
        <v>87</v>
      </c>
      <c r="N14" s="294">
        <v>7</v>
      </c>
      <c r="O14" s="90"/>
      <c r="P14" s="91"/>
      <c r="Q14" s="128"/>
      <c r="R14" s="90"/>
      <c r="S14" s="130"/>
      <c r="T14" s="129"/>
      <c r="U14" s="90"/>
      <c r="V14" s="130"/>
      <c r="W14" s="129"/>
      <c r="X14" s="90"/>
      <c r="Y14" s="130"/>
      <c r="AC14" s="380"/>
    </row>
    <row r="15" spans="1:29" s="21" customFormat="1" x14ac:dyDescent="0.2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295"/>
      <c r="O15" s="164"/>
      <c r="P15" s="164"/>
      <c r="Q15" s="164"/>
      <c r="R15" s="164"/>
      <c r="S15" s="164"/>
      <c r="T15" s="164"/>
      <c r="U15" s="164"/>
      <c r="V15" s="164"/>
      <c r="W15" s="164"/>
      <c r="X15" s="164"/>
    </row>
    <row r="16" spans="1:29" s="21" customFormat="1" x14ac:dyDescent="0.25">
      <c r="A16" s="85"/>
      <c r="B16" s="165"/>
      <c r="C16" s="933" t="s">
        <v>24</v>
      </c>
      <c r="D16" s="933"/>
      <c r="E16" s="933"/>
      <c r="F16" s="933"/>
      <c r="G16" s="933"/>
      <c r="H16" s="933"/>
      <c r="I16" s="933"/>
      <c r="J16" s="933"/>
      <c r="K16" s="933"/>
      <c r="L16" s="166"/>
      <c r="M16" s="166"/>
      <c r="N16" s="295"/>
      <c r="O16" s="164"/>
      <c r="P16" s="164"/>
      <c r="Q16" s="164"/>
      <c r="R16" s="164"/>
      <c r="S16" s="164"/>
      <c r="T16" s="164"/>
      <c r="U16" s="164"/>
      <c r="V16" s="164"/>
      <c r="W16" s="164"/>
      <c r="X16" s="164"/>
    </row>
  </sheetData>
  <mergeCells count="26">
    <mergeCell ref="AC2:AC7"/>
    <mergeCell ref="C16:K16"/>
    <mergeCell ref="J4:J7"/>
    <mergeCell ref="D3:D7"/>
    <mergeCell ref="E3:F3"/>
    <mergeCell ref="E4:E7"/>
    <mergeCell ref="C3:C7"/>
    <mergeCell ref="S4:U4"/>
    <mergeCell ref="N4:O4"/>
    <mergeCell ref="C2:F2"/>
    <mergeCell ref="H3:H7"/>
    <mergeCell ref="N6:X6"/>
    <mergeCell ref="F4:F7"/>
    <mergeCell ref="I4:I7"/>
    <mergeCell ref="A2:A7"/>
    <mergeCell ref="P4:R4"/>
    <mergeCell ref="G2:G7"/>
    <mergeCell ref="L4:L7"/>
    <mergeCell ref="A1:X1"/>
    <mergeCell ref="H2:M2"/>
    <mergeCell ref="B2:B7"/>
    <mergeCell ref="M3:M7"/>
    <mergeCell ref="V4:X4"/>
    <mergeCell ref="N2:X3"/>
    <mergeCell ref="K4:K7"/>
    <mergeCell ref="I3:L3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AC2" sqref="AC2:AC7"/>
    </sheetView>
  </sheetViews>
  <sheetFormatPr defaultRowHeight="20.25" x14ac:dyDescent="0.2"/>
  <cols>
    <col min="1" max="1" width="11.28515625" style="450" customWidth="1"/>
    <col min="2" max="2" width="47.28515625" style="451" customWidth="1"/>
    <col min="3" max="3" width="6.7109375" style="452" customWidth="1"/>
    <col min="4" max="4" width="12" style="453" customWidth="1"/>
    <col min="5" max="5" width="7.28515625" style="453" customWidth="1"/>
    <col min="6" max="6" width="6.42578125" style="452" customWidth="1"/>
    <col min="7" max="7" width="7.42578125" style="452" hidden="1" customWidth="1"/>
    <col min="8" max="8" width="9.85546875" style="452" hidden="1" customWidth="1"/>
    <col min="9" max="9" width="8.7109375" style="451" customWidth="1"/>
    <col min="10" max="10" width="8" style="451" customWidth="1"/>
    <col min="11" max="11" width="5.85546875" style="451" customWidth="1"/>
    <col min="12" max="12" width="7.85546875" style="451" customWidth="1"/>
    <col min="13" max="13" width="8.85546875" style="451" customWidth="1"/>
    <col min="14" max="14" width="10.28515625" style="454" customWidth="1"/>
    <col min="15" max="15" width="6.42578125" style="451" hidden="1" customWidth="1"/>
    <col min="16" max="16" width="6.7109375" style="451" hidden="1" customWidth="1"/>
    <col min="17" max="17" width="6.42578125" style="451" hidden="1" customWidth="1"/>
    <col min="18" max="18" width="6.5703125" style="451" hidden="1" customWidth="1"/>
    <col min="19" max="19" width="6.7109375" style="451" hidden="1" customWidth="1"/>
    <col min="20" max="20" width="6.28515625" style="451" hidden="1" customWidth="1"/>
    <col min="21" max="21" width="5.5703125" style="451" hidden="1" customWidth="1"/>
    <col min="22" max="22" width="6.7109375" style="451" hidden="1" customWidth="1"/>
    <col min="23" max="23" width="5.7109375" style="451" hidden="1" customWidth="1"/>
    <col min="24" max="28" width="0" style="455" hidden="1" customWidth="1"/>
    <col min="29" max="29" width="28.5703125" style="455" customWidth="1"/>
    <col min="30" max="16384" width="9.140625" style="23"/>
  </cols>
  <sheetData>
    <row r="1" spans="1:29" s="21" customFormat="1" ht="32.25" customHeight="1" thickBot="1" x14ac:dyDescent="0.25">
      <c r="A1" s="1020" t="s">
        <v>385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1"/>
      <c r="S1" s="1021"/>
      <c r="T1" s="1021"/>
      <c r="U1" s="1021"/>
      <c r="V1" s="1021"/>
      <c r="W1" s="1021"/>
      <c r="X1" s="381"/>
      <c r="Y1" s="381"/>
      <c r="Z1" s="381"/>
      <c r="AA1" s="381"/>
      <c r="AB1" s="381"/>
      <c r="AC1" s="381"/>
    </row>
    <row r="2" spans="1:29" s="21" customFormat="1" ht="18.75" customHeight="1" x14ac:dyDescent="0.2">
      <c r="A2" s="1037" t="s">
        <v>49</v>
      </c>
      <c r="B2" s="1024" t="s">
        <v>50</v>
      </c>
      <c r="C2" s="1013" t="s">
        <v>328</v>
      </c>
      <c r="D2" s="1013"/>
      <c r="E2" s="1013"/>
      <c r="F2" s="1013"/>
      <c r="G2" s="1034" t="s">
        <v>51</v>
      </c>
      <c r="H2" s="1022" t="s">
        <v>52</v>
      </c>
      <c r="I2" s="1023"/>
      <c r="J2" s="1023"/>
      <c r="K2" s="1023"/>
      <c r="L2" s="1023"/>
      <c r="M2" s="1023"/>
      <c r="N2" s="1030"/>
      <c r="O2" s="1030"/>
      <c r="P2" s="1030"/>
      <c r="Q2" s="1030"/>
      <c r="R2" s="1030"/>
      <c r="S2" s="1030"/>
      <c r="T2" s="1030"/>
      <c r="U2" s="1030"/>
      <c r="V2" s="1030"/>
      <c r="W2" s="1030"/>
      <c r="X2" s="382"/>
      <c r="Y2" s="382"/>
      <c r="Z2" s="382"/>
      <c r="AA2" s="382"/>
      <c r="AB2" s="382"/>
      <c r="AC2" s="1017" t="s">
        <v>383</v>
      </c>
    </row>
    <row r="3" spans="1:29" s="21" customFormat="1" ht="33" customHeight="1" x14ac:dyDescent="0.2">
      <c r="A3" s="1038"/>
      <c r="B3" s="1025"/>
      <c r="C3" s="1012" t="s">
        <v>57</v>
      </c>
      <c r="D3" s="1012" t="s">
        <v>58</v>
      </c>
      <c r="E3" s="1013" t="s">
        <v>157</v>
      </c>
      <c r="F3" s="1013"/>
      <c r="G3" s="1035"/>
      <c r="H3" s="1014" t="s">
        <v>54</v>
      </c>
      <c r="I3" s="1031" t="s">
        <v>55</v>
      </c>
      <c r="J3" s="1032"/>
      <c r="K3" s="1032"/>
      <c r="L3" s="1033"/>
      <c r="M3" s="1027" t="s">
        <v>56</v>
      </c>
      <c r="N3" s="1030"/>
      <c r="O3" s="1030"/>
      <c r="P3" s="1030"/>
      <c r="Q3" s="1030"/>
      <c r="R3" s="1030"/>
      <c r="S3" s="1030"/>
      <c r="T3" s="1030"/>
      <c r="U3" s="1030"/>
      <c r="V3" s="1030"/>
      <c r="W3" s="1030"/>
      <c r="X3" s="382"/>
      <c r="Y3" s="382"/>
      <c r="Z3" s="382"/>
      <c r="AA3" s="382"/>
      <c r="AB3" s="382"/>
      <c r="AC3" s="1018"/>
    </row>
    <row r="4" spans="1:29" s="21" customFormat="1" ht="18" customHeight="1" x14ac:dyDescent="0.2">
      <c r="A4" s="1038"/>
      <c r="B4" s="1025"/>
      <c r="C4" s="1012"/>
      <c r="D4" s="1012"/>
      <c r="E4" s="1012" t="s">
        <v>155</v>
      </c>
      <c r="F4" s="1012" t="s">
        <v>156</v>
      </c>
      <c r="G4" s="1035"/>
      <c r="H4" s="1015"/>
      <c r="I4" s="1009" t="s">
        <v>23</v>
      </c>
      <c r="J4" s="1009" t="s">
        <v>59</v>
      </c>
      <c r="K4" s="1009" t="s">
        <v>60</v>
      </c>
      <c r="L4" s="1009" t="s">
        <v>61</v>
      </c>
      <c r="M4" s="1028"/>
      <c r="N4" s="383"/>
      <c r="O4" s="1030" t="s">
        <v>63</v>
      </c>
      <c r="P4" s="1030"/>
      <c r="Q4" s="1030"/>
      <c r="R4" s="1030" t="s">
        <v>64</v>
      </c>
      <c r="S4" s="1030"/>
      <c r="T4" s="1030"/>
      <c r="U4" s="1030" t="s">
        <v>65</v>
      </c>
      <c r="V4" s="1030"/>
      <c r="W4" s="1030"/>
      <c r="X4" s="382"/>
      <c r="Y4" s="382"/>
      <c r="Z4" s="382"/>
      <c r="AA4" s="382"/>
      <c r="AB4" s="382"/>
      <c r="AC4" s="1018"/>
    </row>
    <row r="5" spans="1:29" s="21" customFormat="1" x14ac:dyDescent="0.2">
      <c r="A5" s="1038"/>
      <c r="B5" s="1025"/>
      <c r="C5" s="1012"/>
      <c r="D5" s="1012"/>
      <c r="E5" s="1012"/>
      <c r="F5" s="1012"/>
      <c r="G5" s="1035"/>
      <c r="H5" s="1015"/>
      <c r="I5" s="1010"/>
      <c r="J5" s="1010"/>
      <c r="K5" s="1010"/>
      <c r="L5" s="1010"/>
      <c r="M5" s="1028"/>
      <c r="N5" s="383" t="s">
        <v>330</v>
      </c>
      <c r="O5" s="384">
        <v>3</v>
      </c>
      <c r="P5" s="384" t="s">
        <v>331</v>
      </c>
      <c r="Q5" s="384" t="s">
        <v>332</v>
      </c>
      <c r="R5" s="384">
        <v>5</v>
      </c>
      <c r="S5" s="384" t="s">
        <v>333</v>
      </c>
      <c r="T5" s="384" t="s">
        <v>334</v>
      </c>
      <c r="U5" s="384">
        <v>7</v>
      </c>
      <c r="V5" s="384" t="s">
        <v>335</v>
      </c>
      <c r="W5" s="384" t="s">
        <v>336</v>
      </c>
      <c r="X5" s="382"/>
      <c r="Y5" s="382"/>
      <c r="Z5" s="382"/>
      <c r="AA5" s="382"/>
      <c r="AB5" s="382"/>
      <c r="AC5" s="1018"/>
    </row>
    <row r="6" spans="1:29" s="21" customFormat="1" x14ac:dyDescent="0.2">
      <c r="A6" s="1038"/>
      <c r="B6" s="1025"/>
      <c r="C6" s="1012"/>
      <c r="D6" s="1012"/>
      <c r="E6" s="1012"/>
      <c r="F6" s="1012"/>
      <c r="G6" s="1035"/>
      <c r="H6" s="1015"/>
      <c r="I6" s="1010"/>
      <c r="J6" s="1010"/>
      <c r="K6" s="1010"/>
      <c r="L6" s="1010"/>
      <c r="M6" s="1028"/>
      <c r="N6" s="1030"/>
      <c r="O6" s="1030"/>
      <c r="P6" s="1030"/>
      <c r="Q6" s="1030"/>
      <c r="R6" s="1030"/>
      <c r="S6" s="1030"/>
      <c r="T6" s="1030"/>
      <c r="U6" s="1030"/>
      <c r="V6" s="1030"/>
      <c r="W6" s="1030"/>
      <c r="X6" s="382"/>
      <c r="Y6" s="382"/>
      <c r="Z6" s="382"/>
      <c r="AA6" s="382"/>
      <c r="AB6" s="382"/>
      <c r="AC6" s="1018"/>
    </row>
    <row r="7" spans="1:29" s="21" customFormat="1" ht="26.25" customHeight="1" thickBot="1" x14ac:dyDescent="0.25">
      <c r="A7" s="1039"/>
      <c r="B7" s="1026"/>
      <c r="C7" s="1012"/>
      <c r="D7" s="1012"/>
      <c r="E7" s="1012"/>
      <c r="F7" s="1012"/>
      <c r="G7" s="1036"/>
      <c r="H7" s="1016"/>
      <c r="I7" s="1011"/>
      <c r="J7" s="1011"/>
      <c r="K7" s="1011"/>
      <c r="L7" s="1011"/>
      <c r="M7" s="1029"/>
      <c r="N7" s="383" t="s">
        <v>382</v>
      </c>
      <c r="O7" s="384">
        <v>15</v>
      </c>
      <c r="P7" s="384">
        <v>9</v>
      </c>
      <c r="Q7" s="384">
        <v>9</v>
      </c>
      <c r="R7" s="384">
        <v>15</v>
      </c>
      <c r="S7" s="384">
        <v>9</v>
      </c>
      <c r="T7" s="384">
        <v>9</v>
      </c>
      <c r="U7" s="384">
        <v>15</v>
      </c>
      <c r="V7" s="384">
        <v>9</v>
      </c>
      <c r="W7" s="384">
        <v>8</v>
      </c>
      <c r="X7" s="382"/>
      <c r="Y7" s="382"/>
      <c r="Z7" s="382"/>
      <c r="AA7" s="382"/>
      <c r="AB7" s="382"/>
      <c r="AC7" s="1019"/>
    </row>
    <row r="8" spans="1:29" s="22" customFormat="1" ht="40.5" x14ac:dyDescent="0.2">
      <c r="A8" s="385" t="s">
        <v>161</v>
      </c>
      <c r="B8" s="386" t="s">
        <v>68</v>
      </c>
      <c r="C8" s="387" t="s">
        <v>330</v>
      </c>
      <c r="D8" s="388"/>
      <c r="E8" s="389"/>
      <c r="F8" s="390"/>
      <c r="G8" s="391">
        <v>1.5</v>
      </c>
      <c r="H8" s="392">
        <f t="shared" ref="H8:H13" si="0">G8*30</f>
        <v>45</v>
      </c>
      <c r="I8" s="393">
        <f>J8+L8</f>
        <v>18</v>
      </c>
      <c r="J8" s="394"/>
      <c r="K8" s="394"/>
      <c r="L8" s="394">
        <v>18</v>
      </c>
      <c r="M8" s="395">
        <f t="shared" ref="M8:M13" si="1">H8-I8</f>
        <v>27</v>
      </c>
      <c r="N8" s="396">
        <v>2</v>
      </c>
      <c r="O8" s="397"/>
      <c r="P8" s="397"/>
      <c r="Q8" s="397"/>
      <c r="R8" s="397"/>
      <c r="S8" s="397"/>
      <c r="T8" s="397"/>
      <c r="U8" s="398"/>
      <c r="V8" s="398"/>
      <c r="W8" s="398"/>
      <c r="X8" s="399"/>
      <c r="Y8" s="399"/>
      <c r="Z8" s="399"/>
      <c r="AA8" s="399"/>
      <c r="AB8" s="399"/>
      <c r="AC8" s="399"/>
    </row>
    <row r="9" spans="1:29" ht="40.5" x14ac:dyDescent="0.2">
      <c r="A9" s="400" t="s">
        <v>169</v>
      </c>
      <c r="B9" s="401" t="s">
        <v>73</v>
      </c>
      <c r="C9" s="402"/>
      <c r="D9" s="403" t="s">
        <v>338</v>
      </c>
      <c r="E9" s="404"/>
      <c r="F9" s="456"/>
      <c r="G9" s="457">
        <v>2</v>
      </c>
      <c r="H9" s="458">
        <f t="shared" si="0"/>
        <v>60</v>
      </c>
      <c r="I9" s="459">
        <v>36</v>
      </c>
      <c r="J9" s="409"/>
      <c r="K9" s="409"/>
      <c r="L9" s="409">
        <v>36</v>
      </c>
      <c r="M9" s="410">
        <f t="shared" si="1"/>
        <v>24</v>
      </c>
      <c r="N9" s="396">
        <v>4</v>
      </c>
      <c r="O9" s="397"/>
      <c r="P9" s="411"/>
      <c r="Q9" s="397"/>
      <c r="R9" s="412"/>
      <c r="S9" s="412"/>
      <c r="T9" s="412"/>
      <c r="U9" s="412"/>
      <c r="V9" s="412"/>
      <c r="W9" s="412"/>
      <c r="X9" s="413"/>
      <c r="Y9" s="413"/>
      <c r="Z9" s="413"/>
      <c r="AA9" s="413"/>
      <c r="AB9" s="413"/>
      <c r="AC9" s="413"/>
    </row>
    <row r="10" spans="1:29" ht="60.75" x14ac:dyDescent="0.2">
      <c r="A10" s="414" t="s">
        <v>177</v>
      </c>
      <c r="B10" s="386" t="s">
        <v>77</v>
      </c>
      <c r="C10" s="415"/>
      <c r="D10" s="416" t="s">
        <v>330</v>
      </c>
      <c r="E10" s="417"/>
      <c r="F10" s="427"/>
      <c r="G10" s="460">
        <v>3</v>
      </c>
      <c r="H10" s="384">
        <f t="shared" si="0"/>
        <v>90</v>
      </c>
      <c r="I10" s="461">
        <f>J10+K10+L10</f>
        <v>45</v>
      </c>
      <c r="J10" s="422">
        <v>18</v>
      </c>
      <c r="K10" s="416"/>
      <c r="L10" s="416">
        <v>27</v>
      </c>
      <c r="M10" s="395">
        <f t="shared" si="1"/>
        <v>45</v>
      </c>
      <c r="N10" s="423">
        <v>5</v>
      </c>
      <c r="O10" s="424"/>
      <c r="P10" s="424"/>
      <c r="Q10" s="425"/>
      <c r="R10" s="424"/>
      <c r="S10" s="424"/>
      <c r="T10" s="424"/>
      <c r="U10" s="424"/>
      <c r="V10" s="424"/>
      <c r="W10" s="424"/>
      <c r="X10" s="413"/>
      <c r="Y10" s="413"/>
      <c r="Z10" s="413"/>
      <c r="AA10" s="413"/>
      <c r="AB10" s="413"/>
      <c r="AC10" s="413"/>
    </row>
    <row r="11" spans="1:29" ht="18" customHeight="1" x14ac:dyDescent="0.2">
      <c r="A11" s="414" t="s">
        <v>233</v>
      </c>
      <c r="B11" s="386" t="s">
        <v>80</v>
      </c>
      <c r="C11" s="426" t="s">
        <v>330</v>
      </c>
      <c r="D11" s="427"/>
      <c r="E11" s="418"/>
      <c r="F11" s="418"/>
      <c r="G11" s="419">
        <v>2</v>
      </c>
      <c r="H11" s="420">
        <f t="shared" si="0"/>
        <v>60</v>
      </c>
      <c r="I11" s="421">
        <f>J11+K11+L11</f>
        <v>27</v>
      </c>
      <c r="J11" s="422">
        <v>18</v>
      </c>
      <c r="K11" s="428"/>
      <c r="L11" s="416">
        <v>9</v>
      </c>
      <c r="M11" s="429">
        <f t="shared" si="1"/>
        <v>33</v>
      </c>
      <c r="N11" s="423">
        <v>3</v>
      </c>
      <c r="O11" s="424"/>
      <c r="P11" s="424"/>
      <c r="Q11" s="424"/>
      <c r="R11" s="424"/>
      <c r="S11" s="424"/>
      <c r="T11" s="424"/>
      <c r="U11" s="424"/>
      <c r="V11" s="424"/>
      <c r="W11" s="424"/>
      <c r="X11" s="413"/>
      <c r="Y11" s="413"/>
      <c r="Z11" s="413"/>
      <c r="AA11" s="413"/>
      <c r="AB11" s="413"/>
      <c r="AC11" s="413"/>
    </row>
    <row r="12" spans="1:29" x14ac:dyDescent="0.2">
      <c r="A12" s="414" t="s">
        <v>234</v>
      </c>
      <c r="B12" s="386" t="s">
        <v>83</v>
      </c>
      <c r="C12" s="426" t="s">
        <v>330</v>
      </c>
      <c r="D12" s="427"/>
      <c r="E12" s="418"/>
      <c r="F12" s="417"/>
      <c r="G12" s="419">
        <v>4</v>
      </c>
      <c r="H12" s="430">
        <f t="shared" si="0"/>
        <v>120</v>
      </c>
      <c r="I12" s="430">
        <f>J12+K12+L12</f>
        <v>54</v>
      </c>
      <c r="J12" s="430">
        <v>36</v>
      </c>
      <c r="K12" s="430"/>
      <c r="L12" s="430">
        <v>18</v>
      </c>
      <c r="M12" s="431">
        <f t="shared" si="1"/>
        <v>66</v>
      </c>
      <c r="N12" s="423">
        <v>6</v>
      </c>
      <c r="O12" s="424"/>
      <c r="P12" s="424"/>
      <c r="Q12" s="424"/>
      <c r="R12" s="424"/>
      <c r="S12" s="424"/>
      <c r="T12" s="424"/>
      <c r="U12" s="424"/>
      <c r="V12" s="424"/>
      <c r="W12" s="424"/>
      <c r="X12" s="413"/>
      <c r="Y12" s="413"/>
      <c r="Z12" s="413"/>
      <c r="AA12" s="413"/>
      <c r="AB12" s="413"/>
      <c r="AC12" s="413"/>
    </row>
    <row r="13" spans="1:29" x14ac:dyDescent="0.2">
      <c r="A13" s="432" t="s">
        <v>209</v>
      </c>
      <c r="B13" s="433" t="s">
        <v>106</v>
      </c>
      <c r="C13" s="434" t="s">
        <v>330</v>
      </c>
      <c r="D13" s="435"/>
      <c r="E13" s="436"/>
      <c r="F13" s="437"/>
      <c r="G13" s="438">
        <v>3</v>
      </c>
      <c r="H13" s="439">
        <f t="shared" si="0"/>
        <v>90</v>
      </c>
      <c r="I13" s="440">
        <f>J13+L13+K13</f>
        <v>45</v>
      </c>
      <c r="J13" s="441">
        <v>27</v>
      </c>
      <c r="K13" s="442"/>
      <c r="L13" s="442">
        <v>18</v>
      </c>
      <c r="M13" s="443">
        <f t="shared" si="1"/>
        <v>45</v>
      </c>
      <c r="N13" s="423">
        <v>5</v>
      </c>
      <c r="O13" s="444"/>
      <c r="P13" s="444"/>
      <c r="Q13" s="444"/>
      <c r="R13" s="444"/>
      <c r="S13" s="444"/>
      <c r="T13" s="444"/>
      <c r="U13" s="444"/>
      <c r="V13" s="444"/>
      <c r="W13" s="444"/>
      <c r="X13" s="413"/>
      <c r="Y13" s="413"/>
      <c r="Z13" s="413"/>
      <c r="AA13" s="413"/>
      <c r="AB13" s="413"/>
      <c r="AC13" s="413"/>
    </row>
    <row r="14" spans="1:29" s="21" customFormat="1" x14ac:dyDescent="0.2">
      <c r="A14" s="445"/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6"/>
      <c r="O14" s="445"/>
      <c r="P14" s="445"/>
      <c r="Q14" s="445"/>
      <c r="R14" s="445"/>
      <c r="S14" s="445"/>
      <c r="T14" s="445"/>
      <c r="U14" s="445"/>
      <c r="V14" s="445"/>
      <c r="W14" s="445"/>
      <c r="X14" s="381"/>
      <c r="Y14" s="381"/>
      <c r="Z14" s="381"/>
      <c r="AA14" s="381"/>
      <c r="AB14" s="381"/>
      <c r="AC14" s="381"/>
    </row>
    <row r="15" spans="1:29" s="21" customFormat="1" x14ac:dyDescent="0.3">
      <c r="A15" s="447"/>
      <c r="B15" s="448"/>
      <c r="C15" s="1008" t="s">
        <v>24</v>
      </c>
      <c r="D15" s="1008"/>
      <c r="E15" s="1008"/>
      <c r="F15" s="1008"/>
      <c r="G15" s="1008"/>
      <c r="H15" s="1008"/>
      <c r="I15" s="1008"/>
      <c r="J15" s="1008"/>
      <c r="K15" s="1008"/>
      <c r="L15" s="449"/>
      <c r="M15" s="449"/>
      <c r="N15" s="446"/>
      <c r="O15" s="445"/>
      <c r="P15" s="445"/>
      <c r="Q15" s="445"/>
      <c r="R15" s="445"/>
      <c r="S15" s="445"/>
      <c r="T15" s="445"/>
      <c r="U15" s="445"/>
      <c r="V15" s="445"/>
      <c r="W15" s="445"/>
      <c r="X15" s="381"/>
      <c r="Y15" s="381"/>
      <c r="Z15" s="381"/>
      <c r="AA15" s="381"/>
      <c r="AB15" s="381"/>
      <c r="AC15" s="381"/>
    </row>
  </sheetData>
  <mergeCells count="25">
    <mergeCell ref="AC2:AC7"/>
    <mergeCell ref="A1:W1"/>
    <mergeCell ref="H2:M2"/>
    <mergeCell ref="B2:B7"/>
    <mergeCell ref="M3:M7"/>
    <mergeCell ref="U4:W4"/>
    <mergeCell ref="N2:W3"/>
    <mergeCell ref="K4:K7"/>
    <mergeCell ref="I3:L3"/>
    <mergeCell ref="G2:G7"/>
    <mergeCell ref="N6:W6"/>
    <mergeCell ref="A2:A7"/>
    <mergeCell ref="L4:L7"/>
    <mergeCell ref="O4:Q4"/>
    <mergeCell ref="R4:T4"/>
    <mergeCell ref="C2:F2"/>
    <mergeCell ref="C15:K15"/>
    <mergeCell ref="J4:J7"/>
    <mergeCell ref="D3:D7"/>
    <mergeCell ref="E3:F3"/>
    <mergeCell ref="E4:E7"/>
    <mergeCell ref="C3:C7"/>
    <mergeCell ref="F4:F7"/>
    <mergeCell ref="I4:I7"/>
    <mergeCell ref="H3:H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B9" sqref="B9:N9"/>
    </sheetView>
  </sheetViews>
  <sheetFormatPr defaultRowHeight="20.25" x14ac:dyDescent="0.2"/>
  <cols>
    <col min="1" max="1" width="11.28515625" style="450" customWidth="1"/>
    <col min="2" max="2" width="47.28515625" style="451" customWidth="1"/>
    <col min="3" max="3" width="6.7109375" style="452" customWidth="1"/>
    <col min="4" max="4" width="12" style="453" customWidth="1"/>
    <col min="5" max="5" width="7.28515625" style="453" customWidth="1"/>
    <col min="6" max="6" width="6.42578125" style="452" customWidth="1"/>
    <col min="7" max="7" width="7.42578125" style="452" customWidth="1"/>
    <col min="8" max="8" width="9.85546875" style="452" customWidth="1"/>
    <col min="9" max="9" width="8.7109375" style="451" customWidth="1"/>
    <col min="10" max="10" width="8" style="451" customWidth="1"/>
    <col min="11" max="11" width="5.85546875" style="451" customWidth="1"/>
    <col min="12" max="12" width="7.85546875" style="451" customWidth="1"/>
    <col min="13" max="13" width="8.85546875" style="451" customWidth="1"/>
    <col min="14" max="14" width="13.7109375" style="454" customWidth="1"/>
    <col min="15" max="18" width="0" style="455" hidden="1" customWidth="1"/>
    <col min="19" max="19" width="28.5703125" style="455" customWidth="1"/>
    <col min="20" max="16384" width="9.140625" style="23"/>
  </cols>
  <sheetData>
    <row r="1" spans="1:19" s="21" customFormat="1" ht="32.25" customHeight="1" thickBot="1" x14ac:dyDescent="0.25">
      <c r="A1" s="1020" t="s">
        <v>386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381"/>
      <c r="P1" s="381"/>
      <c r="Q1" s="381"/>
      <c r="R1" s="381"/>
      <c r="S1" s="381"/>
    </row>
    <row r="2" spans="1:19" s="21" customFormat="1" ht="18.75" customHeight="1" x14ac:dyDescent="0.2">
      <c r="A2" s="1037" t="s">
        <v>49</v>
      </c>
      <c r="B2" s="1024" t="s">
        <v>50</v>
      </c>
      <c r="C2" s="1013" t="s">
        <v>328</v>
      </c>
      <c r="D2" s="1013"/>
      <c r="E2" s="1013"/>
      <c r="F2" s="1013"/>
      <c r="G2" s="1034" t="s">
        <v>51</v>
      </c>
      <c r="H2" s="1022" t="s">
        <v>52</v>
      </c>
      <c r="I2" s="1023"/>
      <c r="J2" s="1023"/>
      <c r="K2" s="1023"/>
      <c r="L2" s="1023"/>
      <c r="M2" s="1044"/>
      <c r="N2" s="1048"/>
      <c r="O2" s="381"/>
      <c r="P2" s="381"/>
      <c r="Q2" s="381"/>
      <c r="R2" s="381"/>
      <c r="S2" s="1017" t="s">
        <v>383</v>
      </c>
    </row>
    <row r="3" spans="1:19" s="21" customFormat="1" ht="33" customHeight="1" thickBot="1" x14ac:dyDescent="0.25">
      <c r="A3" s="1038"/>
      <c r="B3" s="1025"/>
      <c r="C3" s="1012" t="s">
        <v>57</v>
      </c>
      <c r="D3" s="1012" t="s">
        <v>58</v>
      </c>
      <c r="E3" s="1013" t="s">
        <v>157</v>
      </c>
      <c r="F3" s="1013"/>
      <c r="G3" s="1035"/>
      <c r="H3" s="1014" t="s">
        <v>54</v>
      </c>
      <c r="I3" s="1031" t="s">
        <v>55</v>
      </c>
      <c r="J3" s="1032"/>
      <c r="K3" s="1032"/>
      <c r="L3" s="1033"/>
      <c r="M3" s="1045" t="s">
        <v>56</v>
      </c>
      <c r="N3" s="1049"/>
      <c r="O3" s="381"/>
      <c r="P3" s="381"/>
      <c r="Q3" s="381"/>
      <c r="R3" s="381"/>
      <c r="S3" s="1018"/>
    </row>
    <row r="4" spans="1:19" s="21" customFormat="1" ht="18" customHeight="1" x14ac:dyDescent="0.2">
      <c r="A4" s="1038"/>
      <c r="B4" s="1025"/>
      <c r="C4" s="1012"/>
      <c r="D4" s="1012"/>
      <c r="E4" s="1012" t="s">
        <v>155</v>
      </c>
      <c r="F4" s="1012" t="s">
        <v>156</v>
      </c>
      <c r="G4" s="1035"/>
      <c r="H4" s="1015"/>
      <c r="I4" s="1009" t="s">
        <v>23</v>
      </c>
      <c r="J4" s="1009" t="s">
        <v>59</v>
      </c>
      <c r="K4" s="1009" t="s">
        <v>60</v>
      </c>
      <c r="L4" s="1009" t="s">
        <v>61</v>
      </c>
      <c r="M4" s="1046"/>
      <c r="N4" s="488" t="s">
        <v>63</v>
      </c>
      <c r="O4" s="381"/>
      <c r="P4" s="381"/>
      <c r="Q4" s="381"/>
      <c r="R4" s="381"/>
      <c r="S4" s="1018"/>
    </row>
    <row r="5" spans="1:19" s="21" customFormat="1" x14ac:dyDescent="0.2">
      <c r="A5" s="1038"/>
      <c r="B5" s="1025"/>
      <c r="C5" s="1012"/>
      <c r="D5" s="1012"/>
      <c r="E5" s="1012"/>
      <c r="F5" s="1012"/>
      <c r="G5" s="1035"/>
      <c r="H5" s="1015"/>
      <c r="I5" s="1010"/>
      <c r="J5" s="1010"/>
      <c r="K5" s="1010"/>
      <c r="L5" s="1010"/>
      <c r="M5" s="1046"/>
      <c r="N5" s="489">
        <v>3</v>
      </c>
      <c r="O5" s="381"/>
      <c r="P5" s="381"/>
      <c r="Q5" s="381"/>
      <c r="R5" s="381"/>
      <c r="S5" s="1018"/>
    </row>
    <row r="6" spans="1:19" s="21" customFormat="1" x14ac:dyDescent="0.2">
      <c r="A6" s="1038"/>
      <c r="B6" s="1025"/>
      <c r="C6" s="1012"/>
      <c r="D6" s="1012"/>
      <c r="E6" s="1012"/>
      <c r="F6" s="1012"/>
      <c r="G6" s="1035"/>
      <c r="H6" s="1015"/>
      <c r="I6" s="1010"/>
      <c r="J6" s="1010"/>
      <c r="K6" s="1010"/>
      <c r="L6" s="1010"/>
      <c r="M6" s="1046"/>
      <c r="N6" s="383"/>
      <c r="O6" s="381"/>
      <c r="P6" s="381"/>
      <c r="Q6" s="381"/>
      <c r="R6" s="381"/>
      <c r="S6" s="1018"/>
    </row>
    <row r="7" spans="1:19" s="21" customFormat="1" ht="26.25" customHeight="1" thickBot="1" x14ac:dyDescent="0.25">
      <c r="A7" s="1039"/>
      <c r="B7" s="1026"/>
      <c r="C7" s="1012"/>
      <c r="D7" s="1012"/>
      <c r="E7" s="1012"/>
      <c r="F7" s="1012"/>
      <c r="G7" s="1036"/>
      <c r="H7" s="1016"/>
      <c r="I7" s="1011"/>
      <c r="J7" s="1011"/>
      <c r="K7" s="1011"/>
      <c r="L7" s="1011"/>
      <c r="M7" s="1047"/>
      <c r="N7" s="383" t="s">
        <v>382</v>
      </c>
      <c r="O7" s="381"/>
      <c r="P7" s="381"/>
      <c r="Q7" s="381"/>
      <c r="R7" s="381"/>
      <c r="S7" s="1019"/>
    </row>
    <row r="8" spans="1:19" ht="21" thickBot="1" x14ac:dyDescent="0.25">
      <c r="A8" s="490" t="s">
        <v>165</v>
      </c>
      <c r="B8" s="491" t="s">
        <v>71</v>
      </c>
      <c r="C8" s="492">
        <v>3</v>
      </c>
      <c r="D8" s="493"/>
      <c r="E8" s="494"/>
      <c r="F8" s="495"/>
      <c r="G8" s="496">
        <v>4.5</v>
      </c>
      <c r="H8" s="497">
        <f>G8*30</f>
        <v>135</v>
      </c>
      <c r="I8" s="498">
        <f>J8+L8</f>
        <v>45</v>
      </c>
      <c r="J8" s="499">
        <v>30</v>
      </c>
      <c r="K8" s="500"/>
      <c r="L8" s="499">
        <v>15</v>
      </c>
      <c r="M8" s="501">
        <f>H8-I8</f>
        <v>90</v>
      </c>
      <c r="N8" s="502">
        <v>3</v>
      </c>
      <c r="S8" s="413"/>
    </row>
    <row r="9" spans="1:19" x14ac:dyDescent="0.2">
      <c r="A9" s="400" t="s">
        <v>170</v>
      </c>
      <c r="B9" s="401" t="s">
        <v>73</v>
      </c>
      <c r="C9" s="402"/>
      <c r="D9" s="403">
        <v>3</v>
      </c>
      <c r="E9" s="404"/>
      <c r="F9" s="405"/>
      <c r="G9" s="406">
        <v>3</v>
      </c>
      <c r="H9" s="407">
        <f>G9*30</f>
        <v>90</v>
      </c>
      <c r="I9" s="408">
        <v>60</v>
      </c>
      <c r="J9" s="409"/>
      <c r="K9" s="409"/>
      <c r="L9" s="409">
        <v>60</v>
      </c>
      <c r="M9" s="410">
        <f>H9-I9</f>
        <v>30</v>
      </c>
      <c r="N9" s="503">
        <v>4</v>
      </c>
      <c r="S9" s="413"/>
    </row>
    <row r="10" spans="1:19" s="22" customFormat="1" ht="40.5" x14ac:dyDescent="0.2">
      <c r="A10" s="414" t="s">
        <v>284</v>
      </c>
      <c r="B10" s="504" t="s">
        <v>68</v>
      </c>
      <c r="C10" s="505"/>
      <c r="D10" s="506" t="s">
        <v>337</v>
      </c>
      <c r="E10" s="506"/>
      <c r="F10" s="507"/>
      <c r="G10" s="508"/>
      <c r="H10" s="509"/>
      <c r="I10" s="505"/>
      <c r="J10" s="505"/>
      <c r="K10" s="505"/>
      <c r="L10" s="505"/>
      <c r="M10" s="505"/>
      <c r="N10" s="510" t="s">
        <v>285</v>
      </c>
      <c r="O10" s="505" t="s">
        <v>285</v>
      </c>
      <c r="P10" s="505" t="s">
        <v>285</v>
      </c>
      <c r="Q10" s="505"/>
      <c r="R10" s="511"/>
      <c r="S10" s="399"/>
    </row>
    <row r="11" spans="1:19" ht="40.5" x14ac:dyDescent="0.2">
      <c r="A11" s="414" t="s">
        <v>178</v>
      </c>
      <c r="B11" s="386" t="s">
        <v>78</v>
      </c>
      <c r="C11" s="512"/>
      <c r="D11" s="513">
        <v>3</v>
      </c>
      <c r="E11" s="514"/>
      <c r="F11" s="418"/>
      <c r="G11" s="419">
        <v>3</v>
      </c>
      <c r="H11" s="420">
        <f t="shared" ref="H11:H16" si="0">G11*30</f>
        <v>90</v>
      </c>
      <c r="I11" s="421">
        <f>J11+K11+L11</f>
        <v>45</v>
      </c>
      <c r="J11" s="422">
        <v>15</v>
      </c>
      <c r="K11" s="416">
        <v>15</v>
      </c>
      <c r="L11" s="416">
        <v>15</v>
      </c>
      <c r="M11" s="395">
        <f t="shared" ref="M11:M16" si="1">H11-I11</f>
        <v>45</v>
      </c>
      <c r="N11" s="515">
        <v>3</v>
      </c>
      <c r="S11" s="413"/>
    </row>
    <row r="12" spans="1:19" x14ac:dyDescent="0.2">
      <c r="A12" s="414" t="s">
        <v>235</v>
      </c>
      <c r="B12" s="386" t="s">
        <v>84</v>
      </c>
      <c r="C12" s="426"/>
      <c r="D12" s="427"/>
      <c r="E12" s="418"/>
      <c r="F12" s="417">
        <v>3</v>
      </c>
      <c r="G12" s="419">
        <v>1</v>
      </c>
      <c r="H12" s="430">
        <f t="shared" si="0"/>
        <v>30</v>
      </c>
      <c r="I12" s="430">
        <f>J12+K12+L12</f>
        <v>15</v>
      </c>
      <c r="J12" s="430"/>
      <c r="K12" s="430"/>
      <c r="L12" s="430">
        <v>15</v>
      </c>
      <c r="M12" s="430">
        <f t="shared" si="1"/>
        <v>15</v>
      </c>
      <c r="N12" s="515">
        <v>1</v>
      </c>
      <c r="S12" s="413"/>
    </row>
    <row r="13" spans="1:19" x14ac:dyDescent="0.2">
      <c r="A13" s="432" t="s">
        <v>237</v>
      </c>
      <c r="B13" s="516" t="s">
        <v>94</v>
      </c>
      <c r="C13" s="434"/>
      <c r="D13" s="435" t="s">
        <v>341</v>
      </c>
      <c r="E13" s="436"/>
      <c r="F13" s="517"/>
      <c r="G13" s="438">
        <v>3</v>
      </c>
      <c r="H13" s="439">
        <f t="shared" si="0"/>
        <v>90</v>
      </c>
      <c r="I13" s="518">
        <f>J13+L13+K13</f>
        <v>60</v>
      </c>
      <c r="J13" s="441">
        <v>30</v>
      </c>
      <c r="K13" s="442"/>
      <c r="L13" s="442">
        <v>30</v>
      </c>
      <c r="M13" s="519">
        <f t="shared" si="1"/>
        <v>30</v>
      </c>
      <c r="N13" s="515">
        <v>4</v>
      </c>
      <c r="S13" s="413"/>
    </row>
    <row r="14" spans="1:19" ht="21" thickBot="1" x14ac:dyDescent="0.25">
      <c r="A14" s="432" t="s">
        <v>268</v>
      </c>
      <c r="B14" s="516" t="s">
        <v>96</v>
      </c>
      <c r="C14" s="434">
        <v>3</v>
      </c>
      <c r="D14" s="435"/>
      <c r="E14" s="436"/>
      <c r="F14" s="517"/>
      <c r="G14" s="438">
        <v>4</v>
      </c>
      <c r="H14" s="520">
        <f t="shared" si="0"/>
        <v>120</v>
      </c>
      <c r="I14" s="518">
        <f>J14+L14</f>
        <v>60</v>
      </c>
      <c r="J14" s="441">
        <v>45</v>
      </c>
      <c r="K14" s="442"/>
      <c r="L14" s="442">
        <v>15</v>
      </c>
      <c r="M14" s="443">
        <f t="shared" si="1"/>
        <v>60</v>
      </c>
      <c r="N14" s="515">
        <v>4</v>
      </c>
      <c r="S14" s="413"/>
    </row>
    <row r="15" spans="1:19" x14ac:dyDescent="0.2">
      <c r="A15" s="432" t="s">
        <v>207</v>
      </c>
      <c r="B15" s="521" t="s">
        <v>282</v>
      </c>
      <c r="C15" s="522"/>
      <c r="D15" s="523">
        <v>3</v>
      </c>
      <c r="E15" s="524"/>
      <c r="F15" s="525"/>
      <c r="G15" s="526">
        <v>1.5</v>
      </c>
      <c r="H15" s="527">
        <f t="shared" si="0"/>
        <v>45</v>
      </c>
      <c r="I15" s="440">
        <f>J15+L15+K15</f>
        <v>24</v>
      </c>
      <c r="J15" s="528">
        <v>16</v>
      </c>
      <c r="K15" s="528"/>
      <c r="L15" s="528">
        <v>8</v>
      </c>
      <c r="M15" s="519">
        <f t="shared" si="1"/>
        <v>21</v>
      </c>
      <c r="N15" s="529">
        <v>1.5</v>
      </c>
      <c r="S15" s="413"/>
    </row>
    <row r="16" spans="1:19" ht="21" thickBot="1" x14ac:dyDescent="0.25">
      <c r="A16" s="432" t="s">
        <v>213</v>
      </c>
      <c r="B16" s="530" t="s">
        <v>109</v>
      </c>
      <c r="C16" s="531">
        <v>3</v>
      </c>
      <c r="D16" s="532"/>
      <c r="E16" s="533"/>
      <c r="F16" s="534"/>
      <c r="G16" s="535">
        <v>3</v>
      </c>
      <c r="H16" s="536">
        <f t="shared" si="0"/>
        <v>90</v>
      </c>
      <c r="I16" s="537">
        <f>J16+L16+K16</f>
        <v>45</v>
      </c>
      <c r="J16" s="538">
        <v>30</v>
      </c>
      <c r="K16" s="539"/>
      <c r="L16" s="539">
        <v>15</v>
      </c>
      <c r="M16" s="540">
        <f t="shared" si="1"/>
        <v>45</v>
      </c>
      <c r="N16" s="541">
        <v>3</v>
      </c>
      <c r="S16" s="413"/>
    </row>
    <row r="17" spans="1:19" ht="21" thickBot="1" x14ac:dyDescent="0.25">
      <c r="A17" s="1042" t="s">
        <v>388</v>
      </c>
      <c r="B17" s="1043"/>
      <c r="C17" s="1043"/>
      <c r="D17" s="1043"/>
      <c r="E17" s="1043"/>
      <c r="F17" s="1043"/>
      <c r="G17" s="1043"/>
      <c r="H17" s="1043"/>
      <c r="I17" s="1043"/>
      <c r="J17" s="1043"/>
      <c r="K17" s="1043"/>
      <c r="L17" s="1043"/>
      <c r="M17" s="1043"/>
      <c r="N17" s="1043"/>
      <c r="S17" s="413"/>
    </row>
    <row r="18" spans="1:19" ht="21" thickBot="1" x14ac:dyDescent="0.25">
      <c r="A18" s="1040"/>
      <c r="B18" s="1041"/>
      <c r="C18" s="1041"/>
      <c r="D18" s="1041"/>
      <c r="E18" s="1041"/>
      <c r="F18" s="1041"/>
      <c r="G18" s="542"/>
      <c r="H18" s="542"/>
      <c r="I18" s="542"/>
      <c r="J18" s="542"/>
      <c r="K18" s="542"/>
      <c r="L18" s="542"/>
      <c r="M18" s="542"/>
      <c r="N18" s="543"/>
      <c r="S18" s="413"/>
    </row>
    <row r="19" spans="1:19" s="22" customFormat="1" x14ac:dyDescent="0.3">
      <c r="A19" s="544" t="s">
        <v>309</v>
      </c>
      <c r="B19" s="545" t="s">
        <v>387</v>
      </c>
      <c r="C19" s="546"/>
      <c r="D19" s="384">
        <v>3</v>
      </c>
      <c r="E19" s="547"/>
      <c r="F19" s="548"/>
      <c r="G19" s="549">
        <v>1</v>
      </c>
      <c r="H19" s="550">
        <f>G19*30</f>
        <v>30</v>
      </c>
      <c r="I19" s="551">
        <f>J19+K19+L19</f>
        <v>14</v>
      </c>
      <c r="J19" s="552">
        <v>0</v>
      </c>
      <c r="K19" s="552"/>
      <c r="L19" s="552">
        <v>14</v>
      </c>
      <c r="M19" s="553">
        <f>H19-I19</f>
        <v>16</v>
      </c>
      <c r="N19" s="554">
        <v>1</v>
      </c>
      <c r="O19" s="511"/>
      <c r="P19" s="511"/>
      <c r="Q19" s="511"/>
      <c r="R19" s="511"/>
      <c r="S19" s="399"/>
    </row>
    <row r="20" spans="1:19" s="21" customFormat="1" x14ac:dyDescent="0.2">
      <c r="A20" s="445"/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6"/>
      <c r="O20" s="381"/>
      <c r="P20" s="381"/>
      <c r="Q20" s="381"/>
      <c r="R20" s="381"/>
      <c r="S20" s="381"/>
    </row>
    <row r="21" spans="1:19" s="21" customFormat="1" x14ac:dyDescent="0.3">
      <c r="A21" s="447"/>
      <c r="B21" s="448"/>
      <c r="C21" s="1008" t="s">
        <v>24</v>
      </c>
      <c r="D21" s="1008"/>
      <c r="E21" s="1008"/>
      <c r="F21" s="1008"/>
      <c r="G21" s="1008"/>
      <c r="H21" s="1008"/>
      <c r="I21" s="1008"/>
      <c r="J21" s="1008"/>
      <c r="K21" s="1008"/>
      <c r="L21" s="449"/>
      <c r="M21" s="449"/>
      <c r="N21" s="446"/>
      <c r="O21" s="381"/>
      <c r="P21" s="381"/>
      <c r="Q21" s="381"/>
      <c r="R21" s="381"/>
      <c r="S21" s="381"/>
    </row>
  </sheetData>
  <mergeCells count="23">
    <mergeCell ref="S2:S7"/>
    <mergeCell ref="A1:N1"/>
    <mergeCell ref="H2:M2"/>
    <mergeCell ref="B2:B7"/>
    <mergeCell ref="M3:M7"/>
    <mergeCell ref="N2:N3"/>
    <mergeCell ref="K4:K7"/>
    <mergeCell ref="I3:L3"/>
    <mergeCell ref="G2:G7"/>
    <mergeCell ref="C21:K21"/>
    <mergeCell ref="J4:J7"/>
    <mergeCell ref="D3:D7"/>
    <mergeCell ref="E3:F3"/>
    <mergeCell ref="A18:F18"/>
    <mergeCell ref="E4:E7"/>
    <mergeCell ref="C3:C7"/>
    <mergeCell ref="A17:N17"/>
    <mergeCell ref="F4:F7"/>
    <mergeCell ref="I4:I7"/>
    <mergeCell ref="A2:A7"/>
    <mergeCell ref="L4:L7"/>
    <mergeCell ref="C2:F2"/>
    <mergeCell ref="H3:H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T2" sqref="T2:T7"/>
    </sheetView>
  </sheetViews>
  <sheetFormatPr defaultRowHeight="20.25" x14ac:dyDescent="0.2"/>
  <cols>
    <col min="1" max="1" width="11.28515625" style="450" customWidth="1"/>
    <col min="2" max="2" width="47.28515625" style="451" customWidth="1"/>
    <col min="3" max="3" width="6.7109375" style="452" customWidth="1"/>
    <col min="4" max="4" width="12" style="453" customWidth="1"/>
    <col min="5" max="5" width="7.28515625" style="453" customWidth="1"/>
    <col min="6" max="6" width="6.42578125" style="452" customWidth="1"/>
    <col min="7" max="7" width="7.42578125" style="452" hidden="1" customWidth="1"/>
    <col min="8" max="8" width="9.85546875" style="452" hidden="1" customWidth="1"/>
    <col min="9" max="9" width="8.7109375" style="451" customWidth="1"/>
    <col min="10" max="10" width="8" style="451" customWidth="1"/>
    <col min="11" max="11" width="5.85546875" style="451" customWidth="1"/>
    <col min="12" max="12" width="7.85546875" style="451" customWidth="1"/>
    <col min="13" max="13" width="8.85546875" style="451" customWidth="1"/>
    <col min="14" max="14" width="18.85546875" style="454" customWidth="1"/>
    <col min="15" max="19" width="0" style="455" hidden="1" customWidth="1"/>
    <col min="20" max="20" width="28.42578125" style="455" customWidth="1"/>
    <col min="21" max="16384" width="9.140625" style="23"/>
  </cols>
  <sheetData>
    <row r="1" spans="1:22" s="21" customFormat="1" ht="32.25" customHeight="1" thickBot="1" x14ac:dyDescent="0.25">
      <c r="A1" s="1020" t="s">
        <v>389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381"/>
      <c r="P1" s="381"/>
      <c r="Q1" s="381"/>
      <c r="R1" s="381"/>
      <c r="S1" s="381"/>
      <c r="T1" s="381"/>
    </row>
    <row r="2" spans="1:22" s="21" customFormat="1" ht="18.75" customHeight="1" x14ac:dyDescent="0.2">
      <c r="A2" s="1037" t="s">
        <v>49</v>
      </c>
      <c r="B2" s="1024" t="s">
        <v>50</v>
      </c>
      <c r="C2" s="1013" t="s">
        <v>328</v>
      </c>
      <c r="D2" s="1013"/>
      <c r="E2" s="1013"/>
      <c r="F2" s="1013"/>
      <c r="G2" s="1012" t="s">
        <v>51</v>
      </c>
      <c r="H2" s="1013" t="s">
        <v>52</v>
      </c>
      <c r="I2" s="1013"/>
      <c r="J2" s="1013"/>
      <c r="K2" s="1013"/>
      <c r="L2" s="1013"/>
      <c r="M2" s="1013"/>
      <c r="N2" s="1053"/>
      <c r="O2" s="382"/>
      <c r="P2" s="382"/>
      <c r="Q2" s="382"/>
      <c r="R2" s="382"/>
      <c r="S2" s="382"/>
      <c r="T2" s="1017" t="s">
        <v>383</v>
      </c>
    </row>
    <row r="3" spans="1:22" s="21" customFormat="1" ht="33" customHeight="1" x14ac:dyDescent="0.2">
      <c r="A3" s="1038"/>
      <c r="B3" s="1025"/>
      <c r="C3" s="1012" t="s">
        <v>57</v>
      </c>
      <c r="D3" s="1012" t="s">
        <v>58</v>
      </c>
      <c r="E3" s="1013" t="s">
        <v>157</v>
      </c>
      <c r="F3" s="1013"/>
      <c r="G3" s="1012"/>
      <c r="H3" s="1012" t="s">
        <v>54</v>
      </c>
      <c r="I3" s="1054" t="s">
        <v>55</v>
      </c>
      <c r="J3" s="1054"/>
      <c r="K3" s="1054"/>
      <c r="L3" s="1054"/>
      <c r="M3" s="1012" t="s">
        <v>56</v>
      </c>
      <c r="N3" s="1053"/>
      <c r="O3" s="382"/>
      <c r="P3" s="382"/>
      <c r="Q3" s="382"/>
      <c r="R3" s="382"/>
      <c r="S3" s="382"/>
      <c r="T3" s="1018"/>
    </row>
    <row r="4" spans="1:22" s="21" customFormat="1" ht="18" customHeight="1" x14ac:dyDescent="0.2">
      <c r="A4" s="1038"/>
      <c r="B4" s="1025"/>
      <c r="C4" s="1012"/>
      <c r="D4" s="1012"/>
      <c r="E4" s="1012" t="s">
        <v>155</v>
      </c>
      <c r="F4" s="1012" t="s">
        <v>156</v>
      </c>
      <c r="G4" s="1012"/>
      <c r="H4" s="1012"/>
      <c r="I4" s="1012" t="s">
        <v>23</v>
      </c>
      <c r="J4" s="1012" t="s">
        <v>59</v>
      </c>
      <c r="K4" s="1012" t="s">
        <v>60</v>
      </c>
      <c r="L4" s="1012" t="s">
        <v>61</v>
      </c>
      <c r="M4" s="1012"/>
      <c r="N4" s="383"/>
      <c r="O4" s="382"/>
      <c r="P4" s="382"/>
      <c r="Q4" s="382"/>
      <c r="R4" s="382"/>
      <c r="S4" s="382"/>
      <c r="T4" s="1018"/>
    </row>
    <row r="5" spans="1:22" s="21" customFormat="1" x14ac:dyDescent="0.2">
      <c r="A5" s="1038"/>
      <c r="B5" s="1025"/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383" t="s">
        <v>331</v>
      </c>
      <c r="O5" s="382"/>
      <c r="P5" s="382"/>
      <c r="Q5" s="382"/>
      <c r="R5" s="382"/>
      <c r="S5" s="382"/>
      <c r="T5" s="1018"/>
    </row>
    <row r="6" spans="1:22" s="21" customFormat="1" x14ac:dyDescent="0.2">
      <c r="A6" s="1038"/>
      <c r="B6" s="1025"/>
      <c r="C6" s="1012"/>
      <c r="D6" s="1012"/>
      <c r="E6" s="1012"/>
      <c r="F6" s="1012"/>
      <c r="G6" s="1012"/>
      <c r="H6" s="1012"/>
      <c r="I6" s="1012"/>
      <c r="J6" s="1012"/>
      <c r="K6" s="1012"/>
      <c r="L6" s="1012"/>
      <c r="M6" s="1012"/>
      <c r="N6" s="383"/>
      <c r="O6" s="382"/>
      <c r="P6" s="382"/>
      <c r="Q6" s="382"/>
      <c r="R6" s="382"/>
      <c r="S6" s="382"/>
      <c r="T6" s="1018"/>
    </row>
    <row r="7" spans="1:22" s="21" customFormat="1" ht="26.25" customHeight="1" thickBot="1" x14ac:dyDescent="0.25">
      <c r="A7" s="1039"/>
      <c r="B7" s="1026"/>
      <c r="C7" s="1012"/>
      <c r="D7" s="1012"/>
      <c r="E7" s="1012"/>
      <c r="F7" s="1012"/>
      <c r="G7" s="1012"/>
      <c r="H7" s="1012"/>
      <c r="I7" s="1012"/>
      <c r="J7" s="1012"/>
      <c r="K7" s="1012"/>
      <c r="L7" s="1012"/>
      <c r="M7" s="1012"/>
      <c r="N7" s="383" t="s">
        <v>382</v>
      </c>
      <c r="O7" s="382"/>
      <c r="P7" s="382"/>
      <c r="Q7" s="382"/>
      <c r="R7" s="382"/>
      <c r="S7" s="382"/>
      <c r="T7" s="1019"/>
    </row>
    <row r="8" spans="1:22" s="21" customFormat="1" ht="26.25" customHeight="1" x14ac:dyDescent="0.2">
      <c r="A8" s="573"/>
      <c r="B8" s="401" t="s">
        <v>73</v>
      </c>
      <c r="C8" s="402"/>
      <c r="D8" s="441" t="s">
        <v>331</v>
      </c>
      <c r="E8" s="404"/>
      <c r="F8" s="405"/>
      <c r="G8" s="406">
        <v>3</v>
      </c>
      <c r="H8" s="407">
        <f t="shared" ref="H8:H13" si="0">G8*30</f>
        <v>90</v>
      </c>
      <c r="I8" s="408">
        <v>60</v>
      </c>
      <c r="J8" s="409"/>
      <c r="K8" s="409"/>
      <c r="L8" s="409">
        <v>60</v>
      </c>
      <c r="M8" s="410">
        <f t="shared" ref="M8:M13" si="1">H8-I8</f>
        <v>30</v>
      </c>
      <c r="N8" s="503">
        <v>4</v>
      </c>
      <c r="O8" s="382"/>
      <c r="P8" s="382"/>
      <c r="Q8" s="382"/>
      <c r="R8" s="382"/>
      <c r="S8" s="382"/>
      <c r="T8" s="575"/>
    </row>
    <row r="9" spans="1:22" x14ac:dyDescent="0.2">
      <c r="A9" s="432" t="s">
        <v>238</v>
      </c>
      <c r="B9" s="557" t="s">
        <v>94</v>
      </c>
      <c r="C9" s="441"/>
      <c r="D9" s="435"/>
      <c r="E9" s="435"/>
      <c r="F9" s="442"/>
      <c r="G9" s="562">
        <v>2</v>
      </c>
      <c r="H9" s="441">
        <f t="shared" si="0"/>
        <v>60</v>
      </c>
      <c r="I9" s="563">
        <f>J9+L9+K9</f>
        <v>36</v>
      </c>
      <c r="J9" s="441">
        <v>18</v>
      </c>
      <c r="K9" s="442"/>
      <c r="L9" s="442">
        <v>18</v>
      </c>
      <c r="M9" s="564">
        <f t="shared" si="1"/>
        <v>24</v>
      </c>
      <c r="N9" s="423">
        <v>4</v>
      </c>
      <c r="O9" s="413"/>
      <c r="P9" s="413"/>
      <c r="Q9" s="413"/>
      <c r="R9" s="413"/>
      <c r="S9" s="413"/>
      <c r="T9" s="413"/>
    </row>
    <row r="10" spans="1:22" x14ac:dyDescent="0.2">
      <c r="A10" s="432" t="s">
        <v>193</v>
      </c>
      <c r="B10" s="558" t="s">
        <v>95</v>
      </c>
      <c r="C10" s="441" t="s">
        <v>331</v>
      </c>
      <c r="D10" s="435"/>
      <c r="E10" s="435"/>
      <c r="F10" s="435"/>
      <c r="G10" s="562">
        <v>3</v>
      </c>
      <c r="H10" s="528">
        <f t="shared" si="0"/>
        <v>90</v>
      </c>
      <c r="I10" s="563">
        <f>J10+L10+K10</f>
        <v>45</v>
      </c>
      <c r="J10" s="441">
        <v>27</v>
      </c>
      <c r="K10" s="442"/>
      <c r="L10" s="442">
        <v>18</v>
      </c>
      <c r="M10" s="565">
        <f t="shared" si="1"/>
        <v>45</v>
      </c>
      <c r="N10" s="423">
        <v>5</v>
      </c>
      <c r="O10" s="413"/>
      <c r="P10" s="413"/>
      <c r="Q10" s="413"/>
      <c r="R10" s="413"/>
      <c r="S10" s="413"/>
      <c r="T10" s="413"/>
    </row>
    <row r="11" spans="1:22" ht="36.75" customHeight="1" x14ac:dyDescent="0.2">
      <c r="A11" s="432" t="s">
        <v>269</v>
      </c>
      <c r="B11" s="557" t="s">
        <v>97</v>
      </c>
      <c r="C11" s="441"/>
      <c r="D11" s="435"/>
      <c r="E11" s="435"/>
      <c r="F11" s="442" t="s">
        <v>331</v>
      </c>
      <c r="G11" s="562">
        <v>1</v>
      </c>
      <c r="H11" s="565">
        <f t="shared" si="0"/>
        <v>30</v>
      </c>
      <c r="I11" s="563">
        <f>J11+L11+K11</f>
        <v>18</v>
      </c>
      <c r="J11" s="441"/>
      <c r="K11" s="442"/>
      <c r="L11" s="442">
        <v>18</v>
      </c>
      <c r="M11" s="564">
        <f t="shared" si="1"/>
        <v>12</v>
      </c>
      <c r="N11" s="423">
        <v>2</v>
      </c>
      <c r="O11" s="413"/>
      <c r="P11" s="413"/>
      <c r="Q11" s="413"/>
      <c r="R11" s="413"/>
      <c r="S11" s="413"/>
      <c r="T11" s="413"/>
    </row>
    <row r="12" spans="1:22" x14ac:dyDescent="0.2">
      <c r="A12" s="432" t="s">
        <v>272</v>
      </c>
      <c r="B12" s="557" t="s">
        <v>102</v>
      </c>
      <c r="C12" s="441"/>
      <c r="D12" s="435"/>
      <c r="E12" s="435"/>
      <c r="F12" s="435"/>
      <c r="G12" s="562">
        <v>1.5</v>
      </c>
      <c r="H12" s="441">
        <f t="shared" si="0"/>
        <v>45</v>
      </c>
      <c r="I12" s="563">
        <f>J12+L12+K12</f>
        <v>27</v>
      </c>
      <c r="J12" s="441">
        <v>18</v>
      </c>
      <c r="K12" s="442"/>
      <c r="L12" s="442">
        <v>9</v>
      </c>
      <c r="M12" s="564">
        <f t="shared" si="1"/>
        <v>18</v>
      </c>
      <c r="N12" s="423">
        <v>3</v>
      </c>
      <c r="O12" s="413"/>
      <c r="P12" s="413"/>
      <c r="Q12" s="413"/>
      <c r="R12" s="413"/>
      <c r="S12" s="413"/>
      <c r="T12" s="413"/>
    </row>
    <row r="13" spans="1:22" x14ac:dyDescent="0.2">
      <c r="A13" s="432" t="s">
        <v>210</v>
      </c>
      <c r="B13" s="558" t="s">
        <v>283</v>
      </c>
      <c r="C13" s="441"/>
      <c r="D13" s="442" t="s">
        <v>331</v>
      </c>
      <c r="E13" s="442"/>
      <c r="F13" s="435"/>
      <c r="G13" s="562">
        <v>2</v>
      </c>
      <c r="H13" s="441">
        <f t="shared" si="0"/>
        <v>60</v>
      </c>
      <c r="I13" s="528">
        <f>J13+L13+K13</f>
        <v>30</v>
      </c>
      <c r="J13" s="441">
        <v>20</v>
      </c>
      <c r="K13" s="442"/>
      <c r="L13" s="442">
        <v>10</v>
      </c>
      <c r="M13" s="564">
        <f t="shared" si="1"/>
        <v>30</v>
      </c>
      <c r="N13" s="423">
        <v>3</v>
      </c>
      <c r="O13" s="413"/>
      <c r="P13" s="413"/>
      <c r="Q13" s="413"/>
      <c r="R13" s="413"/>
      <c r="S13" s="413"/>
      <c r="T13" s="413"/>
    </row>
    <row r="14" spans="1:22" s="66" customFormat="1" ht="21" thickBot="1" x14ac:dyDescent="0.25">
      <c r="A14" s="1050" t="s">
        <v>390</v>
      </c>
      <c r="B14" s="1051"/>
      <c r="C14" s="1051"/>
      <c r="D14" s="1051"/>
      <c r="E14" s="1051"/>
      <c r="F14" s="1051"/>
      <c r="G14" s="1051"/>
      <c r="H14" s="1051"/>
      <c r="I14" s="1051"/>
      <c r="J14" s="1051"/>
      <c r="K14" s="1051"/>
      <c r="L14" s="1051"/>
      <c r="M14" s="1051"/>
      <c r="N14" s="1052"/>
      <c r="O14" s="566"/>
      <c r="P14" s="566"/>
      <c r="Q14" s="566"/>
      <c r="R14" s="566"/>
      <c r="S14" s="566"/>
      <c r="T14" s="413"/>
      <c r="U14" s="23"/>
      <c r="V14" s="23"/>
    </row>
    <row r="15" spans="1:22" s="21" customFormat="1" x14ac:dyDescent="0.3">
      <c r="A15" s="544" t="s">
        <v>310</v>
      </c>
      <c r="B15" s="559" t="s">
        <v>125</v>
      </c>
      <c r="C15" s="567"/>
      <c r="D15" s="384"/>
      <c r="E15" s="384"/>
      <c r="F15" s="567"/>
      <c r="G15" s="568">
        <v>1.5</v>
      </c>
      <c r="H15" s="552">
        <f>G15*30</f>
        <v>45</v>
      </c>
      <c r="I15" s="552">
        <f>J15+K15+L15</f>
        <v>16</v>
      </c>
      <c r="J15" s="552">
        <v>0</v>
      </c>
      <c r="K15" s="552"/>
      <c r="L15" s="552">
        <v>16</v>
      </c>
      <c r="M15" s="552">
        <f>H15-I15</f>
        <v>29</v>
      </c>
      <c r="N15" s="572">
        <v>2</v>
      </c>
      <c r="O15" s="382"/>
      <c r="P15" s="382"/>
      <c r="Q15" s="382"/>
      <c r="R15" s="382"/>
      <c r="S15" s="382"/>
      <c r="T15" s="382"/>
    </row>
    <row r="16" spans="1:22" s="22" customFormat="1" x14ac:dyDescent="0.2">
      <c r="A16" s="385" t="s">
        <v>253</v>
      </c>
      <c r="B16" s="560" t="s">
        <v>132</v>
      </c>
      <c r="C16" s="394"/>
      <c r="D16" s="556" t="s">
        <v>331</v>
      </c>
      <c r="E16" s="556"/>
      <c r="F16" s="513"/>
      <c r="G16" s="569">
        <v>2</v>
      </c>
      <c r="H16" s="384">
        <f>G16*30</f>
        <v>60</v>
      </c>
      <c r="I16" s="394">
        <f>J16+K16+L16</f>
        <v>27</v>
      </c>
      <c r="J16" s="394">
        <v>18</v>
      </c>
      <c r="K16" s="394"/>
      <c r="L16" s="394">
        <v>9</v>
      </c>
      <c r="M16" s="394">
        <f>H16-I16</f>
        <v>33</v>
      </c>
      <c r="N16" s="571">
        <v>3</v>
      </c>
      <c r="O16" s="399"/>
      <c r="P16" s="399"/>
      <c r="Q16" s="399"/>
      <c r="R16" s="399"/>
      <c r="S16" s="399"/>
      <c r="T16" s="399"/>
    </row>
    <row r="17" spans="1:20" s="21" customFormat="1" x14ac:dyDescent="0.2">
      <c r="A17" s="445"/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6"/>
      <c r="O17" s="381"/>
      <c r="P17" s="381"/>
      <c r="Q17" s="381"/>
      <c r="R17" s="381"/>
      <c r="S17" s="381"/>
      <c r="T17" s="381"/>
    </row>
    <row r="18" spans="1:20" s="21" customFormat="1" x14ac:dyDescent="0.3">
      <c r="A18" s="447"/>
      <c r="B18" s="448"/>
      <c r="C18" s="1008" t="s">
        <v>24</v>
      </c>
      <c r="D18" s="1008"/>
      <c r="E18" s="1008"/>
      <c r="F18" s="1008"/>
      <c r="G18" s="1008"/>
      <c r="H18" s="1008"/>
      <c r="I18" s="1008"/>
      <c r="J18" s="1008"/>
      <c r="K18" s="1008"/>
      <c r="L18" s="449"/>
      <c r="M18" s="449"/>
      <c r="N18" s="446"/>
      <c r="O18" s="381"/>
      <c r="P18" s="381"/>
      <c r="Q18" s="381"/>
      <c r="R18" s="381"/>
      <c r="S18" s="381"/>
      <c r="T18" s="381"/>
    </row>
  </sheetData>
  <mergeCells count="22">
    <mergeCell ref="T2:T7"/>
    <mergeCell ref="A1:N1"/>
    <mergeCell ref="H2:M2"/>
    <mergeCell ref="B2:B7"/>
    <mergeCell ref="M3:M7"/>
    <mergeCell ref="N2:N3"/>
    <mergeCell ref="K4:K7"/>
    <mergeCell ref="I3:L3"/>
    <mergeCell ref="G2:G7"/>
    <mergeCell ref="A2:A7"/>
    <mergeCell ref="L4:L7"/>
    <mergeCell ref="C2:F2"/>
    <mergeCell ref="C18:K18"/>
    <mergeCell ref="J4:J7"/>
    <mergeCell ref="D3:D7"/>
    <mergeCell ref="E3:F3"/>
    <mergeCell ref="E4:E7"/>
    <mergeCell ref="C3:C7"/>
    <mergeCell ref="F4:F7"/>
    <mergeCell ref="I4:I7"/>
    <mergeCell ref="A14:N14"/>
    <mergeCell ref="H3:H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Zeros="0" view="pageBreakPreview" zoomScale="75" zoomScaleNormal="69" zoomScaleSheetLayoutView="75" workbookViewId="0">
      <pane ySplit="7" topLeftCell="A8" activePane="bottomLeft" state="frozen"/>
      <selection pane="bottomLeft" activeCell="T2" sqref="T2:T7"/>
    </sheetView>
  </sheetViews>
  <sheetFormatPr defaultRowHeight="20.25" x14ac:dyDescent="0.2"/>
  <cols>
    <col min="1" max="1" width="11.28515625" style="450" customWidth="1"/>
    <col min="2" max="2" width="47.28515625" style="451" customWidth="1"/>
    <col min="3" max="3" width="6.7109375" style="452" customWidth="1"/>
    <col min="4" max="4" width="12" style="453" customWidth="1"/>
    <col min="5" max="5" width="7.28515625" style="453" customWidth="1"/>
    <col min="6" max="6" width="6.42578125" style="452" customWidth="1"/>
    <col min="7" max="7" width="7.42578125" style="452" customWidth="1"/>
    <col min="8" max="8" width="9.85546875" style="452" customWidth="1"/>
    <col min="9" max="9" width="8.7109375" style="451" customWidth="1"/>
    <col min="10" max="10" width="8" style="451" customWidth="1"/>
    <col min="11" max="11" width="5.85546875" style="451" customWidth="1"/>
    <col min="12" max="12" width="7.85546875" style="451" customWidth="1"/>
    <col min="13" max="13" width="8.85546875" style="451" customWidth="1"/>
    <col min="14" max="14" width="16.85546875" style="454" customWidth="1"/>
    <col min="15" max="19" width="0" style="455" hidden="1" customWidth="1"/>
    <col min="20" max="20" width="29.5703125" style="455" customWidth="1"/>
    <col min="21" max="16384" width="9.140625" style="23"/>
  </cols>
  <sheetData>
    <row r="1" spans="1:20" s="21" customFormat="1" ht="32.25" customHeight="1" thickBot="1" x14ac:dyDescent="0.25">
      <c r="A1" s="1020" t="s">
        <v>391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381"/>
      <c r="P1" s="381"/>
      <c r="Q1" s="381"/>
      <c r="R1" s="381"/>
      <c r="S1" s="381"/>
      <c r="T1" s="381"/>
    </row>
    <row r="2" spans="1:20" s="21" customFormat="1" ht="18.75" customHeight="1" x14ac:dyDescent="0.2">
      <c r="A2" s="1037" t="s">
        <v>49</v>
      </c>
      <c r="B2" s="1024" t="s">
        <v>50</v>
      </c>
      <c r="C2" s="1013" t="s">
        <v>328</v>
      </c>
      <c r="D2" s="1013"/>
      <c r="E2" s="1013"/>
      <c r="F2" s="1013"/>
      <c r="G2" s="1034" t="s">
        <v>51</v>
      </c>
      <c r="H2" s="1022" t="s">
        <v>52</v>
      </c>
      <c r="I2" s="1023"/>
      <c r="J2" s="1023"/>
      <c r="K2" s="1023"/>
      <c r="L2" s="1023"/>
      <c r="M2" s="1044"/>
      <c r="N2" s="1048"/>
      <c r="O2" s="381"/>
      <c r="P2" s="381"/>
      <c r="Q2" s="381"/>
      <c r="R2" s="381"/>
      <c r="S2" s="381"/>
      <c r="T2" s="1017" t="s">
        <v>383</v>
      </c>
    </row>
    <row r="3" spans="1:20" s="21" customFormat="1" ht="33" customHeight="1" thickBot="1" x14ac:dyDescent="0.25">
      <c r="A3" s="1038"/>
      <c r="B3" s="1025"/>
      <c r="C3" s="1012" t="s">
        <v>57</v>
      </c>
      <c r="D3" s="1012" t="s">
        <v>58</v>
      </c>
      <c r="E3" s="1013" t="s">
        <v>157</v>
      </c>
      <c r="F3" s="1013"/>
      <c r="G3" s="1035"/>
      <c r="H3" s="1014" t="s">
        <v>54</v>
      </c>
      <c r="I3" s="1031" t="s">
        <v>55</v>
      </c>
      <c r="J3" s="1032"/>
      <c r="K3" s="1032"/>
      <c r="L3" s="1033"/>
      <c r="M3" s="1045" t="s">
        <v>56</v>
      </c>
      <c r="N3" s="1049"/>
      <c r="O3" s="381"/>
      <c r="P3" s="381"/>
      <c r="Q3" s="381"/>
      <c r="R3" s="381"/>
      <c r="S3" s="381"/>
      <c r="T3" s="1018"/>
    </row>
    <row r="4" spans="1:20" s="21" customFormat="1" ht="18" customHeight="1" x14ac:dyDescent="0.2">
      <c r="A4" s="1038"/>
      <c r="B4" s="1025"/>
      <c r="C4" s="1012"/>
      <c r="D4" s="1012"/>
      <c r="E4" s="1012" t="s">
        <v>155</v>
      </c>
      <c r="F4" s="1012" t="s">
        <v>156</v>
      </c>
      <c r="G4" s="1035"/>
      <c r="H4" s="1015"/>
      <c r="I4" s="1009" t="s">
        <v>23</v>
      </c>
      <c r="J4" s="1009" t="s">
        <v>59</v>
      </c>
      <c r="K4" s="1009" t="s">
        <v>60</v>
      </c>
      <c r="L4" s="1009" t="s">
        <v>61</v>
      </c>
      <c r="M4" s="1046"/>
      <c r="N4" s="578"/>
      <c r="O4" s="381"/>
      <c r="P4" s="381"/>
      <c r="Q4" s="381"/>
      <c r="R4" s="381"/>
      <c r="S4" s="381"/>
      <c r="T4" s="1018"/>
    </row>
    <row r="5" spans="1:20" s="21" customFormat="1" x14ac:dyDescent="0.2">
      <c r="A5" s="1038"/>
      <c r="B5" s="1025"/>
      <c r="C5" s="1012"/>
      <c r="D5" s="1012"/>
      <c r="E5" s="1012"/>
      <c r="F5" s="1012"/>
      <c r="G5" s="1035"/>
      <c r="H5" s="1015"/>
      <c r="I5" s="1010"/>
      <c r="J5" s="1010"/>
      <c r="K5" s="1010"/>
      <c r="L5" s="1010"/>
      <c r="M5" s="1046"/>
      <c r="N5" s="579" t="s">
        <v>332</v>
      </c>
      <c r="O5" s="381"/>
      <c r="P5" s="381"/>
      <c r="Q5" s="381"/>
      <c r="R5" s="381"/>
      <c r="S5" s="381"/>
      <c r="T5" s="1018"/>
    </row>
    <row r="6" spans="1:20" s="21" customFormat="1" x14ac:dyDescent="0.2">
      <c r="A6" s="1038"/>
      <c r="B6" s="1025"/>
      <c r="C6" s="1012"/>
      <c r="D6" s="1012"/>
      <c r="E6" s="1012"/>
      <c r="F6" s="1012"/>
      <c r="G6" s="1035"/>
      <c r="H6" s="1015"/>
      <c r="I6" s="1010"/>
      <c r="J6" s="1010"/>
      <c r="K6" s="1010"/>
      <c r="L6" s="1010"/>
      <c r="M6" s="1046"/>
      <c r="N6" s="383"/>
      <c r="O6" s="381"/>
      <c r="P6" s="381"/>
      <c r="Q6" s="381"/>
      <c r="R6" s="381"/>
      <c r="S6" s="381"/>
      <c r="T6" s="1018"/>
    </row>
    <row r="7" spans="1:20" s="21" customFormat="1" ht="26.25" customHeight="1" thickBot="1" x14ac:dyDescent="0.25">
      <c r="A7" s="1039"/>
      <c r="B7" s="1026"/>
      <c r="C7" s="1012"/>
      <c r="D7" s="1012"/>
      <c r="E7" s="1012"/>
      <c r="F7" s="1012"/>
      <c r="G7" s="1036"/>
      <c r="H7" s="1016"/>
      <c r="I7" s="1011"/>
      <c r="J7" s="1011"/>
      <c r="K7" s="1011"/>
      <c r="L7" s="1011"/>
      <c r="M7" s="1047"/>
      <c r="N7" s="383" t="s">
        <v>382</v>
      </c>
      <c r="O7" s="381"/>
      <c r="P7" s="381"/>
      <c r="Q7" s="381"/>
      <c r="R7" s="381"/>
      <c r="S7" s="381"/>
      <c r="T7" s="1019"/>
    </row>
    <row r="8" spans="1:20" s="22" customFormat="1" x14ac:dyDescent="0.2">
      <c r="A8" s="385" t="s">
        <v>163</v>
      </c>
      <c r="B8" s="555" t="s">
        <v>70</v>
      </c>
      <c r="C8" s="387"/>
      <c r="D8" s="394" t="s">
        <v>332</v>
      </c>
      <c r="E8" s="395"/>
      <c r="F8" s="580"/>
      <c r="G8" s="581">
        <v>3</v>
      </c>
      <c r="H8" s="497">
        <f>G8*30</f>
        <v>90</v>
      </c>
      <c r="I8" s="582">
        <f>J8+L8</f>
        <v>30</v>
      </c>
      <c r="J8" s="583">
        <v>20</v>
      </c>
      <c r="K8" s="583"/>
      <c r="L8" s="583">
        <v>10</v>
      </c>
      <c r="M8" s="501">
        <f>H8-I8</f>
        <v>60</v>
      </c>
      <c r="N8" s="584">
        <v>3</v>
      </c>
      <c r="O8" s="511"/>
      <c r="P8" s="511"/>
      <c r="Q8" s="511"/>
      <c r="R8" s="511"/>
      <c r="S8" s="511"/>
      <c r="T8" s="399"/>
    </row>
    <row r="9" spans="1:20" s="22" customFormat="1" ht="40.5" x14ac:dyDescent="0.2">
      <c r="A9" s="385" t="s">
        <v>164</v>
      </c>
      <c r="B9" s="386" t="s">
        <v>279</v>
      </c>
      <c r="C9" s="574" t="s">
        <v>332</v>
      </c>
      <c r="D9" s="394"/>
      <c r="E9" s="395"/>
      <c r="F9" s="395"/>
      <c r="G9" s="581">
        <v>3</v>
      </c>
      <c r="H9" s="497">
        <f>G9*30</f>
        <v>90</v>
      </c>
      <c r="I9" s="582">
        <f>J9+L9</f>
        <v>36</v>
      </c>
      <c r="J9" s="583">
        <v>9</v>
      </c>
      <c r="K9" s="583"/>
      <c r="L9" s="583">
        <v>27</v>
      </c>
      <c r="M9" s="501">
        <f>H9-I9</f>
        <v>54</v>
      </c>
      <c r="N9" s="584">
        <v>4</v>
      </c>
      <c r="O9" s="511"/>
      <c r="P9" s="511"/>
      <c r="Q9" s="511"/>
      <c r="R9" s="511"/>
      <c r="S9" s="511"/>
      <c r="T9" s="399"/>
    </row>
    <row r="10" spans="1:20" s="22" customFormat="1" ht="40.5" x14ac:dyDescent="0.2">
      <c r="A10" s="414" t="s">
        <v>284</v>
      </c>
      <c r="B10" s="504" t="s">
        <v>68</v>
      </c>
      <c r="C10" s="505"/>
      <c r="D10" s="506" t="s">
        <v>337</v>
      </c>
      <c r="E10" s="506"/>
      <c r="F10" s="507"/>
      <c r="G10" s="508"/>
      <c r="H10" s="509"/>
      <c r="I10" s="505"/>
      <c r="J10" s="505"/>
      <c r="K10" s="505"/>
      <c r="L10" s="505"/>
      <c r="M10" s="505"/>
      <c r="N10" s="510" t="s">
        <v>285</v>
      </c>
      <c r="O10" s="511"/>
      <c r="P10" s="511"/>
      <c r="Q10" s="511"/>
      <c r="R10" s="511"/>
      <c r="S10" s="511"/>
      <c r="T10" s="399"/>
    </row>
    <row r="11" spans="1:20" ht="40.5" x14ac:dyDescent="0.2">
      <c r="A11" s="400" t="s">
        <v>172</v>
      </c>
      <c r="B11" s="401" t="s">
        <v>73</v>
      </c>
      <c r="C11" s="402"/>
      <c r="D11" s="403" t="s">
        <v>339</v>
      </c>
      <c r="E11" s="404"/>
      <c r="F11" s="405"/>
      <c r="G11" s="406">
        <v>1.5</v>
      </c>
      <c r="H11" s="407">
        <f>G11*30</f>
        <v>45</v>
      </c>
      <c r="I11" s="408">
        <v>30</v>
      </c>
      <c r="J11" s="409"/>
      <c r="K11" s="409"/>
      <c r="L11" s="409">
        <v>30</v>
      </c>
      <c r="M11" s="410">
        <f>H11-I11</f>
        <v>15</v>
      </c>
      <c r="N11" s="585">
        <v>4</v>
      </c>
      <c r="T11" s="413"/>
    </row>
    <row r="12" spans="1:20" x14ac:dyDescent="0.2">
      <c r="A12" s="432" t="s">
        <v>297</v>
      </c>
      <c r="B12" s="516" t="s">
        <v>94</v>
      </c>
      <c r="C12" s="434" t="s">
        <v>332</v>
      </c>
      <c r="D12" s="435"/>
      <c r="E12" s="436"/>
      <c r="F12" s="517"/>
      <c r="G12" s="438">
        <v>2</v>
      </c>
      <c r="H12" s="439">
        <f>G12*30</f>
        <v>60</v>
      </c>
      <c r="I12" s="518">
        <f>J12+L12+K12</f>
        <v>36</v>
      </c>
      <c r="J12" s="441">
        <v>18</v>
      </c>
      <c r="K12" s="442"/>
      <c r="L12" s="442">
        <v>18</v>
      </c>
      <c r="M12" s="519">
        <f>H12-I12</f>
        <v>24</v>
      </c>
      <c r="N12" s="586">
        <v>4</v>
      </c>
      <c r="T12" s="413"/>
    </row>
    <row r="13" spans="1:20" x14ac:dyDescent="0.2">
      <c r="A13" s="432" t="s">
        <v>273</v>
      </c>
      <c r="B13" s="516" t="s">
        <v>102</v>
      </c>
      <c r="C13" s="434" t="s">
        <v>332</v>
      </c>
      <c r="D13" s="435"/>
      <c r="E13" s="436"/>
      <c r="F13" s="436"/>
      <c r="G13" s="438">
        <v>2</v>
      </c>
      <c r="H13" s="439">
        <f>G13*30</f>
        <v>60</v>
      </c>
      <c r="I13" s="518">
        <f>J13+L13+K13</f>
        <v>27</v>
      </c>
      <c r="J13" s="441">
        <v>18</v>
      </c>
      <c r="K13" s="442"/>
      <c r="L13" s="442">
        <v>9</v>
      </c>
      <c r="M13" s="443">
        <f>H13-I13</f>
        <v>33</v>
      </c>
      <c r="N13" s="586">
        <v>3</v>
      </c>
      <c r="T13" s="413"/>
    </row>
    <row r="14" spans="1:20" ht="21" thickBot="1" x14ac:dyDescent="0.25">
      <c r="A14" s="432" t="s">
        <v>200</v>
      </c>
      <c r="B14" s="516" t="s">
        <v>103</v>
      </c>
      <c r="C14" s="434" t="s">
        <v>332</v>
      </c>
      <c r="D14" s="435"/>
      <c r="E14" s="436"/>
      <c r="F14" s="436"/>
      <c r="G14" s="438">
        <v>3</v>
      </c>
      <c r="H14" s="439">
        <f>G14*30</f>
        <v>90</v>
      </c>
      <c r="I14" s="518">
        <f>J14+L14+K14</f>
        <v>36</v>
      </c>
      <c r="J14" s="441">
        <v>27</v>
      </c>
      <c r="K14" s="442"/>
      <c r="L14" s="442">
        <v>9</v>
      </c>
      <c r="M14" s="443">
        <f>H14-I14</f>
        <v>54</v>
      </c>
      <c r="N14" s="586">
        <v>4</v>
      </c>
      <c r="T14" s="413"/>
    </row>
    <row r="15" spans="1:20" ht="21" thickBot="1" x14ac:dyDescent="0.25">
      <c r="A15" s="1055" t="s">
        <v>388</v>
      </c>
      <c r="B15" s="1056"/>
      <c r="C15" s="1056"/>
      <c r="D15" s="1056"/>
      <c r="E15" s="1056"/>
      <c r="F15" s="1056"/>
      <c r="G15" s="1056"/>
      <c r="H15" s="1056"/>
      <c r="I15" s="1056"/>
      <c r="J15" s="1056"/>
      <c r="K15" s="1056"/>
      <c r="L15" s="1056"/>
      <c r="M15" s="1056"/>
      <c r="N15" s="1056"/>
      <c r="T15" s="413"/>
    </row>
    <row r="16" spans="1:20" s="22" customFormat="1" x14ac:dyDescent="0.3">
      <c r="A16" s="544" t="s">
        <v>311</v>
      </c>
      <c r="B16" s="545" t="s">
        <v>125</v>
      </c>
      <c r="C16" s="546"/>
      <c r="D16" s="384" t="s">
        <v>332</v>
      </c>
      <c r="E16" s="547"/>
      <c r="F16" s="548"/>
      <c r="G16" s="549">
        <v>1</v>
      </c>
      <c r="H16" s="550">
        <f>G16*30</f>
        <v>30</v>
      </c>
      <c r="I16" s="551">
        <f>J16+K16+L16</f>
        <v>12</v>
      </c>
      <c r="J16" s="552">
        <v>0</v>
      </c>
      <c r="K16" s="552"/>
      <c r="L16" s="552">
        <v>12</v>
      </c>
      <c r="M16" s="553">
        <f>H16-I16</f>
        <v>18</v>
      </c>
      <c r="N16" s="587">
        <v>1.5</v>
      </c>
      <c r="O16" s="511"/>
      <c r="P16" s="511"/>
      <c r="Q16" s="511"/>
      <c r="R16" s="511"/>
      <c r="S16" s="511"/>
      <c r="T16" s="399"/>
    </row>
    <row r="17" spans="1:20" s="24" customFormat="1" x14ac:dyDescent="0.3">
      <c r="A17" s="385" t="s">
        <v>244</v>
      </c>
      <c r="B17" s="555" t="s">
        <v>128</v>
      </c>
      <c r="C17" s="387"/>
      <c r="D17" s="384" t="s">
        <v>332</v>
      </c>
      <c r="E17" s="547"/>
      <c r="F17" s="588"/>
      <c r="G17" s="549">
        <v>1</v>
      </c>
      <c r="H17" s="550">
        <f t="shared" ref="H17" si="0">G17*30</f>
        <v>30</v>
      </c>
      <c r="I17" s="551">
        <f>J17+K17+L17</f>
        <v>12</v>
      </c>
      <c r="J17" s="552">
        <v>12</v>
      </c>
      <c r="K17" s="552"/>
      <c r="L17" s="552"/>
      <c r="M17" s="553">
        <f t="shared" ref="M17" si="1">H17-I17</f>
        <v>18</v>
      </c>
      <c r="N17" s="587">
        <v>1.5</v>
      </c>
      <c r="O17" s="589"/>
      <c r="P17" s="589"/>
      <c r="Q17" s="589"/>
      <c r="R17" s="589"/>
      <c r="S17" s="589"/>
      <c r="T17" s="590"/>
    </row>
    <row r="18" spans="1:20" s="24" customFormat="1" x14ac:dyDescent="0.3">
      <c r="A18" s="385"/>
      <c r="B18" s="555"/>
      <c r="C18" s="387"/>
      <c r="D18" s="384"/>
      <c r="E18" s="547"/>
      <c r="F18" s="588"/>
      <c r="G18" s="549"/>
      <c r="H18" s="591"/>
      <c r="I18" s="551"/>
      <c r="J18" s="552"/>
      <c r="K18" s="552"/>
      <c r="L18" s="553"/>
      <c r="M18" s="592"/>
      <c r="N18" s="587"/>
      <c r="O18" s="589"/>
      <c r="P18" s="589"/>
      <c r="Q18" s="589"/>
      <c r="R18" s="589"/>
      <c r="S18" s="589"/>
      <c r="T18" s="590"/>
    </row>
    <row r="19" spans="1:20" s="22" customFormat="1" x14ac:dyDescent="0.2">
      <c r="A19" s="385" t="s">
        <v>251</v>
      </c>
      <c r="B19" s="386" t="s">
        <v>130</v>
      </c>
      <c r="C19" s="393"/>
      <c r="D19" s="384" t="s">
        <v>332</v>
      </c>
      <c r="E19" s="547"/>
      <c r="F19" s="514"/>
      <c r="G19" s="419">
        <v>2</v>
      </c>
      <c r="H19" s="593">
        <f>G19*30</f>
        <v>60</v>
      </c>
      <c r="I19" s="387">
        <f>J19+K19+L19</f>
        <v>20</v>
      </c>
      <c r="J19" s="394">
        <v>14</v>
      </c>
      <c r="K19" s="394"/>
      <c r="L19" s="395">
        <v>6</v>
      </c>
      <c r="M19" s="392">
        <f>H19-I19</f>
        <v>40</v>
      </c>
      <c r="N19" s="594">
        <v>2</v>
      </c>
      <c r="O19" s="511"/>
      <c r="P19" s="511"/>
      <c r="Q19" s="511"/>
      <c r="R19" s="511"/>
      <c r="S19" s="511"/>
      <c r="T19" s="399"/>
    </row>
    <row r="20" spans="1:20" s="21" customFormat="1" x14ac:dyDescent="0.2">
      <c r="A20" s="445"/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6"/>
      <c r="O20" s="381"/>
      <c r="P20" s="381"/>
      <c r="Q20" s="381"/>
      <c r="R20" s="381"/>
      <c r="S20" s="381"/>
      <c r="T20" s="381"/>
    </row>
    <row r="21" spans="1:20" s="21" customFormat="1" x14ac:dyDescent="0.3">
      <c r="A21" s="447"/>
      <c r="B21" s="448"/>
      <c r="C21" s="1008" t="s">
        <v>24</v>
      </c>
      <c r="D21" s="1008"/>
      <c r="E21" s="1008"/>
      <c r="F21" s="1008"/>
      <c r="G21" s="1008"/>
      <c r="H21" s="1008"/>
      <c r="I21" s="1008"/>
      <c r="J21" s="1008"/>
      <c r="K21" s="1008"/>
      <c r="L21" s="449"/>
      <c r="M21" s="449"/>
      <c r="N21" s="446"/>
      <c r="O21" s="381"/>
      <c r="P21" s="381"/>
      <c r="Q21" s="381"/>
      <c r="R21" s="381"/>
      <c r="S21" s="381"/>
      <c r="T21" s="381"/>
    </row>
  </sheetData>
  <mergeCells count="22">
    <mergeCell ref="T2:T7"/>
    <mergeCell ref="A15:N15"/>
    <mergeCell ref="C21:K21"/>
    <mergeCell ref="J4:J7"/>
    <mergeCell ref="D3:D7"/>
    <mergeCell ref="E3:F3"/>
    <mergeCell ref="E4:E7"/>
    <mergeCell ref="C3:C7"/>
    <mergeCell ref="C2:F2"/>
    <mergeCell ref="H3:H7"/>
    <mergeCell ref="F4:F7"/>
    <mergeCell ref="I4:I7"/>
    <mergeCell ref="A2:A7"/>
    <mergeCell ref="L4:L7"/>
    <mergeCell ref="A1:N1"/>
    <mergeCell ref="H2:M2"/>
    <mergeCell ref="B2:B7"/>
    <mergeCell ref="M3:M7"/>
    <mergeCell ref="N2:N3"/>
    <mergeCell ref="K4:K7"/>
    <mergeCell ref="I3:L3"/>
    <mergeCell ref="G2:G7"/>
  </mergeCells>
  <phoneticPr fontId="27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13</vt:i4>
      </vt:variant>
    </vt:vector>
  </HeadingPairs>
  <TitlesOfParts>
    <vt:vector size="28" baseType="lpstr">
      <vt:lpstr> титулка исправленная</vt:lpstr>
      <vt:lpstr> титулка исправить</vt:lpstr>
      <vt:lpstr>2018-19</vt:lpstr>
      <vt:lpstr>сем1</vt:lpstr>
      <vt:lpstr>сем2а</vt:lpstr>
      <vt:lpstr>сем2б</vt:lpstr>
      <vt:lpstr>сем3</vt:lpstr>
      <vt:lpstr>сем4а</vt:lpstr>
      <vt:lpstr>4б</vt:lpstr>
      <vt:lpstr>5</vt:lpstr>
      <vt:lpstr>6а</vt:lpstr>
      <vt:lpstr>6б</vt:lpstr>
      <vt:lpstr>7</vt:lpstr>
      <vt:lpstr>8а</vt:lpstr>
      <vt:lpstr>8б</vt:lpstr>
      <vt:lpstr>'2018-19'!Область_печати</vt:lpstr>
      <vt:lpstr>'4б'!Область_печати</vt:lpstr>
      <vt:lpstr>'5'!Область_печати</vt:lpstr>
      <vt:lpstr>'6а'!Область_печати</vt:lpstr>
      <vt:lpstr>'6б'!Область_печати</vt:lpstr>
      <vt:lpstr>'7'!Область_печати</vt:lpstr>
      <vt:lpstr>'8а'!Область_печати</vt:lpstr>
      <vt:lpstr>'8б'!Область_печати</vt:lpstr>
      <vt:lpstr>сем1!Область_печати</vt:lpstr>
      <vt:lpstr>сем2а!Область_печати</vt:lpstr>
      <vt:lpstr>сем2б!Область_печати</vt:lpstr>
      <vt:lpstr>сем3!Область_печати</vt:lpstr>
      <vt:lpstr>сем4а!Область_печати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</dc:creator>
  <cp:lastModifiedBy>Алена Латышева</cp:lastModifiedBy>
  <cp:lastPrinted>2018-06-05T12:07:39Z</cp:lastPrinted>
  <dcterms:created xsi:type="dcterms:W3CDTF">2011-02-06T10:49:14Z</dcterms:created>
  <dcterms:modified xsi:type="dcterms:W3CDTF">2018-07-09T12:10:26Z</dcterms:modified>
</cp:coreProperties>
</file>