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320" windowHeight="9045" activeTab="1"/>
  </bookViews>
  <sheets>
    <sheet name="титул" sheetId="1" r:id="rId1"/>
    <sheet name="План 281 (21-22)" sheetId="14" r:id="rId2"/>
  </sheets>
  <definedNames>
    <definedName name="_xlnm.Print_Titles" localSheetId="1">'План 281 (21-22)'!$9:$9</definedName>
    <definedName name="_xlnm.Print_Area" localSheetId="1">'План 281 (21-22)'!$A$1:$AA$79</definedName>
    <definedName name="_xlnm.Print_Area" localSheetId="0">титул!$A$1:$BE$33</definedName>
  </definedNames>
  <calcPr calcId="145621"/>
</workbook>
</file>

<file path=xl/calcChain.xml><?xml version="1.0" encoding="utf-8"?>
<calcChain xmlns="http://schemas.openxmlformats.org/spreadsheetml/2006/main">
  <c r="H31" i="14" l="1"/>
  <c r="H32" i="14" s="1"/>
  <c r="AT32" i="14" l="1"/>
  <c r="AT31" i="14"/>
  <c r="AT27" i="14"/>
  <c r="AT23" i="14"/>
  <c r="H61" i="14"/>
  <c r="H58" i="14" l="1"/>
  <c r="H50" i="14"/>
  <c r="I47" i="14"/>
  <c r="I46" i="14"/>
  <c r="H45" i="14"/>
  <c r="H44" i="14"/>
  <c r="G59" i="14"/>
  <c r="I35" i="14"/>
  <c r="H35" i="14"/>
  <c r="M35" i="14" l="1"/>
  <c r="I48" i="14" l="1"/>
  <c r="H48" i="14"/>
  <c r="I38" i="14"/>
  <c r="H38" i="14"/>
  <c r="AW20" i="14"/>
  <c r="H20" i="14"/>
  <c r="I70" i="14"/>
  <c r="H70" i="14"/>
  <c r="AA62" i="14"/>
  <c r="Z62" i="14"/>
  <c r="Y62" i="14"/>
  <c r="V59" i="14"/>
  <c r="U59" i="14"/>
  <c r="T59" i="14"/>
  <c r="S59" i="14"/>
  <c r="R59" i="14"/>
  <c r="Q59" i="14"/>
  <c r="P59" i="14"/>
  <c r="O59" i="14"/>
  <c r="N59" i="14"/>
  <c r="L59" i="14"/>
  <c r="K59" i="14"/>
  <c r="J59" i="14"/>
  <c r="AB59" i="14"/>
  <c r="I56" i="14"/>
  <c r="H56" i="14"/>
  <c r="I55" i="14"/>
  <c r="H55" i="14"/>
  <c r="I54" i="14"/>
  <c r="H54" i="14"/>
  <c r="I53" i="14"/>
  <c r="H53" i="14"/>
  <c r="I52" i="14"/>
  <c r="H52" i="14"/>
  <c r="I51" i="14"/>
  <c r="H51" i="14"/>
  <c r="I49" i="14"/>
  <c r="H49" i="14"/>
  <c r="I57" i="14"/>
  <c r="I59" i="14" s="1"/>
  <c r="H57" i="14"/>
  <c r="H47" i="14"/>
  <c r="AW46" i="14"/>
  <c r="AV46" i="14"/>
  <c r="H46" i="14"/>
  <c r="H59" i="14" s="1"/>
  <c r="AA40" i="14"/>
  <c r="Z40" i="14"/>
  <c r="Y40" i="14"/>
  <c r="X40" i="14"/>
  <c r="W40" i="14"/>
  <c r="V40" i="14"/>
  <c r="V60" i="14" s="1"/>
  <c r="U40" i="14"/>
  <c r="T40" i="14"/>
  <c r="T60" i="14" s="1"/>
  <c r="S40" i="14"/>
  <c r="R40" i="14"/>
  <c r="R60" i="14" s="1"/>
  <c r="Q40" i="14"/>
  <c r="P40" i="14"/>
  <c r="P60" i="14" s="1"/>
  <c r="O40" i="14"/>
  <c r="N40" i="14"/>
  <c r="N60" i="14" s="1"/>
  <c r="L40" i="14"/>
  <c r="L60" i="14" s="1"/>
  <c r="K40" i="14"/>
  <c r="J40" i="14"/>
  <c r="J60" i="14" s="1"/>
  <c r="G40" i="14"/>
  <c r="AB40" i="14" s="1"/>
  <c r="H39" i="14"/>
  <c r="I37" i="14"/>
  <c r="H37" i="14"/>
  <c r="AV36" i="14"/>
  <c r="I36" i="14"/>
  <c r="I40" i="14" s="1"/>
  <c r="H36" i="14"/>
  <c r="V31" i="14"/>
  <c r="U31" i="14"/>
  <c r="T31" i="14"/>
  <c r="S31" i="14"/>
  <c r="R31" i="14"/>
  <c r="Q31" i="14"/>
  <c r="P31" i="14"/>
  <c r="N31" i="14"/>
  <c r="L31" i="14"/>
  <c r="K31" i="14"/>
  <c r="J31" i="14"/>
  <c r="I31" i="14"/>
  <c r="G31" i="14"/>
  <c r="H30" i="14"/>
  <c r="H29" i="14"/>
  <c r="M29" i="14" s="1"/>
  <c r="V27" i="14"/>
  <c r="U27" i="14"/>
  <c r="T27" i="14"/>
  <c r="S27" i="14"/>
  <c r="R27" i="14"/>
  <c r="Q27" i="14"/>
  <c r="P27" i="14"/>
  <c r="N27" i="14"/>
  <c r="L27" i="14"/>
  <c r="K27" i="14"/>
  <c r="J27" i="14"/>
  <c r="G27" i="14"/>
  <c r="AB27" i="14" s="1"/>
  <c r="I26" i="14"/>
  <c r="H26" i="14"/>
  <c r="AW25" i="14"/>
  <c r="I25" i="14"/>
  <c r="I27" i="14" s="1"/>
  <c r="H25" i="14"/>
  <c r="V23" i="14"/>
  <c r="U23" i="14"/>
  <c r="T23" i="14"/>
  <c r="S23" i="14"/>
  <c r="R23" i="14"/>
  <c r="Q23" i="14"/>
  <c r="P23" i="14"/>
  <c r="O23" i="14"/>
  <c r="N23" i="14"/>
  <c r="L23" i="14"/>
  <c r="K23" i="14"/>
  <c r="J23" i="14"/>
  <c r="G23" i="14"/>
  <c r="AB23" i="14" s="1"/>
  <c r="AW22" i="14"/>
  <c r="AV22" i="14"/>
  <c r="I22" i="14"/>
  <c r="H22" i="14"/>
  <c r="AW21" i="14"/>
  <c r="AV21" i="14"/>
  <c r="I21" i="14"/>
  <c r="H21" i="14"/>
  <c r="AW19" i="14"/>
  <c r="AV19" i="14"/>
  <c r="I19" i="14"/>
  <c r="H19" i="14"/>
  <c r="AW18" i="14"/>
  <c r="AV18" i="14"/>
  <c r="I18" i="14"/>
  <c r="H18" i="14"/>
  <c r="AW17" i="14"/>
  <c r="AV17" i="14"/>
  <c r="I17" i="14"/>
  <c r="H17" i="14"/>
  <c r="AW16" i="14"/>
  <c r="AW23" i="14" s="1"/>
  <c r="AV16" i="14"/>
  <c r="AV23" i="14" s="1"/>
  <c r="I16" i="14"/>
  <c r="H16" i="14"/>
  <c r="H23" i="14" s="1"/>
  <c r="AA14" i="14"/>
  <c r="AA32" i="14" s="1"/>
  <c r="Z14" i="14"/>
  <c r="Z32" i="14" s="1"/>
  <c r="Y14" i="14"/>
  <c r="Y32" i="14" s="1"/>
  <c r="X14" i="14"/>
  <c r="X32" i="14" s="1"/>
  <c r="W14" i="14"/>
  <c r="V14" i="14"/>
  <c r="U14" i="14"/>
  <c r="T14" i="14"/>
  <c r="S14" i="14"/>
  <c r="R14" i="14"/>
  <c r="Q14" i="14"/>
  <c r="P14" i="14"/>
  <c r="O14" i="14"/>
  <c r="N14" i="14"/>
  <c r="L14" i="14"/>
  <c r="K14" i="14"/>
  <c r="J14" i="14"/>
  <c r="G14" i="14"/>
  <c r="AB14" i="14" s="1"/>
  <c r="AW13" i="14"/>
  <c r="AV13" i="14"/>
  <c r="I13" i="14"/>
  <c r="H13" i="14"/>
  <c r="AW12" i="14"/>
  <c r="AV12" i="14"/>
  <c r="I12" i="14"/>
  <c r="H12" i="14"/>
  <c r="AW11" i="14"/>
  <c r="AV11" i="14"/>
  <c r="I11" i="14"/>
  <c r="I14" i="14" s="1"/>
  <c r="H11" i="14"/>
  <c r="AW14" i="14"/>
  <c r="AV14" i="14"/>
  <c r="H14" i="14"/>
  <c r="H27" i="14" l="1"/>
  <c r="M36" i="14"/>
  <c r="M40" i="14" s="1"/>
  <c r="M11" i="14"/>
  <c r="M12" i="14"/>
  <c r="M14" i="14" s="1"/>
  <c r="M13" i="14"/>
  <c r="M17" i="14"/>
  <c r="M18" i="14"/>
  <c r="M21" i="14"/>
  <c r="P32" i="14"/>
  <c r="P61" i="14" s="1"/>
  <c r="P62" i="14" s="1"/>
  <c r="R32" i="14"/>
  <c r="R61" i="14" s="1"/>
  <c r="R62" i="14" s="1"/>
  <c r="T32" i="14"/>
  <c r="T61" i="14" s="1"/>
  <c r="T62" i="14" s="1"/>
  <c r="V32" i="14"/>
  <c r="V61" i="14" s="1"/>
  <c r="V62" i="14" s="1"/>
  <c r="M26" i="14"/>
  <c r="M37" i="14"/>
  <c r="M57" i="14"/>
  <c r="M49" i="14"/>
  <c r="M51" i="14"/>
  <c r="M52" i="14"/>
  <c r="M53" i="14"/>
  <c r="M54" i="14"/>
  <c r="M55" i="14"/>
  <c r="M56" i="14"/>
  <c r="K60" i="14"/>
  <c r="M70" i="14"/>
  <c r="M48" i="14"/>
  <c r="O32" i="14"/>
  <c r="Q32" i="14"/>
  <c r="S32" i="14"/>
  <c r="U32" i="14"/>
  <c r="I60" i="14"/>
  <c r="O60" i="14"/>
  <c r="Q60" i="14"/>
  <c r="S60" i="14"/>
  <c r="U60" i="14"/>
  <c r="M38" i="14"/>
  <c r="M22" i="14"/>
  <c r="I23" i="14"/>
  <c r="I32" i="14" s="1"/>
  <c r="M19" i="14"/>
  <c r="J32" i="14"/>
  <c r="J61" i="14" s="1"/>
  <c r="L32" i="14"/>
  <c r="L61" i="14" s="1"/>
  <c r="K32" i="14"/>
  <c r="N32" i="14"/>
  <c r="N61" i="14" s="1"/>
  <c r="N62" i="14" s="1"/>
  <c r="G32" i="14"/>
  <c r="AB32" i="14" s="1"/>
  <c r="AV64" i="14"/>
  <c r="K61" i="14"/>
  <c r="AW64" i="14"/>
  <c r="W23" i="14"/>
  <c r="W32" i="14" s="1"/>
  <c r="M25" i="14"/>
  <c r="M27" i="14" s="1"/>
  <c r="M31" i="14"/>
  <c r="AB31" i="14"/>
  <c r="H40" i="14"/>
  <c r="H60" i="14" s="1"/>
  <c r="G60" i="14"/>
  <c r="M16" i="14"/>
  <c r="M23" i="14" s="1"/>
  <c r="I61" i="14" l="1"/>
  <c r="U61" i="14"/>
  <c r="U62" i="14" s="1"/>
  <c r="S61" i="14"/>
  <c r="S62" i="14" s="1"/>
  <c r="O61" i="14"/>
  <c r="O62" i="14" s="1"/>
  <c r="Q61" i="14"/>
  <c r="Q62" i="14" s="1"/>
  <c r="M59" i="14"/>
  <c r="M60" i="14" s="1"/>
  <c r="M32" i="14"/>
  <c r="G61" i="14"/>
  <c r="Q67" i="14" s="1"/>
  <c r="W67" i="14" s="1"/>
  <c r="M61" i="14" l="1"/>
  <c r="Q68" i="14"/>
  <c r="T33" i="1" l="1"/>
  <c r="Q33" i="1"/>
  <c r="N33" i="1"/>
  <c r="J33" i="1"/>
  <c r="G33" i="1"/>
  <c r="W30" i="1"/>
  <c r="C29" i="1"/>
  <c r="W29" i="1" s="1"/>
  <c r="W33" i="1" l="1"/>
  <c r="C33" i="1"/>
</calcChain>
</file>

<file path=xl/sharedStrings.xml><?xml version="1.0" encoding="utf-8"?>
<sst xmlns="http://schemas.openxmlformats.org/spreadsheetml/2006/main" count="287" uniqueCount="192">
  <si>
    <t>Донбаська державна машинобудівна академія</t>
  </si>
  <si>
    <t xml:space="preserve">НАВЧАЛЬНИЙ ПЛАН </t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</si>
  <si>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</si>
  <si>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</si>
  <si>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</si>
  <si>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</si>
  <si>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</si>
  <si>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</si>
  <si>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</si>
  <si>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</si>
  <si>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</si>
  <si>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</si>
  <si>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</si>
  <si>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</si>
  <si>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</si>
  <si>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С</t>
  </si>
  <si>
    <t>К</t>
  </si>
  <si>
    <t>П</t>
  </si>
  <si>
    <t>Д</t>
  </si>
  <si>
    <t>Теоретичне навчання</t>
  </si>
  <si>
    <t>Практика</t>
  </si>
  <si>
    <t>Канікули</t>
  </si>
  <si>
    <t>Всього</t>
  </si>
  <si>
    <t>Переддипломна практика</t>
  </si>
  <si>
    <t>Загальний обсяг</t>
  </si>
  <si>
    <t>екзаменів</t>
  </si>
  <si>
    <t>заліків</t>
  </si>
  <si>
    <t>лекції</t>
  </si>
  <si>
    <t>Разом:</t>
  </si>
  <si>
    <t>Фізичне виховання</t>
  </si>
  <si>
    <t xml:space="preserve"> Кількість екзаменів</t>
  </si>
  <si>
    <t>Кількість годин на тиждень</t>
  </si>
  <si>
    <t xml:space="preserve"> Кількість курсових робіт</t>
  </si>
  <si>
    <t>Міністерство освіти і науки України</t>
  </si>
  <si>
    <t>Тижні</t>
  </si>
  <si>
    <t>курсові</t>
  </si>
  <si>
    <t>проекти</t>
  </si>
  <si>
    <t>роботи</t>
  </si>
  <si>
    <t>1 курс</t>
  </si>
  <si>
    <t>Усього</t>
  </si>
  <si>
    <t>Назва
 практики</t>
  </si>
  <si>
    <t>Переддипломна</t>
  </si>
  <si>
    <t>2 курс</t>
  </si>
  <si>
    <t xml:space="preserve"> Т</t>
  </si>
  <si>
    <t>ЗАТВЕРДЖЕНО:</t>
  </si>
  <si>
    <t>на засіданні Вченої ради</t>
  </si>
  <si>
    <t>(Ковальов В.Д.)</t>
  </si>
  <si>
    <t>2а</t>
  </si>
  <si>
    <t>2б</t>
  </si>
  <si>
    <t>Розподіл за семестрами</t>
  </si>
  <si>
    <t>Семестр</t>
  </si>
  <si>
    <t>А</t>
  </si>
  <si>
    <t>2.1.1</t>
  </si>
  <si>
    <t>вибіркові</t>
  </si>
  <si>
    <t>Є.В. Мироненко</t>
  </si>
  <si>
    <t>Ректор ________________________</t>
  </si>
  <si>
    <r>
      <t xml:space="preserve">підготовки </t>
    </r>
    <r>
      <rPr>
        <b/>
        <sz val="20"/>
        <rFont val="Times New Roman"/>
        <family val="1"/>
        <charset val="204"/>
      </rPr>
      <t>магістра</t>
    </r>
  </si>
  <si>
    <t>Срок навчання - 1 рік 4 міс.</t>
  </si>
  <si>
    <t>На основі ступенів бакалавра, магістра, освітньо-кваліфікаційного рівня спеціаліста</t>
  </si>
  <si>
    <r>
      <t xml:space="preserve">форма навчання:     </t>
    </r>
    <r>
      <rPr>
        <b/>
        <sz val="20"/>
        <rFont val="Times New Roman"/>
        <family val="1"/>
        <charset val="204"/>
      </rPr>
      <t>денна</t>
    </r>
  </si>
  <si>
    <t>C</t>
  </si>
  <si>
    <t xml:space="preserve"> </t>
  </si>
  <si>
    <t xml:space="preserve">       II. ЗВЕДЕНІ ДАНІ ПРО БЮДЖЕТ ЧАСУ, тижні  </t>
  </si>
  <si>
    <t xml:space="preserve">ІІІ. ПРАКТИКА </t>
  </si>
  <si>
    <t>Захист кваліфікаційної роботи магістра</t>
  </si>
  <si>
    <t>Ділове та академічне письмо іноземною мовою</t>
  </si>
  <si>
    <t>№ з/п</t>
  </si>
  <si>
    <t>Кількість кредитів ECTS</t>
  </si>
  <si>
    <t xml:space="preserve">Кількість годин </t>
  </si>
  <si>
    <t>Аудиторні</t>
  </si>
  <si>
    <t>Самостійна робота</t>
  </si>
  <si>
    <t xml:space="preserve">лаборат. </t>
  </si>
  <si>
    <t>практич</t>
  </si>
  <si>
    <t>1. ОБОВ'ЯЗКОВІ НАВЧАЛЬНІ ДИСЦИПЛІНИ</t>
  </si>
  <si>
    <t>1.1.  Цикл загальної підготовки</t>
  </si>
  <si>
    <t>1.2 Цикл професійної підготовки</t>
  </si>
  <si>
    <t>1.2.1</t>
  </si>
  <si>
    <t>1.2.2</t>
  </si>
  <si>
    <t>1.2.3</t>
  </si>
  <si>
    <t>1.2.4</t>
  </si>
  <si>
    <t>2д</t>
  </si>
  <si>
    <t>1.2.5</t>
  </si>
  <si>
    <t>Разом п.1.2</t>
  </si>
  <si>
    <t>1.3. Практична підготовка</t>
  </si>
  <si>
    <t>Разом п. 1.3</t>
  </si>
  <si>
    <t>Разом п 1.4</t>
  </si>
  <si>
    <t>Разом обов'язкові компоненти освітньої програми</t>
  </si>
  <si>
    <t>2. ДИСЦИПЛІНИ ВІЛЬНОГО ВИБОРУ</t>
  </si>
  <si>
    <t>2.1.  Цикл загальної підготовки</t>
  </si>
  <si>
    <t>Разом п.2.1</t>
  </si>
  <si>
    <t>2.2.1</t>
  </si>
  <si>
    <t>2.2.2</t>
  </si>
  <si>
    <t>2.2.3</t>
  </si>
  <si>
    <t>Разом п. 2.2</t>
  </si>
  <si>
    <t>Разом вибіркові компоненти освітньої програми</t>
  </si>
  <si>
    <t>Загальна кількість</t>
  </si>
  <si>
    <t>Кількість заліків</t>
  </si>
  <si>
    <t>Кількість курсових проектів</t>
  </si>
  <si>
    <t>Частка кредитів</t>
  </si>
  <si>
    <t>обов'язкові</t>
  </si>
  <si>
    <t>Декан факультету ФЕМ</t>
  </si>
  <si>
    <t>1.1.2</t>
  </si>
  <si>
    <t>1</t>
  </si>
  <si>
    <t>1.1.3</t>
  </si>
  <si>
    <t>2</t>
  </si>
  <si>
    <t>3д</t>
  </si>
  <si>
    <t>2.2.  Цикл професійної підготовки</t>
  </si>
  <si>
    <t>2.2.4</t>
  </si>
  <si>
    <t>Завідувач кафедри</t>
  </si>
  <si>
    <t>Психологічні технології роботи з персоналом</t>
  </si>
  <si>
    <t>Управління змінами</t>
  </si>
  <si>
    <t>Інформаційно-комунікаційні технології</t>
  </si>
  <si>
    <t>НАЗВА ДИСЦИПЛІНИ</t>
  </si>
  <si>
    <t>І.П. Фоміченко</t>
  </si>
  <si>
    <t>Психологія лідерства та професійної успішності</t>
  </si>
  <si>
    <t>+</t>
  </si>
  <si>
    <t xml:space="preserve">V. План освітнього процесу                               </t>
  </si>
  <si>
    <t>кількість тижнів у семестрі</t>
  </si>
  <si>
    <t>1.4 Атестація</t>
  </si>
  <si>
    <t>Кваліфікаційна робота магістра</t>
  </si>
  <si>
    <t>1.3.1</t>
  </si>
  <si>
    <t>1.3.2</t>
  </si>
  <si>
    <t>1.4.1</t>
  </si>
  <si>
    <t>одну из этих дисциплин рекомендую перенести в обязательные</t>
  </si>
  <si>
    <t>Дисципліни з інших ОП ДДМА</t>
  </si>
  <si>
    <t>с*</t>
  </si>
  <si>
    <t>Примітка:   с* - секційні заняття (факультатив)</t>
  </si>
  <si>
    <t>І . ГРАФІК ОСВІТНЬОГО ПРОЦЕСУ</t>
  </si>
  <si>
    <t xml:space="preserve">Екзаменаційна сесія </t>
  </si>
  <si>
    <t>Атестація</t>
  </si>
  <si>
    <t>IV.  АТЕСТАЦІЯ</t>
  </si>
  <si>
    <t>№</t>
  </si>
  <si>
    <t xml:space="preserve">Охорона праці в галузі та цивільний захист </t>
  </si>
  <si>
    <t>Кількість аудиторних годин
 за семестрами</t>
  </si>
  <si>
    <t>1.2.6</t>
  </si>
  <si>
    <t>Українська мова як іноземна (для іноземних громадян та осіб без громадянства)</t>
  </si>
  <si>
    <t>Гарант освітньої програми</t>
  </si>
  <si>
    <t>Методологія наукових досліджень у професійній сфері</t>
  </si>
  <si>
    <t>Публічна політика та євроінтеграційні процеси</t>
  </si>
  <si>
    <t>Стратегічне управління соціально-економічним розвитком</t>
  </si>
  <si>
    <t>Інформаційна політика, електронне урядування та
електронна демократія</t>
  </si>
  <si>
    <t>Управління проектами в публічній сфері</t>
  </si>
  <si>
    <t>Інвестиційно-інноваційна політика</t>
  </si>
  <si>
    <t>Ділова риторика, діловий протокол</t>
  </si>
  <si>
    <t>Національна  безпека держави</t>
  </si>
  <si>
    <t>Адміністративно-управлінська практика</t>
  </si>
  <si>
    <t>1.4.2</t>
  </si>
  <si>
    <t>Публічне управління у сфері національної безпеки</t>
  </si>
  <si>
    <t>Правове регулювання адміністративної діяльності</t>
  </si>
  <si>
    <t xml:space="preserve">Муніципальний менеджмент </t>
  </si>
  <si>
    <t>Система управління якістю адміністративних послуг</t>
  </si>
  <si>
    <t>Маркетинг територій</t>
  </si>
  <si>
    <t>Галузева та регіональна політика держави</t>
  </si>
  <si>
    <t>Самоменеджмент та особиста тактика державного службовця</t>
  </si>
  <si>
    <t>Управління конфліктами в сфері надання адміністративних
послуг</t>
  </si>
  <si>
    <t>2.2.5</t>
  </si>
  <si>
    <t>1 сем</t>
  </si>
  <si>
    <t>2 сем</t>
  </si>
  <si>
    <t xml:space="preserve">Позначення: Т – теоретичне навчання; С – екзаменаційна сесія;  П – практика; К – канікули; Д– виконання кваліфікаційної роботи; А –  атестація </t>
  </si>
  <si>
    <t>Форма  атестації (екзамен, кваліфікаційна робота)</t>
  </si>
  <si>
    <t>Єдиний державний кваліфікаційний іспит</t>
  </si>
  <si>
    <t>Є</t>
  </si>
  <si>
    <t>Курсова робота "Управління проектами в публічній сфері</t>
  </si>
  <si>
    <t>.</t>
  </si>
  <si>
    <t>1.2.7</t>
  </si>
  <si>
    <t>2.1.2</t>
  </si>
  <si>
    <t>2.1.3</t>
  </si>
  <si>
    <t>2.1.4</t>
  </si>
  <si>
    <t>2.2.6</t>
  </si>
  <si>
    <t>2.2.7</t>
  </si>
  <si>
    <t>2.2.8</t>
  </si>
  <si>
    <t>2.2.9</t>
  </si>
  <si>
    <t>2.2.10</t>
  </si>
  <si>
    <t>2.2.11</t>
  </si>
  <si>
    <t>2.2.12</t>
  </si>
  <si>
    <t>Правове забезпечення державної служби</t>
  </si>
  <si>
    <t>Єдиний державний
 кваліфікаційний іспит</t>
  </si>
  <si>
    <t>Вибіркова дисципліна циклу
 загальної підготовки</t>
  </si>
  <si>
    <t>Вибіркові дисципліни циклу професійної 
підготовки (1 семестр)</t>
  </si>
  <si>
    <t>1, 1</t>
  </si>
  <si>
    <t>Вибіркові дисципліни циклу професійної 
підготовки (2 семестр)</t>
  </si>
  <si>
    <t>2, 2, 2</t>
  </si>
  <si>
    <t>перенес на 1 сем</t>
  </si>
  <si>
    <t>перенес на 2 сем, в поток с 073</t>
  </si>
  <si>
    <r>
      <t xml:space="preserve">з галузі знань  </t>
    </r>
    <r>
      <rPr>
        <b/>
        <sz val="20"/>
        <rFont val="Times New Roman"/>
        <family val="1"/>
        <charset val="204"/>
      </rPr>
      <t>28 Публічне управління та адміністрування</t>
    </r>
  </si>
  <si>
    <r>
      <t xml:space="preserve">спеціальність </t>
    </r>
    <r>
      <rPr>
        <b/>
        <sz val="20"/>
        <rFont val="Times New Roman"/>
        <family val="1"/>
        <charset val="204"/>
      </rPr>
      <t>28 Публічне управління та адміністрування</t>
    </r>
  </si>
  <si>
    <t>Виконання кваліф. роботи</t>
  </si>
  <si>
    <r>
      <t xml:space="preserve">освітня програма:  </t>
    </r>
    <r>
      <rPr>
        <b/>
        <sz val="20"/>
        <rFont val="Times New Roman"/>
        <family val="1"/>
        <charset val="204"/>
      </rPr>
      <t>Державна служба</t>
    </r>
  </si>
  <si>
    <t xml:space="preserve">Адміністративно-управлінська </t>
  </si>
  <si>
    <t>Кваліфікація:  магістр з публічного управління та адміністрування</t>
  </si>
  <si>
    <t xml:space="preserve">протокол № 10  </t>
  </si>
  <si>
    <t>"29" квітня   2021    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</si>
</sst>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#,##0_-;\-* #,##0_-;\ _-;_-@_-"/>
    <numFmt numFmtId="165" formatCode="0.0"/>
    <numFmt numFmtId="167" formatCode="#,##0_-;\-* #,##0_-;\ &quot;&quot;_-;_-@_-"/>
    <numFmt numFmtId="168" formatCode="#,##0;\-* #,##0_-;\ &quot;&quot;_-;_-@_-"/>
    <numFmt numFmtId="169" formatCode="#,##0.0;\-* #,##0.0_-;\ &quot;&quot;_-;_-@_-"/>
    <numFmt numFmtId="170" formatCode="#,##0.0_-;\-* #,##0.0_-;\ &quot;&quot;_-;_-@_-"/>
    <numFmt numFmtId="171" formatCode="#,##0.00_ ;\-#,##0.00\ "/>
    <numFmt numFmtId="172" formatCode="#,##0;\-* #,##0_-;\ _-;_-@_-"/>
  </numFmts>
  <fonts count="39" x14ac:knownFonts="1">
    <font>
      <sz val="10"/>
      <name val="Arial Cyr"/>
      <family val="2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Arial Cyr"/>
      <family val="2"/>
      <charset val="204"/>
    </font>
    <font>
      <sz val="14"/>
      <name val="Arial Cyr"/>
      <family val="2"/>
      <charset val="204"/>
    </font>
    <font>
      <sz val="10"/>
      <name val="Arial Cyr"/>
      <charset val="204"/>
    </font>
    <font>
      <sz val="14"/>
      <name val="Arial Cyr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sz val="16"/>
      <name val="Arial Cyr"/>
      <family val="2"/>
      <charset val="204"/>
    </font>
    <font>
      <sz val="22"/>
      <name val="Times New Roman"/>
      <family val="1"/>
      <charset val="204"/>
    </font>
    <font>
      <b/>
      <sz val="24"/>
      <name val="Times New Roman"/>
      <family val="1"/>
      <charset val="204"/>
    </font>
    <font>
      <sz val="24"/>
      <name val="Times New Roman"/>
      <family val="1"/>
      <charset val="204"/>
    </font>
    <font>
      <sz val="20"/>
      <name val="Times New Roman"/>
      <family val="1"/>
      <charset val="204"/>
    </font>
    <font>
      <u/>
      <sz val="22"/>
      <name val="Times New Roman"/>
      <family val="1"/>
      <charset val="204"/>
    </font>
    <font>
      <b/>
      <sz val="22"/>
      <name val="Times New Roman"/>
      <family val="1"/>
      <charset val="204"/>
    </font>
    <font>
      <sz val="22"/>
      <name val="Arial Cyr"/>
      <family val="2"/>
      <charset val="204"/>
    </font>
    <font>
      <b/>
      <sz val="20"/>
      <name val="Times New Roman"/>
      <family val="1"/>
      <charset val="204"/>
    </font>
    <font>
      <sz val="20"/>
      <name val="Arial Cyr"/>
      <family val="2"/>
      <charset val="204"/>
    </font>
    <font>
      <sz val="16"/>
      <color theme="1"/>
      <name val="Calibri"/>
      <family val="2"/>
      <charset val="204"/>
      <scheme val="minor"/>
    </font>
    <font>
      <sz val="12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0"/>
      <name val="Arial Cyr"/>
      <family val="2"/>
      <charset val="204"/>
    </font>
    <font>
      <sz val="12"/>
      <name val="Times New Roman"/>
      <family val="1"/>
    </font>
    <font>
      <b/>
      <sz val="11"/>
      <name val="Times New Roman"/>
      <family val="1"/>
      <charset val="204"/>
    </font>
    <font>
      <sz val="12"/>
      <name val="Arial"/>
      <family val="2"/>
    </font>
    <font>
      <b/>
      <i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name val="Arial Cyr"/>
      <family val="2"/>
      <charset val="204"/>
    </font>
    <font>
      <b/>
      <sz val="14"/>
      <name val="Times New Roman Cyr"/>
      <charset val="204"/>
    </font>
    <font>
      <b/>
      <sz val="12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</fills>
  <borders count="9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</borders>
  <cellStyleXfs count="5">
    <xf numFmtId="0" fontId="0" fillId="0" borderId="0"/>
    <xf numFmtId="0" fontId="13" fillId="0" borderId="0"/>
    <xf numFmtId="0" fontId="13" fillId="0" borderId="0"/>
    <xf numFmtId="0" fontId="1" fillId="0" borderId="0"/>
    <xf numFmtId="0" fontId="30" fillId="0" borderId="0"/>
  </cellStyleXfs>
  <cellXfs count="677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0" xfId="0" applyFont="1" applyAlignment="1">
      <alignment horizontal="center" vertical="center"/>
    </xf>
    <xf numFmtId="0" fontId="2" fillId="0" borderId="0" xfId="0" applyFont="1" applyBorder="1"/>
    <xf numFmtId="0" fontId="4" fillId="0" borderId="0" xfId="1" applyFont="1"/>
    <xf numFmtId="0" fontId="14" fillId="0" borderId="0" xfId="1" applyFont="1"/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right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0" fillId="0" borderId="0" xfId="0" applyAlignment="1">
      <alignment wrapText="1"/>
    </xf>
    <xf numFmtId="0" fontId="4" fillId="0" borderId="0" xfId="0" applyFont="1" applyBorder="1" applyAlignment="1">
      <alignment horizontal="center"/>
    </xf>
    <xf numFmtId="0" fontId="19" fillId="0" borderId="0" xfId="0" applyFont="1" applyAlignment="1"/>
    <xf numFmtId="0" fontId="9" fillId="0" borderId="0" xfId="0" applyFont="1" applyAlignment="1">
      <alignment vertical="center" wrapText="1"/>
    </xf>
    <xf numFmtId="0" fontId="20" fillId="0" borderId="0" xfId="0" applyFont="1" applyBorder="1" applyAlignment="1"/>
    <xf numFmtId="0" fontId="18" fillId="0" borderId="0" xfId="0" applyFont="1" applyBorder="1" applyAlignment="1">
      <alignment horizontal="center"/>
    </xf>
    <xf numFmtId="0" fontId="3" fillId="0" borderId="0" xfId="0" applyFont="1" applyBorder="1" applyAlignment="1"/>
    <xf numFmtId="0" fontId="21" fillId="0" borderId="0" xfId="0" applyFont="1" applyBorder="1" applyAlignment="1">
      <alignment horizontal="left" wrapText="1"/>
    </xf>
    <xf numFmtId="0" fontId="21" fillId="0" borderId="0" xfId="0" applyFont="1" applyAlignment="1">
      <alignment horizontal="left" wrapText="1"/>
    </xf>
    <xf numFmtId="0" fontId="26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/>
    </xf>
    <xf numFmtId="0" fontId="2" fillId="0" borderId="34" xfId="0" applyFont="1" applyFill="1" applyBorder="1" applyAlignment="1">
      <alignment horizontal="center" vertical="center" wrapText="1"/>
    </xf>
    <xf numFmtId="0" fontId="2" fillId="0" borderId="35" xfId="0" applyFont="1" applyFill="1" applyBorder="1" applyAlignment="1">
      <alignment horizontal="center" vertical="center" wrapText="1"/>
    </xf>
    <xf numFmtId="0" fontId="2" fillId="0" borderId="36" xfId="0" applyFont="1" applyFill="1" applyBorder="1" applyAlignment="1">
      <alignment horizontal="center" vertical="center" wrapText="1"/>
    </xf>
    <xf numFmtId="0" fontId="2" fillId="0" borderId="48" xfId="0" applyFont="1" applyFill="1" applyBorder="1" applyAlignment="1">
      <alignment horizontal="center" vertical="center" wrapText="1"/>
    </xf>
    <xf numFmtId="0" fontId="2" fillId="0" borderId="56" xfId="0" applyFont="1" applyFill="1" applyBorder="1" applyAlignment="1">
      <alignment horizontal="center" vertical="center" wrapText="1"/>
    </xf>
    <xf numFmtId="0" fontId="3" fillId="0" borderId="15" xfId="0" applyFont="1" applyBorder="1" applyAlignment="1">
      <alignment horizontal="center"/>
    </xf>
    <xf numFmtId="0" fontId="2" fillId="0" borderId="49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3" borderId="49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0" borderId="43" xfId="0" applyFont="1" applyFill="1" applyBorder="1" applyAlignment="1">
      <alignment horizontal="center" vertical="center" wrapText="1"/>
    </xf>
    <xf numFmtId="0" fontId="3" fillId="0" borderId="16" xfId="0" applyFont="1" applyBorder="1" applyAlignment="1">
      <alignment horizontal="center"/>
    </xf>
    <xf numFmtId="0" fontId="2" fillId="0" borderId="25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25" xfId="0" applyFont="1" applyFill="1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5" fillId="0" borderId="0" xfId="1" applyFont="1"/>
    <xf numFmtId="0" fontId="16" fillId="0" borderId="0" xfId="1" applyFont="1"/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vertical="center"/>
    </xf>
    <xf numFmtId="165" fontId="29" fillId="4" borderId="13" xfId="2" applyNumberFormat="1" applyFont="1" applyFill="1" applyBorder="1" applyAlignment="1" applyProtection="1">
      <alignment horizontal="center" vertical="center"/>
    </xf>
    <xf numFmtId="165" fontId="28" fillId="4" borderId="29" xfId="2" applyNumberFormat="1" applyFont="1" applyFill="1" applyBorder="1" applyAlignment="1" applyProtection="1">
      <alignment horizontal="center" vertical="center"/>
    </xf>
    <xf numFmtId="167" fontId="2" fillId="0" borderId="0" xfId="2" applyNumberFormat="1" applyFont="1" applyFill="1" applyBorder="1" applyAlignment="1" applyProtection="1">
      <alignment vertical="center"/>
    </xf>
    <xf numFmtId="0" fontId="2" fillId="3" borderId="39" xfId="2" applyNumberFormat="1" applyFont="1" applyFill="1" applyBorder="1" applyAlignment="1" applyProtection="1">
      <alignment horizontal="center" vertical="center"/>
    </xf>
    <xf numFmtId="0" fontId="2" fillId="3" borderId="41" xfId="2" applyNumberFormat="1" applyFont="1" applyFill="1" applyBorder="1" applyAlignment="1" applyProtection="1">
      <alignment horizontal="center" vertical="center"/>
    </xf>
    <xf numFmtId="0" fontId="2" fillId="3" borderId="42" xfId="2" applyNumberFormat="1" applyFont="1" applyFill="1" applyBorder="1" applyAlignment="1" applyProtection="1">
      <alignment horizontal="center" vertical="center"/>
    </xf>
    <xf numFmtId="0" fontId="2" fillId="3" borderId="30" xfId="2" applyNumberFormat="1" applyFont="1" applyFill="1" applyBorder="1" applyAlignment="1" applyProtection="1">
      <alignment horizontal="center" vertical="center"/>
    </xf>
    <xf numFmtId="0" fontId="2" fillId="3" borderId="31" xfId="2" applyNumberFormat="1" applyFont="1" applyFill="1" applyBorder="1" applyAlignment="1" applyProtection="1">
      <alignment horizontal="center" vertical="center"/>
    </xf>
    <xf numFmtId="0" fontId="2" fillId="3" borderId="55" xfId="2" applyNumberFormat="1" applyFont="1" applyFill="1" applyBorder="1" applyAlignment="1" applyProtection="1">
      <alignment horizontal="center" vertical="center"/>
    </xf>
    <xf numFmtId="0" fontId="2" fillId="3" borderId="29" xfId="2" applyNumberFormat="1" applyFont="1" applyFill="1" applyBorder="1" applyAlignment="1" applyProtection="1">
      <alignment horizontal="center" vertical="center"/>
    </xf>
    <xf numFmtId="0" fontId="2" fillId="3" borderId="60" xfId="2" applyNumberFormat="1" applyFont="1" applyFill="1" applyBorder="1" applyAlignment="1" applyProtection="1">
      <alignment horizontal="center" vertical="center"/>
    </xf>
    <xf numFmtId="0" fontId="2" fillId="3" borderId="63" xfId="2" applyNumberFormat="1" applyFont="1" applyFill="1" applyBorder="1" applyAlignment="1" applyProtection="1">
      <alignment horizontal="center" vertical="center"/>
    </xf>
    <xf numFmtId="0" fontId="2" fillId="3" borderId="24" xfId="2" applyNumberFormat="1" applyFont="1" applyFill="1" applyBorder="1" applyAlignment="1" applyProtection="1">
      <alignment horizontal="center" vertical="center"/>
    </xf>
    <xf numFmtId="0" fontId="31" fillId="3" borderId="34" xfId="2" applyFont="1" applyFill="1" applyBorder="1" applyAlignment="1">
      <alignment horizontal="center" vertical="center" wrapText="1"/>
    </xf>
    <xf numFmtId="0" fontId="31" fillId="3" borderId="36" xfId="2" applyFont="1" applyFill="1" applyBorder="1" applyAlignment="1">
      <alignment horizontal="center" vertical="center" wrapText="1"/>
    </xf>
    <xf numFmtId="0" fontId="6" fillId="0" borderId="13" xfId="2" applyFont="1" applyFill="1" applyBorder="1" applyAlignment="1">
      <alignment horizontal="center" vertical="center" wrapText="1"/>
    </xf>
    <xf numFmtId="165" fontId="32" fillId="0" borderId="13" xfId="2" applyNumberFormat="1" applyFont="1" applyFill="1" applyBorder="1" applyAlignment="1">
      <alignment horizontal="center" vertical="center" wrapText="1"/>
    </xf>
    <xf numFmtId="1" fontId="32" fillId="0" borderId="13" xfId="2" applyNumberFormat="1" applyFont="1" applyFill="1" applyBorder="1" applyAlignment="1">
      <alignment horizontal="center" vertical="center" wrapText="1"/>
    </xf>
    <xf numFmtId="1" fontId="32" fillId="0" borderId="12" xfId="2" applyNumberFormat="1" applyFont="1" applyFill="1" applyBorder="1" applyAlignment="1">
      <alignment horizontal="center" vertical="center" wrapText="1"/>
    </xf>
    <xf numFmtId="1" fontId="32" fillId="0" borderId="29" xfId="2" applyNumberFormat="1" applyFont="1" applyFill="1" applyBorder="1" applyAlignment="1">
      <alignment horizontal="center" vertical="center" wrapText="1"/>
    </xf>
    <xf numFmtId="167" fontId="33" fillId="0" borderId="0" xfId="2" applyNumberFormat="1" applyFont="1" applyFill="1" applyBorder="1" applyAlignment="1" applyProtection="1">
      <alignment vertical="center"/>
    </xf>
    <xf numFmtId="1" fontId="6" fillId="3" borderId="29" xfId="2" applyNumberFormat="1" applyFont="1" applyFill="1" applyBorder="1" applyAlignment="1">
      <alignment horizontal="center" vertical="center" wrapText="1"/>
    </xf>
    <xf numFmtId="1" fontId="6" fillId="3" borderId="29" xfId="0" applyNumberFormat="1" applyFont="1" applyFill="1" applyBorder="1" applyAlignment="1" applyProtection="1">
      <alignment horizontal="center" vertical="center"/>
    </xf>
    <xf numFmtId="0" fontId="6" fillId="3" borderId="34" xfId="0" applyFont="1" applyFill="1" applyBorder="1" applyAlignment="1">
      <alignment horizontal="center" vertical="center" wrapText="1"/>
    </xf>
    <xf numFmtId="0" fontId="6" fillId="3" borderId="48" xfId="0" applyFont="1" applyFill="1" applyBorder="1" applyAlignment="1">
      <alignment horizontal="center" vertical="center" wrapText="1"/>
    </xf>
    <xf numFmtId="0" fontId="6" fillId="3" borderId="36" xfId="0" applyFont="1" applyFill="1" applyBorder="1" applyAlignment="1">
      <alignment horizontal="center" vertical="center" wrapText="1"/>
    </xf>
    <xf numFmtId="1" fontId="6" fillId="3" borderId="71" xfId="0" applyNumberFormat="1" applyFont="1" applyFill="1" applyBorder="1" applyAlignment="1" applyProtection="1">
      <alignment horizontal="center" vertical="center"/>
    </xf>
    <xf numFmtId="1" fontId="6" fillId="3" borderId="13" xfId="0" applyNumberFormat="1" applyFont="1" applyFill="1" applyBorder="1" applyAlignment="1" applyProtection="1">
      <alignment horizontal="center" vertical="center"/>
    </xf>
    <xf numFmtId="1" fontId="6" fillId="3" borderId="47" xfId="2" applyNumberFormat="1" applyFont="1" applyFill="1" applyBorder="1" applyAlignment="1">
      <alignment horizontal="center" vertical="center" wrapText="1"/>
    </xf>
    <xf numFmtId="1" fontId="6" fillId="3" borderId="13" xfId="2" applyNumberFormat="1" applyFont="1" applyFill="1" applyBorder="1" applyAlignment="1">
      <alignment horizontal="center" vertical="center" wrapText="1"/>
    </xf>
    <xf numFmtId="1" fontId="2" fillId="0" borderId="4" xfId="2" applyNumberFormat="1" applyFont="1" applyFill="1" applyBorder="1" applyAlignment="1">
      <alignment horizontal="center" vertical="center"/>
    </xf>
    <xf numFmtId="49" fontId="2" fillId="0" borderId="1" xfId="2" applyNumberFormat="1" applyFont="1" applyFill="1" applyBorder="1" applyAlignment="1">
      <alignment horizontal="center" vertical="center"/>
    </xf>
    <xf numFmtId="49" fontId="2" fillId="0" borderId="2" xfId="2" applyNumberFormat="1" applyFont="1" applyFill="1" applyBorder="1" applyAlignment="1">
      <alignment horizontal="center" vertical="center"/>
    </xf>
    <xf numFmtId="0" fontId="2" fillId="0" borderId="2" xfId="2" applyNumberFormat="1" applyFont="1" applyFill="1" applyBorder="1" applyAlignment="1">
      <alignment horizontal="center" vertical="center"/>
    </xf>
    <xf numFmtId="169" fontId="2" fillId="0" borderId="15" xfId="2" applyNumberFormat="1" applyFont="1" applyFill="1" applyBorder="1" applyAlignment="1" applyProtection="1">
      <alignment horizontal="center" vertical="center"/>
    </xf>
    <xf numFmtId="1" fontId="2" fillId="0" borderId="54" xfId="2" applyNumberFormat="1" applyFont="1" applyFill="1" applyBorder="1" applyAlignment="1">
      <alignment horizontal="center" vertical="center"/>
    </xf>
    <xf numFmtId="1" fontId="2" fillId="0" borderId="49" xfId="2" applyNumberFormat="1" applyFont="1" applyFill="1" applyBorder="1" applyAlignment="1" applyProtection="1">
      <alignment horizontal="center" vertical="center"/>
    </xf>
    <xf numFmtId="1" fontId="2" fillId="0" borderId="1" xfId="2" applyNumberFormat="1" applyFont="1" applyFill="1" applyBorder="1" applyAlignment="1">
      <alignment horizontal="center" vertical="center"/>
    </xf>
    <xf numFmtId="0" fontId="2" fillId="0" borderId="1" xfId="2" applyNumberFormat="1" applyFont="1" applyFill="1" applyBorder="1" applyAlignment="1">
      <alignment horizontal="center" vertical="center"/>
    </xf>
    <xf numFmtId="1" fontId="2" fillId="0" borderId="2" xfId="2" applyNumberFormat="1" applyFont="1" applyFill="1" applyBorder="1" applyAlignment="1">
      <alignment horizontal="center" vertical="center" wrapText="1"/>
    </xf>
    <xf numFmtId="0" fontId="2" fillId="0" borderId="49" xfId="2" applyNumberFormat="1" applyFont="1" applyFill="1" applyBorder="1" applyAlignment="1">
      <alignment horizontal="center" vertical="center" wrapText="1"/>
    </xf>
    <xf numFmtId="0" fontId="2" fillId="0" borderId="1" xfId="2" applyNumberFormat="1" applyFont="1" applyFill="1" applyBorder="1" applyAlignment="1">
      <alignment horizontal="center" vertical="center" wrapText="1"/>
    </xf>
    <xf numFmtId="0" fontId="2" fillId="0" borderId="3" xfId="2" applyNumberFormat="1" applyFont="1" applyFill="1" applyBorder="1" applyAlignment="1">
      <alignment horizontal="center" vertical="center" wrapText="1"/>
    </xf>
    <xf numFmtId="0" fontId="2" fillId="0" borderId="4" xfId="2" applyNumberFormat="1" applyFont="1" applyFill="1" applyBorder="1" applyAlignment="1">
      <alignment horizontal="center" vertical="center" wrapText="1"/>
    </xf>
    <xf numFmtId="0" fontId="2" fillId="0" borderId="41" xfId="2" applyNumberFormat="1" applyFont="1" applyFill="1" applyBorder="1" applyAlignment="1" applyProtection="1">
      <alignment horizontal="center" vertical="center"/>
    </xf>
    <xf numFmtId="0" fontId="6" fillId="3" borderId="11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/>
    </xf>
    <xf numFmtId="170" fontId="2" fillId="0" borderId="0" xfId="2" applyNumberFormat="1" applyFont="1" applyFill="1" applyBorder="1" applyAlignment="1" applyProtection="1">
      <alignment vertical="center"/>
    </xf>
    <xf numFmtId="165" fontId="2" fillId="3" borderId="0" xfId="2" applyNumberFormat="1" applyFont="1" applyFill="1" applyBorder="1" applyAlignment="1" applyProtection="1">
      <alignment horizontal="center" vertical="center"/>
    </xf>
    <xf numFmtId="167" fontId="2" fillId="3" borderId="0" xfId="2" applyNumberFormat="1" applyFont="1" applyFill="1" applyBorder="1" applyAlignment="1" applyProtection="1">
      <alignment vertical="center"/>
    </xf>
    <xf numFmtId="167" fontId="33" fillId="3" borderId="0" xfId="2" applyNumberFormat="1" applyFont="1" applyFill="1" applyBorder="1" applyAlignment="1" applyProtection="1">
      <alignment vertical="center"/>
    </xf>
    <xf numFmtId="0" fontId="2" fillId="0" borderId="1" xfId="0" applyFont="1" applyBorder="1"/>
    <xf numFmtId="167" fontId="2" fillId="0" borderId="1" xfId="2" applyNumberFormat="1" applyFont="1" applyFill="1" applyBorder="1" applyAlignment="1" applyProtection="1">
      <alignment vertical="center"/>
    </xf>
    <xf numFmtId="171" fontId="33" fillId="0" borderId="0" xfId="2" applyNumberFormat="1" applyFont="1" applyFill="1" applyBorder="1" applyAlignment="1" applyProtection="1">
      <alignment vertical="center"/>
    </xf>
    <xf numFmtId="1" fontId="6" fillId="3" borderId="0" xfId="2" applyNumberFormat="1" applyFont="1" applyFill="1" applyBorder="1" applyAlignment="1">
      <alignment horizontal="center" vertical="center" wrapText="1"/>
    </xf>
    <xf numFmtId="1" fontId="6" fillId="5" borderId="1" xfId="2" applyNumberFormat="1" applyFont="1" applyFill="1" applyBorder="1" applyAlignment="1">
      <alignment horizontal="center" vertical="center" wrapText="1"/>
    </xf>
    <xf numFmtId="0" fontId="2" fillId="6" borderId="34" xfId="2" applyNumberFormat="1" applyFont="1" applyFill="1" applyBorder="1" applyAlignment="1" applyProtection="1">
      <alignment horizontal="center" vertical="center"/>
    </xf>
    <xf numFmtId="0" fontId="2" fillId="6" borderId="36" xfId="2" applyNumberFormat="1" applyFont="1" applyFill="1" applyBorder="1" applyAlignment="1" applyProtection="1">
      <alignment horizontal="center" vertical="center"/>
    </xf>
    <xf numFmtId="167" fontId="33" fillId="6" borderId="0" xfId="2" applyNumberFormat="1" applyFont="1" applyFill="1" applyBorder="1" applyAlignment="1" applyProtection="1">
      <alignment vertical="center"/>
    </xf>
    <xf numFmtId="0" fontId="2" fillId="6" borderId="55" xfId="2" applyNumberFormat="1" applyFont="1" applyFill="1" applyBorder="1" applyAlignment="1" applyProtection="1">
      <alignment horizontal="center" vertical="center"/>
    </xf>
    <xf numFmtId="0" fontId="2" fillId="6" borderId="23" xfId="2" applyNumberFormat="1" applyFont="1" applyFill="1" applyBorder="1" applyAlignment="1" applyProtection="1">
      <alignment horizontal="center" vertical="center"/>
    </xf>
    <xf numFmtId="0" fontId="2" fillId="6" borderId="1" xfId="2" applyNumberFormat="1" applyFont="1" applyFill="1" applyBorder="1" applyAlignment="1" applyProtection="1">
      <alignment horizontal="center" vertical="center"/>
    </xf>
    <xf numFmtId="0" fontId="2" fillId="6" borderId="37" xfId="0" applyFont="1" applyFill="1" applyBorder="1" applyAlignment="1">
      <alignment horizontal="center" vertical="center"/>
    </xf>
    <xf numFmtId="0" fontId="31" fillId="6" borderId="49" xfId="2" applyFont="1" applyFill="1" applyBorder="1" applyAlignment="1">
      <alignment horizontal="center" vertical="center" wrapText="1"/>
    </xf>
    <xf numFmtId="0" fontId="31" fillId="6" borderId="3" xfId="2" applyFont="1" applyFill="1" applyBorder="1" applyAlignment="1">
      <alignment horizontal="center" vertical="center" wrapText="1"/>
    </xf>
    <xf numFmtId="0" fontId="31" fillId="6" borderId="2" xfId="2" applyFont="1" applyFill="1" applyBorder="1" applyAlignment="1">
      <alignment horizontal="center" vertical="center" wrapText="1"/>
    </xf>
    <xf numFmtId="167" fontId="31" fillId="6" borderId="0" xfId="2" applyNumberFormat="1" applyFont="1" applyFill="1" applyBorder="1" applyAlignment="1" applyProtection="1">
      <alignment vertical="center"/>
    </xf>
    <xf numFmtId="0" fontId="2" fillId="6" borderId="49" xfId="2" applyFont="1" applyFill="1" applyBorder="1" applyAlignment="1">
      <alignment horizontal="center" vertical="center" wrapText="1"/>
    </xf>
    <xf numFmtId="0" fontId="2" fillId="6" borderId="3" xfId="2" applyFont="1" applyFill="1" applyBorder="1" applyAlignment="1">
      <alignment horizontal="center" vertical="center" wrapText="1"/>
    </xf>
    <xf numFmtId="0" fontId="2" fillId="6" borderId="56" xfId="0" applyFont="1" applyFill="1" applyBorder="1" applyAlignment="1">
      <alignment horizontal="center" vertical="center"/>
    </xf>
    <xf numFmtId="167" fontId="33" fillId="6" borderId="0" xfId="0" applyNumberFormat="1" applyFont="1" applyFill="1" applyAlignment="1">
      <alignment vertical="center"/>
    </xf>
    <xf numFmtId="0" fontId="2" fillId="6" borderId="51" xfId="0" applyFont="1" applyFill="1" applyBorder="1" applyAlignment="1">
      <alignment horizontal="center" vertical="center"/>
    </xf>
    <xf numFmtId="0" fontId="2" fillId="6" borderId="57" xfId="0" applyFont="1" applyFill="1" applyBorder="1" applyAlignment="1">
      <alignment horizontal="center" vertical="center"/>
    </xf>
    <xf numFmtId="0" fontId="2" fillId="6" borderId="49" xfId="2" applyNumberFormat="1" applyFont="1" applyFill="1" applyBorder="1" applyAlignment="1">
      <alignment horizontal="center" vertical="center" wrapText="1"/>
    </xf>
    <xf numFmtId="0" fontId="2" fillId="6" borderId="3" xfId="2" applyNumberFormat="1" applyFont="1" applyFill="1" applyBorder="1" applyAlignment="1">
      <alignment horizontal="center" vertical="center" wrapText="1"/>
    </xf>
    <xf numFmtId="0" fontId="2" fillId="6" borderId="3" xfId="2" applyNumberFormat="1" applyFont="1" applyFill="1" applyBorder="1" applyAlignment="1" applyProtection="1">
      <alignment horizontal="center" vertical="center"/>
    </xf>
    <xf numFmtId="1" fontId="6" fillId="6" borderId="36" xfId="2" applyNumberFormat="1" applyFont="1" applyFill="1" applyBorder="1" applyAlignment="1" applyProtection="1">
      <alignment horizontal="center" vertical="center"/>
    </xf>
    <xf numFmtId="165" fontId="6" fillId="6" borderId="34" xfId="2" applyNumberFormat="1" applyFont="1" applyFill="1" applyBorder="1" applyAlignment="1" applyProtection="1">
      <alignment horizontal="center" vertical="center"/>
    </xf>
    <xf numFmtId="1" fontId="6" fillId="6" borderId="48" xfId="2" applyNumberFormat="1" applyFont="1" applyFill="1" applyBorder="1" applyAlignment="1" applyProtection="1">
      <alignment horizontal="center" vertical="center"/>
    </xf>
    <xf numFmtId="167" fontId="2" fillId="6" borderId="0" xfId="2" applyNumberFormat="1" applyFont="1" applyFill="1" applyBorder="1" applyAlignment="1" applyProtection="1">
      <alignment vertical="center"/>
    </xf>
    <xf numFmtId="0" fontId="2" fillId="6" borderId="41" xfId="2" applyNumberFormat="1" applyFont="1" applyFill="1" applyBorder="1" applyAlignment="1">
      <alignment horizontal="center" vertical="center" wrapText="1"/>
    </xf>
    <xf numFmtId="0" fontId="2" fillId="6" borderId="39" xfId="2" applyNumberFormat="1" applyFont="1" applyFill="1" applyBorder="1" applyAlignment="1">
      <alignment horizontal="center" vertical="center" wrapText="1"/>
    </xf>
    <xf numFmtId="0" fontId="2" fillId="6" borderId="41" xfId="2" applyNumberFormat="1" applyFont="1" applyFill="1" applyBorder="1" applyAlignment="1" applyProtection="1">
      <alignment horizontal="center" vertical="center"/>
    </xf>
    <xf numFmtId="165" fontId="6" fillId="6" borderId="25" xfId="2" applyNumberFormat="1" applyFont="1" applyFill="1" applyBorder="1" applyAlignment="1" applyProtection="1">
      <alignment horizontal="center" vertical="center"/>
    </xf>
    <xf numFmtId="1" fontId="6" fillId="6" borderId="6" xfId="2" applyNumberFormat="1" applyFont="1" applyFill="1" applyBorder="1" applyAlignment="1" applyProtection="1">
      <alignment horizontal="center" vertical="center"/>
    </xf>
    <xf numFmtId="1" fontId="6" fillId="6" borderId="10" xfId="2" applyNumberFormat="1" applyFont="1" applyFill="1" applyBorder="1" applyAlignment="1" applyProtection="1">
      <alignment horizontal="center" vertical="center"/>
    </xf>
    <xf numFmtId="1" fontId="6" fillId="0" borderId="29" xfId="2" applyNumberFormat="1" applyFont="1" applyFill="1" applyBorder="1" applyAlignment="1">
      <alignment horizontal="center" vertical="center" wrapText="1"/>
    </xf>
    <xf numFmtId="0" fontId="2" fillId="0" borderId="39" xfId="2" applyNumberFormat="1" applyFont="1" applyFill="1" applyBorder="1" applyAlignment="1" applyProtection="1">
      <alignment horizontal="center" vertical="center"/>
    </xf>
    <xf numFmtId="0" fontId="2" fillId="0" borderId="38" xfId="2" applyNumberFormat="1" applyFont="1" applyFill="1" applyBorder="1" applyAlignment="1" applyProtection="1">
      <alignment horizontal="center" vertical="center"/>
    </xf>
    <xf numFmtId="0" fontId="2" fillId="0" borderId="43" xfId="2" applyNumberFormat="1" applyFont="1" applyFill="1" applyBorder="1" applyAlignment="1" applyProtection="1">
      <alignment horizontal="center" vertical="center"/>
    </xf>
    <xf numFmtId="0" fontId="2" fillId="0" borderId="30" xfId="2" applyNumberFormat="1" applyFont="1" applyFill="1" applyBorder="1" applyAlignment="1" applyProtection="1">
      <alignment horizontal="center" vertical="center"/>
    </xf>
    <xf numFmtId="0" fontId="2" fillId="0" borderId="44" xfId="2" applyNumberFormat="1" applyFont="1" applyFill="1" applyBorder="1" applyAlignment="1" applyProtection="1">
      <alignment horizontal="center" vertical="center"/>
    </xf>
    <xf numFmtId="0" fontId="2" fillId="0" borderId="31" xfId="2" applyNumberFormat="1" applyFont="1" applyFill="1" applyBorder="1" applyAlignment="1" applyProtection="1">
      <alignment horizontal="center" vertical="center"/>
    </xf>
    <xf numFmtId="0" fontId="2" fillId="0" borderId="55" xfId="2" applyNumberFormat="1" applyFont="1" applyFill="1" applyBorder="1" applyAlignment="1" applyProtection="1">
      <alignment horizontal="center" vertical="center"/>
    </xf>
    <xf numFmtId="0" fontId="2" fillId="0" borderId="29" xfId="2" applyNumberFormat="1" applyFont="1" applyFill="1" applyBorder="1" applyAlignment="1" applyProtection="1">
      <alignment horizontal="center" vertical="center"/>
    </xf>
    <xf numFmtId="0" fontId="2" fillId="0" borderId="0" xfId="2" applyNumberFormat="1" applyFont="1" applyFill="1" applyBorder="1" applyAlignment="1" applyProtection="1">
      <alignment horizontal="center" vertical="center"/>
    </xf>
    <xf numFmtId="0" fontId="2" fillId="0" borderId="60" xfId="2" applyNumberFormat="1" applyFont="1" applyFill="1" applyBorder="1" applyAlignment="1" applyProtection="1">
      <alignment horizontal="center" vertical="center"/>
    </xf>
    <xf numFmtId="0" fontId="2" fillId="0" borderId="63" xfId="2" applyNumberFormat="1" applyFont="1" applyFill="1" applyBorder="1" applyAlignment="1" applyProtection="1">
      <alignment horizontal="center" vertical="center"/>
    </xf>
    <xf numFmtId="49" fontId="6" fillId="0" borderId="34" xfId="0" applyNumberFormat="1" applyFont="1" applyFill="1" applyBorder="1" applyAlignment="1" applyProtection="1">
      <alignment horizontal="center" vertical="center"/>
    </xf>
    <xf numFmtId="0" fontId="6" fillId="0" borderId="56" xfId="2" applyFont="1" applyFill="1" applyBorder="1" applyAlignment="1">
      <alignment horizontal="center" vertical="center" wrapText="1"/>
    </xf>
    <xf numFmtId="49" fontId="6" fillId="0" borderId="35" xfId="2" applyNumberFormat="1" applyFont="1" applyFill="1" applyBorder="1" applyAlignment="1">
      <alignment horizontal="center" vertical="center" wrapText="1"/>
    </xf>
    <xf numFmtId="167" fontId="6" fillId="0" borderId="48" xfId="2" applyNumberFormat="1" applyFont="1" applyFill="1" applyBorder="1" applyAlignment="1" applyProtection="1">
      <alignment horizontal="center" vertical="center" wrapText="1"/>
    </xf>
    <xf numFmtId="165" fontId="6" fillId="0" borderId="50" xfId="2" applyNumberFormat="1" applyFont="1" applyFill="1" applyBorder="1" applyAlignment="1" applyProtection="1">
      <alignment horizontal="center" vertical="center"/>
    </xf>
    <xf numFmtId="1" fontId="6" fillId="0" borderId="50" xfId="2" applyNumberFormat="1" applyFont="1" applyFill="1" applyBorder="1" applyAlignment="1" applyProtection="1">
      <alignment horizontal="center" vertical="center"/>
    </xf>
    <xf numFmtId="1" fontId="6" fillId="0" borderId="34" xfId="2" applyNumberFormat="1" applyFont="1" applyFill="1" applyBorder="1" applyAlignment="1" applyProtection="1">
      <alignment horizontal="center" vertical="center"/>
    </xf>
    <xf numFmtId="1" fontId="6" fillId="0" borderId="35" xfId="2" applyNumberFormat="1" applyFont="1" applyFill="1" applyBorder="1" applyAlignment="1" applyProtection="1">
      <alignment horizontal="center" vertical="center"/>
    </xf>
    <xf numFmtId="1" fontId="6" fillId="0" borderId="36" xfId="2" applyNumberFormat="1" applyFont="1" applyFill="1" applyBorder="1" applyAlignment="1" applyProtection="1">
      <alignment horizontal="center" vertical="center"/>
    </xf>
    <xf numFmtId="0" fontId="31" fillId="0" borderId="34" xfId="2" applyFont="1" applyFill="1" applyBorder="1" applyAlignment="1">
      <alignment horizontal="center" vertical="center" wrapText="1"/>
    </xf>
    <xf numFmtId="49" fontId="6" fillId="0" borderId="49" xfId="0" applyNumberFormat="1" applyFont="1" applyFill="1" applyBorder="1" applyAlignment="1" applyProtection="1">
      <alignment horizontal="center" vertical="center"/>
    </xf>
    <xf numFmtId="49" fontId="6" fillId="0" borderId="3" xfId="2" applyNumberFormat="1" applyFont="1" applyFill="1" applyBorder="1" applyAlignment="1">
      <alignment vertical="center" wrapText="1"/>
    </xf>
    <xf numFmtId="0" fontId="6" fillId="0" borderId="4" xfId="2" applyFont="1" applyFill="1" applyBorder="1" applyAlignment="1">
      <alignment horizontal="center" vertical="center" wrapText="1"/>
    </xf>
    <xf numFmtId="49" fontId="6" fillId="0" borderId="1" xfId="2" applyNumberFormat="1" applyFont="1" applyFill="1" applyBorder="1" applyAlignment="1">
      <alignment horizontal="center" vertical="center" wrapText="1"/>
    </xf>
    <xf numFmtId="167" fontId="6" fillId="0" borderId="2" xfId="2" applyNumberFormat="1" applyFont="1" applyFill="1" applyBorder="1" applyAlignment="1" applyProtection="1">
      <alignment horizontal="center" vertical="center" wrapText="1"/>
    </xf>
    <xf numFmtId="165" fontId="6" fillId="0" borderId="54" xfId="2" applyNumberFormat="1" applyFont="1" applyFill="1" applyBorder="1" applyAlignment="1" applyProtection="1">
      <alignment horizontal="center" vertical="center"/>
    </xf>
    <xf numFmtId="1" fontId="6" fillId="0" borderId="54" xfId="2" applyNumberFormat="1" applyFont="1" applyFill="1" applyBorder="1" applyAlignment="1" applyProtection="1">
      <alignment horizontal="center" vertical="center"/>
    </xf>
    <xf numFmtId="1" fontId="6" fillId="0" borderId="49" xfId="2" applyNumberFormat="1" applyFont="1" applyFill="1" applyBorder="1" applyAlignment="1" applyProtection="1">
      <alignment horizontal="center" vertical="center"/>
    </xf>
    <xf numFmtId="1" fontId="6" fillId="0" borderId="1" xfId="2" applyNumberFormat="1" applyFont="1" applyFill="1" applyBorder="1" applyAlignment="1" applyProtection="1">
      <alignment horizontal="center" vertical="center"/>
    </xf>
    <xf numFmtId="1" fontId="6" fillId="0" borderId="3" xfId="2" applyNumberFormat="1" applyFont="1" applyFill="1" applyBorder="1" applyAlignment="1" applyProtection="1">
      <alignment horizontal="center" vertical="center"/>
    </xf>
    <xf numFmtId="0" fontId="31" fillId="0" borderId="49" xfId="2" applyFont="1" applyFill="1" applyBorder="1" applyAlignment="1">
      <alignment horizontal="center" vertical="center" wrapText="1"/>
    </xf>
    <xf numFmtId="0" fontId="31" fillId="0" borderId="1" xfId="2" applyFont="1" applyFill="1" applyBorder="1" applyAlignment="1">
      <alignment horizontal="center" vertical="center" wrapText="1"/>
    </xf>
    <xf numFmtId="0" fontId="31" fillId="0" borderId="3" xfId="2" applyFont="1" applyFill="1" applyBorder="1" applyAlignment="1">
      <alignment horizontal="center" vertical="center" wrapText="1"/>
    </xf>
    <xf numFmtId="0" fontId="31" fillId="0" borderId="4" xfId="2" applyFont="1" applyFill="1" applyBorder="1" applyAlignment="1">
      <alignment horizontal="center" vertical="center" wrapText="1"/>
    </xf>
    <xf numFmtId="0" fontId="31" fillId="0" borderId="2" xfId="2" applyFont="1" applyFill="1" applyBorder="1" applyAlignment="1">
      <alignment horizontal="center" vertical="center" wrapText="1"/>
    </xf>
    <xf numFmtId="49" fontId="6" fillId="0" borderId="32" xfId="0" applyNumberFormat="1" applyFont="1" applyFill="1" applyBorder="1" applyAlignment="1" applyProtection="1">
      <alignment horizontal="center" vertical="center"/>
    </xf>
    <xf numFmtId="0" fontId="6" fillId="0" borderId="34" xfId="2" applyFont="1" applyFill="1" applyBorder="1" applyAlignment="1">
      <alignment horizontal="center" vertical="center" wrapText="1"/>
    </xf>
    <xf numFmtId="0" fontId="6" fillId="0" borderId="35" xfId="2" applyFont="1" applyFill="1" applyBorder="1" applyAlignment="1">
      <alignment horizontal="center" vertical="center" wrapText="1"/>
    </xf>
    <xf numFmtId="0" fontId="6" fillId="0" borderId="48" xfId="2" applyFont="1" applyFill="1" applyBorder="1" applyAlignment="1">
      <alignment horizontal="center" vertical="center" wrapText="1"/>
    </xf>
    <xf numFmtId="49" fontId="6" fillId="0" borderId="15" xfId="0" applyNumberFormat="1" applyFont="1" applyFill="1" applyBorder="1" applyAlignment="1" applyProtection="1">
      <alignment horizontal="center" vertical="center"/>
    </xf>
    <xf numFmtId="49" fontId="6" fillId="0" borderId="9" xfId="2" applyNumberFormat="1" applyFont="1" applyFill="1" applyBorder="1" applyAlignment="1">
      <alignment horizontal="left" vertical="center" wrapText="1"/>
    </xf>
    <xf numFmtId="0" fontId="6" fillId="0" borderId="49" xfId="2" applyFont="1" applyFill="1" applyBorder="1" applyAlignment="1">
      <alignment horizontal="center" vertical="center" wrapText="1"/>
    </xf>
    <xf numFmtId="0" fontId="6" fillId="0" borderId="2" xfId="2" applyFont="1" applyFill="1" applyBorder="1" applyAlignment="1">
      <alignment horizontal="center" vertical="center" wrapText="1"/>
    </xf>
    <xf numFmtId="168" fontId="34" fillId="0" borderId="3" xfId="2" applyNumberFormat="1" applyFont="1" applyFill="1" applyBorder="1" applyAlignment="1" applyProtection="1">
      <alignment horizontal="center" vertical="center"/>
    </xf>
    <xf numFmtId="169" fontId="6" fillId="0" borderId="15" xfId="2" applyNumberFormat="1" applyFont="1" applyFill="1" applyBorder="1" applyAlignment="1" applyProtection="1">
      <alignment horizontal="center" vertical="center"/>
    </xf>
    <xf numFmtId="0" fontId="6" fillId="0" borderId="54" xfId="2" applyFont="1" applyFill="1" applyBorder="1" applyAlignment="1">
      <alignment horizontal="center" vertical="center" wrapText="1"/>
    </xf>
    <xf numFmtId="0" fontId="6" fillId="0" borderId="3" xfId="2" applyFont="1" applyFill="1" applyBorder="1" applyAlignment="1">
      <alignment horizontal="center" vertical="center" wrapText="1"/>
    </xf>
    <xf numFmtId="0" fontId="2" fillId="0" borderId="4" xfId="2" applyFont="1" applyFill="1" applyBorder="1" applyAlignment="1">
      <alignment horizontal="center" vertical="center" wrapText="1"/>
    </xf>
    <xf numFmtId="0" fontId="2" fillId="0" borderId="62" xfId="2" applyFont="1" applyFill="1" applyBorder="1" applyAlignment="1">
      <alignment horizontal="center" vertical="center" wrapText="1"/>
    </xf>
    <xf numFmtId="167" fontId="2" fillId="0" borderId="3" xfId="2" applyNumberFormat="1" applyFont="1" applyFill="1" applyBorder="1" applyAlignment="1" applyProtection="1">
      <alignment horizontal="center" vertical="center"/>
    </xf>
    <xf numFmtId="0" fontId="2" fillId="0" borderId="49" xfId="2" applyFont="1" applyFill="1" applyBorder="1" applyAlignment="1">
      <alignment horizontal="center" vertical="center" wrapText="1"/>
    </xf>
    <xf numFmtId="0" fontId="2" fillId="0" borderId="3" xfId="2" applyFont="1" applyFill="1" applyBorder="1" applyAlignment="1">
      <alignment horizontal="center" vertical="center" wrapText="1"/>
    </xf>
    <xf numFmtId="0" fontId="31" fillId="0" borderId="62" xfId="2" applyFont="1" applyFill="1" applyBorder="1" applyAlignment="1">
      <alignment horizontal="center" vertical="center" wrapText="1"/>
    </xf>
    <xf numFmtId="167" fontId="31" fillId="0" borderId="3" xfId="2" applyNumberFormat="1" applyFont="1" applyFill="1" applyBorder="1" applyAlignment="1" applyProtection="1">
      <alignment horizontal="center" vertical="center"/>
    </xf>
    <xf numFmtId="165" fontId="6" fillId="0" borderId="29" xfId="2" applyNumberFormat="1" applyFont="1" applyFill="1" applyBorder="1" applyAlignment="1">
      <alignment horizontal="center" vertical="center" wrapText="1"/>
    </xf>
    <xf numFmtId="168" fontId="35" fillId="0" borderId="48" xfId="0" applyNumberFormat="1" applyFont="1" applyFill="1" applyBorder="1" applyAlignment="1" applyProtection="1">
      <alignment horizontal="center" vertical="center"/>
    </xf>
    <xf numFmtId="165" fontId="6" fillId="0" borderId="50" xfId="0" applyNumberFormat="1" applyFont="1" applyFill="1" applyBorder="1" applyAlignment="1" applyProtection="1">
      <alignment horizontal="center" vertical="center"/>
    </xf>
    <xf numFmtId="1" fontId="6" fillId="0" borderId="50" xfId="0" applyNumberFormat="1" applyFont="1" applyFill="1" applyBorder="1" applyAlignment="1">
      <alignment horizontal="center" vertical="center" wrapText="1"/>
    </xf>
    <xf numFmtId="165" fontId="6" fillId="0" borderId="34" xfId="2" applyNumberFormat="1" applyFont="1" applyFill="1" applyBorder="1" applyAlignment="1" applyProtection="1">
      <alignment horizontal="center" vertical="center"/>
    </xf>
    <xf numFmtId="165" fontId="6" fillId="0" borderId="35" xfId="2" applyNumberFormat="1" applyFont="1" applyFill="1" applyBorder="1" applyAlignment="1" applyProtection="1">
      <alignment horizontal="center" vertical="center"/>
    </xf>
    <xf numFmtId="1" fontId="6" fillId="0" borderId="48" xfId="2" applyNumberFormat="1" applyFont="1" applyFill="1" applyBorder="1" applyAlignment="1" applyProtection="1">
      <alignment horizontal="center" vertical="center"/>
    </xf>
    <xf numFmtId="0" fontId="6" fillId="0" borderId="6" xfId="0" applyNumberFormat="1" applyFont="1" applyFill="1" applyBorder="1" applyAlignment="1" applyProtection="1">
      <alignment horizontal="left" vertical="center"/>
    </xf>
    <xf numFmtId="168" fontId="35" fillId="0" borderId="6" xfId="0" applyNumberFormat="1" applyFont="1" applyFill="1" applyBorder="1" applyAlignment="1" applyProtection="1">
      <alignment horizontal="center" vertical="center"/>
    </xf>
    <xf numFmtId="165" fontId="6" fillId="0" borderId="70" xfId="0" applyNumberFormat="1" applyFont="1" applyFill="1" applyBorder="1" applyAlignment="1" applyProtection="1">
      <alignment horizontal="center" vertical="center"/>
    </xf>
    <xf numFmtId="1" fontId="6" fillId="0" borderId="70" xfId="0" applyNumberFormat="1" applyFont="1" applyFill="1" applyBorder="1" applyAlignment="1">
      <alignment horizontal="center" vertical="center" wrapText="1"/>
    </xf>
    <xf numFmtId="0" fontId="6" fillId="0" borderId="25" xfId="2" applyFont="1" applyFill="1" applyBorder="1" applyAlignment="1">
      <alignment horizontal="center" vertical="center" wrapText="1"/>
    </xf>
    <xf numFmtId="0" fontId="6" fillId="0" borderId="7" xfId="2" applyFont="1" applyFill="1" applyBorder="1" applyAlignment="1">
      <alignment horizontal="center" vertical="center" wrapText="1"/>
    </xf>
    <xf numFmtId="0" fontId="6" fillId="0" borderId="6" xfId="2" applyFont="1" applyFill="1" applyBorder="1" applyAlignment="1">
      <alignment horizontal="center" vertical="center" wrapText="1"/>
    </xf>
    <xf numFmtId="165" fontId="6" fillId="0" borderId="25" xfId="2" applyNumberFormat="1" applyFont="1" applyFill="1" applyBorder="1" applyAlignment="1" applyProtection="1">
      <alignment horizontal="center" vertical="center"/>
    </xf>
    <xf numFmtId="165" fontId="6" fillId="0" borderId="7" xfId="2" applyNumberFormat="1" applyFont="1" applyFill="1" applyBorder="1" applyAlignment="1" applyProtection="1">
      <alignment horizontal="center" vertical="center"/>
    </xf>
    <xf numFmtId="1" fontId="6" fillId="0" borderId="6" xfId="2" applyNumberFormat="1" applyFont="1" applyFill="1" applyBorder="1" applyAlignment="1" applyProtection="1">
      <alignment horizontal="center" vertical="center"/>
    </xf>
    <xf numFmtId="165" fontId="6" fillId="0" borderId="44" xfId="2" applyNumberFormat="1" applyFont="1" applyFill="1" applyBorder="1" applyAlignment="1" applyProtection="1">
      <alignment horizontal="center" vertical="center"/>
    </xf>
    <xf numFmtId="1" fontId="6" fillId="0" borderId="29" xfId="0" applyNumberFormat="1" applyFont="1" applyFill="1" applyBorder="1" applyAlignment="1" applyProtection="1">
      <alignment horizontal="center" vertical="center"/>
    </xf>
    <xf numFmtId="172" fontId="6" fillId="0" borderId="29" xfId="0" applyNumberFormat="1" applyFont="1" applyFill="1" applyBorder="1" applyAlignment="1" applyProtection="1">
      <alignment horizontal="left" vertical="center"/>
    </xf>
    <xf numFmtId="168" fontId="2" fillId="0" borderId="34" xfId="0" applyNumberFormat="1" applyFont="1" applyFill="1" applyBorder="1" applyAlignment="1" applyProtection="1">
      <alignment horizontal="center" vertical="center"/>
    </xf>
    <xf numFmtId="168" fontId="2" fillId="0" borderId="35" xfId="0" applyNumberFormat="1" applyFont="1" applyFill="1" applyBorder="1" applyAlignment="1" applyProtection="1">
      <alignment horizontal="center" vertical="center"/>
    </xf>
    <xf numFmtId="168" fontId="2" fillId="0" borderId="48" xfId="0" applyNumberFormat="1" applyFont="1" applyFill="1" applyBorder="1" applyAlignment="1" applyProtection="1">
      <alignment horizontal="center" vertical="center"/>
    </xf>
    <xf numFmtId="168" fontId="6" fillId="0" borderId="50" xfId="0" applyNumberFormat="1" applyFont="1" applyFill="1" applyBorder="1" applyAlignment="1" applyProtection="1">
      <alignment horizontal="center" vertical="center"/>
    </xf>
    <xf numFmtId="0" fontId="6" fillId="0" borderId="34" xfId="0" applyFont="1" applyFill="1" applyBorder="1" applyAlignment="1">
      <alignment horizontal="center" vertical="center" wrapText="1"/>
    </xf>
    <xf numFmtId="0" fontId="6" fillId="0" borderId="35" xfId="0" applyFont="1" applyFill="1" applyBorder="1" applyAlignment="1">
      <alignment horizontal="left" vertical="top" wrapText="1"/>
    </xf>
    <xf numFmtId="0" fontId="6" fillId="0" borderId="35" xfId="0" applyFont="1" applyFill="1" applyBorder="1" applyAlignment="1">
      <alignment horizontal="center" vertical="center" wrapText="1"/>
    </xf>
    <xf numFmtId="0" fontId="6" fillId="0" borderId="48" xfId="0" applyFont="1" applyFill="1" applyBorder="1" applyAlignment="1">
      <alignment horizontal="center" vertical="center" wrapText="1"/>
    </xf>
    <xf numFmtId="165" fontId="6" fillId="0" borderId="71" xfId="0" applyNumberFormat="1" applyFont="1" applyFill="1" applyBorder="1" applyAlignment="1" applyProtection="1">
      <alignment horizontal="center" vertical="center"/>
    </xf>
    <xf numFmtId="1" fontId="6" fillId="0" borderId="71" xfId="0" applyNumberFormat="1" applyFont="1" applyFill="1" applyBorder="1" applyAlignment="1" applyProtection="1">
      <alignment horizontal="center" vertical="center"/>
    </xf>
    <xf numFmtId="165" fontId="6" fillId="0" borderId="47" xfId="2" applyNumberFormat="1" applyFont="1" applyFill="1" applyBorder="1" applyAlignment="1">
      <alignment horizontal="center" vertical="center" wrapText="1"/>
    </xf>
    <xf numFmtId="1" fontId="6" fillId="0" borderId="47" xfId="2" applyNumberFormat="1" applyFont="1" applyFill="1" applyBorder="1" applyAlignment="1">
      <alignment horizontal="center" vertical="center" wrapText="1"/>
    </xf>
    <xf numFmtId="168" fontId="2" fillId="0" borderId="17" xfId="2" applyNumberFormat="1" applyFont="1" applyFill="1" applyBorder="1" applyAlignment="1" applyProtection="1">
      <alignment horizontal="center" vertical="center"/>
    </xf>
    <xf numFmtId="168" fontId="2" fillId="0" borderId="18" xfId="2" applyNumberFormat="1" applyFont="1" applyFill="1" applyBorder="1" applyAlignment="1" applyProtection="1">
      <alignment horizontal="center" vertical="center"/>
    </xf>
    <xf numFmtId="168" fontId="2" fillId="0" borderId="19" xfId="2" applyNumberFormat="1" applyFont="1" applyFill="1" applyBorder="1" applyAlignment="1" applyProtection="1">
      <alignment horizontal="center" vertical="center"/>
    </xf>
    <xf numFmtId="0" fontId="2" fillId="0" borderId="20" xfId="2" applyNumberFormat="1" applyFont="1" applyFill="1" applyBorder="1" applyAlignment="1" applyProtection="1">
      <alignment horizontal="center" vertical="center"/>
    </xf>
    <xf numFmtId="0" fontId="2" fillId="0" borderId="23" xfId="2" applyNumberFormat="1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>
      <alignment horizontal="left" wrapText="1"/>
    </xf>
    <xf numFmtId="0" fontId="2" fillId="0" borderId="1" xfId="2" applyNumberFormat="1" applyFont="1" applyFill="1" applyBorder="1" applyAlignment="1" applyProtection="1">
      <alignment horizontal="center" vertical="center"/>
    </xf>
    <xf numFmtId="169" fontId="2" fillId="0" borderId="1" xfId="2" applyNumberFormat="1" applyFont="1" applyFill="1" applyBorder="1" applyAlignment="1" applyProtection="1">
      <alignment horizontal="center" vertical="center"/>
    </xf>
    <xf numFmtId="1" fontId="2" fillId="0" borderId="1" xfId="2" applyNumberFormat="1" applyFont="1" applyFill="1" applyBorder="1" applyAlignment="1" applyProtection="1">
      <alignment horizontal="center" vertical="center"/>
    </xf>
    <xf numFmtId="168" fontId="2" fillId="0" borderId="1" xfId="2" applyNumberFormat="1" applyFont="1" applyFill="1" applyBorder="1" applyAlignment="1" applyProtection="1">
      <alignment horizontal="center" vertical="center"/>
    </xf>
    <xf numFmtId="165" fontId="6" fillId="0" borderId="13" xfId="2" applyNumberFormat="1" applyFont="1" applyFill="1" applyBorder="1" applyAlignment="1">
      <alignment horizontal="center" vertical="center" wrapText="1"/>
    </xf>
    <xf numFmtId="1" fontId="6" fillId="0" borderId="13" xfId="2" applyNumberFormat="1" applyFont="1" applyFill="1" applyBorder="1" applyAlignment="1">
      <alignment horizontal="center" vertical="center" wrapText="1"/>
    </xf>
    <xf numFmtId="0" fontId="6" fillId="0" borderId="84" xfId="2" applyFont="1" applyFill="1" applyBorder="1" applyAlignment="1">
      <alignment horizontal="center" vertical="center" wrapText="1"/>
    </xf>
    <xf numFmtId="49" fontId="2" fillId="0" borderId="84" xfId="0" applyNumberFormat="1" applyFont="1" applyFill="1" applyBorder="1" applyAlignment="1">
      <alignment horizontal="left" vertical="center" wrapText="1"/>
    </xf>
    <xf numFmtId="0" fontId="2" fillId="0" borderId="84" xfId="0" applyFont="1" applyFill="1" applyBorder="1" applyAlignment="1">
      <alignment horizontal="center" vertical="center" wrapText="1"/>
    </xf>
    <xf numFmtId="0" fontId="2" fillId="0" borderId="84" xfId="0" applyNumberFormat="1" applyFont="1" applyFill="1" applyBorder="1" applyAlignment="1">
      <alignment horizontal="center" vertical="center" wrapText="1"/>
    </xf>
    <xf numFmtId="49" fontId="2" fillId="0" borderId="84" xfId="0" applyNumberFormat="1" applyFont="1" applyFill="1" applyBorder="1" applyAlignment="1">
      <alignment horizontal="center" vertical="center" wrapText="1"/>
    </xf>
    <xf numFmtId="164" fontId="2" fillId="0" borderId="84" xfId="0" applyNumberFormat="1" applyFont="1" applyFill="1" applyBorder="1" applyAlignment="1" applyProtection="1">
      <alignment horizontal="center" vertical="center" wrapText="1"/>
    </xf>
    <xf numFmtId="165" fontId="2" fillId="0" borderId="84" xfId="0" applyNumberFormat="1" applyFont="1" applyFill="1" applyBorder="1" applyAlignment="1" applyProtection="1">
      <alignment horizontal="center" vertical="center"/>
    </xf>
    <xf numFmtId="1" fontId="2" fillId="0" borderId="84" xfId="0" applyNumberFormat="1" applyFont="1" applyFill="1" applyBorder="1" applyAlignment="1" applyProtection="1">
      <alignment horizontal="center" vertical="center"/>
    </xf>
    <xf numFmtId="165" fontId="2" fillId="0" borderId="84" xfId="0" applyNumberFormat="1" applyFont="1" applyFill="1" applyBorder="1" applyAlignment="1">
      <alignment horizontal="center" vertical="center" wrapText="1"/>
    </xf>
    <xf numFmtId="1" fontId="6" fillId="0" borderId="84" xfId="2" applyNumberFormat="1" applyFont="1" applyFill="1" applyBorder="1" applyAlignment="1">
      <alignment horizontal="center" vertical="center" wrapText="1"/>
    </xf>
    <xf numFmtId="1" fontId="6" fillId="0" borderId="1" xfId="2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 wrapText="1"/>
    </xf>
    <xf numFmtId="165" fontId="2" fillId="0" borderId="1" xfId="0" applyNumberFormat="1" applyFont="1" applyFill="1" applyBorder="1" applyAlignment="1" applyProtection="1">
      <alignment horizontal="center" vertical="center"/>
    </xf>
    <xf numFmtId="1" fontId="2" fillId="0" borderId="1" xfId="0" applyNumberFormat="1" applyFont="1" applyFill="1" applyBorder="1" applyAlignment="1" applyProtection="1">
      <alignment horizontal="center" vertical="center"/>
    </xf>
    <xf numFmtId="165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56" xfId="0" applyFont="1" applyFill="1" applyBorder="1" applyAlignment="1">
      <alignment horizontal="center" vertical="center"/>
    </xf>
    <xf numFmtId="169" fontId="2" fillId="0" borderId="32" xfId="0" applyNumberFormat="1" applyFont="1" applyFill="1" applyBorder="1" applyAlignment="1">
      <alignment horizontal="center" vertical="center"/>
    </xf>
    <xf numFmtId="0" fontId="2" fillId="0" borderId="34" xfId="0" applyFont="1" applyFill="1" applyBorder="1" applyAlignment="1">
      <alignment horizontal="center" vertical="center"/>
    </xf>
    <xf numFmtId="1" fontId="2" fillId="0" borderId="33" xfId="0" applyNumberFormat="1" applyFont="1" applyFill="1" applyBorder="1" applyAlignment="1">
      <alignment horizontal="center" vertical="center" wrapText="1"/>
    </xf>
    <xf numFmtId="0" fontId="2" fillId="0" borderId="35" xfId="0" applyFont="1" applyFill="1" applyBorder="1" applyAlignment="1">
      <alignment horizontal="center" vertical="center"/>
    </xf>
    <xf numFmtId="0" fontId="2" fillId="0" borderId="36" xfId="0" applyFont="1" applyFill="1" applyBorder="1" applyAlignment="1">
      <alignment horizontal="center" vertical="center"/>
    </xf>
    <xf numFmtId="0" fontId="2" fillId="0" borderId="37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51" xfId="0" applyFont="1" applyFill="1" applyBorder="1" applyAlignment="1">
      <alignment horizontal="center" vertical="center"/>
    </xf>
    <xf numFmtId="0" fontId="2" fillId="0" borderId="57" xfId="0" applyFont="1" applyFill="1" applyBorder="1" applyAlignment="1">
      <alignment horizontal="center" vertical="center"/>
    </xf>
    <xf numFmtId="165" fontId="6" fillId="0" borderId="29" xfId="2" applyNumberFormat="1" applyFont="1" applyFill="1" applyBorder="1" applyAlignment="1" applyProtection="1">
      <alignment horizontal="center" vertical="center"/>
    </xf>
    <xf numFmtId="1" fontId="6" fillId="0" borderId="29" xfId="2" applyNumberFormat="1" applyFont="1" applyFill="1" applyBorder="1" applyAlignment="1" applyProtection="1">
      <alignment horizontal="center" vertical="center"/>
    </xf>
    <xf numFmtId="1" fontId="6" fillId="0" borderId="11" xfId="2" applyNumberFormat="1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63" xfId="0" applyFont="1" applyFill="1" applyBorder="1" applyAlignment="1">
      <alignment horizontal="center" vertical="center" wrapText="1"/>
    </xf>
    <xf numFmtId="0" fontId="2" fillId="0" borderId="29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/>
    </xf>
    <xf numFmtId="0" fontId="2" fillId="0" borderId="66" xfId="0" applyFont="1" applyFill="1" applyBorder="1" applyAlignment="1">
      <alignment horizontal="center" vertical="center"/>
    </xf>
    <xf numFmtId="0" fontId="6" fillId="0" borderId="29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167" fontId="2" fillId="0" borderId="0" xfId="2" applyNumberFormat="1" applyFont="1" applyFill="1" applyBorder="1" applyAlignment="1" applyProtection="1">
      <alignment horizontal="right" vertical="center"/>
    </xf>
    <xf numFmtId="0" fontId="2" fillId="0" borderId="0" xfId="2" applyFont="1" applyFill="1" applyBorder="1" applyAlignment="1">
      <alignment horizontal="left" wrapText="1"/>
    </xf>
    <xf numFmtId="0" fontId="2" fillId="0" borderId="0" xfId="2" applyFont="1" applyFill="1" applyBorder="1" applyAlignment="1">
      <alignment horizontal="center" wrapText="1"/>
    </xf>
    <xf numFmtId="0" fontId="31" fillId="0" borderId="0" xfId="2" applyNumberFormat="1" applyFont="1" applyFill="1" applyBorder="1" applyAlignment="1" applyProtection="1">
      <alignment horizontal="center" vertical="center"/>
    </xf>
    <xf numFmtId="167" fontId="33" fillId="0" borderId="0" xfId="2" applyNumberFormat="1" applyFont="1" applyFill="1" applyBorder="1" applyAlignment="1" applyProtection="1">
      <alignment horizontal="center" vertical="center" wrapText="1"/>
    </xf>
    <xf numFmtId="0" fontId="33" fillId="0" borderId="0" xfId="2" applyNumberFormat="1" applyFont="1" applyFill="1" applyBorder="1" applyAlignment="1" applyProtection="1">
      <alignment horizontal="center" vertical="center" wrapText="1"/>
    </xf>
    <xf numFmtId="0" fontId="2" fillId="6" borderId="60" xfId="2" applyFont="1" applyFill="1" applyBorder="1" applyAlignment="1">
      <alignment horizontal="center" vertical="center" wrapText="1"/>
    </xf>
    <xf numFmtId="0" fontId="2" fillId="6" borderId="85" xfId="2" applyFont="1" applyFill="1" applyBorder="1" applyAlignment="1">
      <alignment horizontal="center" vertical="center" wrapText="1"/>
    </xf>
    <xf numFmtId="0" fontId="2" fillId="6" borderId="0" xfId="2" applyFont="1" applyFill="1" applyBorder="1" applyAlignment="1">
      <alignment horizontal="center" vertical="center" wrapText="1"/>
    </xf>
    <xf numFmtId="0" fontId="2" fillId="0" borderId="1" xfId="2" applyFont="1" applyFill="1" applyBorder="1" applyAlignment="1">
      <alignment horizontal="center" vertical="center" wrapText="1"/>
    </xf>
    <xf numFmtId="49" fontId="6" fillId="0" borderId="1" xfId="2" applyNumberFormat="1" applyFont="1" applyFill="1" applyBorder="1" applyAlignment="1">
      <alignment horizontal="left" vertical="center" wrapText="1"/>
    </xf>
    <xf numFmtId="49" fontId="6" fillId="0" borderId="0" xfId="2" applyNumberFormat="1" applyFont="1" applyFill="1" applyBorder="1" applyAlignment="1">
      <alignment horizontal="left" vertical="center" wrapText="1"/>
    </xf>
    <xf numFmtId="0" fontId="6" fillId="0" borderId="1" xfId="0" applyFont="1" applyFill="1" applyBorder="1" applyAlignment="1" applyProtection="1">
      <alignment horizontal="right" vertical="center"/>
    </xf>
    <xf numFmtId="0" fontId="2" fillId="0" borderId="1" xfId="0" applyFont="1" applyFill="1" applyBorder="1"/>
    <xf numFmtId="0" fontId="38" fillId="0" borderId="11" xfId="0" applyFont="1" applyFill="1" applyBorder="1" applyAlignment="1">
      <alignment horizontal="center" vertical="center" wrapText="1"/>
    </xf>
    <xf numFmtId="171" fontId="33" fillId="3" borderId="0" xfId="2" applyNumberFormat="1" applyFont="1" applyFill="1" applyBorder="1" applyAlignment="1" applyProtection="1">
      <alignment vertical="center"/>
    </xf>
    <xf numFmtId="167" fontId="6" fillId="0" borderId="51" xfId="2" applyNumberFormat="1" applyFont="1" applyFill="1" applyBorder="1" applyAlignment="1" applyProtection="1">
      <alignment horizontal="center" vertical="center"/>
    </xf>
    <xf numFmtId="0" fontId="6" fillId="0" borderId="52" xfId="2" applyFont="1" applyFill="1" applyBorder="1" applyAlignment="1">
      <alignment horizontal="center" vertical="center" wrapText="1"/>
    </xf>
    <xf numFmtId="169" fontId="6" fillId="0" borderId="80" xfId="2" applyNumberFormat="1" applyFont="1" applyFill="1" applyBorder="1" applyAlignment="1" applyProtection="1">
      <alignment horizontal="center" vertical="center"/>
    </xf>
    <xf numFmtId="0" fontId="6" fillId="0" borderId="80" xfId="2" applyFont="1" applyFill="1" applyBorder="1" applyAlignment="1">
      <alignment horizontal="center" vertical="center" wrapText="1"/>
    </xf>
    <xf numFmtId="0" fontId="2" fillId="0" borderId="2" xfId="2" applyFont="1" applyFill="1" applyBorder="1" applyAlignment="1">
      <alignment horizontal="center" vertical="center" wrapText="1"/>
    </xf>
    <xf numFmtId="167" fontId="31" fillId="0" borderId="1" xfId="2" applyNumberFormat="1" applyFont="1" applyFill="1" applyBorder="1" applyAlignment="1" applyProtection="1">
      <alignment vertical="center"/>
    </xf>
    <xf numFmtId="167" fontId="33" fillId="0" borderId="1" xfId="2" applyNumberFormat="1" applyFont="1" applyFill="1" applyBorder="1" applyAlignment="1" applyProtection="1">
      <alignment vertical="center"/>
    </xf>
    <xf numFmtId="167" fontId="33" fillId="6" borderId="1" xfId="2" applyNumberFormat="1" applyFont="1" applyFill="1" applyBorder="1" applyAlignment="1" applyProtection="1">
      <alignment vertical="center"/>
    </xf>
    <xf numFmtId="167" fontId="2" fillId="6" borderId="1" xfId="2" applyNumberFormat="1" applyFont="1" applyFill="1" applyBorder="1" applyAlignment="1" applyProtection="1">
      <alignment vertical="center"/>
    </xf>
    <xf numFmtId="169" fontId="6" fillId="0" borderId="32" xfId="2" applyNumberFormat="1" applyFont="1" applyFill="1" applyBorder="1" applyAlignment="1" applyProtection="1">
      <alignment horizontal="center" vertical="center"/>
    </xf>
    <xf numFmtId="0" fontId="2" fillId="7" borderId="3" xfId="2" applyFont="1" applyFill="1" applyBorder="1" applyAlignment="1">
      <alignment horizontal="center" vertical="center" wrapText="1"/>
    </xf>
    <xf numFmtId="0" fontId="2" fillId="7" borderId="49" xfId="2" applyFont="1" applyFill="1" applyBorder="1" applyAlignment="1">
      <alignment horizontal="center" vertical="center" wrapText="1"/>
    </xf>
    <xf numFmtId="167" fontId="33" fillId="7" borderId="0" xfId="2" applyNumberFormat="1" applyFont="1" applyFill="1" applyBorder="1" applyAlignment="1" applyProtection="1">
      <alignment vertical="center"/>
    </xf>
    <xf numFmtId="167" fontId="31" fillId="7" borderId="1" xfId="2" applyNumberFormat="1" applyFont="1" applyFill="1" applyBorder="1" applyAlignment="1" applyProtection="1">
      <alignment vertical="center"/>
    </xf>
    <xf numFmtId="167" fontId="29" fillId="0" borderId="51" xfId="2" applyNumberFormat="1" applyFont="1" applyFill="1" applyBorder="1" applyAlignment="1" applyProtection="1">
      <alignment horizontal="center" vertical="center"/>
    </xf>
    <xf numFmtId="0" fontId="29" fillId="0" borderId="52" xfId="2" applyFont="1" applyFill="1" applyBorder="1" applyAlignment="1">
      <alignment horizontal="center" vertical="center" wrapText="1"/>
    </xf>
    <xf numFmtId="0" fontId="2" fillId="0" borderId="24" xfId="2" applyNumberFormat="1" applyFont="1" applyFill="1" applyBorder="1" applyAlignment="1" applyProtection="1">
      <alignment horizontal="center" vertical="center"/>
    </xf>
    <xf numFmtId="0" fontId="2" fillId="0" borderId="22" xfId="2" applyNumberFormat="1" applyFont="1" applyFill="1" applyBorder="1" applyAlignment="1" applyProtection="1">
      <alignment horizontal="center" vertical="center"/>
    </xf>
    <xf numFmtId="0" fontId="2" fillId="6" borderId="24" xfId="2" applyNumberFormat="1" applyFont="1" applyFill="1" applyBorder="1" applyAlignment="1" applyProtection="1">
      <alignment horizontal="center" vertical="center"/>
    </xf>
    <xf numFmtId="0" fontId="2" fillId="6" borderId="22" xfId="2" applyNumberFormat="1" applyFont="1" applyFill="1" applyBorder="1" applyAlignment="1" applyProtection="1">
      <alignment horizontal="center" vertical="center"/>
    </xf>
    <xf numFmtId="0" fontId="2" fillId="6" borderId="60" xfId="2" applyNumberFormat="1" applyFont="1" applyFill="1" applyBorder="1" applyAlignment="1">
      <alignment horizontal="center" vertical="center" wrapText="1"/>
    </xf>
    <xf numFmtId="0" fontId="2" fillId="6" borderId="85" xfId="2" applyNumberFormat="1" applyFont="1" applyFill="1" applyBorder="1" applyAlignment="1">
      <alignment horizontal="center" vertical="center" wrapText="1"/>
    </xf>
    <xf numFmtId="0" fontId="2" fillId="6" borderId="85" xfId="2" applyNumberFormat="1" applyFont="1" applyFill="1" applyBorder="1" applyAlignment="1" applyProtection="1">
      <alignment horizontal="center" vertical="center"/>
    </xf>
    <xf numFmtId="1" fontId="2" fillId="0" borderId="1" xfId="2" applyNumberFormat="1" applyFont="1" applyFill="1" applyBorder="1" applyAlignment="1">
      <alignment horizontal="center" vertical="center" wrapText="1"/>
    </xf>
    <xf numFmtId="49" fontId="2" fillId="0" borderId="63" xfId="0" applyNumberFormat="1" applyFont="1" applyFill="1" applyBorder="1" applyAlignment="1">
      <alignment horizontal="left" vertical="center" wrapText="1"/>
    </xf>
    <xf numFmtId="49" fontId="2" fillId="0" borderId="1" xfId="2" applyNumberFormat="1" applyFont="1" applyFill="1" applyBorder="1" applyAlignment="1">
      <alignment vertical="center" wrapText="1"/>
    </xf>
    <xf numFmtId="49" fontId="6" fillId="0" borderId="54" xfId="0" applyNumberFormat="1" applyFont="1" applyFill="1" applyBorder="1" applyAlignment="1" applyProtection="1">
      <alignment horizontal="center" vertical="center"/>
    </xf>
    <xf numFmtId="49" fontId="6" fillId="0" borderId="70" xfId="0" applyNumberFormat="1" applyFont="1" applyFill="1" applyBorder="1" applyAlignment="1" applyProtection="1">
      <alignment horizontal="center" vertical="center"/>
    </xf>
    <xf numFmtId="49" fontId="6" fillId="0" borderId="1" xfId="2" applyNumberFormat="1" applyFont="1" applyFill="1" applyBorder="1" applyAlignment="1">
      <alignment vertical="center" wrapText="1"/>
    </xf>
    <xf numFmtId="168" fontId="6" fillId="3" borderId="0" xfId="2" applyNumberFormat="1" applyFont="1" applyFill="1" applyBorder="1" applyAlignment="1" applyProtection="1">
      <alignment horizontal="center" vertical="center"/>
    </xf>
    <xf numFmtId="168" fontId="6" fillId="3" borderId="24" xfId="2" applyNumberFormat="1" applyFont="1" applyFill="1" applyBorder="1" applyAlignment="1" applyProtection="1">
      <alignment horizontal="center" vertical="center"/>
    </xf>
    <xf numFmtId="168" fontId="6" fillId="3" borderId="22" xfId="2" applyNumberFormat="1" applyFont="1" applyFill="1" applyBorder="1" applyAlignment="1" applyProtection="1">
      <alignment horizontal="center" vertical="center"/>
    </xf>
    <xf numFmtId="168" fontId="6" fillId="3" borderId="23" xfId="2" applyNumberFormat="1" applyFont="1" applyFill="1" applyBorder="1" applyAlignment="1" applyProtection="1">
      <alignment horizontal="center" vertical="center"/>
    </xf>
    <xf numFmtId="0" fontId="2" fillId="0" borderId="53" xfId="2" applyNumberFormat="1" applyFont="1" applyFill="1" applyBorder="1" applyAlignment="1" applyProtection="1">
      <alignment horizontal="center" vertical="center"/>
    </xf>
    <xf numFmtId="0" fontId="2" fillId="0" borderId="87" xfId="2" applyNumberFormat="1" applyFont="1" applyFill="1" applyBorder="1" applyAlignment="1" applyProtection="1">
      <alignment horizontal="center" vertical="center"/>
    </xf>
    <xf numFmtId="168" fontId="2" fillId="0" borderId="84" xfId="2" applyNumberFormat="1" applyFont="1" applyFill="1" applyBorder="1" applyAlignment="1" applyProtection="1">
      <alignment horizontal="center" vertical="center"/>
    </xf>
    <xf numFmtId="168" fontId="2" fillId="0" borderId="87" xfId="2" applyNumberFormat="1" applyFont="1" applyFill="1" applyBorder="1" applyAlignment="1" applyProtection="1">
      <alignment horizontal="center" vertical="center"/>
    </xf>
    <xf numFmtId="0" fontId="2" fillId="0" borderId="51" xfId="2" applyNumberFormat="1" applyFont="1" applyFill="1" applyBorder="1" applyAlignment="1" applyProtection="1">
      <alignment horizontal="center" vertical="center"/>
    </xf>
    <xf numFmtId="168" fontId="2" fillId="0" borderId="51" xfId="2" applyNumberFormat="1" applyFont="1" applyFill="1" applyBorder="1" applyAlignment="1" applyProtection="1">
      <alignment horizontal="center" vertical="center"/>
    </xf>
    <xf numFmtId="168" fontId="6" fillId="0" borderId="1" xfId="2" applyNumberFormat="1" applyFont="1" applyFill="1" applyBorder="1" applyAlignment="1" applyProtection="1">
      <alignment horizontal="center" vertical="center"/>
    </xf>
    <xf numFmtId="0" fontId="2" fillId="0" borderId="4" xfId="2" applyNumberFormat="1" applyFont="1" applyFill="1" applyBorder="1" applyAlignment="1" applyProtection="1">
      <alignment horizontal="center" vertical="center"/>
    </xf>
    <xf numFmtId="1" fontId="6" fillId="0" borderId="4" xfId="2" applyNumberFormat="1" applyFont="1" applyFill="1" applyBorder="1" applyAlignment="1" applyProtection="1">
      <alignment horizontal="center" vertical="center"/>
    </xf>
    <xf numFmtId="1" fontId="2" fillId="0" borderId="4" xfId="2" applyNumberFormat="1" applyFont="1" applyFill="1" applyBorder="1" applyAlignment="1" applyProtection="1">
      <alignment horizontal="center" vertical="center"/>
    </xf>
    <xf numFmtId="1" fontId="2" fillId="0" borderId="0" xfId="2" applyNumberFormat="1" applyFont="1" applyFill="1" applyBorder="1" applyAlignment="1" applyProtection="1">
      <alignment horizontal="center" vertical="center"/>
    </xf>
    <xf numFmtId="49" fontId="2" fillId="0" borderId="1" xfId="2" applyNumberFormat="1" applyFont="1" applyFill="1" applyBorder="1" applyAlignment="1" applyProtection="1">
      <alignment vertical="center"/>
    </xf>
    <xf numFmtId="165" fontId="6" fillId="0" borderId="1" xfId="2" applyNumberFormat="1" applyFont="1" applyFill="1" applyBorder="1" applyAlignment="1">
      <alignment horizontal="center" vertical="center" wrapText="1"/>
    </xf>
    <xf numFmtId="0" fontId="2" fillId="0" borderId="34" xfId="2" applyFont="1" applyFill="1" applyBorder="1" applyAlignment="1">
      <alignment horizontal="center" vertical="center" wrapText="1"/>
    </xf>
    <xf numFmtId="49" fontId="2" fillId="0" borderId="1" xfId="2" applyNumberFormat="1" applyFont="1" applyFill="1" applyBorder="1" applyAlignment="1">
      <alignment horizontal="center" vertical="center" wrapText="1"/>
    </xf>
    <xf numFmtId="165" fontId="2" fillId="0" borderId="1" xfId="2" applyNumberFormat="1" applyFont="1" applyFill="1" applyBorder="1" applyAlignment="1" applyProtection="1">
      <alignment horizontal="center" vertical="center"/>
    </xf>
    <xf numFmtId="1" fontId="2" fillId="0" borderId="33" xfId="2" applyNumberFormat="1" applyFont="1" applyFill="1" applyBorder="1" applyAlignment="1" applyProtection="1">
      <alignment horizontal="center" vertical="center"/>
    </xf>
    <xf numFmtId="1" fontId="2" fillId="0" borderId="34" xfId="2" applyNumberFormat="1" applyFont="1" applyFill="1" applyBorder="1" applyAlignment="1" applyProtection="1">
      <alignment horizontal="center" vertical="center"/>
    </xf>
    <xf numFmtId="1" fontId="2" fillId="0" borderId="35" xfId="2" applyNumberFormat="1" applyFont="1" applyFill="1" applyBorder="1" applyAlignment="1" applyProtection="1">
      <alignment horizontal="center" vertical="center"/>
    </xf>
    <xf numFmtId="1" fontId="2" fillId="0" borderId="36" xfId="2" applyNumberFormat="1" applyFont="1" applyFill="1" applyBorder="1" applyAlignment="1" applyProtection="1">
      <alignment horizontal="center" vertical="center"/>
    </xf>
    <xf numFmtId="0" fontId="2" fillId="0" borderId="84" xfId="2" applyFont="1" applyFill="1" applyBorder="1" applyAlignment="1">
      <alignment horizontal="center" vertical="center" wrapText="1"/>
    </xf>
    <xf numFmtId="0" fontId="2" fillId="0" borderId="2" xfId="2" applyNumberFormat="1" applyFont="1" applyFill="1" applyBorder="1" applyAlignment="1">
      <alignment horizontal="center" vertical="center" wrapText="1"/>
    </xf>
    <xf numFmtId="0" fontId="2" fillId="6" borderId="42" xfId="2" applyNumberFormat="1" applyFont="1" applyFill="1" applyBorder="1" applyAlignment="1">
      <alignment horizontal="center" vertical="center" wrapText="1"/>
    </xf>
    <xf numFmtId="0" fontId="2" fillId="6" borderId="0" xfId="2" applyNumberFormat="1" applyFont="1" applyFill="1" applyBorder="1" applyAlignment="1">
      <alignment horizontal="center" vertical="center" wrapText="1"/>
    </xf>
    <xf numFmtId="168" fontId="6" fillId="3" borderId="85" xfId="2" applyNumberFormat="1" applyFont="1" applyFill="1" applyBorder="1" applyAlignment="1" applyProtection="1">
      <alignment horizontal="center" vertical="center"/>
    </xf>
    <xf numFmtId="1" fontId="6" fillId="0" borderId="14" xfId="2" applyNumberFormat="1" applyFont="1" applyFill="1" applyBorder="1" applyAlignment="1">
      <alignment horizontal="center" vertical="center"/>
    </xf>
    <xf numFmtId="1" fontId="6" fillId="0" borderId="53" xfId="2" applyNumberFormat="1" applyFont="1" applyFill="1" applyBorder="1" applyAlignment="1" applyProtection="1">
      <alignment horizontal="center" vertical="center"/>
    </xf>
    <xf numFmtId="1" fontId="6" fillId="0" borderId="63" xfId="2" applyNumberFormat="1" applyFont="1" applyFill="1" applyBorder="1" applyAlignment="1">
      <alignment horizontal="center" vertical="center"/>
    </xf>
    <xf numFmtId="0" fontId="2" fillId="0" borderId="51" xfId="2" applyFont="1" applyFill="1" applyBorder="1" applyAlignment="1">
      <alignment horizontal="center" vertical="center" wrapText="1"/>
    </xf>
    <xf numFmtId="0" fontId="6" fillId="0" borderId="0" xfId="0" applyFont="1" applyFill="1" applyBorder="1" applyAlignment="1" applyProtection="1">
      <alignment horizontal="right" vertical="center"/>
    </xf>
    <xf numFmtId="0" fontId="6" fillId="0" borderId="14" xfId="2" applyFont="1" applyFill="1" applyBorder="1" applyAlignment="1">
      <alignment horizontal="center" vertical="center" wrapText="1"/>
    </xf>
    <xf numFmtId="0" fontId="6" fillId="0" borderId="11" xfId="2" applyFont="1" applyFill="1" applyBorder="1" applyAlignment="1">
      <alignment horizontal="center" vertical="center" wrapText="1"/>
    </xf>
    <xf numFmtId="167" fontId="2" fillId="0" borderId="1" xfId="2" applyNumberFormat="1" applyFont="1" applyFill="1" applyBorder="1" applyAlignment="1" applyProtection="1">
      <alignment horizontal="center" vertical="center" wrapText="1"/>
    </xf>
    <xf numFmtId="0" fontId="6" fillId="0" borderId="1" xfId="2" applyFont="1" applyFill="1" applyBorder="1" applyAlignment="1">
      <alignment horizontal="center" vertical="center" wrapText="1"/>
    </xf>
    <xf numFmtId="49" fontId="6" fillId="0" borderId="37" xfId="2" applyNumberFormat="1" applyFont="1" applyFill="1" applyBorder="1" applyAlignment="1">
      <alignment horizontal="left" vertical="center" wrapText="1"/>
    </xf>
    <xf numFmtId="168" fontId="34" fillId="0" borderId="36" xfId="2" applyNumberFormat="1" applyFont="1" applyFill="1" applyBorder="1" applyAlignment="1" applyProtection="1">
      <alignment horizontal="center" vertical="center"/>
    </xf>
    <xf numFmtId="0" fontId="6" fillId="0" borderId="50" xfId="2" applyFont="1" applyFill="1" applyBorder="1" applyAlignment="1">
      <alignment horizontal="center" vertical="center" wrapText="1"/>
    </xf>
    <xf numFmtId="0" fontId="6" fillId="0" borderId="36" xfId="2" applyFont="1" applyFill="1" applyBorder="1" applyAlignment="1">
      <alignment horizontal="center" vertical="center" wrapText="1"/>
    </xf>
    <xf numFmtId="0" fontId="31" fillId="0" borderId="56" xfId="2" applyFont="1" applyFill="1" applyBorder="1" applyAlignment="1">
      <alignment horizontal="center" vertical="center" wrapText="1"/>
    </xf>
    <xf numFmtId="0" fontId="31" fillId="0" borderId="33" xfId="2" applyFont="1" applyFill="1" applyBorder="1" applyAlignment="1">
      <alignment horizontal="center" vertical="center" wrapText="1"/>
    </xf>
    <xf numFmtId="167" fontId="31" fillId="0" borderId="36" xfId="2" applyNumberFormat="1" applyFont="1" applyFill="1" applyBorder="1" applyAlignment="1" applyProtection="1">
      <alignment horizontal="center" vertical="center"/>
    </xf>
    <xf numFmtId="0" fontId="31" fillId="0" borderId="36" xfId="2" applyFont="1" applyFill="1" applyBorder="1" applyAlignment="1">
      <alignment horizontal="center" vertical="center" wrapText="1"/>
    </xf>
    <xf numFmtId="0" fontId="6" fillId="0" borderId="0" xfId="0" applyFont="1" applyFill="1"/>
    <xf numFmtId="0" fontId="6" fillId="0" borderId="1" xfId="0" applyFont="1" applyFill="1" applyBorder="1"/>
    <xf numFmtId="167" fontId="6" fillId="0" borderId="4" xfId="2" applyNumberFormat="1" applyFont="1" applyFill="1" applyBorder="1" applyAlignment="1" applyProtection="1">
      <alignment horizontal="center" vertical="center"/>
    </xf>
    <xf numFmtId="0" fontId="6" fillId="0" borderId="3" xfId="0" applyFont="1" applyFill="1" applyBorder="1"/>
    <xf numFmtId="0" fontId="6" fillId="0" borderId="29" xfId="0" applyFont="1" applyFill="1" applyBorder="1" applyAlignment="1">
      <alignment wrapText="1"/>
    </xf>
    <xf numFmtId="168" fontId="6" fillId="0" borderId="1" xfId="2" applyNumberFormat="1" applyFont="1" applyFill="1" applyBorder="1" applyAlignment="1" applyProtection="1">
      <alignment horizontal="left" vertical="center" wrapText="1"/>
    </xf>
    <xf numFmtId="168" fontId="6" fillId="0" borderId="84" xfId="2" applyNumberFormat="1" applyFont="1" applyFill="1" applyBorder="1" applyAlignment="1" applyProtection="1">
      <alignment horizontal="center" vertical="center"/>
    </xf>
    <xf numFmtId="168" fontId="6" fillId="0" borderId="84" xfId="2" applyNumberFormat="1" applyFont="1" applyFill="1" applyBorder="1" applyAlignment="1" applyProtection="1">
      <alignment horizontal="left" vertical="center" wrapText="1"/>
    </xf>
    <xf numFmtId="168" fontId="6" fillId="0" borderId="0" xfId="2" applyNumberFormat="1" applyFont="1" applyFill="1" applyBorder="1" applyAlignment="1" applyProtection="1">
      <alignment horizontal="center" vertical="center"/>
    </xf>
    <xf numFmtId="168" fontId="6" fillId="0" borderId="7" xfId="2" applyNumberFormat="1" applyFont="1" applyFill="1" applyBorder="1" applyAlignment="1" applyProtection="1">
      <alignment horizontal="center" vertical="center"/>
    </xf>
    <xf numFmtId="0" fontId="2" fillId="0" borderId="92" xfId="0" applyFont="1" applyFill="1" applyBorder="1" applyAlignment="1">
      <alignment vertical="center" wrapText="1"/>
    </xf>
    <xf numFmtId="0" fontId="2" fillId="0" borderId="90" xfId="0" applyFont="1" applyFill="1" applyBorder="1" applyAlignment="1">
      <alignment vertical="center" wrapText="1"/>
    </xf>
    <xf numFmtId="0" fontId="2" fillId="0" borderId="88" xfId="0" applyFont="1" applyFill="1" applyBorder="1" applyAlignment="1">
      <alignment vertical="center" wrapText="1"/>
    </xf>
    <xf numFmtId="0" fontId="2" fillId="0" borderId="88" xfId="0" applyFont="1" applyFill="1" applyBorder="1"/>
    <xf numFmtId="0" fontId="2" fillId="0" borderId="91" xfId="0" applyFont="1" applyFill="1" applyBorder="1"/>
    <xf numFmtId="0" fontId="2" fillId="0" borderId="1" xfId="0" applyFont="1" applyFill="1" applyBorder="1" applyAlignment="1">
      <alignment vertical="center" wrapText="1"/>
    </xf>
    <xf numFmtId="0" fontId="18" fillId="0" borderId="0" xfId="0" applyFont="1" applyBorder="1" applyAlignment="1">
      <alignment horizontal="center"/>
    </xf>
    <xf numFmtId="0" fontId="19" fillId="0" borderId="0" xfId="0" applyFont="1" applyAlignment="1">
      <alignment horizontal="center"/>
    </xf>
    <xf numFmtId="0" fontId="20" fillId="0" borderId="0" xfId="0" applyFont="1" applyBorder="1" applyAlignment="1">
      <alignment horizontal="center"/>
    </xf>
    <xf numFmtId="0" fontId="21" fillId="0" borderId="0" xfId="0" applyFont="1" applyFill="1" applyBorder="1" applyAlignment="1">
      <alignment horizontal="left" wrapText="1"/>
    </xf>
    <xf numFmtId="0" fontId="22" fillId="0" borderId="0" xfId="0" applyFont="1" applyBorder="1" applyAlignment="1">
      <alignment horizontal="center"/>
    </xf>
    <xf numFmtId="0" fontId="23" fillId="0" borderId="0" xfId="0" applyFont="1" applyBorder="1" applyAlignment="1">
      <alignment horizontal="center"/>
    </xf>
    <xf numFmtId="0" fontId="24" fillId="0" borderId="0" xfId="0" applyFont="1" applyAlignment="1">
      <alignment horizontal="center"/>
    </xf>
    <xf numFmtId="0" fontId="15" fillId="0" borderId="0" xfId="0" applyFont="1" applyBorder="1" applyAlignment="1">
      <alignment horizontal="left" vertical="center"/>
    </xf>
    <xf numFmtId="0" fontId="21" fillId="0" borderId="0" xfId="0" applyFont="1" applyBorder="1" applyAlignment="1">
      <alignment horizontal="left" wrapText="1"/>
    </xf>
    <xf numFmtId="0" fontId="21" fillId="0" borderId="0" xfId="0" applyFont="1" applyBorder="1" applyAlignment="1">
      <alignment horizontal="left" vertical="top" wrapText="1"/>
    </xf>
    <xf numFmtId="0" fontId="2" fillId="0" borderId="34" xfId="0" applyFont="1" applyBorder="1" applyAlignment="1">
      <alignment horizontal="center" vertical="center" textRotation="90"/>
    </xf>
    <xf numFmtId="0" fontId="2" fillId="0" borderId="25" xfId="0" applyFont="1" applyBorder="1" applyAlignment="1">
      <alignment horizontal="center" vertical="center" textRotation="90"/>
    </xf>
    <xf numFmtId="0" fontId="2" fillId="0" borderId="50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15" fillId="0" borderId="0" xfId="0" applyFont="1" applyBorder="1" applyAlignment="1">
      <alignment horizontal="left" wrapText="1"/>
    </xf>
    <xf numFmtId="0" fontId="21" fillId="0" borderId="0" xfId="0" applyFont="1" applyAlignment="1">
      <alignment horizontal="left" vertical="top" wrapText="1"/>
    </xf>
    <xf numFmtId="0" fontId="21" fillId="0" borderId="0" xfId="0" applyFont="1" applyAlignment="1">
      <alignment horizontal="left" wrapText="1"/>
    </xf>
    <xf numFmtId="0" fontId="26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7" fillId="0" borderId="0" xfId="0" applyFont="1" applyFill="1" applyBorder="1" applyAlignment="1">
      <alignment horizontal="center"/>
    </xf>
    <xf numFmtId="0" fontId="2" fillId="0" borderId="34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15" fillId="0" borderId="0" xfId="1" applyFont="1" applyAlignment="1">
      <alignment horizontal="center"/>
    </xf>
    <xf numFmtId="0" fontId="2" fillId="0" borderId="33" xfId="0" applyFont="1" applyBorder="1" applyAlignment="1">
      <alignment horizontal="center" vertical="center" wrapText="1"/>
    </xf>
    <xf numFmtId="0" fontId="4" fillId="0" borderId="43" xfId="1" applyFont="1" applyBorder="1" applyAlignment="1">
      <alignment horizontal="center" vertical="center" wrapText="1"/>
    </xf>
    <xf numFmtId="0" fontId="12" fillId="0" borderId="38" xfId="0" applyFont="1" applyBorder="1" applyAlignment="1">
      <alignment wrapText="1"/>
    </xf>
    <xf numFmtId="0" fontId="12" fillId="0" borderId="42" xfId="0" applyFont="1" applyBorder="1" applyAlignment="1">
      <alignment wrapText="1"/>
    </xf>
    <xf numFmtId="0" fontId="12" fillId="0" borderId="22" xfId="0" applyFont="1" applyBorder="1" applyAlignment="1">
      <alignment wrapText="1"/>
    </xf>
    <xf numFmtId="0" fontId="12" fillId="0" borderId="0" xfId="0" applyFont="1" applyAlignment="1">
      <alignment wrapText="1"/>
    </xf>
    <xf numFmtId="0" fontId="12" fillId="0" borderId="24" xfId="0" applyFont="1" applyBorder="1" applyAlignment="1">
      <alignment wrapText="1"/>
    </xf>
    <xf numFmtId="0" fontId="12" fillId="0" borderId="52" xfId="0" applyFont="1" applyBorder="1" applyAlignment="1">
      <alignment wrapText="1"/>
    </xf>
    <xf numFmtId="0" fontId="12" fillId="0" borderId="61" xfId="0" applyFont="1" applyBorder="1" applyAlignment="1">
      <alignment wrapText="1"/>
    </xf>
    <xf numFmtId="0" fontId="12" fillId="0" borderId="51" xfId="0" applyFont="1" applyBorder="1" applyAlignment="1">
      <alignment wrapText="1"/>
    </xf>
    <xf numFmtId="0" fontId="12" fillId="0" borderId="38" xfId="0" applyFont="1" applyBorder="1" applyAlignment="1">
      <alignment horizontal="center" vertical="center" wrapText="1"/>
    </xf>
    <xf numFmtId="0" fontId="12" fillId="0" borderId="42" xfId="0" applyFont="1" applyBorder="1" applyAlignment="1">
      <alignment horizontal="center" vertical="center" wrapText="1"/>
    </xf>
    <xf numFmtId="0" fontId="12" fillId="0" borderId="22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24" xfId="0" applyFont="1" applyBorder="1" applyAlignment="1">
      <alignment horizontal="center" vertical="center" wrapText="1"/>
    </xf>
    <xf numFmtId="0" fontId="12" fillId="0" borderId="52" xfId="0" applyFont="1" applyBorder="1" applyAlignment="1">
      <alignment horizontal="center" vertical="center" wrapText="1"/>
    </xf>
    <xf numFmtId="0" fontId="12" fillId="0" borderId="61" xfId="0" applyFont="1" applyBorder="1" applyAlignment="1">
      <alignment horizontal="center" vertical="center" wrapText="1"/>
    </xf>
    <xf numFmtId="0" fontId="12" fillId="0" borderId="51" xfId="0" applyFont="1" applyBorder="1" applyAlignment="1">
      <alignment horizontal="center" vertical="center" wrapText="1"/>
    </xf>
    <xf numFmtId="49" fontId="15" fillId="0" borderId="43" xfId="1" applyNumberFormat="1" applyFont="1" applyBorder="1" applyAlignment="1">
      <alignment horizontal="center" vertical="center" wrapText="1"/>
    </xf>
    <xf numFmtId="0" fontId="17" fillId="0" borderId="38" xfId="0" applyFont="1" applyBorder="1" applyAlignment="1">
      <alignment vertical="center" wrapText="1"/>
    </xf>
    <xf numFmtId="0" fontId="0" fillId="0" borderId="38" xfId="0" applyBorder="1" applyAlignment="1">
      <alignment vertical="center" wrapText="1"/>
    </xf>
    <xf numFmtId="0" fontId="0" fillId="0" borderId="42" xfId="0" applyBorder="1" applyAlignment="1">
      <alignment vertical="center" wrapText="1"/>
    </xf>
    <xf numFmtId="0" fontId="17" fillId="0" borderId="52" xfId="0" applyFont="1" applyBorder="1" applyAlignment="1">
      <alignment vertical="center" wrapText="1"/>
    </xf>
    <xf numFmtId="0" fontId="17" fillId="0" borderId="61" xfId="0" applyFont="1" applyBorder="1" applyAlignment="1">
      <alignment vertical="center" wrapText="1"/>
    </xf>
    <xf numFmtId="0" fontId="0" fillId="0" borderId="61" xfId="0" applyBorder="1" applyAlignment="1">
      <alignment vertical="center" wrapText="1"/>
    </xf>
    <xf numFmtId="0" fontId="0" fillId="0" borderId="51" xfId="0" applyBorder="1" applyAlignment="1">
      <alignment vertical="center" wrapText="1"/>
    </xf>
    <xf numFmtId="0" fontId="15" fillId="0" borderId="1" xfId="1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37" fillId="0" borderId="43" xfId="1" applyFont="1" applyBorder="1" applyAlignment="1">
      <alignment horizontal="center" vertical="center" wrapText="1"/>
    </xf>
    <xf numFmtId="0" fontId="4" fillId="0" borderId="43" xfId="0" applyFont="1" applyBorder="1" applyAlignment="1">
      <alignment horizontal="center" vertical="center" wrapText="1"/>
    </xf>
    <xf numFmtId="0" fontId="4" fillId="0" borderId="38" xfId="1" applyFont="1" applyBorder="1" applyAlignment="1">
      <alignment horizontal="center" vertical="center" wrapText="1"/>
    </xf>
    <xf numFmtId="0" fontId="4" fillId="0" borderId="42" xfId="1" applyFont="1" applyBorder="1" applyAlignment="1">
      <alignment horizontal="center" vertical="center" wrapText="1"/>
    </xf>
    <xf numFmtId="0" fontId="4" fillId="0" borderId="22" xfId="1" applyFont="1" applyBorder="1" applyAlignment="1">
      <alignment horizontal="center" vertical="center" wrapText="1"/>
    </xf>
    <xf numFmtId="0" fontId="4" fillId="0" borderId="0" xfId="1" applyFont="1" applyBorder="1" applyAlignment="1">
      <alignment horizontal="center" vertical="center" wrapText="1"/>
    </xf>
    <xf numFmtId="0" fontId="4" fillId="0" borderId="24" xfId="1" applyFont="1" applyBorder="1" applyAlignment="1">
      <alignment horizontal="center" vertical="center" wrapText="1"/>
    </xf>
    <xf numFmtId="0" fontId="4" fillId="0" borderId="52" xfId="1" applyFont="1" applyBorder="1" applyAlignment="1">
      <alignment horizontal="center" vertical="center" wrapText="1"/>
    </xf>
    <xf numFmtId="0" fontId="4" fillId="0" borderId="61" xfId="1" applyFont="1" applyBorder="1" applyAlignment="1">
      <alignment horizontal="center" vertical="center" wrapText="1"/>
    </xf>
    <xf numFmtId="0" fontId="4" fillId="0" borderId="51" xfId="1" applyFont="1" applyBorder="1" applyAlignment="1">
      <alignment horizontal="center" vertical="center" wrapText="1"/>
    </xf>
    <xf numFmtId="0" fontId="15" fillId="0" borderId="43" xfId="0" applyFont="1" applyBorder="1" applyAlignment="1">
      <alignment horizontal="center" vertical="center" wrapText="1"/>
    </xf>
    <xf numFmtId="0" fontId="8" fillId="0" borderId="38" xfId="0" applyFont="1" applyBorder="1" applyAlignment="1">
      <alignment horizontal="center" vertical="center" wrapText="1"/>
    </xf>
    <xf numFmtId="0" fontId="8" fillId="0" borderId="42" xfId="0" applyFont="1" applyBorder="1" applyAlignment="1">
      <alignment horizontal="center" vertical="center" wrapText="1"/>
    </xf>
    <xf numFmtId="0" fontId="8" fillId="0" borderId="52" xfId="0" applyFont="1" applyBorder="1" applyAlignment="1">
      <alignment horizontal="center" vertical="center" wrapText="1"/>
    </xf>
    <xf numFmtId="0" fontId="8" fillId="0" borderId="61" xfId="0" applyFont="1" applyBorder="1" applyAlignment="1">
      <alignment horizontal="center" vertical="center" wrapText="1"/>
    </xf>
    <xf numFmtId="0" fontId="8" fillId="0" borderId="51" xfId="0" applyFont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4" fillId="0" borderId="43" xfId="1" applyFont="1" applyFill="1" applyBorder="1" applyAlignment="1">
      <alignment horizontal="center" vertical="center" wrapText="1"/>
    </xf>
    <xf numFmtId="0" fontId="12" fillId="0" borderId="38" xfId="0" applyFont="1" applyFill="1" applyBorder="1" applyAlignment="1">
      <alignment horizontal="center" vertical="center" wrapText="1"/>
    </xf>
    <xf numFmtId="0" fontId="12" fillId="0" borderId="42" xfId="0" applyFont="1" applyFill="1" applyBorder="1" applyAlignment="1">
      <alignment horizontal="center" vertical="center" wrapText="1"/>
    </xf>
    <xf numFmtId="0" fontId="12" fillId="0" borderId="22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 vertical="center" wrapText="1"/>
    </xf>
    <xf numFmtId="0" fontId="12" fillId="0" borderId="24" xfId="0" applyFont="1" applyFill="1" applyBorder="1" applyAlignment="1">
      <alignment horizontal="center" vertical="center" wrapText="1"/>
    </xf>
    <xf numFmtId="0" fontId="12" fillId="0" borderId="52" xfId="0" applyFont="1" applyFill="1" applyBorder="1" applyAlignment="1">
      <alignment horizontal="center" vertical="center" wrapText="1"/>
    </xf>
    <xf numFmtId="0" fontId="12" fillId="0" borderId="61" xfId="0" applyFont="1" applyFill="1" applyBorder="1" applyAlignment="1">
      <alignment horizontal="center" vertical="center" wrapText="1"/>
    </xf>
    <xf numFmtId="0" fontId="12" fillId="0" borderId="51" xfId="0" applyFont="1" applyFill="1" applyBorder="1" applyAlignment="1">
      <alignment horizontal="center" vertical="center" wrapText="1"/>
    </xf>
    <xf numFmtId="0" fontId="15" fillId="0" borderId="1" xfId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wrapText="1"/>
    </xf>
    <xf numFmtId="49" fontId="16" fillId="0" borderId="2" xfId="1" applyNumberFormat="1" applyFont="1" applyBorder="1" applyAlignment="1" applyProtection="1">
      <alignment horizontal="left" vertical="center" wrapText="1"/>
      <protection locked="0"/>
    </xf>
    <xf numFmtId="0" fontId="17" fillId="0" borderId="62" xfId="0" applyFont="1" applyBorder="1" applyAlignment="1">
      <alignment horizontal="left" vertical="center" wrapText="1"/>
    </xf>
    <xf numFmtId="0" fontId="0" fillId="0" borderId="62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1" fontId="16" fillId="0" borderId="2" xfId="0" applyNumberFormat="1" applyFont="1" applyFill="1" applyBorder="1" applyAlignment="1">
      <alignment horizontal="center" vertical="center" wrapText="1"/>
    </xf>
    <xf numFmtId="1" fontId="27" fillId="0" borderId="62" xfId="0" applyNumberFormat="1" applyFont="1" applyFill="1" applyBorder="1" applyAlignment="1">
      <alignment horizontal="center" vertical="center" wrapText="1"/>
    </xf>
    <xf numFmtId="1" fontId="27" fillId="0" borderId="4" xfId="0" applyNumberFormat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16" fillId="0" borderId="1" xfId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2" fillId="0" borderId="62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49" fontId="16" fillId="0" borderId="43" xfId="1" applyNumberFormat="1" applyFont="1" applyBorder="1" applyAlignment="1" applyProtection="1">
      <alignment horizontal="left" vertical="center" wrapText="1"/>
      <protection locked="0"/>
    </xf>
    <xf numFmtId="0" fontId="0" fillId="0" borderId="52" xfId="0" applyBorder="1" applyAlignment="1">
      <alignment vertical="center" wrapText="1"/>
    </xf>
    <xf numFmtId="0" fontId="3" fillId="0" borderId="43" xfId="1" applyFont="1" applyFill="1" applyBorder="1" applyAlignment="1">
      <alignment horizontal="center" vertical="center" wrapText="1"/>
    </xf>
    <xf numFmtId="0" fontId="3" fillId="0" borderId="38" xfId="1" applyFont="1" applyFill="1" applyBorder="1" applyAlignment="1">
      <alignment horizontal="center" vertical="center" wrapText="1"/>
    </xf>
    <xf numFmtId="0" fontId="3" fillId="0" borderId="42" xfId="1" applyFont="1" applyFill="1" applyBorder="1" applyAlignment="1">
      <alignment horizontal="center" vertical="center" wrapText="1"/>
    </xf>
    <xf numFmtId="0" fontId="3" fillId="0" borderId="22" xfId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horizontal="center" vertical="center" wrapText="1"/>
    </xf>
    <xf numFmtId="0" fontId="3" fillId="0" borderId="24" xfId="1" applyFont="1" applyFill="1" applyBorder="1" applyAlignment="1">
      <alignment horizontal="center" vertical="center" wrapText="1"/>
    </xf>
    <xf numFmtId="0" fontId="16" fillId="0" borderId="43" xfId="0" applyFont="1" applyFill="1" applyBorder="1" applyAlignment="1">
      <alignment horizontal="center" vertical="center" wrapText="1"/>
    </xf>
    <xf numFmtId="0" fontId="16" fillId="0" borderId="38" xfId="0" applyFont="1" applyFill="1" applyBorder="1" applyAlignment="1">
      <alignment horizontal="center" vertical="center" wrapText="1"/>
    </xf>
    <xf numFmtId="0" fontId="16" fillId="0" borderId="42" xfId="0" applyFont="1" applyFill="1" applyBorder="1" applyAlignment="1">
      <alignment horizontal="center" vertical="center" wrapText="1"/>
    </xf>
    <xf numFmtId="0" fontId="16" fillId="0" borderId="22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16" fillId="0" borderId="24" xfId="0" applyFont="1" applyFill="1" applyBorder="1" applyAlignment="1">
      <alignment horizontal="center" vertical="center" wrapText="1"/>
    </xf>
    <xf numFmtId="0" fontId="16" fillId="0" borderId="52" xfId="0" applyFont="1" applyFill="1" applyBorder="1" applyAlignment="1">
      <alignment horizontal="center" vertical="center" wrapText="1"/>
    </xf>
    <xf numFmtId="0" fontId="16" fillId="0" borderId="61" xfId="0" applyFont="1" applyFill="1" applyBorder="1" applyAlignment="1">
      <alignment horizontal="center" vertical="center" wrapText="1"/>
    </xf>
    <xf numFmtId="0" fontId="16" fillId="0" borderId="51" xfId="0" applyFont="1" applyFill="1" applyBorder="1" applyAlignment="1">
      <alignment horizontal="center" vertical="center" wrapText="1"/>
    </xf>
    <xf numFmtId="0" fontId="3" fillId="0" borderId="52" xfId="1" applyFont="1" applyFill="1" applyBorder="1" applyAlignment="1">
      <alignment horizontal="center" vertical="center" wrapText="1"/>
    </xf>
    <xf numFmtId="0" fontId="3" fillId="0" borderId="61" xfId="1" applyFont="1" applyFill="1" applyBorder="1" applyAlignment="1">
      <alignment horizontal="center" vertical="center" wrapText="1"/>
    </xf>
    <xf numFmtId="0" fontId="3" fillId="0" borderId="51" xfId="1" applyFont="1" applyFill="1" applyBorder="1" applyAlignment="1">
      <alignment horizontal="center" vertical="center" wrapText="1"/>
    </xf>
    <xf numFmtId="0" fontId="16" fillId="0" borderId="2" xfId="1" applyFont="1" applyFill="1" applyBorder="1" applyAlignment="1">
      <alignment horizontal="center" vertical="center" wrapText="1"/>
    </xf>
    <xf numFmtId="0" fontId="16" fillId="0" borderId="62" xfId="0" applyFont="1" applyFill="1" applyBorder="1" applyAlignment="1">
      <alignment vertical="center" wrapText="1"/>
    </xf>
    <xf numFmtId="0" fontId="16" fillId="0" borderId="4" xfId="0" applyFont="1" applyFill="1" applyBorder="1" applyAlignment="1">
      <alignment vertical="center" wrapText="1"/>
    </xf>
    <xf numFmtId="0" fontId="16" fillId="0" borderId="79" xfId="0" applyFont="1" applyFill="1" applyBorder="1" applyAlignment="1">
      <alignment horizontal="center" vertical="center" wrapText="1"/>
    </xf>
    <xf numFmtId="0" fontId="27" fillId="0" borderId="69" xfId="0" applyFont="1" applyFill="1" applyBorder="1" applyAlignment="1">
      <alignment horizontal="center" vertical="center" wrapText="1"/>
    </xf>
    <xf numFmtId="0" fontId="27" fillId="0" borderId="28" xfId="0" applyFont="1" applyFill="1" applyBorder="1" applyAlignment="1">
      <alignment horizontal="center" vertical="center" wrapText="1"/>
    </xf>
    <xf numFmtId="0" fontId="16" fillId="0" borderId="76" xfId="0" applyFont="1" applyFill="1" applyBorder="1" applyAlignment="1">
      <alignment horizontal="center" vertical="center" wrapText="1"/>
    </xf>
    <xf numFmtId="0" fontId="27" fillId="0" borderId="77" xfId="0" applyFont="1" applyFill="1" applyBorder="1" applyAlignment="1">
      <alignment horizontal="center" vertical="center" wrapText="1"/>
    </xf>
    <xf numFmtId="0" fontId="27" fillId="0" borderId="78" xfId="0" applyFont="1" applyFill="1" applyBorder="1" applyAlignment="1">
      <alignment horizontal="center" vertical="center" wrapText="1"/>
    </xf>
    <xf numFmtId="0" fontId="16" fillId="0" borderId="74" xfId="0" applyFont="1" applyBorder="1" applyAlignment="1">
      <alignment horizontal="center" wrapText="1"/>
    </xf>
    <xf numFmtId="0" fontId="17" fillId="0" borderId="75" xfId="0" applyFont="1" applyBorder="1" applyAlignment="1">
      <alignment horizontal="center" wrapText="1"/>
    </xf>
    <xf numFmtId="0" fontId="17" fillId="0" borderId="77" xfId="0" applyFont="1" applyFill="1" applyBorder="1" applyAlignment="1">
      <alignment horizontal="center" vertical="center" wrapText="1"/>
    </xf>
    <xf numFmtId="0" fontId="17" fillId="0" borderId="75" xfId="0" applyFont="1" applyFill="1" applyBorder="1" applyAlignment="1">
      <alignment horizontal="center" vertical="center" wrapText="1"/>
    </xf>
    <xf numFmtId="0" fontId="16" fillId="0" borderId="27" xfId="0" applyFont="1" applyBorder="1" applyAlignment="1">
      <alignment horizontal="center" wrapText="1"/>
    </xf>
    <xf numFmtId="0" fontId="17" fillId="0" borderId="28" xfId="0" applyFont="1" applyBorder="1" applyAlignment="1">
      <alignment horizontal="center" wrapText="1"/>
    </xf>
    <xf numFmtId="0" fontId="17" fillId="0" borderId="69" xfId="0" applyFont="1" applyFill="1" applyBorder="1" applyAlignment="1">
      <alignment horizontal="center" vertical="center" wrapText="1"/>
    </xf>
    <xf numFmtId="0" fontId="17" fillId="0" borderId="28" xfId="0" applyFont="1" applyFill="1" applyBorder="1" applyAlignment="1">
      <alignment horizontal="center" vertical="center" wrapText="1"/>
    </xf>
    <xf numFmtId="0" fontId="15" fillId="0" borderId="2" xfId="1" applyFont="1" applyFill="1" applyBorder="1" applyAlignment="1">
      <alignment horizontal="center" vertical="center" wrapText="1"/>
    </xf>
    <xf numFmtId="0" fontId="27" fillId="0" borderId="75" xfId="0" applyFont="1" applyFill="1" applyBorder="1" applyAlignment="1">
      <alignment horizontal="center" vertical="center" wrapText="1"/>
    </xf>
    <xf numFmtId="0" fontId="16" fillId="0" borderId="79" xfId="0" applyNumberFormat="1" applyFont="1" applyFill="1" applyBorder="1" applyAlignment="1">
      <alignment horizontal="center" vertical="center" wrapText="1"/>
    </xf>
    <xf numFmtId="0" fontId="16" fillId="0" borderId="2" xfId="1" applyFont="1" applyBorder="1" applyAlignment="1">
      <alignment horizontal="center" vertical="center" wrapText="1"/>
    </xf>
    <xf numFmtId="0" fontId="16" fillId="0" borderId="62" xfId="0" applyFont="1" applyBorder="1" applyAlignment="1">
      <alignment vertical="center" wrapText="1"/>
    </xf>
    <xf numFmtId="0" fontId="16" fillId="0" borderId="4" xfId="0" applyFont="1" applyBorder="1" applyAlignment="1">
      <alignment vertical="center" wrapText="1"/>
    </xf>
    <xf numFmtId="0" fontId="16" fillId="0" borderId="79" xfId="0" applyFont="1" applyBorder="1" applyAlignment="1">
      <alignment horizontal="center" vertical="center" wrapText="1"/>
    </xf>
    <xf numFmtId="0" fontId="27" fillId="0" borderId="69" xfId="0" applyFont="1" applyBorder="1" applyAlignment="1">
      <alignment horizontal="center" vertical="center" wrapText="1"/>
    </xf>
    <xf numFmtId="0" fontId="27" fillId="0" borderId="28" xfId="0" applyFont="1" applyBorder="1" applyAlignment="1">
      <alignment horizontal="center" vertical="center" wrapText="1"/>
    </xf>
    <xf numFmtId="49" fontId="16" fillId="0" borderId="2" xfId="1" applyNumberFormat="1" applyFont="1" applyBorder="1" applyAlignment="1">
      <alignment horizontal="left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62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17" fillId="0" borderId="28" xfId="0" applyFont="1" applyBorder="1" applyAlignment="1">
      <alignment horizontal="center" vertical="center" wrapText="1"/>
    </xf>
    <xf numFmtId="0" fontId="16" fillId="0" borderId="76" xfId="0" applyFont="1" applyBorder="1" applyAlignment="1">
      <alignment horizontal="center" vertical="center" wrapText="1"/>
    </xf>
    <xf numFmtId="0" fontId="17" fillId="0" borderId="77" xfId="0" applyFont="1" applyBorder="1" applyAlignment="1">
      <alignment horizontal="center" vertical="center" wrapText="1"/>
    </xf>
    <xf numFmtId="0" fontId="17" fillId="0" borderId="75" xfId="0" applyFont="1" applyBorder="1" applyAlignment="1">
      <alignment horizontal="center" vertical="center" wrapText="1"/>
    </xf>
    <xf numFmtId="0" fontId="17" fillId="0" borderId="69" xfId="0" applyFont="1" applyBorder="1" applyAlignment="1">
      <alignment horizontal="center" vertical="center" wrapText="1"/>
    </xf>
    <xf numFmtId="1" fontId="16" fillId="0" borderId="79" xfId="0" applyNumberFormat="1" applyFont="1" applyBorder="1" applyAlignment="1">
      <alignment horizontal="center" vertical="center" wrapText="1"/>
    </xf>
    <xf numFmtId="1" fontId="17" fillId="0" borderId="69" xfId="0" applyNumberFormat="1" applyFont="1" applyBorder="1" applyAlignment="1">
      <alignment horizontal="center" vertical="center" wrapText="1"/>
    </xf>
    <xf numFmtId="1" fontId="17" fillId="0" borderId="28" xfId="0" applyNumberFormat="1" applyFont="1" applyBorder="1" applyAlignment="1">
      <alignment horizontal="center" vertical="center" wrapText="1"/>
    </xf>
    <xf numFmtId="0" fontId="6" fillId="0" borderId="61" xfId="0" applyFont="1" applyFill="1" applyBorder="1" applyAlignment="1" applyProtection="1">
      <alignment horizontal="right" vertical="center"/>
    </xf>
    <xf numFmtId="0" fontId="30" fillId="0" borderId="61" xfId="0" applyFont="1" applyFill="1" applyBorder="1" applyAlignment="1">
      <alignment horizontal="right" vertical="center"/>
    </xf>
    <xf numFmtId="0" fontId="6" fillId="0" borderId="0" xfId="0" applyFont="1" applyFill="1" applyBorder="1" applyAlignment="1" applyProtection="1">
      <alignment horizontal="right" vertical="center"/>
    </xf>
    <xf numFmtId="0" fontId="30" fillId="0" borderId="0" xfId="0" applyFont="1" applyFill="1" applyBorder="1" applyAlignment="1">
      <alignment horizontal="right" vertical="center"/>
    </xf>
    <xf numFmtId="167" fontId="36" fillId="0" borderId="0" xfId="2" applyNumberFormat="1" applyFont="1" applyFill="1" applyBorder="1" applyAlignment="1" applyProtection="1">
      <alignment horizontal="left"/>
    </xf>
    <xf numFmtId="165" fontId="6" fillId="0" borderId="1" xfId="2" applyNumberFormat="1" applyFont="1" applyFill="1" applyBorder="1" applyAlignment="1" applyProtection="1">
      <alignment horizontal="center" vertical="center"/>
    </xf>
    <xf numFmtId="169" fontId="6" fillId="0" borderId="1" xfId="2" applyNumberFormat="1" applyFont="1" applyFill="1" applyBorder="1" applyAlignment="1" applyProtection="1">
      <alignment horizontal="center" vertical="center"/>
    </xf>
    <xf numFmtId="165" fontId="6" fillId="3" borderId="45" xfId="2" applyNumberFormat="1" applyFont="1" applyFill="1" applyBorder="1" applyAlignment="1" applyProtection="1">
      <alignment horizontal="center" vertical="center"/>
    </xf>
    <xf numFmtId="0" fontId="6" fillId="3" borderId="12" xfId="2" applyNumberFormat="1" applyFont="1" applyFill="1" applyBorder="1" applyAlignment="1" applyProtection="1">
      <alignment horizontal="center" vertical="center"/>
    </xf>
    <xf numFmtId="165" fontId="6" fillId="3" borderId="63" xfId="2" applyNumberFormat="1" applyFont="1" applyFill="1" applyBorder="1" applyAlignment="1" applyProtection="1">
      <alignment horizontal="center" vertical="center"/>
    </xf>
    <xf numFmtId="165" fontId="6" fillId="3" borderId="12" xfId="2" applyNumberFormat="1" applyFont="1" applyFill="1" applyBorder="1" applyAlignment="1" applyProtection="1">
      <alignment horizontal="center" vertical="center"/>
    </xf>
    <xf numFmtId="0" fontId="30" fillId="0" borderId="0" xfId="0" applyFont="1" applyFill="1" applyAlignment="1">
      <alignment horizontal="right" vertical="center"/>
    </xf>
    <xf numFmtId="165" fontId="6" fillId="0" borderId="86" xfId="2" applyNumberFormat="1" applyFont="1" applyFill="1" applyBorder="1" applyAlignment="1" applyProtection="1">
      <alignment horizontal="center" vertical="center"/>
    </xf>
    <xf numFmtId="0" fontId="6" fillId="0" borderId="26" xfId="2" applyNumberFormat="1" applyFont="1" applyFill="1" applyBorder="1" applyAlignment="1" applyProtection="1">
      <alignment horizontal="center" vertical="center"/>
    </xf>
    <xf numFmtId="0" fontId="6" fillId="0" borderId="63" xfId="2" applyFont="1" applyFill="1" applyBorder="1" applyAlignment="1" applyProtection="1">
      <alignment horizontal="right" vertical="center"/>
    </xf>
    <xf numFmtId="0" fontId="6" fillId="0" borderId="44" xfId="2" applyFont="1" applyFill="1" applyBorder="1" applyAlignment="1" applyProtection="1">
      <alignment horizontal="right" vertical="center"/>
    </xf>
    <xf numFmtId="0" fontId="6" fillId="0" borderId="12" xfId="2" applyFont="1" applyFill="1" applyBorder="1" applyAlignment="1" applyProtection="1">
      <alignment horizontal="right" vertical="center"/>
    </xf>
    <xf numFmtId="167" fontId="6" fillId="0" borderId="63" xfId="2" applyNumberFormat="1" applyFont="1" applyFill="1" applyBorder="1" applyAlignment="1" applyProtection="1">
      <alignment horizontal="right" vertical="center"/>
    </xf>
    <xf numFmtId="167" fontId="6" fillId="0" borderId="44" xfId="2" applyNumberFormat="1" applyFont="1" applyFill="1" applyBorder="1" applyAlignment="1" applyProtection="1">
      <alignment horizontal="right" vertical="center"/>
    </xf>
    <xf numFmtId="167" fontId="6" fillId="0" borderId="12" xfId="2" applyNumberFormat="1" applyFont="1" applyFill="1" applyBorder="1" applyAlignment="1" applyProtection="1">
      <alignment horizontal="right" vertical="center"/>
    </xf>
    <xf numFmtId="165" fontId="32" fillId="0" borderId="67" xfId="2" applyNumberFormat="1" applyFont="1" applyFill="1" applyBorder="1" applyAlignment="1" applyProtection="1">
      <alignment horizontal="center" vertical="center"/>
    </xf>
    <xf numFmtId="165" fontId="32" fillId="0" borderId="64" xfId="2" applyNumberFormat="1" applyFont="1" applyFill="1" applyBorder="1" applyAlignment="1" applyProtection="1">
      <alignment horizontal="center" vertical="center"/>
    </xf>
    <xf numFmtId="0" fontId="32" fillId="0" borderId="26" xfId="2" applyNumberFormat="1" applyFont="1" applyFill="1" applyBorder="1" applyAlignment="1" applyProtection="1">
      <alignment horizontal="center" vertical="center"/>
    </xf>
    <xf numFmtId="0" fontId="6" fillId="0" borderId="14" xfId="2" applyFont="1" applyFill="1" applyBorder="1" applyAlignment="1">
      <alignment horizontal="center" vertical="center" wrapText="1"/>
    </xf>
    <xf numFmtId="0" fontId="6" fillId="0" borderId="66" xfId="2" applyFont="1" applyFill="1" applyBorder="1" applyAlignment="1">
      <alignment horizontal="center" vertical="center" wrapText="1"/>
    </xf>
    <xf numFmtId="0" fontId="6" fillId="0" borderId="11" xfId="2" applyFont="1" applyFill="1" applyBorder="1" applyAlignment="1">
      <alignment horizontal="center" vertical="center" wrapText="1"/>
    </xf>
    <xf numFmtId="168" fontId="6" fillId="3" borderId="70" xfId="2" applyNumberFormat="1" applyFont="1" applyFill="1" applyBorder="1" applyAlignment="1" applyProtection="1">
      <alignment horizontal="center" vertical="center"/>
    </xf>
    <xf numFmtId="168" fontId="6" fillId="3" borderId="89" xfId="2" applyNumberFormat="1" applyFont="1" applyFill="1" applyBorder="1" applyAlignment="1" applyProtection="1">
      <alignment horizontal="center" vertical="center"/>
    </xf>
    <xf numFmtId="168" fontId="6" fillId="3" borderId="8" xfId="2" applyNumberFormat="1" applyFont="1" applyFill="1" applyBorder="1" applyAlignment="1" applyProtection="1">
      <alignment horizontal="center" vertical="center"/>
    </xf>
    <xf numFmtId="0" fontId="6" fillId="0" borderId="63" xfId="2" applyFont="1" applyFill="1" applyBorder="1" applyAlignment="1">
      <alignment horizontal="center" vertical="center" wrapText="1"/>
    </xf>
    <xf numFmtId="0" fontId="6" fillId="0" borderId="44" xfId="2" applyFont="1" applyFill="1" applyBorder="1" applyAlignment="1">
      <alignment horizontal="center" vertical="center" wrapText="1"/>
    </xf>
    <xf numFmtId="0" fontId="6" fillId="0" borderId="12" xfId="2" applyFont="1" applyFill="1" applyBorder="1" applyAlignment="1">
      <alignment horizontal="center" vertical="center" wrapText="1"/>
    </xf>
    <xf numFmtId="168" fontId="6" fillId="0" borderId="63" xfId="2" applyNumberFormat="1" applyFont="1" applyFill="1" applyBorder="1" applyAlignment="1" applyProtection="1">
      <alignment horizontal="center" vertical="center"/>
    </xf>
    <xf numFmtId="168" fontId="6" fillId="0" borderId="44" xfId="2" applyNumberFormat="1" applyFont="1" applyFill="1" applyBorder="1" applyAlignment="1" applyProtection="1">
      <alignment horizontal="center" vertical="center"/>
    </xf>
    <xf numFmtId="168" fontId="6" fillId="0" borderId="12" xfId="2" applyNumberFormat="1" applyFont="1" applyFill="1" applyBorder="1" applyAlignment="1" applyProtection="1">
      <alignment horizontal="center" vertical="center"/>
    </xf>
    <xf numFmtId="0" fontId="6" fillId="0" borderId="63" xfId="2" applyFont="1" applyFill="1" applyBorder="1" applyAlignment="1">
      <alignment horizontal="right" vertical="center"/>
    </xf>
    <xf numFmtId="0" fontId="6" fillId="0" borderId="44" xfId="2" applyFont="1" applyFill="1" applyBorder="1" applyAlignment="1">
      <alignment horizontal="right" vertical="center"/>
    </xf>
    <xf numFmtId="0" fontId="6" fillId="0" borderId="12" xfId="2" applyFont="1" applyFill="1" applyBorder="1" applyAlignment="1">
      <alignment horizontal="right" vertical="center"/>
    </xf>
    <xf numFmtId="168" fontId="6" fillId="3" borderId="39" xfId="2" applyNumberFormat="1" applyFont="1" applyFill="1" applyBorder="1" applyAlignment="1" applyProtection="1">
      <alignment horizontal="center" vertical="center"/>
    </xf>
    <xf numFmtId="168" fontId="6" fillId="3" borderId="40" xfId="2" applyNumberFormat="1" applyFont="1" applyFill="1" applyBorder="1" applyAlignment="1" applyProtection="1">
      <alignment horizontal="center" vertical="center"/>
    </xf>
    <xf numFmtId="168" fontId="6" fillId="3" borderId="41" xfId="2" applyNumberFormat="1" applyFont="1" applyFill="1" applyBorder="1" applyAlignment="1" applyProtection="1">
      <alignment horizontal="center" vertical="center"/>
    </xf>
    <xf numFmtId="0" fontId="6" fillId="0" borderId="39" xfId="2" applyFont="1" applyFill="1" applyBorder="1" applyAlignment="1">
      <alignment horizontal="center" vertical="center" wrapText="1"/>
    </xf>
    <xf numFmtId="0" fontId="6" fillId="0" borderId="40" xfId="2" applyFont="1" applyFill="1" applyBorder="1" applyAlignment="1">
      <alignment horizontal="center" vertical="center" wrapText="1"/>
    </xf>
    <xf numFmtId="0" fontId="6" fillId="0" borderId="21" xfId="2" applyFont="1" applyFill="1" applyBorder="1" applyAlignment="1">
      <alignment horizontal="center" vertical="center" wrapText="1"/>
    </xf>
    <xf numFmtId="0" fontId="6" fillId="0" borderId="23" xfId="2" applyFont="1" applyFill="1" applyBorder="1" applyAlignment="1">
      <alignment horizontal="center" vertical="center" wrapText="1"/>
    </xf>
    <xf numFmtId="49" fontId="6" fillId="3" borderId="67" xfId="0" applyNumberFormat="1" applyFont="1" applyFill="1" applyBorder="1" applyAlignment="1" applyProtection="1">
      <alignment horizontal="center" vertical="center"/>
    </xf>
    <xf numFmtId="49" fontId="6" fillId="3" borderId="64" xfId="0" applyNumberFormat="1" applyFont="1" applyFill="1" applyBorder="1" applyAlignment="1" applyProtection="1">
      <alignment horizontal="center" vertical="center"/>
    </xf>
    <xf numFmtId="49" fontId="6" fillId="3" borderId="26" xfId="0" applyNumberFormat="1" applyFont="1" applyFill="1" applyBorder="1" applyAlignment="1" applyProtection="1">
      <alignment horizontal="center" vertical="center"/>
    </xf>
    <xf numFmtId="49" fontId="6" fillId="0" borderId="63" xfId="0" applyNumberFormat="1" applyFont="1" applyFill="1" applyBorder="1" applyAlignment="1" applyProtection="1">
      <alignment horizontal="center" vertical="center"/>
    </xf>
    <xf numFmtId="49" fontId="6" fillId="0" borderId="44" xfId="0" applyNumberFormat="1" applyFont="1" applyFill="1" applyBorder="1" applyAlignment="1" applyProtection="1">
      <alignment horizontal="center" vertical="center"/>
    </xf>
    <xf numFmtId="49" fontId="6" fillId="0" borderId="12" xfId="0" applyNumberFormat="1" applyFont="1" applyFill="1" applyBorder="1" applyAlignment="1" applyProtection="1">
      <alignment horizontal="center" vertical="center"/>
    </xf>
    <xf numFmtId="49" fontId="6" fillId="0" borderId="67" xfId="0" applyNumberFormat="1" applyFont="1" applyFill="1" applyBorder="1" applyAlignment="1" applyProtection="1">
      <alignment horizontal="center" vertical="center"/>
    </xf>
    <xf numFmtId="49" fontId="6" fillId="0" borderId="64" xfId="0" applyNumberFormat="1" applyFont="1" applyFill="1" applyBorder="1" applyAlignment="1" applyProtection="1">
      <alignment horizontal="center" vertical="center"/>
    </xf>
    <xf numFmtId="49" fontId="6" fillId="0" borderId="26" xfId="0" applyNumberFormat="1" applyFont="1" applyFill="1" applyBorder="1" applyAlignment="1" applyProtection="1">
      <alignment horizontal="center" vertical="center"/>
    </xf>
    <xf numFmtId="164" fontId="6" fillId="0" borderId="14" xfId="0" applyNumberFormat="1" applyFont="1" applyFill="1" applyBorder="1" applyAlignment="1" applyProtection="1">
      <alignment horizontal="center" vertical="center" wrapText="1"/>
    </xf>
    <xf numFmtId="164" fontId="6" fillId="0" borderId="66" xfId="0" applyNumberFormat="1" applyFont="1" applyFill="1" applyBorder="1" applyAlignment="1" applyProtection="1">
      <alignment horizontal="center" vertical="center" wrapText="1"/>
    </xf>
    <xf numFmtId="164" fontId="6" fillId="0" borderId="11" xfId="0" applyNumberFormat="1" applyFont="1" applyFill="1" applyBorder="1" applyAlignment="1" applyProtection="1">
      <alignment horizontal="center" vertical="center" wrapText="1"/>
    </xf>
    <xf numFmtId="0" fontId="6" fillId="0" borderId="82" xfId="0" applyFont="1" applyFill="1" applyBorder="1" applyAlignment="1">
      <alignment horizontal="center" vertical="center" wrapText="1"/>
    </xf>
    <xf numFmtId="0" fontId="6" fillId="0" borderId="83" xfId="0" applyFont="1" applyFill="1" applyBorder="1" applyAlignment="1">
      <alignment horizontal="center" vertical="center" wrapText="1"/>
    </xf>
    <xf numFmtId="0" fontId="6" fillId="3" borderId="67" xfId="2" applyNumberFormat="1" applyFont="1" applyFill="1" applyBorder="1" applyAlignment="1" applyProtection="1">
      <alignment horizontal="center" vertical="center"/>
    </xf>
    <xf numFmtId="0" fontId="6" fillId="3" borderId="64" xfId="2" applyNumberFormat="1" applyFont="1" applyFill="1" applyBorder="1" applyAlignment="1" applyProtection="1">
      <alignment horizontal="center" vertical="center"/>
    </xf>
    <xf numFmtId="0" fontId="6" fillId="3" borderId="26" xfId="2" applyNumberFormat="1" applyFont="1" applyFill="1" applyBorder="1" applyAlignment="1" applyProtection="1">
      <alignment horizontal="center" vertical="center"/>
    </xf>
    <xf numFmtId="168" fontId="6" fillId="3" borderId="7" xfId="2" applyNumberFormat="1" applyFont="1" applyFill="1" applyBorder="1" applyAlignment="1" applyProtection="1">
      <alignment horizontal="center" vertical="center"/>
    </xf>
    <xf numFmtId="168" fontId="6" fillId="3" borderId="10" xfId="2" applyNumberFormat="1" applyFont="1" applyFill="1" applyBorder="1" applyAlignment="1" applyProtection="1">
      <alignment horizontal="center" vertical="center"/>
    </xf>
    <xf numFmtId="164" fontId="6" fillId="3" borderId="58" xfId="0" applyNumberFormat="1" applyFont="1" applyFill="1" applyBorder="1" applyAlignment="1" applyProtection="1">
      <alignment horizontal="center" vertical="center"/>
    </xf>
    <xf numFmtId="164" fontId="6" fillId="3" borderId="68" xfId="0" applyNumberFormat="1" applyFont="1" applyFill="1" applyBorder="1" applyAlignment="1" applyProtection="1">
      <alignment horizontal="center" vertical="center"/>
    </xf>
    <xf numFmtId="164" fontId="6" fillId="3" borderId="59" xfId="0" applyNumberFormat="1" applyFont="1" applyFill="1" applyBorder="1" applyAlignment="1" applyProtection="1">
      <alignment horizontal="center" vertical="center"/>
    </xf>
    <xf numFmtId="164" fontId="6" fillId="3" borderId="81" xfId="0" applyNumberFormat="1" applyFont="1" applyFill="1" applyBorder="1" applyAlignment="1" applyProtection="1">
      <alignment horizontal="center" vertical="center"/>
    </xf>
    <xf numFmtId="167" fontId="2" fillId="0" borderId="39" xfId="2" applyNumberFormat="1" applyFont="1" applyFill="1" applyBorder="1" applyAlignment="1" applyProtection="1">
      <alignment horizontal="center" vertical="center" textRotation="90" wrapText="1"/>
    </xf>
    <xf numFmtId="167" fontId="2" fillId="0" borderId="55" xfId="2" applyNumberFormat="1" applyFont="1" applyFill="1" applyBorder="1" applyAlignment="1" applyProtection="1">
      <alignment horizontal="center" vertical="center" textRotation="90" wrapText="1"/>
    </xf>
    <xf numFmtId="167" fontId="2" fillId="0" borderId="72" xfId="2" applyNumberFormat="1" applyFont="1" applyFill="1" applyBorder="1" applyAlignment="1" applyProtection="1">
      <alignment horizontal="center" vertical="center" textRotation="90" wrapText="1"/>
    </xf>
    <xf numFmtId="167" fontId="2" fillId="0" borderId="2" xfId="2" applyNumberFormat="1" applyFont="1" applyFill="1" applyBorder="1" applyAlignment="1" applyProtection="1">
      <alignment horizontal="center" vertical="center"/>
    </xf>
    <xf numFmtId="167" fontId="2" fillId="0" borderId="62" xfId="2" applyNumberFormat="1" applyFont="1" applyFill="1" applyBorder="1" applyAlignment="1" applyProtection="1">
      <alignment horizontal="center" vertical="center"/>
    </xf>
    <xf numFmtId="167" fontId="2" fillId="0" borderId="4" xfId="2" applyNumberFormat="1" applyFont="1" applyFill="1" applyBorder="1" applyAlignment="1" applyProtection="1">
      <alignment horizontal="center" vertical="center"/>
    </xf>
    <xf numFmtId="167" fontId="2" fillId="0" borderId="41" xfId="2" applyNumberFormat="1" applyFont="1" applyFill="1" applyBorder="1" applyAlignment="1" applyProtection="1">
      <alignment horizontal="center" vertical="center" textRotation="90" wrapText="1"/>
    </xf>
    <xf numFmtId="167" fontId="2" fillId="0" borderId="23" xfId="2" applyNumberFormat="1" applyFont="1" applyFill="1" applyBorder="1" applyAlignment="1" applyProtection="1">
      <alignment horizontal="center" vertical="center" textRotation="90" wrapText="1"/>
    </xf>
    <xf numFmtId="167" fontId="2" fillId="0" borderId="22" xfId="2" applyNumberFormat="1" applyFont="1" applyFill="1" applyBorder="1" applyAlignment="1" applyProtection="1">
      <alignment horizontal="center" vertical="center" textRotation="90" wrapText="1"/>
    </xf>
    <xf numFmtId="167" fontId="2" fillId="0" borderId="65" xfId="2" applyNumberFormat="1" applyFont="1" applyFill="1" applyBorder="1" applyAlignment="1" applyProtection="1">
      <alignment horizontal="center" vertical="center" textRotation="90" wrapText="1"/>
    </xf>
    <xf numFmtId="167" fontId="2" fillId="0" borderId="1" xfId="2" applyNumberFormat="1" applyFont="1" applyFill="1" applyBorder="1" applyAlignment="1" applyProtection="1">
      <alignment horizontal="center" vertical="center" textRotation="90" wrapText="1"/>
    </xf>
    <xf numFmtId="167" fontId="2" fillId="0" borderId="7" xfId="2" applyNumberFormat="1" applyFont="1" applyFill="1" applyBorder="1" applyAlignment="1" applyProtection="1">
      <alignment horizontal="center" vertical="center" textRotation="90" wrapText="1"/>
    </xf>
    <xf numFmtId="167" fontId="2" fillId="0" borderId="3" xfId="2" applyNumberFormat="1" applyFont="1" applyFill="1" applyBorder="1" applyAlignment="1" applyProtection="1">
      <alignment horizontal="center" vertical="center" textRotation="90" wrapText="1"/>
    </xf>
    <xf numFmtId="167" fontId="2" fillId="0" borderId="10" xfId="2" applyNumberFormat="1" applyFont="1" applyFill="1" applyBorder="1" applyAlignment="1" applyProtection="1">
      <alignment horizontal="center" vertical="center" textRotation="90" wrapText="1"/>
    </xf>
    <xf numFmtId="167" fontId="2" fillId="0" borderId="40" xfId="2" applyNumberFormat="1" applyFont="1" applyFill="1" applyBorder="1" applyAlignment="1" applyProtection="1">
      <alignment horizontal="center" vertical="center" textRotation="90" wrapText="1"/>
    </xf>
    <xf numFmtId="167" fontId="2" fillId="0" borderId="21" xfId="2" applyNumberFormat="1" applyFont="1" applyFill="1" applyBorder="1" applyAlignment="1" applyProtection="1">
      <alignment horizontal="center" vertical="center" textRotation="90" wrapText="1"/>
    </xf>
    <xf numFmtId="167" fontId="2" fillId="0" borderId="73" xfId="2" applyNumberFormat="1" applyFont="1" applyFill="1" applyBorder="1" applyAlignment="1" applyProtection="1">
      <alignment horizontal="center" vertical="center" textRotation="90" wrapText="1"/>
    </xf>
    <xf numFmtId="0" fontId="2" fillId="0" borderId="50" xfId="2" applyNumberFormat="1" applyFont="1" applyFill="1" applyBorder="1" applyAlignment="1" applyProtection="1">
      <alignment horizontal="center" vertical="center"/>
    </xf>
    <xf numFmtId="0" fontId="2" fillId="0" borderId="33" xfId="2" applyNumberFormat="1" applyFont="1" applyFill="1" applyBorder="1" applyAlignment="1" applyProtection="1">
      <alignment horizontal="center" vertical="center"/>
    </xf>
    <xf numFmtId="0" fontId="2" fillId="0" borderId="37" xfId="2" applyNumberFormat="1" applyFont="1" applyFill="1" applyBorder="1" applyAlignment="1" applyProtection="1">
      <alignment horizontal="center" vertical="center"/>
    </xf>
    <xf numFmtId="0" fontId="2" fillId="3" borderId="50" xfId="2" applyNumberFormat="1" applyFont="1" applyFill="1" applyBorder="1" applyAlignment="1" applyProtection="1">
      <alignment horizontal="center" vertical="center"/>
    </xf>
    <xf numFmtId="0" fontId="2" fillId="3" borderId="37" xfId="2" applyNumberFormat="1" applyFont="1" applyFill="1" applyBorder="1" applyAlignment="1" applyProtection="1">
      <alignment horizontal="center" vertical="center"/>
    </xf>
    <xf numFmtId="0" fontId="2" fillId="3" borderId="17" xfId="2" applyNumberFormat="1" applyFont="1" applyFill="1" applyBorder="1" applyAlignment="1" applyProtection="1">
      <alignment horizontal="center" vertical="center"/>
    </xf>
    <xf numFmtId="0" fontId="2" fillId="3" borderId="20" xfId="2" applyNumberFormat="1" applyFont="1" applyFill="1" applyBorder="1" applyAlignment="1" applyProtection="1">
      <alignment horizontal="center" vertical="center"/>
    </xf>
    <xf numFmtId="0" fontId="2" fillId="3" borderId="18" xfId="2" applyNumberFormat="1" applyFont="1" applyFill="1" applyBorder="1" applyAlignment="1" applyProtection="1">
      <alignment horizontal="center" vertical="center"/>
    </xf>
    <xf numFmtId="0" fontId="2" fillId="3" borderId="19" xfId="2" applyNumberFormat="1" applyFont="1" applyFill="1" applyBorder="1" applyAlignment="1" applyProtection="1">
      <alignment horizontal="center" vertical="center"/>
    </xf>
    <xf numFmtId="167" fontId="4" fillId="0" borderId="67" xfId="2" applyNumberFormat="1" applyFont="1" applyFill="1" applyBorder="1" applyAlignment="1" applyProtection="1">
      <alignment horizontal="center" vertical="center" wrapText="1"/>
    </xf>
    <xf numFmtId="0" fontId="12" fillId="0" borderId="64" xfId="0" applyFont="1" applyFill="1" applyBorder="1" applyAlignment="1">
      <alignment horizontal="center" vertical="center" wrapText="1"/>
    </xf>
    <xf numFmtId="0" fontId="12" fillId="0" borderId="26" xfId="0" applyFont="1" applyFill="1" applyBorder="1" applyAlignment="1">
      <alignment horizontal="center" vertical="center" wrapText="1"/>
    </xf>
    <xf numFmtId="0" fontId="2" fillId="0" borderId="47" xfId="2" applyNumberFormat="1" applyFont="1" applyFill="1" applyBorder="1" applyAlignment="1" applyProtection="1">
      <alignment horizontal="center" vertical="center" textRotation="90"/>
    </xf>
    <xf numFmtId="0" fontId="2" fillId="0" borderId="46" xfId="2" applyNumberFormat="1" applyFont="1" applyFill="1" applyBorder="1" applyAlignment="1" applyProtection="1">
      <alignment horizontal="center" vertical="center" textRotation="90"/>
    </xf>
    <xf numFmtId="0" fontId="2" fillId="0" borderId="13" xfId="2" applyNumberFormat="1" applyFont="1" applyFill="1" applyBorder="1" applyAlignment="1" applyProtection="1">
      <alignment horizontal="center" vertical="center" textRotation="90"/>
    </xf>
    <xf numFmtId="167" fontId="2" fillId="0" borderId="47" xfId="2" applyNumberFormat="1" applyFont="1" applyFill="1" applyBorder="1" applyAlignment="1" applyProtection="1">
      <alignment horizontal="center" vertical="center"/>
    </xf>
    <xf numFmtId="167" fontId="2" fillId="0" borderId="46" xfId="2" applyNumberFormat="1" applyFont="1" applyFill="1" applyBorder="1" applyAlignment="1" applyProtection="1">
      <alignment horizontal="center" vertical="center"/>
    </xf>
    <xf numFmtId="167" fontId="2" fillId="0" borderId="13" xfId="2" applyNumberFormat="1" applyFont="1" applyFill="1" applyBorder="1" applyAlignment="1" applyProtection="1">
      <alignment horizontal="center" vertical="center"/>
    </xf>
    <xf numFmtId="167" fontId="2" fillId="0" borderId="34" xfId="2" applyNumberFormat="1" applyFont="1" applyFill="1" applyBorder="1" applyAlignment="1" applyProtection="1">
      <alignment horizontal="center" vertical="center" wrapText="1"/>
    </xf>
    <xf numFmtId="167" fontId="2" fillId="0" borderId="35" xfId="2" applyNumberFormat="1" applyFont="1" applyFill="1" applyBorder="1" applyAlignment="1" applyProtection="1">
      <alignment horizontal="center" vertical="center" wrapText="1"/>
    </xf>
    <xf numFmtId="167" fontId="2" fillId="0" borderId="36" xfId="2" applyNumberFormat="1" applyFont="1" applyFill="1" applyBorder="1" applyAlignment="1" applyProtection="1">
      <alignment horizontal="center" vertical="center" wrapText="1"/>
    </xf>
    <xf numFmtId="167" fontId="2" fillId="0" borderId="47" xfId="2" applyNumberFormat="1" applyFont="1" applyFill="1" applyBorder="1" applyAlignment="1" applyProtection="1">
      <alignment horizontal="center" vertical="center" textRotation="90" wrapText="1"/>
    </xf>
    <xf numFmtId="167" fontId="2" fillId="0" borderId="46" xfId="2" applyNumberFormat="1" applyFont="1" applyFill="1" applyBorder="1" applyAlignment="1" applyProtection="1">
      <alignment horizontal="center" vertical="center" textRotation="90" wrapText="1"/>
    </xf>
    <xf numFmtId="167" fontId="2" fillId="0" borderId="13" xfId="2" applyNumberFormat="1" applyFont="1" applyFill="1" applyBorder="1" applyAlignment="1" applyProtection="1">
      <alignment horizontal="center" vertical="center" textRotation="90" wrapText="1"/>
    </xf>
    <xf numFmtId="167" fontId="2" fillId="0" borderId="50" xfId="2" applyNumberFormat="1" applyFont="1" applyFill="1" applyBorder="1" applyAlignment="1" applyProtection="1">
      <alignment horizontal="center" vertical="center" wrapText="1"/>
    </xf>
    <xf numFmtId="167" fontId="2" fillId="0" borderId="33" xfId="2" applyNumberFormat="1" applyFont="1" applyFill="1" applyBorder="1" applyAlignment="1" applyProtection="1">
      <alignment horizontal="center" vertical="center" wrapText="1"/>
    </xf>
    <xf numFmtId="167" fontId="2" fillId="0" borderId="37" xfId="2" applyNumberFormat="1" applyFont="1" applyFill="1" applyBorder="1" applyAlignment="1" applyProtection="1">
      <alignment horizontal="center" vertical="center" wrapText="1"/>
    </xf>
    <xf numFmtId="0" fontId="2" fillId="3" borderId="67" xfId="2" applyNumberFormat="1" applyFont="1" applyFill="1" applyBorder="1" applyAlignment="1" applyProtection="1">
      <alignment horizontal="center" vertical="center" wrapText="1"/>
    </xf>
    <xf numFmtId="0" fontId="2" fillId="3" borderId="64" xfId="2" applyNumberFormat="1" applyFont="1" applyFill="1" applyBorder="1" applyAlignment="1" applyProtection="1">
      <alignment horizontal="center" vertical="center"/>
    </xf>
    <xf numFmtId="0" fontId="2" fillId="3" borderId="26" xfId="2" applyNumberFormat="1" applyFont="1" applyFill="1" applyBorder="1" applyAlignment="1" applyProtection="1">
      <alignment horizontal="center" vertical="center"/>
    </xf>
    <xf numFmtId="0" fontId="2" fillId="3" borderId="14" xfId="2" applyNumberFormat="1" applyFont="1" applyFill="1" applyBorder="1" applyAlignment="1" applyProtection="1">
      <alignment horizontal="center" vertical="center"/>
    </xf>
    <xf numFmtId="0" fontId="2" fillId="3" borderId="66" xfId="2" applyNumberFormat="1" applyFont="1" applyFill="1" applyBorder="1" applyAlignment="1" applyProtection="1">
      <alignment horizontal="center" vertical="center"/>
    </xf>
    <xf numFmtId="0" fontId="2" fillId="3" borderId="11" xfId="2" applyNumberFormat="1" applyFont="1" applyFill="1" applyBorder="1" applyAlignment="1" applyProtection="1">
      <alignment horizontal="center" vertical="center"/>
    </xf>
    <xf numFmtId="167" fontId="2" fillId="0" borderId="49" xfId="2" applyNumberFormat="1" applyFont="1" applyFill="1" applyBorder="1" applyAlignment="1" applyProtection="1">
      <alignment horizontal="center" vertical="center" textRotation="90" wrapText="1"/>
    </xf>
    <xf numFmtId="167" fontId="2" fillId="0" borderId="25" xfId="2" applyNumberFormat="1" applyFont="1" applyFill="1" applyBorder="1" applyAlignment="1" applyProtection="1">
      <alignment horizontal="center" vertical="center" textRotation="90" wrapText="1"/>
    </xf>
    <xf numFmtId="167" fontId="2" fillId="0" borderId="1" xfId="2" applyNumberFormat="1" applyFont="1" applyFill="1" applyBorder="1" applyAlignment="1" applyProtection="1">
      <alignment horizontal="center" vertical="center" wrapText="1"/>
    </xf>
    <xf numFmtId="167" fontId="2" fillId="0" borderId="3" xfId="2" applyNumberFormat="1" applyFont="1" applyFill="1" applyBorder="1" applyAlignment="1" applyProtection="1">
      <alignment horizontal="center" vertical="center" wrapText="1"/>
    </xf>
    <xf numFmtId="0" fontId="6" fillId="0" borderId="1" xfId="2" applyFont="1" applyFill="1" applyBorder="1" applyAlignment="1">
      <alignment horizontal="center" vertical="center" wrapText="1"/>
    </xf>
  </cellXfs>
  <cellStyles count="5">
    <cellStyle name="Обычный" xfId="0" builtinId="0"/>
    <cellStyle name="Обычный 2" xfId="1"/>
    <cellStyle name="Обычный 3" xfId="4"/>
    <cellStyle name="Обычный 3 2" xfId="3"/>
    <cellStyle name="Обычный_Plan Уч(бакал.) д_о 2013_14а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33"/>
  <sheetViews>
    <sheetView view="pageBreakPreview" zoomScale="55" zoomScaleNormal="50" zoomScaleSheetLayoutView="55" workbookViewId="0">
      <selection activeCell="A5" sqref="A5"/>
    </sheetView>
  </sheetViews>
  <sheetFormatPr defaultColWidth="3.28515625" defaultRowHeight="15.75" x14ac:dyDescent="0.25"/>
  <cols>
    <col min="1" max="1" width="12.7109375" style="1" customWidth="1"/>
    <col min="2" max="5" width="5.28515625" style="1" customWidth="1"/>
    <col min="6" max="6" width="4.5703125" style="1" customWidth="1"/>
    <col min="7" max="8" width="6.28515625" style="1" customWidth="1"/>
    <col min="9" max="9" width="7.85546875" style="1" customWidth="1"/>
    <col min="10" max="11" width="6.7109375" style="1" customWidth="1"/>
    <col min="12" max="12" width="6.42578125" style="1" customWidth="1"/>
    <col min="13" max="13" width="7.28515625" style="1" customWidth="1"/>
    <col min="14" max="48" width="5.28515625" style="1" customWidth="1"/>
    <col min="49" max="49" width="7.140625" style="1" customWidth="1"/>
    <col min="50" max="53" width="5.28515625" style="1" customWidth="1"/>
    <col min="54" max="55" width="3.28515625" style="1"/>
    <col min="56" max="56" width="3.28515625" style="1" customWidth="1"/>
    <col min="57" max="57" width="5.85546875" style="1" customWidth="1"/>
    <col min="58" max="16384" width="3.28515625" style="1"/>
  </cols>
  <sheetData>
    <row r="1" spans="1:53" ht="33.75" customHeight="1" x14ac:dyDescent="0.4">
      <c r="A1" s="397" t="s">
        <v>44</v>
      </c>
      <c r="B1" s="397"/>
      <c r="C1" s="397"/>
      <c r="D1" s="397"/>
      <c r="E1" s="397"/>
      <c r="F1" s="397"/>
      <c r="G1" s="397"/>
      <c r="H1" s="397"/>
      <c r="I1" s="397"/>
      <c r="J1" s="397"/>
      <c r="K1" s="397"/>
      <c r="L1" s="397"/>
      <c r="M1" s="397"/>
      <c r="N1" s="397"/>
      <c r="O1" s="397"/>
      <c r="P1" s="398" t="s">
        <v>33</v>
      </c>
      <c r="Q1" s="398"/>
      <c r="R1" s="398"/>
      <c r="S1" s="398"/>
      <c r="T1" s="398"/>
      <c r="U1" s="398"/>
      <c r="V1" s="398"/>
      <c r="W1" s="398"/>
      <c r="X1" s="398"/>
      <c r="Y1" s="398"/>
      <c r="Z1" s="398"/>
      <c r="AA1" s="398"/>
      <c r="AB1" s="398"/>
      <c r="AC1" s="398"/>
      <c r="AD1" s="398"/>
      <c r="AE1" s="398"/>
      <c r="AF1" s="398"/>
      <c r="AG1" s="398"/>
      <c r="AH1" s="398"/>
      <c r="AI1" s="398"/>
      <c r="AJ1" s="398"/>
      <c r="AK1" s="398"/>
      <c r="AL1" s="398"/>
      <c r="AM1" s="398"/>
      <c r="AN1" s="13"/>
    </row>
    <row r="2" spans="1:53" ht="30" x14ac:dyDescent="0.4">
      <c r="A2" s="397" t="s">
        <v>45</v>
      </c>
      <c r="B2" s="397"/>
      <c r="C2" s="397"/>
      <c r="D2" s="397"/>
      <c r="E2" s="397"/>
      <c r="F2" s="397"/>
      <c r="G2" s="397"/>
      <c r="H2" s="397"/>
      <c r="I2" s="397"/>
      <c r="J2" s="397"/>
      <c r="K2" s="397"/>
      <c r="L2" s="397"/>
      <c r="M2" s="397"/>
      <c r="N2" s="397"/>
      <c r="O2" s="397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</row>
    <row r="3" spans="1:53" ht="33" customHeight="1" x14ac:dyDescent="0.45">
      <c r="A3" s="397" t="s">
        <v>190</v>
      </c>
      <c r="B3" s="397"/>
      <c r="C3" s="397"/>
      <c r="D3" s="397"/>
      <c r="E3" s="397"/>
      <c r="F3" s="397"/>
      <c r="G3" s="397"/>
      <c r="H3" s="397"/>
      <c r="I3" s="397"/>
      <c r="J3" s="397"/>
      <c r="K3" s="397"/>
      <c r="L3" s="397"/>
      <c r="M3" s="397"/>
      <c r="N3" s="397"/>
      <c r="O3" s="397"/>
      <c r="P3" s="399" t="s">
        <v>0</v>
      </c>
      <c r="Q3" s="399"/>
      <c r="R3" s="399"/>
      <c r="S3" s="399"/>
      <c r="T3" s="399"/>
      <c r="U3" s="399"/>
      <c r="V3" s="399"/>
      <c r="W3" s="399"/>
      <c r="X3" s="399"/>
      <c r="Y3" s="399"/>
      <c r="Z3" s="399"/>
      <c r="AA3" s="399"/>
      <c r="AB3" s="399"/>
      <c r="AC3" s="399"/>
      <c r="AD3" s="399"/>
      <c r="AE3" s="399"/>
      <c r="AF3" s="399"/>
      <c r="AG3" s="399"/>
      <c r="AH3" s="399"/>
      <c r="AI3" s="399"/>
      <c r="AJ3" s="399"/>
      <c r="AK3" s="399"/>
      <c r="AL3" s="399"/>
      <c r="AM3" s="399"/>
      <c r="AN3" s="400" t="s">
        <v>189</v>
      </c>
      <c r="AO3" s="400"/>
      <c r="AP3" s="400"/>
      <c r="AQ3" s="400"/>
      <c r="AR3" s="400"/>
      <c r="AS3" s="400"/>
      <c r="AT3" s="400"/>
      <c r="AU3" s="400"/>
      <c r="AV3" s="400"/>
      <c r="AW3" s="400"/>
      <c r="AX3" s="400"/>
      <c r="AY3" s="400"/>
      <c r="AZ3" s="400"/>
      <c r="BA3" s="400"/>
    </row>
    <row r="4" spans="1:53" ht="30.75" x14ac:dyDescent="0.45">
      <c r="A4" s="401" t="s">
        <v>191</v>
      </c>
      <c r="B4" s="397"/>
      <c r="C4" s="397"/>
      <c r="D4" s="397"/>
      <c r="E4" s="397"/>
      <c r="F4" s="397"/>
      <c r="G4" s="397"/>
      <c r="H4" s="397"/>
      <c r="I4" s="397"/>
      <c r="J4" s="397"/>
      <c r="K4" s="397"/>
      <c r="L4" s="397"/>
      <c r="M4" s="397"/>
      <c r="N4" s="397"/>
      <c r="O4" s="397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400"/>
      <c r="AO4" s="400"/>
      <c r="AP4" s="400"/>
      <c r="AQ4" s="400"/>
      <c r="AR4" s="400"/>
      <c r="AS4" s="400"/>
      <c r="AT4" s="400"/>
      <c r="AU4" s="400"/>
      <c r="AV4" s="400"/>
      <c r="AW4" s="400"/>
      <c r="AX4" s="400"/>
      <c r="AY4" s="400"/>
      <c r="AZ4" s="400"/>
      <c r="BA4" s="400"/>
    </row>
    <row r="5" spans="1:53" ht="36.75" customHeight="1" x14ac:dyDescent="0.4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402" t="s">
        <v>1</v>
      </c>
      <c r="Q5" s="403"/>
      <c r="R5" s="403"/>
      <c r="S5" s="403"/>
      <c r="T5" s="403"/>
      <c r="U5" s="403"/>
      <c r="V5" s="403"/>
      <c r="W5" s="403"/>
      <c r="X5" s="403"/>
      <c r="Y5" s="403"/>
      <c r="Z5" s="403"/>
      <c r="AA5" s="403"/>
      <c r="AB5" s="403"/>
      <c r="AC5" s="403"/>
      <c r="AD5" s="403"/>
      <c r="AE5" s="403"/>
      <c r="AF5" s="403"/>
      <c r="AG5" s="403"/>
      <c r="AH5" s="403"/>
      <c r="AI5" s="403"/>
      <c r="AJ5" s="403"/>
      <c r="AK5" s="403"/>
      <c r="AL5" s="403"/>
      <c r="AM5" s="403"/>
    </row>
    <row r="6" spans="1:53" s="2" customFormat="1" ht="24.75" customHeight="1" x14ac:dyDescent="0.4">
      <c r="A6" s="397" t="s">
        <v>55</v>
      </c>
      <c r="B6" s="397"/>
      <c r="C6" s="397"/>
      <c r="D6" s="397"/>
      <c r="E6" s="397"/>
      <c r="F6" s="397"/>
      <c r="G6" s="397"/>
      <c r="H6" s="397"/>
      <c r="I6" s="397"/>
      <c r="J6" s="397"/>
      <c r="K6" s="397"/>
      <c r="L6" s="397"/>
      <c r="M6" s="397"/>
      <c r="N6" s="397"/>
      <c r="O6" s="39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404"/>
      <c r="AP6" s="404"/>
      <c r="AQ6" s="404"/>
      <c r="AR6" s="404"/>
      <c r="AS6" s="404"/>
      <c r="AT6" s="404"/>
      <c r="AU6" s="404"/>
      <c r="AV6" s="404"/>
      <c r="AW6" s="404"/>
      <c r="AX6" s="404"/>
      <c r="AY6" s="404"/>
      <c r="AZ6" s="404"/>
      <c r="BA6" s="404"/>
    </row>
    <row r="7" spans="1:53" s="2" customFormat="1" ht="27" customHeight="1" x14ac:dyDescent="0.4">
      <c r="A7" s="397" t="s">
        <v>46</v>
      </c>
      <c r="B7" s="397"/>
      <c r="C7" s="397"/>
      <c r="D7" s="397"/>
      <c r="E7" s="397"/>
      <c r="F7" s="397"/>
      <c r="G7" s="397"/>
      <c r="H7" s="397"/>
      <c r="I7" s="397"/>
      <c r="J7" s="397"/>
      <c r="K7" s="397"/>
      <c r="L7" s="397"/>
      <c r="M7" s="397"/>
      <c r="N7" s="397"/>
      <c r="O7" s="397"/>
      <c r="P7" s="405" t="s">
        <v>56</v>
      </c>
      <c r="Q7" s="405"/>
      <c r="R7" s="405"/>
      <c r="S7" s="405"/>
      <c r="T7" s="405"/>
      <c r="U7" s="405"/>
      <c r="V7" s="405"/>
      <c r="W7" s="405"/>
      <c r="X7" s="405"/>
      <c r="Y7" s="405"/>
      <c r="Z7" s="405"/>
      <c r="AA7" s="405"/>
      <c r="AB7" s="405"/>
      <c r="AC7" s="405"/>
      <c r="AD7" s="405"/>
      <c r="AE7" s="405"/>
      <c r="AF7" s="405"/>
      <c r="AG7" s="405"/>
      <c r="AH7" s="405"/>
      <c r="AI7" s="405"/>
      <c r="AJ7" s="405"/>
      <c r="AK7" s="405"/>
      <c r="AL7" s="405"/>
      <c r="AM7" s="18"/>
      <c r="AN7" s="406" t="s">
        <v>57</v>
      </c>
      <c r="AO7" s="406"/>
      <c r="AP7" s="406"/>
      <c r="AQ7" s="406"/>
      <c r="AR7" s="406"/>
      <c r="AS7" s="406"/>
      <c r="AT7" s="406"/>
      <c r="AU7" s="406"/>
      <c r="AV7" s="406"/>
      <c r="AW7" s="406"/>
      <c r="AX7" s="406"/>
      <c r="AY7" s="406"/>
      <c r="AZ7" s="406"/>
      <c r="BA7" s="406"/>
    </row>
    <row r="8" spans="1:53" s="2" customFormat="1" ht="27.75" customHeight="1" x14ac:dyDescent="0.4">
      <c r="P8" s="405" t="s">
        <v>184</v>
      </c>
      <c r="Q8" s="405"/>
      <c r="R8" s="405"/>
      <c r="S8" s="405"/>
      <c r="T8" s="405"/>
      <c r="U8" s="405"/>
      <c r="V8" s="405"/>
      <c r="W8" s="405"/>
      <c r="X8" s="405"/>
      <c r="Y8" s="405"/>
      <c r="Z8" s="405"/>
      <c r="AA8" s="405"/>
      <c r="AB8" s="405"/>
      <c r="AC8" s="405"/>
      <c r="AD8" s="405"/>
      <c r="AE8" s="405"/>
      <c r="AF8" s="405"/>
      <c r="AG8" s="405"/>
      <c r="AH8" s="405"/>
      <c r="AI8" s="405"/>
      <c r="AJ8" s="405"/>
      <c r="AK8" s="405"/>
      <c r="AL8" s="405"/>
      <c r="AM8" s="18"/>
      <c r="AN8" s="416" t="s">
        <v>58</v>
      </c>
      <c r="AO8" s="416"/>
      <c r="AP8" s="416"/>
      <c r="AQ8" s="416"/>
      <c r="AR8" s="416"/>
      <c r="AS8" s="416"/>
      <c r="AT8" s="416"/>
      <c r="AU8" s="416"/>
      <c r="AV8" s="416"/>
      <c r="AW8" s="416"/>
      <c r="AX8" s="416"/>
      <c r="AY8" s="416"/>
      <c r="AZ8" s="416"/>
      <c r="BA8" s="416"/>
    </row>
    <row r="9" spans="1:53" s="2" customFormat="1" ht="27.75" customHeight="1" x14ac:dyDescent="0.4">
      <c r="P9" s="405" t="s">
        <v>185</v>
      </c>
      <c r="Q9" s="405"/>
      <c r="R9" s="405"/>
      <c r="S9" s="405"/>
      <c r="T9" s="405"/>
      <c r="U9" s="405"/>
      <c r="V9" s="405"/>
      <c r="W9" s="405"/>
      <c r="X9" s="405"/>
      <c r="Y9" s="405"/>
      <c r="Z9" s="405"/>
      <c r="AA9" s="405"/>
      <c r="AB9" s="405"/>
      <c r="AC9" s="405"/>
      <c r="AD9" s="405"/>
      <c r="AE9" s="405"/>
      <c r="AF9" s="405"/>
      <c r="AG9" s="405"/>
      <c r="AH9" s="405"/>
      <c r="AI9" s="405"/>
      <c r="AJ9" s="405"/>
      <c r="AK9" s="405"/>
      <c r="AL9" s="405"/>
      <c r="AM9" s="18"/>
      <c r="AN9" s="416"/>
      <c r="AO9" s="416"/>
      <c r="AP9" s="416"/>
      <c r="AQ9" s="416"/>
      <c r="AR9" s="416"/>
      <c r="AS9" s="416"/>
      <c r="AT9" s="416"/>
      <c r="AU9" s="416"/>
      <c r="AV9" s="416"/>
      <c r="AW9" s="416"/>
      <c r="AX9" s="416"/>
      <c r="AY9" s="416"/>
      <c r="AZ9" s="416"/>
      <c r="BA9" s="416"/>
    </row>
    <row r="10" spans="1:53" s="2" customFormat="1" ht="27.75" customHeight="1" x14ac:dyDescent="0.35">
      <c r="P10" s="417" t="s">
        <v>59</v>
      </c>
      <c r="Q10" s="418"/>
      <c r="R10" s="418"/>
      <c r="S10" s="418"/>
      <c r="T10" s="418"/>
      <c r="U10" s="418"/>
      <c r="V10" s="418"/>
      <c r="W10" s="418"/>
      <c r="X10" s="418"/>
      <c r="Y10" s="418"/>
      <c r="Z10" s="418"/>
      <c r="AA10" s="418"/>
      <c r="AB10" s="418"/>
      <c r="AC10" s="418"/>
      <c r="AD10" s="418"/>
      <c r="AE10" s="418"/>
      <c r="AF10" s="418"/>
      <c r="AG10" s="418"/>
      <c r="AH10" s="418"/>
      <c r="AI10" s="418"/>
      <c r="AJ10" s="418"/>
      <c r="AK10" s="418"/>
      <c r="AL10" s="419"/>
      <c r="AM10" s="419"/>
      <c r="AN10" s="416"/>
      <c r="AO10" s="416"/>
      <c r="AP10" s="416"/>
      <c r="AQ10" s="416"/>
      <c r="AR10" s="416"/>
      <c r="AS10" s="416"/>
      <c r="AT10" s="416"/>
      <c r="AU10" s="416"/>
      <c r="AV10" s="416"/>
      <c r="AW10" s="416"/>
      <c r="AX10" s="416"/>
      <c r="AY10" s="416"/>
      <c r="AZ10" s="416"/>
      <c r="BA10" s="416"/>
    </row>
    <row r="11" spans="1:53" s="2" customFormat="1" ht="27.75" customHeight="1" x14ac:dyDescent="0.4">
      <c r="P11" s="417" t="s">
        <v>187</v>
      </c>
      <c r="Q11" s="417"/>
      <c r="R11" s="417"/>
      <c r="S11" s="417"/>
      <c r="T11" s="417"/>
      <c r="U11" s="417"/>
      <c r="V11" s="417"/>
      <c r="W11" s="417"/>
      <c r="X11" s="417"/>
      <c r="Y11" s="417"/>
      <c r="Z11" s="417"/>
      <c r="AA11" s="417"/>
      <c r="AB11" s="417"/>
      <c r="AC11" s="417"/>
      <c r="AD11" s="417"/>
      <c r="AE11" s="417"/>
      <c r="AF11" s="417"/>
      <c r="AG11" s="417"/>
      <c r="AH11" s="417"/>
      <c r="AI11" s="417"/>
      <c r="AJ11" s="417"/>
      <c r="AK11" s="417"/>
      <c r="AL11" s="417"/>
      <c r="AM11" s="417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</row>
    <row r="12" spans="1:53" s="2" customFormat="1" ht="27.75" customHeight="1" x14ac:dyDescent="0.4">
      <c r="P12" s="19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1"/>
      <c r="AM12" s="2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</row>
    <row r="13" spans="1:53" s="2" customFormat="1" ht="22.5" x14ac:dyDescent="0.3">
      <c r="A13" s="420" t="s">
        <v>127</v>
      </c>
      <c r="B13" s="420"/>
      <c r="C13" s="420"/>
      <c r="D13" s="420"/>
      <c r="E13" s="420"/>
      <c r="F13" s="420"/>
      <c r="G13" s="420"/>
      <c r="H13" s="420"/>
      <c r="I13" s="420"/>
      <c r="J13" s="420"/>
      <c r="K13" s="420"/>
      <c r="L13" s="420"/>
      <c r="M13" s="420"/>
      <c r="N13" s="420"/>
      <c r="O13" s="420"/>
      <c r="P13" s="420"/>
      <c r="Q13" s="420"/>
      <c r="R13" s="420"/>
      <c r="S13" s="420"/>
      <c r="T13" s="420"/>
      <c r="U13" s="420"/>
      <c r="V13" s="420"/>
      <c r="W13" s="420"/>
      <c r="X13" s="420"/>
      <c r="Y13" s="420"/>
      <c r="Z13" s="420"/>
      <c r="AA13" s="420"/>
      <c r="AB13" s="420"/>
      <c r="AC13" s="420"/>
      <c r="AD13" s="420"/>
      <c r="AE13" s="420"/>
      <c r="AF13" s="420"/>
      <c r="AG13" s="420"/>
      <c r="AH13" s="420"/>
      <c r="AI13" s="420"/>
      <c r="AJ13" s="420"/>
      <c r="AK13" s="420"/>
      <c r="AL13" s="420"/>
      <c r="AM13" s="420"/>
      <c r="AN13" s="420"/>
      <c r="AO13" s="420"/>
      <c r="AP13" s="420"/>
      <c r="AQ13" s="420"/>
      <c r="AR13" s="420"/>
      <c r="AS13" s="420"/>
      <c r="AT13" s="420"/>
      <c r="AU13" s="420"/>
      <c r="AV13" s="420"/>
      <c r="AW13" s="420"/>
      <c r="AX13" s="420"/>
      <c r="AY13" s="420"/>
      <c r="AZ13" s="420"/>
      <c r="BA13" s="420"/>
    </row>
    <row r="14" spans="1:53" s="2" customFormat="1" ht="19.5" thickBot="1" x14ac:dyDescent="0.35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</row>
    <row r="15" spans="1:53" ht="18" customHeight="1" x14ac:dyDescent="0.25">
      <c r="A15" s="407" t="s">
        <v>2</v>
      </c>
      <c r="B15" s="409" t="s">
        <v>3</v>
      </c>
      <c r="C15" s="410"/>
      <c r="D15" s="410"/>
      <c r="E15" s="411"/>
      <c r="F15" s="409" t="s">
        <v>4</v>
      </c>
      <c r="G15" s="410"/>
      <c r="H15" s="410"/>
      <c r="I15" s="411"/>
      <c r="J15" s="412" t="s">
        <v>5</v>
      </c>
      <c r="K15" s="413"/>
      <c r="L15" s="413"/>
      <c r="M15" s="413"/>
      <c r="N15" s="412" t="s">
        <v>6</v>
      </c>
      <c r="O15" s="413"/>
      <c r="P15" s="413"/>
      <c r="Q15" s="413"/>
      <c r="R15" s="414"/>
      <c r="S15" s="412" t="s">
        <v>7</v>
      </c>
      <c r="T15" s="425"/>
      <c r="U15" s="425"/>
      <c r="V15" s="425"/>
      <c r="W15" s="414"/>
      <c r="X15" s="412" t="s">
        <v>8</v>
      </c>
      <c r="Y15" s="413"/>
      <c r="Z15" s="413"/>
      <c r="AA15" s="414"/>
      <c r="AB15" s="409" t="s">
        <v>9</v>
      </c>
      <c r="AC15" s="410"/>
      <c r="AD15" s="410"/>
      <c r="AE15" s="411"/>
      <c r="AF15" s="409" t="s">
        <v>10</v>
      </c>
      <c r="AG15" s="410"/>
      <c r="AH15" s="410"/>
      <c r="AI15" s="411"/>
      <c r="AJ15" s="412" t="s">
        <v>11</v>
      </c>
      <c r="AK15" s="425"/>
      <c r="AL15" s="425"/>
      <c r="AM15" s="425"/>
      <c r="AN15" s="414"/>
      <c r="AO15" s="412" t="s">
        <v>12</v>
      </c>
      <c r="AP15" s="413"/>
      <c r="AQ15" s="413"/>
      <c r="AR15" s="413"/>
      <c r="AS15" s="421" t="s">
        <v>13</v>
      </c>
      <c r="AT15" s="422"/>
      <c r="AU15" s="422"/>
      <c r="AV15" s="422"/>
      <c r="AW15" s="423"/>
      <c r="AX15" s="412" t="s">
        <v>14</v>
      </c>
      <c r="AY15" s="413"/>
      <c r="AZ15" s="413"/>
      <c r="BA15" s="414"/>
    </row>
    <row r="16" spans="1:53" s="3" customFormat="1" ht="20.25" customHeight="1" thickBot="1" x14ac:dyDescent="0.25">
      <c r="A16" s="408"/>
      <c r="B16" s="22">
        <v>1</v>
      </c>
      <c r="C16" s="23">
        <v>2</v>
      </c>
      <c r="D16" s="23">
        <v>3</v>
      </c>
      <c r="E16" s="24">
        <v>4</v>
      </c>
      <c r="F16" s="22">
        <v>5</v>
      </c>
      <c r="G16" s="23">
        <v>6</v>
      </c>
      <c r="H16" s="23">
        <v>7</v>
      </c>
      <c r="I16" s="24">
        <v>8</v>
      </c>
      <c r="J16" s="22">
        <v>9</v>
      </c>
      <c r="K16" s="23">
        <v>10</v>
      </c>
      <c r="L16" s="23">
        <v>11</v>
      </c>
      <c r="M16" s="25">
        <v>12</v>
      </c>
      <c r="N16" s="22">
        <v>13</v>
      </c>
      <c r="O16" s="23">
        <v>14</v>
      </c>
      <c r="P16" s="23">
        <v>15</v>
      </c>
      <c r="Q16" s="23">
        <v>16</v>
      </c>
      <c r="R16" s="24">
        <v>17</v>
      </c>
      <c r="S16" s="22">
        <v>18</v>
      </c>
      <c r="T16" s="23">
        <v>19</v>
      </c>
      <c r="U16" s="23">
        <v>20</v>
      </c>
      <c r="V16" s="23">
        <v>21</v>
      </c>
      <c r="W16" s="24">
        <v>22</v>
      </c>
      <c r="X16" s="22">
        <v>23</v>
      </c>
      <c r="Y16" s="23">
        <v>24</v>
      </c>
      <c r="Z16" s="23">
        <v>25</v>
      </c>
      <c r="AA16" s="24">
        <v>26</v>
      </c>
      <c r="AB16" s="22">
        <v>27</v>
      </c>
      <c r="AC16" s="23">
        <v>28</v>
      </c>
      <c r="AD16" s="23">
        <v>29</v>
      </c>
      <c r="AE16" s="24">
        <v>30</v>
      </c>
      <c r="AF16" s="22">
        <v>31</v>
      </c>
      <c r="AG16" s="23">
        <v>32</v>
      </c>
      <c r="AH16" s="23">
        <v>33</v>
      </c>
      <c r="AI16" s="24">
        <v>34</v>
      </c>
      <c r="AJ16" s="22">
        <v>35</v>
      </c>
      <c r="AK16" s="23">
        <v>36</v>
      </c>
      <c r="AL16" s="23">
        <v>37</v>
      </c>
      <c r="AM16" s="23">
        <v>38</v>
      </c>
      <c r="AN16" s="24">
        <v>39</v>
      </c>
      <c r="AO16" s="22">
        <v>40</v>
      </c>
      <c r="AP16" s="23">
        <v>41</v>
      </c>
      <c r="AQ16" s="23">
        <v>42</v>
      </c>
      <c r="AR16" s="25">
        <v>43</v>
      </c>
      <c r="AS16" s="22">
        <v>44</v>
      </c>
      <c r="AT16" s="23">
        <v>45</v>
      </c>
      <c r="AU16" s="23">
        <v>46</v>
      </c>
      <c r="AV16" s="23">
        <v>47</v>
      </c>
      <c r="AW16" s="24">
        <v>48</v>
      </c>
      <c r="AX16" s="22">
        <v>49</v>
      </c>
      <c r="AY16" s="23">
        <v>50</v>
      </c>
      <c r="AZ16" s="23">
        <v>51</v>
      </c>
      <c r="BA16" s="24">
        <v>52</v>
      </c>
    </row>
    <row r="17" spans="1:53" ht="20.100000000000001" customHeight="1" x14ac:dyDescent="0.3">
      <c r="A17" s="26">
        <v>1</v>
      </c>
      <c r="B17" s="27" t="s">
        <v>43</v>
      </c>
      <c r="C17" s="28" t="s">
        <v>43</v>
      </c>
      <c r="D17" s="28" t="s">
        <v>43</v>
      </c>
      <c r="E17" s="29" t="s">
        <v>43</v>
      </c>
      <c r="F17" s="27" t="s">
        <v>43</v>
      </c>
      <c r="G17" s="28" t="s">
        <v>43</v>
      </c>
      <c r="H17" s="28" t="s">
        <v>43</v>
      </c>
      <c r="I17" s="29" t="s">
        <v>43</v>
      </c>
      <c r="J17" s="27" t="s">
        <v>43</v>
      </c>
      <c r="K17" s="28" t="s">
        <v>43</v>
      </c>
      <c r="L17" s="28" t="s">
        <v>43</v>
      </c>
      <c r="M17" s="29" t="s">
        <v>43</v>
      </c>
      <c r="N17" s="27" t="s">
        <v>43</v>
      </c>
      <c r="O17" s="28" t="s">
        <v>43</v>
      </c>
      <c r="P17" s="28" t="s">
        <v>43</v>
      </c>
      <c r="Q17" s="28" t="s">
        <v>60</v>
      </c>
      <c r="R17" s="29" t="s">
        <v>60</v>
      </c>
      <c r="S17" s="27" t="s">
        <v>16</v>
      </c>
      <c r="T17" s="28" t="s">
        <v>43</v>
      </c>
      <c r="U17" s="28" t="s">
        <v>43</v>
      </c>
      <c r="V17" s="29" t="s">
        <v>43</v>
      </c>
      <c r="W17" s="27" t="s">
        <v>43</v>
      </c>
      <c r="X17" s="28" t="s">
        <v>43</v>
      </c>
      <c r="Y17" s="28" t="s">
        <v>43</v>
      </c>
      <c r="Z17" s="30" t="s">
        <v>43</v>
      </c>
      <c r="AA17" s="27" t="s">
        <v>43</v>
      </c>
      <c r="AB17" s="28" t="s">
        <v>43</v>
      </c>
      <c r="AC17" s="113" t="s">
        <v>16</v>
      </c>
      <c r="AD17" s="28" t="s">
        <v>16</v>
      </c>
      <c r="AE17" s="30" t="s">
        <v>17</v>
      </c>
      <c r="AF17" s="27" t="s">
        <v>17</v>
      </c>
      <c r="AG17" s="28" t="s">
        <v>43</v>
      </c>
      <c r="AH17" s="28" t="s">
        <v>43</v>
      </c>
      <c r="AI17" s="30" t="s">
        <v>43</v>
      </c>
      <c r="AJ17" s="27" t="s">
        <v>43</v>
      </c>
      <c r="AK17" s="28" t="s">
        <v>43</v>
      </c>
      <c r="AL17" s="28" t="s">
        <v>43</v>
      </c>
      <c r="AM17" s="28" t="s">
        <v>43</v>
      </c>
      <c r="AN17" s="29" t="s">
        <v>43</v>
      </c>
      <c r="AO17" s="31" t="s">
        <v>43</v>
      </c>
      <c r="AP17" s="28" t="s">
        <v>15</v>
      </c>
      <c r="AQ17" s="28" t="s">
        <v>15</v>
      </c>
      <c r="AR17" s="30" t="s">
        <v>16</v>
      </c>
      <c r="AS17" s="27" t="s">
        <v>16</v>
      </c>
      <c r="AT17" s="28" t="s">
        <v>16</v>
      </c>
      <c r="AU17" s="28" t="s">
        <v>16</v>
      </c>
      <c r="AV17" s="28" t="s">
        <v>16</v>
      </c>
      <c r="AW17" s="29" t="s">
        <v>16</v>
      </c>
      <c r="AX17" s="31" t="s">
        <v>16</v>
      </c>
      <c r="AY17" s="28" t="s">
        <v>16</v>
      </c>
      <c r="AZ17" s="28" t="s">
        <v>16</v>
      </c>
      <c r="BA17" s="29" t="s">
        <v>16</v>
      </c>
    </row>
    <row r="18" spans="1:53" ht="20.100000000000001" customHeight="1" x14ac:dyDescent="0.3">
      <c r="A18" s="32">
        <v>2</v>
      </c>
      <c r="B18" s="33" t="s">
        <v>17</v>
      </c>
      <c r="C18" s="9" t="s">
        <v>17</v>
      </c>
      <c r="D18" s="9" t="s">
        <v>17</v>
      </c>
      <c r="E18" s="34" t="s">
        <v>17</v>
      </c>
      <c r="F18" s="33" t="s">
        <v>161</v>
      </c>
      <c r="G18" s="9" t="s">
        <v>18</v>
      </c>
      <c r="H18" s="9" t="s">
        <v>18</v>
      </c>
      <c r="I18" s="34" t="s">
        <v>18</v>
      </c>
      <c r="J18" s="33" t="s">
        <v>18</v>
      </c>
      <c r="K18" s="9" t="s">
        <v>18</v>
      </c>
      <c r="L18" s="9" t="s">
        <v>18</v>
      </c>
      <c r="M18" s="34" t="s">
        <v>18</v>
      </c>
      <c r="N18" s="33" t="s">
        <v>18</v>
      </c>
      <c r="O18" s="9" t="s">
        <v>18</v>
      </c>
      <c r="P18" s="9" t="s">
        <v>18</v>
      </c>
      <c r="Q18" s="9" t="s">
        <v>51</v>
      </c>
      <c r="R18" s="34" t="s">
        <v>51</v>
      </c>
      <c r="S18" s="33"/>
      <c r="T18" s="9"/>
      <c r="U18" s="9"/>
      <c r="V18" s="9"/>
      <c r="W18" s="35"/>
      <c r="X18" s="33"/>
      <c r="Y18" s="9"/>
      <c r="Z18" s="9"/>
      <c r="AA18" s="35"/>
      <c r="AB18" s="33"/>
      <c r="AC18" s="9"/>
      <c r="AD18" s="9"/>
      <c r="AE18" s="35"/>
      <c r="AF18" s="33"/>
      <c r="AG18" s="9"/>
      <c r="AH18" s="9"/>
      <c r="AI18" s="35"/>
      <c r="AJ18" s="33"/>
      <c r="AK18" s="9"/>
      <c r="AL18" s="9"/>
      <c r="AM18" s="9"/>
      <c r="AN18" s="34"/>
      <c r="AO18" s="36"/>
      <c r="AP18" s="9"/>
      <c r="AQ18" s="9"/>
      <c r="AR18" s="35"/>
      <c r="AS18" s="37"/>
      <c r="AT18" s="38"/>
      <c r="AU18" s="9"/>
      <c r="AV18" s="9"/>
      <c r="AW18" s="34"/>
      <c r="AX18" s="39"/>
      <c r="AY18" s="9"/>
      <c r="AZ18" s="9"/>
      <c r="BA18" s="34"/>
    </row>
    <row r="19" spans="1:53" ht="20.100000000000001" customHeight="1" x14ac:dyDescent="0.3">
      <c r="A19" s="32"/>
      <c r="B19" s="33"/>
      <c r="C19" s="9"/>
      <c r="D19" s="9"/>
      <c r="E19" s="34"/>
      <c r="F19" s="33"/>
      <c r="G19" s="9"/>
      <c r="H19" s="9"/>
      <c r="I19" s="34"/>
      <c r="J19" s="33"/>
      <c r="K19" s="9"/>
      <c r="L19" s="9"/>
      <c r="M19" s="34"/>
      <c r="N19" s="33"/>
      <c r="O19" s="9"/>
      <c r="P19" s="9"/>
      <c r="Q19" s="9"/>
      <c r="R19" s="34"/>
      <c r="S19" s="33"/>
      <c r="T19" s="9"/>
      <c r="U19" s="9"/>
      <c r="V19" s="9"/>
      <c r="W19" s="40"/>
      <c r="X19" s="33"/>
      <c r="Y19" s="9"/>
      <c r="Z19" s="9"/>
      <c r="AA19" s="35"/>
      <c r="AB19" s="33"/>
      <c r="AC19" s="9"/>
      <c r="AD19" s="9"/>
      <c r="AE19" s="35"/>
      <c r="AF19" s="33"/>
      <c r="AG19" s="9"/>
      <c r="AH19" s="9"/>
      <c r="AI19" s="35"/>
      <c r="AJ19" s="33"/>
      <c r="AK19" s="9"/>
      <c r="AL19" s="9"/>
      <c r="AM19" s="9"/>
      <c r="AN19" s="34"/>
      <c r="AO19" s="36"/>
      <c r="AP19" s="9"/>
      <c r="AQ19" s="9"/>
      <c r="AR19" s="35"/>
      <c r="AS19" s="33"/>
      <c r="AT19" s="9"/>
      <c r="AU19" s="9"/>
      <c r="AV19" s="9"/>
      <c r="AW19" s="34"/>
      <c r="AX19" s="36"/>
      <c r="AY19" s="9"/>
      <c r="AZ19" s="9"/>
      <c r="BA19" s="34"/>
    </row>
    <row r="20" spans="1:53" ht="19.5" customHeight="1" thickBot="1" x14ac:dyDescent="0.35">
      <c r="A20" s="41"/>
      <c r="B20" s="42"/>
      <c r="C20" s="43"/>
      <c r="D20" s="43"/>
      <c r="E20" s="44"/>
      <c r="F20" s="42"/>
      <c r="G20" s="43"/>
      <c r="H20" s="43"/>
      <c r="I20" s="44"/>
      <c r="J20" s="42"/>
      <c r="K20" s="43"/>
      <c r="L20" s="43"/>
      <c r="M20" s="44"/>
      <c r="N20" s="42"/>
      <c r="O20" s="43"/>
      <c r="P20" s="43"/>
      <c r="Q20" s="43"/>
      <c r="R20" s="44"/>
      <c r="S20" s="42"/>
      <c r="T20" s="43"/>
      <c r="U20" s="43"/>
      <c r="V20" s="43"/>
      <c r="W20" s="45"/>
      <c r="X20" s="42"/>
      <c r="Y20" s="43"/>
      <c r="Z20" s="43"/>
      <c r="AA20" s="45"/>
      <c r="AB20" s="42"/>
      <c r="AC20" s="43"/>
      <c r="AD20" s="43"/>
      <c r="AE20" s="45"/>
      <c r="AF20" s="42"/>
      <c r="AG20" s="43"/>
      <c r="AH20" s="43"/>
      <c r="AI20" s="45"/>
      <c r="AJ20" s="42"/>
      <c r="AK20" s="43"/>
      <c r="AL20" s="43"/>
      <c r="AM20" s="43"/>
      <c r="AN20" s="44"/>
      <c r="AO20" s="46"/>
      <c r="AP20" s="43"/>
      <c r="AQ20" s="43"/>
      <c r="AR20" s="45"/>
      <c r="AS20" s="47"/>
      <c r="AT20" s="48"/>
      <c r="AU20" s="48"/>
      <c r="AV20" s="48"/>
      <c r="AW20" s="49"/>
      <c r="AX20" s="50"/>
      <c r="AY20" s="51"/>
      <c r="AZ20" s="51"/>
      <c r="BA20" s="52"/>
    </row>
    <row r="21" spans="1:53" ht="19.5" customHeight="1" x14ac:dyDescent="0.3">
      <c r="A21" s="10"/>
      <c r="B21" s="53"/>
      <c r="C21" s="53"/>
      <c r="D21" s="53"/>
      <c r="E21" s="53"/>
      <c r="F21" s="53"/>
      <c r="G21" s="53"/>
      <c r="H21" s="53"/>
      <c r="I21" s="53"/>
      <c r="J21" s="53"/>
      <c r="K21" s="53"/>
      <c r="L21" s="53"/>
      <c r="M21" s="53"/>
      <c r="N21" s="53"/>
      <c r="O21" s="53"/>
      <c r="P21" s="53"/>
      <c r="Q21" s="53"/>
      <c r="R21" s="53"/>
      <c r="S21" s="53"/>
      <c r="T21" s="53"/>
      <c r="U21" s="53"/>
      <c r="V21" s="53"/>
      <c r="W21" s="53"/>
      <c r="X21" s="53"/>
      <c r="Y21" s="53"/>
      <c r="Z21" s="53"/>
      <c r="AA21" s="53"/>
      <c r="AB21" s="53"/>
      <c r="AC21" s="53"/>
      <c r="AD21" s="53"/>
      <c r="AE21" s="53"/>
      <c r="AF21" s="54"/>
      <c r="AG21" s="54"/>
      <c r="AH21" s="54"/>
      <c r="AI21" s="54"/>
      <c r="AJ21" s="53"/>
      <c r="AK21" s="53"/>
      <c r="AL21" s="53"/>
      <c r="AM21" s="53"/>
      <c r="AN21" s="53"/>
      <c r="AO21" s="53"/>
      <c r="AP21" s="53"/>
      <c r="AQ21" s="53"/>
      <c r="AR21" s="53"/>
      <c r="AS21" s="55"/>
      <c r="AT21" s="7"/>
      <c r="AU21" s="7"/>
      <c r="AV21" s="7"/>
      <c r="AW21" s="7"/>
      <c r="AX21" s="7"/>
      <c r="AY21" s="7"/>
      <c r="AZ21" s="7"/>
      <c r="BA21" s="7"/>
    </row>
    <row r="22" spans="1:53" s="4" customFormat="1" ht="21" customHeight="1" x14ac:dyDescent="0.3">
      <c r="A22" s="415" t="s">
        <v>158</v>
      </c>
      <c r="B22" s="415"/>
      <c r="C22" s="415"/>
      <c r="D22" s="415"/>
      <c r="E22" s="415"/>
      <c r="F22" s="415"/>
      <c r="G22" s="415"/>
      <c r="H22" s="415"/>
      <c r="I22" s="415"/>
      <c r="J22" s="415"/>
      <c r="K22" s="415"/>
      <c r="L22" s="415"/>
      <c r="M22" s="415"/>
      <c r="N22" s="415"/>
      <c r="O22" s="415"/>
      <c r="P22" s="415"/>
      <c r="Q22" s="415"/>
      <c r="R22" s="415"/>
      <c r="S22" s="415"/>
      <c r="T22" s="415"/>
      <c r="U22" s="415"/>
      <c r="V22" s="415"/>
      <c r="W22" s="415"/>
      <c r="X22" s="415"/>
      <c r="Y22" s="415"/>
      <c r="Z22" s="415"/>
      <c r="AA22" s="415"/>
      <c r="AB22" s="415"/>
      <c r="AC22" s="415"/>
      <c r="AD22" s="415"/>
      <c r="AE22" s="415"/>
      <c r="AF22" s="415"/>
      <c r="AG22" s="415"/>
      <c r="AH22" s="415"/>
      <c r="AI22" s="415"/>
      <c r="AJ22" s="415"/>
      <c r="AK22" s="415"/>
      <c r="AL22" s="415"/>
      <c r="AM22" s="415"/>
      <c r="AN22" s="415"/>
      <c r="AO22" s="415"/>
      <c r="AP22" s="415"/>
      <c r="AQ22" s="415"/>
      <c r="AR22" s="415"/>
      <c r="AS22" s="415"/>
      <c r="AT22" s="415"/>
      <c r="AU22" s="415"/>
      <c r="AV22" s="415"/>
      <c r="AW22" s="415"/>
      <c r="AX22" s="415"/>
      <c r="AY22" s="415"/>
      <c r="AZ22" s="415"/>
      <c r="BA22" s="415"/>
    </row>
    <row r="23" spans="1:53" x14ac:dyDescent="0.25">
      <c r="AV23" s="56"/>
      <c r="AW23" s="56"/>
      <c r="AX23" s="56"/>
      <c r="AY23" s="56"/>
      <c r="AZ23" s="56"/>
    </row>
    <row r="24" spans="1:53" ht="21.75" customHeight="1" x14ac:dyDescent="0.3">
      <c r="A24" s="57" t="s">
        <v>62</v>
      </c>
      <c r="B24" s="58"/>
      <c r="C24" s="58"/>
      <c r="D24" s="58"/>
      <c r="E24" s="58"/>
      <c r="F24" s="58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58"/>
      <c r="U24" s="58"/>
      <c r="V24" s="58"/>
      <c r="W24" s="58"/>
      <c r="X24" s="58"/>
      <c r="Y24" s="58"/>
      <c r="Z24" s="58"/>
      <c r="AA24" s="424" t="s">
        <v>63</v>
      </c>
      <c r="AB24" s="424"/>
      <c r="AC24" s="424"/>
      <c r="AD24" s="424"/>
      <c r="AE24" s="424"/>
      <c r="AF24" s="424"/>
      <c r="AG24" s="424"/>
      <c r="AH24" s="424"/>
      <c r="AI24" s="424"/>
      <c r="AJ24" s="424"/>
      <c r="AK24" s="424"/>
      <c r="AL24" s="424"/>
      <c r="AM24" s="424"/>
      <c r="AN24" s="57"/>
      <c r="AO24" s="424" t="s">
        <v>130</v>
      </c>
      <c r="AP24" s="424"/>
      <c r="AQ24" s="424"/>
      <c r="AR24" s="424"/>
      <c r="AS24" s="424"/>
      <c r="AT24" s="424"/>
      <c r="AU24" s="424"/>
      <c r="AV24" s="424"/>
      <c r="AW24" s="424"/>
      <c r="AX24" s="424"/>
      <c r="AY24" s="424"/>
      <c r="AZ24" s="424"/>
      <c r="BA24" s="424"/>
    </row>
    <row r="25" spans="1:53" ht="11.25" customHeight="1" x14ac:dyDescent="0.3">
      <c r="A25" s="5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2"/>
    </row>
    <row r="26" spans="1:53" ht="22.5" customHeight="1" x14ac:dyDescent="0.25">
      <c r="A26" s="453" t="s">
        <v>2</v>
      </c>
      <c r="B26" s="436"/>
      <c r="C26" s="454" t="s">
        <v>19</v>
      </c>
      <c r="D26" s="435"/>
      <c r="E26" s="435"/>
      <c r="F26" s="436"/>
      <c r="G26" s="426" t="s">
        <v>128</v>
      </c>
      <c r="H26" s="455"/>
      <c r="I26" s="456"/>
      <c r="J26" s="426" t="s">
        <v>20</v>
      </c>
      <c r="K26" s="435"/>
      <c r="L26" s="435"/>
      <c r="M26" s="436"/>
      <c r="N26" s="426" t="s">
        <v>186</v>
      </c>
      <c r="O26" s="435"/>
      <c r="P26" s="436"/>
      <c r="Q26" s="426" t="s">
        <v>129</v>
      </c>
      <c r="R26" s="427"/>
      <c r="S26" s="428"/>
      <c r="T26" s="426" t="s">
        <v>21</v>
      </c>
      <c r="U26" s="435"/>
      <c r="V26" s="436"/>
      <c r="W26" s="426" t="s">
        <v>39</v>
      </c>
      <c r="X26" s="435"/>
      <c r="Y26" s="436"/>
      <c r="Z26" s="7"/>
      <c r="AA26" s="443" t="s">
        <v>40</v>
      </c>
      <c r="AB26" s="444"/>
      <c r="AC26" s="444"/>
      <c r="AD26" s="444"/>
      <c r="AE26" s="444"/>
      <c r="AF26" s="445"/>
      <c r="AG26" s="446"/>
      <c r="AH26" s="451" t="s">
        <v>50</v>
      </c>
      <c r="AI26" s="452"/>
      <c r="AJ26" s="452"/>
      <c r="AK26" s="463" t="s">
        <v>34</v>
      </c>
      <c r="AL26" s="464"/>
      <c r="AM26" s="465"/>
      <c r="AN26" s="59"/>
      <c r="AO26" s="469" t="s">
        <v>131</v>
      </c>
      <c r="AP26" s="470"/>
      <c r="AQ26" s="470"/>
      <c r="AR26" s="470"/>
      <c r="AS26" s="471" t="s">
        <v>159</v>
      </c>
      <c r="AT26" s="472"/>
      <c r="AU26" s="472"/>
      <c r="AV26" s="472"/>
      <c r="AW26" s="473"/>
      <c r="AX26" s="480" t="s">
        <v>50</v>
      </c>
      <c r="AY26" s="480"/>
      <c r="AZ26" s="480"/>
      <c r="BA26" s="481"/>
    </row>
    <row r="27" spans="1:53" ht="15.75" customHeight="1" x14ac:dyDescent="0.25">
      <c r="A27" s="437"/>
      <c r="B27" s="439"/>
      <c r="C27" s="437"/>
      <c r="D27" s="438"/>
      <c r="E27" s="438"/>
      <c r="F27" s="439"/>
      <c r="G27" s="457"/>
      <c r="H27" s="458"/>
      <c r="I27" s="459"/>
      <c r="J27" s="437"/>
      <c r="K27" s="438"/>
      <c r="L27" s="438"/>
      <c r="M27" s="439"/>
      <c r="N27" s="437"/>
      <c r="O27" s="438"/>
      <c r="P27" s="439"/>
      <c r="Q27" s="429"/>
      <c r="R27" s="430"/>
      <c r="S27" s="431"/>
      <c r="T27" s="437"/>
      <c r="U27" s="438"/>
      <c r="V27" s="439"/>
      <c r="W27" s="437"/>
      <c r="X27" s="438"/>
      <c r="Y27" s="439"/>
      <c r="Z27" s="7"/>
      <c r="AA27" s="447"/>
      <c r="AB27" s="448"/>
      <c r="AC27" s="448"/>
      <c r="AD27" s="448"/>
      <c r="AE27" s="448"/>
      <c r="AF27" s="449"/>
      <c r="AG27" s="450"/>
      <c r="AH27" s="452"/>
      <c r="AI27" s="452"/>
      <c r="AJ27" s="452"/>
      <c r="AK27" s="466"/>
      <c r="AL27" s="467"/>
      <c r="AM27" s="468"/>
      <c r="AN27" s="59"/>
      <c r="AO27" s="470"/>
      <c r="AP27" s="470"/>
      <c r="AQ27" s="470"/>
      <c r="AR27" s="470"/>
      <c r="AS27" s="474"/>
      <c r="AT27" s="475"/>
      <c r="AU27" s="475"/>
      <c r="AV27" s="475"/>
      <c r="AW27" s="476"/>
      <c r="AX27" s="480"/>
      <c r="AY27" s="480"/>
      <c r="AZ27" s="480"/>
      <c r="BA27" s="481"/>
    </row>
    <row r="28" spans="1:53" ht="42" customHeight="1" x14ac:dyDescent="0.25">
      <c r="A28" s="440"/>
      <c r="B28" s="442"/>
      <c r="C28" s="440"/>
      <c r="D28" s="441"/>
      <c r="E28" s="441"/>
      <c r="F28" s="442"/>
      <c r="G28" s="460"/>
      <c r="H28" s="461"/>
      <c r="I28" s="462"/>
      <c r="J28" s="440"/>
      <c r="K28" s="441"/>
      <c r="L28" s="441"/>
      <c r="M28" s="442"/>
      <c r="N28" s="440"/>
      <c r="O28" s="441"/>
      <c r="P28" s="442"/>
      <c r="Q28" s="432"/>
      <c r="R28" s="433"/>
      <c r="S28" s="434"/>
      <c r="T28" s="440"/>
      <c r="U28" s="441"/>
      <c r="V28" s="442"/>
      <c r="W28" s="440"/>
      <c r="X28" s="441"/>
      <c r="Y28" s="442"/>
      <c r="Z28" s="7"/>
      <c r="AA28" s="482" t="s">
        <v>188</v>
      </c>
      <c r="AB28" s="483"/>
      <c r="AC28" s="483"/>
      <c r="AD28" s="483"/>
      <c r="AE28" s="483"/>
      <c r="AF28" s="484"/>
      <c r="AG28" s="485"/>
      <c r="AH28" s="486">
        <v>2</v>
      </c>
      <c r="AI28" s="487"/>
      <c r="AJ28" s="488"/>
      <c r="AK28" s="489">
        <v>2</v>
      </c>
      <c r="AL28" s="489"/>
      <c r="AM28" s="489"/>
      <c r="AN28" s="59"/>
      <c r="AO28" s="470"/>
      <c r="AP28" s="470"/>
      <c r="AQ28" s="470"/>
      <c r="AR28" s="470"/>
      <c r="AS28" s="474"/>
      <c r="AT28" s="475"/>
      <c r="AU28" s="475"/>
      <c r="AV28" s="475"/>
      <c r="AW28" s="476"/>
      <c r="AX28" s="480"/>
      <c r="AY28" s="480"/>
      <c r="AZ28" s="480"/>
      <c r="BA28" s="481"/>
    </row>
    <row r="29" spans="1:53" ht="26.25" customHeight="1" x14ac:dyDescent="0.3">
      <c r="A29" s="524">
        <v>1</v>
      </c>
      <c r="B29" s="525"/>
      <c r="C29" s="521">
        <f>COUNTIF($B17:$AO17,$B$17)</f>
        <v>33</v>
      </c>
      <c r="D29" s="526"/>
      <c r="E29" s="526"/>
      <c r="F29" s="527"/>
      <c r="G29" s="521">
        <v>4</v>
      </c>
      <c r="H29" s="526"/>
      <c r="I29" s="527"/>
      <c r="J29" s="521">
        <v>2</v>
      </c>
      <c r="K29" s="526"/>
      <c r="L29" s="526"/>
      <c r="M29" s="527"/>
      <c r="N29" s="521"/>
      <c r="O29" s="526"/>
      <c r="P29" s="527"/>
      <c r="Q29" s="532"/>
      <c r="R29" s="516"/>
      <c r="S29" s="517"/>
      <c r="T29" s="521">
        <v>13</v>
      </c>
      <c r="U29" s="522"/>
      <c r="V29" s="533"/>
      <c r="W29" s="521">
        <f>C29+G29+J29+N29+Q29+T29</f>
        <v>52</v>
      </c>
      <c r="X29" s="522"/>
      <c r="Y29" s="523"/>
      <c r="Z29" s="7"/>
      <c r="AA29" s="495" t="s">
        <v>41</v>
      </c>
      <c r="AB29" s="445"/>
      <c r="AC29" s="445"/>
      <c r="AD29" s="445"/>
      <c r="AE29" s="445"/>
      <c r="AF29" s="445"/>
      <c r="AG29" s="446"/>
      <c r="AH29" s="489">
        <v>3</v>
      </c>
      <c r="AI29" s="490"/>
      <c r="AJ29" s="490"/>
      <c r="AK29" s="489">
        <v>4</v>
      </c>
      <c r="AL29" s="490"/>
      <c r="AM29" s="490"/>
      <c r="AN29" s="59"/>
      <c r="AO29" s="470"/>
      <c r="AP29" s="470"/>
      <c r="AQ29" s="470"/>
      <c r="AR29" s="470"/>
      <c r="AS29" s="477"/>
      <c r="AT29" s="478"/>
      <c r="AU29" s="478"/>
      <c r="AV29" s="478"/>
      <c r="AW29" s="479"/>
      <c r="AX29" s="480"/>
      <c r="AY29" s="480"/>
      <c r="AZ29" s="480"/>
      <c r="BA29" s="481"/>
    </row>
    <row r="30" spans="1:53" ht="27" customHeight="1" x14ac:dyDescent="0.3">
      <c r="A30" s="528">
        <v>2</v>
      </c>
      <c r="B30" s="529"/>
      <c r="C30" s="521"/>
      <c r="D30" s="526"/>
      <c r="E30" s="526"/>
      <c r="F30" s="527"/>
      <c r="G30" s="518"/>
      <c r="H30" s="530"/>
      <c r="I30" s="531"/>
      <c r="J30" s="518">
        <v>4</v>
      </c>
      <c r="K30" s="530"/>
      <c r="L30" s="530"/>
      <c r="M30" s="531"/>
      <c r="N30" s="518">
        <v>10</v>
      </c>
      <c r="O30" s="530"/>
      <c r="P30" s="531"/>
      <c r="Q30" s="515">
        <v>3</v>
      </c>
      <c r="R30" s="516"/>
      <c r="S30" s="517"/>
      <c r="T30" s="518"/>
      <c r="U30" s="519"/>
      <c r="V30" s="520"/>
      <c r="W30" s="521">
        <f t="shared" ref="W30" si="0">C30+G30+J30+N30+Q30+T30</f>
        <v>17</v>
      </c>
      <c r="X30" s="522"/>
      <c r="Y30" s="523"/>
      <c r="Z30" s="7"/>
      <c r="AA30" s="496"/>
      <c r="AB30" s="449"/>
      <c r="AC30" s="449"/>
      <c r="AD30" s="449"/>
      <c r="AE30" s="449"/>
      <c r="AF30" s="449"/>
      <c r="AG30" s="450"/>
      <c r="AH30" s="490"/>
      <c r="AI30" s="490"/>
      <c r="AJ30" s="490"/>
      <c r="AK30" s="490"/>
      <c r="AL30" s="490"/>
      <c r="AM30" s="490"/>
      <c r="AN30" s="59"/>
      <c r="AO30" s="503">
        <v>1</v>
      </c>
      <c r="AP30" s="504"/>
      <c r="AQ30" s="504"/>
      <c r="AR30" s="505"/>
      <c r="AS30" s="497" t="s">
        <v>64</v>
      </c>
      <c r="AT30" s="498"/>
      <c r="AU30" s="498"/>
      <c r="AV30" s="498"/>
      <c r="AW30" s="499"/>
      <c r="AX30" s="491">
        <v>3</v>
      </c>
      <c r="AY30" s="491"/>
      <c r="AZ30" s="491"/>
      <c r="BA30" s="491"/>
    </row>
    <row r="31" spans="1:53" ht="21.75" customHeight="1" x14ac:dyDescent="0.3">
      <c r="A31" s="528"/>
      <c r="B31" s="529"/>
      <c r="C31" s="521"/>
      <c r="D31" s="526"/>
      <c r="E31" s="526"/>
      <c r="F31" s="527"/>
      <c r="G31" s="518"/>
      <c r="H31" s="530"/>
      <c r="I31" s="531"/>
      <c r="J31" s="518"/>
      <c r="K31" s="530"/>
      <c r="L31" s="530"/>
      <c r="M31" s="531"/>
      <c r="N31" s="518"/>
      <c r="O31" s="530"/>
      <c r="P31" s="531"/>
      <c r="Q31" s="532"/>
      <c r="R31" s="516"/>
      <c r="S31" s="517"/>
      <c r="T31" s="518"/>
      <c r="U31" s="519"/>
      <c r="V31" s="520"/>
      <c r="W31" s="521"/>
      <c r="X31" s="522"/>
      <c r="Y31" s="523"/>
      <c r="Z31" s="7"/>
      <c r="AA31" s="495"/>
      <c r="AB31" s="445"/>
      <c r="AC31" s="445"/>
      <c r="AD31" s="445"/>
      <c r="AE31" s="445"/>
      <c r="AF31" s="445"/>
      <c r="AG31" s="446"/>
      <c r="AH31" s="489"/>
      <c r="AI31" s="490"/>
      <c r="AJ31" s="490"/>
      <c r="AK31" s="489"/>
      <c r="AL31" s="490"/>
      <c r="AM31" s="490"/>
      <c r="AN31" s="59"/>
      <c r="AO31" s="506"/>
      <c r="AP31" s="507"/>
      <c r="AQ31" s="507"/>
      <c r="AR31" s="508"/>
      <c r="AS31" s="500"/>
      <c r="AT31" s="501"/>
      <c r="AU31" s="501"/>
      <c r="AV31" s="501"/>
      <c r="AW31" s="502"/>
      <c r="AX31" s="491"/>
      <c r="AY31" s="491"/>
      <c r="AZ31" s="491"/>
      <c r="BA31" s="491"/>
    </row>
    <row r="32" spans="1:53" ht="25.5" customHeight="1" x14ac:dyDescent="0.3">
      <c r="A32" s="528"/>
      <c r="B32" s="529"/>
      <c r="C32" s="521"/>
      <c r="D32" s="526"/>
      <c r="E32" s="526"/>
      <c r="F32" s="527"/>
      <c r="G32" s="518"/>
      <c r="H32" s="530"/>
      <c r="I32" s="531"/>
      <c r="J32" s="518"/>
      <c r="K32" s="530"/>
      <c r="L32" s="530"/>
      <c r="M32" s="531"/>
      <c r="N32" s="518"/>
      <c r="O32" s="530"/>
      <c r="P32" s="531"/>
      <c r="Q32" s="515"/>
      <c r="R32" s="516"/>
      <c r="S32" s="517"/>
      <c r="T32" s="534"/>
      <c r="U32" s="519"/>
      <c r="V32" s="520"/>
      <c r="W32" s="521"/>
      <c r="X32" s="522"/>
      <c r="Y32" s="523"/>
      <c r="Z32" s="7"/>
      <c r="AA32" s="496"/>
      <c r="AB32" s="449"/>
      <c r="AC32" s="449"/>
      <c r="AD32" s="449"/>
      <c r="AE32" s="449"/>
      <c r="AF32" s="449"/>
      <c r="AG32" s="450"/>
      <c r="AH32" s="490"/>
      <c r="AI32" s="490"/>
      <c r="AJ32" s="490"/>
      <c r="AK32" s="490"/>
      <c r="AL32" s="490"/>
      <c r="AM32" s="490"/>
      <c r="AN32" s="60"/>
      <c r="AO32" s="503">
        <v>2</v>
      </c>
      <c r="AP32" s="504"/>
      <c r="AQ32" s="504"/>
      <c r="AR32" s="505"/>
      <c r="AS32" s="497" t="s">
        <v>160</v>
      </c>
      <c r="AT32" s="498"/>
      <c r="AU32" s="498"/>
      <c r="AV32" s="498"/>
      <c r="AW32" s="499"/>
      <c r="AX32" s="491"/>
      <c r="AY32" s="491"/>
      <c r="AZ32" s="491"/>
      <c r="BA32" s="491"/>
    </row>
    <row r="33" spans="1:53" ht="34.5" customHeight="1" x14ac:dyDescent="0.25">
      <c r="A33" s="545" t="s">
        <v>22</v>
      </c>
      <c r="B33" s="546"/>
      <c r="C33" s="547">
        <f>SUM(C29:F32)</f>
        <v>33</v>
      </c>
      <c r="D33" s="548"/>
      <c r="E33" s="548"/>
      <c r="F33" s="549"/>
      <c r="G33" s="538">
        <f>SUM(G29:I32)</f>
        <v>4</v>
      </c>
      <c r="H33" s="550"/>
      <c r="I33" s="546"/>
      <c r="J33" s="551">
        <f>SUM(J29:M32)</f>
        <v>6</v>
      </c>
      <c r="K33" s="552"/>
      <c r="L33" s="552"/>
      <c r="M33" s="553"/>
      <c r="N33" s="551">
        <f>SUM(N29:P32)</f>
        <v>10</v>
      </c>
      <c r="O33" s="552"/>
      <c r="P33" s="553"/>
      <c r="Q33" s="535">
        <f>SUM(Q29:S32)</f>
        <v>3</v>
      </c>
      <c r="R33" s="536"/>
      <c r="S33" s="537"/>
      <c r="T33" s="538">
        <f>SUM(T29:V32)</f>
        <v>13</v>
      </c>
      <c r="U33" s="539"/>
      <c r="V33" s="540"/>
      <c r="W33" s="538">
        <f>SUM(W29:Y32)</f>
        <v>69</v>
      </c>
      <c r="X33" s="539"/>
      <c r="Y33" s="540"/>
      <c r="Z33" s="7"/>
      <c r="AA33" s="541"/>
      <c r="AB33" s="484"/>
      <c r="AC33" s="484"/>
      <c r="AD33" s="484"/>
      <c r="AE33" s="484"/>
      <c r="AF33" s="484"/>
      <c r="AG33" s="485"/>
      <c r="AH33" s="542"/>
      <c r="AI33" s="543"/>
      <c r="AJ33" s="544"/>
      <c r="AK33" s="492"/>
      <c r="AL33" s="493"/>
      <c r="AM33" s="494"/>
      <c r="AN33" s="8"/>
      <c r="AO33" s="509"/>
      <c r="AP33" s="510"/>
      <c r="AQ33" s="510"/>
      <c r="AR33" s="511"/>
      <c r="AS33" s="512"/>
      <c r="AT33" s="513"/>
      <c r="AU33" s="513"/>
      <c r="AV33" s="513"/>
      <c r="AW33" s="514"/>
      <c r="AX33" s="491"/>
      <c r="AY33" s="491"/>
      <c r="AZ33" s="491"/>
      <c r="BA33" s="491"/>
    </row>
  </sheetData>
  <sheetProtection selectLockedCells="1" selectUnlockedCells="1"/>
  <mergeCells count="106">
    <mergeCell ref="Q33:S33"/>
    <mergeCell ref="T33:V33"/>
    <mergeCell ref="W33:Y33"/>
    <mergeCell ref="AA33:AG33"/>
    <mergeCell ref="AH33:AJ33"/>
    <mergeCell ref="A33:B33"/>
    <mergeCell ref="C33:F33"/>
    <mergeCell ref="G33:I33"/>
    <mergeCell ref="J33:M33"/>
    <mergeCell ref="N33:P33"/>
    <mergeCell ref="Q32:S32"/>
    <mergeCell ref="T32:V32"/>
    <mergeCell ref="W32:Y32"/>
    <mergeCell ref="A31:B31"/>
    <mergeCell ref="C31:F31"/>
    <mergeCell ref="G31:I31"/>
    <mergeCell ref="J31:M31"/>
    <mergeCell ref="N31:P31"/>
    <mergeCell ref="A32:B32"/>
    <mergeCell ref="C32:F32"/>
    <mergeCell ref="G32:I32"/>
    <mergeCell ref="J32:M32"/>
    <mergeCell ref="N32:P32"/>
    <mergeCell ref="Q31:S31"/>
    <mergeCell ref="T31:V31"/>
    <mergeCell ref="W31:Y31"/>
    <mergeCell ref="Q30:S30"/>
    <mergeCell ref="T30:V30"/>
    <mergeCell ref="W30:Y30"/>
    <mergeCell ref="A29:B29"/>
    <mergeCell ref="C29:F29"/>
    <mergeCell ref="G29:I29"/>
    <mergeCell ref="J29:M29"/>
    <mergeCell ref="N29:P29"/>
    <mergeCell ref="A30:B30"/>
    <mergeCell ref="C30:F30"/>
    <mergeCell ref="G30:I30"/>
    <mergeCell ref="J30:M30"/>
    <mergeCell ref="N30:P30"/>
    <mergeCell ref="Q29:S29"/>
    <mergeCell ref="T29:V29"/>
    <mergeCell ref="W29:Y29"/>
    <mergeCell ref="A26:B28"/>
    <mergeCell ref="C26:F28"/>
    <mergeCell ref="G26:I28"/>
    <mergeCell ref="J26:M28"/>
    <mergeCell ref="N26:P28"/>
    <mergeCell ref="AK26:AM27"/>
    <mergeCell ref="AO26:AR29"/>
    <mergeCell ref="AS26:AW29"/>
    <mergeCell ref="AX26:BA29"/>
    <mergeCell ref="AA28:AG28"/>
    <mergeCell ref="AH28:AJ28"/>
    <mergeCell ref="AK28:AM28"/>
    <mergeCell ref="AK29:AM30"/>
    <mergeCell ref="AX30:BA33"/>
    <mergeCell ref="AK31:AM32"/>
    <mergeCell ref="AK33:AM33"/>
    <mergeCell ref="AH29:AJ30"/>
    <mergeCell ref="AA29:AG30"/>
    <mergeCell ref="AH31:AJ32"/>
    <mergeCell ref="AA31:AG32"/>
    <mergeCell ref="AS30:AW31"/>
    <mergeCell ref="AO30:AR31"/>
    <mergeCell ref="AO32:AR33"/>
    <mergeCell ref="AS32:AW33"/>
    <mergeCell ref="AA24:AM24"/>
    <mergeCell ref="AO24:BA24"/>
    <mergeCell ref="S15:W15"/>
    <mergeCell ref="X15:AA15"/>
    <mergeCell ref="AB15:AE15"/>
    <mergeCell ref="AF15:AI15"/>
    <mergeCell ref="AJ15:AN15"/>
    <mergeCell ref="Q26:S28"/>
    <mergeCell ref="T26:V28"/>
    <mergeCell ref="W26:Y28"/>
    <mergeCell ref="AA26:AG27"/>
    <mergeCell ref="AH26:AJ27"/>
    <mergeCell ref="A15:A16"/>
    <mergeCell ref="B15:E15"/>
    <mergeCell ref="F15:I15"/>
    <mergeCell ref="J15:M15"/>
    <mergeCell ref="N15:R15"/>
    <mergeCell ref="A22:BA22"/>
    <mergeCell ref="P8:AL8"/>
    <mergeCell ref="AN8:BA10"/>
    <mergeCell ref="P9:AL9"/>
    <mergeCell ref="P10:AM10"/>
    <mergeCell ref="P11:AM11"/>
    <mergeCell ref="A13:BA13"/>
    <mergeCell ref="AO15:AR15"/>
    <mergeCell ref="AS15:AW15"/>
    <mergeCell ref="AX15:BA15"/>
    <mergeCell ref="A1:O1"/>
    <mergeCell ref="A3:O3"/>
    <mergeCell ref="A2:O2"/>
    <mergeCell ref="P1:AM1"/>
    <mergeCell ref="P3:AM3"/>
    <mergeCell ref="AN3:BA4"/>
    <mergeCell ref="A4:O4"/>
    <mergeCell ref="A7:O7"/>
    <mergeCell ref="P5:AM5"/>
    <mergeCell ref="A6:O6"/>
    <mergeCell ref="AO6:BA6"/>
    <mergeCell ref="P7:AL7"/>
    <mergeCell ref="AN7:BA7"/>
  </mergeCells>
  <phoneticPr fontId="11" type="noConversion"/>
  <pageMargins left="0.70866141732283472" right="0.70866141732283472" top="0.39370078740157483" bottom="0.39370078740157483" header="0.31496062992125984" footer="0.31496062992125984"/>
  <pageSetup paperSize="9" scale="42" firstPageNumber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197"/>
  <sheetViews>
    <sheetView tabSelected="1" view="pageBreakPreview" zoomScale="85" zoomScaleNormal="50" zoomScaleSheetLayoutView="85" workbookViewId="0">
      <selection activeCell="B17" sqref="B17"/>
    </sheetView>
  </sheetViews>
  <sheetFormatPr defaultColWidth="9.140625" defaultRowHeight="15.75" x14ac:dyDescent="0.2"/>
  <cols>
    <col min="1" max="1" width="11.28515625" style="293" customWidth="1"/>
    <col min="2" max="2" width="65.7109375" style="81" customWidth="1"/>
    <col min="3" max="3" width="6.7109375" style="294" customWidth="1"/>
    <col min="4" max="4" width="12" style="295" customWidth="1"/>
    <col min="5" max="5" width="7.28515625" style="295" customWidth="1"/>
    <col min="6" max="6" width="6.42578125" style="294" customWidth="1"/>
    <col min="7" max="7" width="7.42578125" style="294" customWidth="1"/>
    <col min="8" max="8" width="9.85546875" style="294" customWidth="1"/>
    <col min="9" max="9" width="8.7109375" style="81" customWidth="1"/>
    <col min="10" max="10" width="8" style="81" customWidth="1"/>
    <col min="11" max="11" width="5.85546875" style="81" customWidth="1"/>
    <col min="12" max="12" width="7.85546875" style="81" customWidth="1"/>
    <col min="13" max="13" width="8.85546875" style="81" customWidth="1"/>
    <col min="14" max="15" width="6.140625" style="81" customWidth="1"/>
    <col min="16" max="16" width="6.28515625" style="81" customWidth="1"/>
    <col min="17" max="18" width="6.42578125" style="81" customWidth="1"/>
    <col min="19" max="19" width="6.5703125" style="112" hidden="1" customWidth="1"/>
    <col min="20" max="20" width="6.28515625" style="112" hidden="1" customWidth="1"/>
    <col min="21" max="21" width="5.5703125" style="112" hidden="1" customWidth="1"/>
    <col min="22" max="22" width="5.7109375" style="112" hidden="1" customWidth="1"/>
    <col min="23" max="47" width="0" style="81" hidden="1" customWidth="1"/>
    <col min="48" max="48" width="14" style="312" hidden="1" customWidth="1"/>
    <col min="49" max="49" width="13.5703125" style="312" hidden="1" customWidth="1"/>
    <col min="50" max="16384" width="9.140625" style="81"/>
  </cols>
  <sheetData>
    <row r="1" spans="1:49" s="63" customFormat="1" ht="18.75" thickBot="1" x14ac:dyDescent="0.25">
      <c r="A1" s="648" t="s">
        <v>116</v>
      </c>
      <c r="B1" s="649"/>
      <c r="C1" s="649"/>
      <c r="D1" s="649"/>
      <c r="E1" s="649"/>
      <c r="F1" s="649"/>
      <c r="G1" s="649"/>
      <c r="H1" s="649"/>
      <c r="I1" s="649"/>
      <c r="J1" s="649"/>
      <c r="K1" s="649"/>
      <c r="L1" s="649"/>
      <c r="M1" s="649"/>
      <c r="N1" s="649"/>
      <c r="O1" s="649"/>
      <c r="P1" s="649"/>
      <c r="Q1" s="649"/>
      <c r="R1" s="649"/>
      <c r="S1" s="649"/>
      <c r="T1" s="649"/>
      <c r="U1" s="649"/>
      <c r="V1" s="650"/>
      <c r="AV1" s="114"/>
      <c r="AW1" s="114"/>
    </row>
    <row r="2" spans="1:49" s="63" customFormat="1" x14ac:dyDescent="0.2">
      <c r="A2" s="651" t="s">
        <v>66</v>
      </c>
      <c r="B2" s="654" t="s">
        <v>112</v>
      </c>
      <c r="C2" s="657" t="s">
        <v>49</v>
      </c>
      <c r="D2" s="658"/>
      <c r="E2" s="658"/>
      <c r="F2" s="659"/>
      <c r="G2" s="660" t="s">
        <v>67</v>
      </c>
      <c r="H2" s="663" t="s">
        <v>68</v>
      </c>
      <c r="I2" s="664"/>
      <c r="J2" s="664"/>
      <c r="K2" s="664"/>
      <c r="L2" s="664"/>
      <c r="M2" s="665"/>
      <c r="N2" s="666" t="s">
        <v>133</v>
      </c>
      <c r="O2" s="667"/>
      <c r="P2" s="667"/>
      <c r="Q2" s="667"/>
      <c r="R2" s="667"/>
      <c r="S2" s="667"/>
      <c r="T2" s="667"/>
      <c r="U2" s="667"/>
      <c r="V2" s="668"/>
      <c r="AV2" s="114"/>
      <c r="AW2" s="114"/>
    </row>
    <row r="3" spans="1:49" s="63" customFormat="1" ht="16.5" thickBot="1" x14ac:dyDescent="0.25">
      <c r="A3" s="652"/>
      <c r="B3" s="655"/>
      <c r="C3" s="672" t="s">
        <v>25</v>
      </c>
      <c r="D3" s="632" t="s">
        <v>26</v>
      </c>
      <c r="E3" s="674" t="s">
        <v>35</v>
      </c>
      <c r="F3" s="675"/>
      <c r="G3" s="661"/>
      <c r="H3" s="622" t="s">
        <v>24</v>
      </c>
      <c r="I3" s="625" t="s">
        <v>69</v>
      </c>
      <c r="J3" s="626"/>
      <c r="K3" s="626"/>
      <c r="L3" s="627"/>
      <c r="M3" s="628" t="s">
        <v>70</v>
      </c>
      <c r="N3" s="669"/>
      <c r="O3" s="670"/>
      <c r="P3" s="670"/>
      <c r="Q3" s="670"/>
      <c r="R3" s="670"/>
      <c r="S3" s="670"/>
      <c r="T3" s="670"/>
      <c r="U3" s="670"/>
      <c r="V3" s="671"/>
      <c r="AV3" s="114"/>
      <c r="AW3" s="114"/>
    </row>
    <row r="4" spans="1:49" s="63" customFormat="1" x14ac:dyDescent="0.2">
      <c r="A4" s="652"/>
      <c r="B4" s="655"/>
      <c r="C4" s="672"/>
      <c r="D4" s="632"/>
      <c r="E4" s="632" t="s">
        <v>36</v>
      </c>
      <c r="F4" s="634" t="s">
        <v>37</v>
      </c>
      <c r="G4" s="661"/>
      <c r="H4" s="623"/>
      <c r="I4" s="636" t="s">
        <v>22</v>
      </c>
      <c r="J4" s="636" t="s">
        <v>27</v>
      </c>
      <c r="K4" s="636" t="s">
        <v>71</v>
      </c>
      <c r="L4" s="636" t="s">
        <v>72</v>
      </c>
      <c r="M4" s="629"/>
      <c r="N4" s="639" t="s">
        <v>38</v>
      </c>
      <c r="O4" s="640"/>
      <c r="P4" s="641"/>
      <c r="Q4" s="639" t="s">
        <v>42</v>
      </c>
      <c r="R4" s="641"/>
      <c r="S4" s="642"/>
      <c r="T4" s="643"/>
      <c r="U4" s="642"/>
      <c r="V4" s="643"/>
      <c r="AV4" s="114"/>
      <c r="AW4" s="114"/>
    </row>
    <row r="5" spans="1:49" s="63" customFormat="1" ht="16.5" thickBot="1" x14ac:dyDescent="0.25">
      <c r="A5" s="652"/>
      <c r="B5" s="655"/>
      <c r="C5" s="672"/>
      <c r="D5" s="632"/>
      <c r="E5" s="632"/>
      <c r="F5" s="634"/>
      <c r="G5" s="661"/>
      <c r="H5" s="623"/>
      <c r="I5" s="637"/>
      <c r="J5" s="637"/>
      <c r="K5" s="637"/>
      <c r="L5" s="637"/>
      <c r="M5" s="629"/>
      <c r="N5" s="149">
        <v>1</v>
      </c>
      <c r="O5" s="150" t="s">
        <v>47</v>
      </c>
      <c r="P5" s="151" t="s">
        <v>48</v>
      </c>
      <c r="Q5" s="149">
        <v>3</v>
      </c>
      <c r="R5" s="105"/>
      <c r="S5" s="66"/>
      <c r="T5" s="65"/>
      <c r="U5" s="64"/>
      <c r="V5" s="65"/>
      <c r="AV5" s="114"/>
      <c r="AW5" s="114"/>
    </row>
    <row r="6" spans="1:49" s="63" customFormat="1" ht="16.5" thickBot="1" x14ac:dyDescent="0.25">
      <c r="A6" s="652"/>
      <c r="B6" s="655"/>
      <c r="C6" s="672"/>
      <c r="D6" s="632"/>
      <c r="E6" s="632"/>
      <c r="F6" s="634"/>
      <c r="G6" s="661"/>
      <c r="H6" s="623"/>
      <c r="I6" s="637"/>
      <c r="J6" s="637"/>
      <c r="K6" s="637"/>
      <c r="L6" s="637"/>
      <c r="M6" s="630"/>
      <c r="N6" s="644" t="s">
        <v>117</v>
      </c>
      <c r="O6" s="645"/>
      <c r="P6" s="646"/>
      <c r="Q6" s="646"/>
      <c r="R6" s="646"/>
      <c r="S6" s="646"/>
      <c r="T6" s="646"/>
      <c r="U6" s="646"/>
      <c r="V6" s="647"/>
      <c r="AV6" s="114" t="s">
        <v>156</v>
      </c>
      <c r="AW6" s="114" t="s">
        <v>157</v>
      </c>
    </row>
    <row r="7" spans="1:49" s="63" customFormat="1" ht="16.5" thickBot="1" x14ac:dyDescent="0.25">
      <c r="A7" s="653"/>
      <c r="B7" s="656"/>
      <c r="C7" s="673"/>
      <c r="D7" s="633"/>
      <c r="E7" s="633"/>
      <c r="F7" s="635"/>
      <c r="G7" s="662"/>
      <c r="H7" s="624"/>
      <c r="I7" s="638"/>
      <c r="J7" s="638"/>
      <c r="K7" s="638"/>
      <c r="L7" s="638"/>
      <c r="M7" s="631"/>
      <c r="N7" s="152">
        <v>15</v>
      </c>
      <c r="O7" s="153">
        <v>9</v>
      </c>
      <c r="P7" s="154">
        <v>9</v>
      </c>
      <c r="Q7" s="152">
        <v>17</v>
      </c>
      <c r="R7" s="154"/>
      <c r="S7" s="67"/>
      <c r="T7" s="68"/>
      <c r="U7" s="67"/>
      <c r="V7" s="68"/>
      <c r="AV7" s="114"/>
      <c r="AW7" s="114"/>
    </row>
    <row r="8" spans="1:49" s="63" customFormat="1" ht="16.5" thickBot="1" x14ac:dyDescent="0.25">
      <c r="A8" s="155">
        <v>1</v>
      </c>
      <c r="B8" s="156">
        <v>2</v>
      </c>
      <c r="C8" s="157">
        <v>3</v>
      </c>
      <c r="D8" s="155">
        <v>4</v>
      </c>
      <c r="E8" s="155">
        <v>5</v>
      </c>
      <c r="F8" s="155">
        <v>6</v>
      </c>
      <c r="G8" s="155">
        <v>7</v>
      </c>
      <c r="H8" s="155">
        <v>8</v>
      </c>
      <c r="I8" s="155">
        <v>9</v>
      </c>
      <c r="J8" s="155">
        <v>10</v>
      </c>
      <c r="K8" s="155">
        <v>11</v>
      </c>
      <c r="L8" s="155">
        <v>12</v>
      </c>
      <c r="M8" s="158">
        <v>13</v>
      </c>
      <c r="N8" s="152">
        <v>14</v>
      </c>
      <c r="O8" s="159">
        <v>15</v>
      </c>
      <c r="P8" s="152">
        <v>16</v>
      </c>
      <c r="Q8" s="159">
        <v>17</v>
      </c>
      <c r="R8" s="152">
        <v>18</v>
      </c>
      <c r="S8" s="72">
        <v>19</v>
      </c>
      <c r="T8" s="67">
        <v>20</v>
      </c>
      <c r="U8" s="72">
        <v>21</v>
      </c>
      <c r="V8" s="70">
        <v>22</v>
      </c>
      <c r="W8" s="73">
        <v>22</v>
      </c>
      <c r="X8" s="71">
        <v>23</v>
      </c>
      <c r="Y8" s="69">
        <v>24</v>
      </c>
      <c r="Z8" s="71">
        <v>25</v>
      </c>
      <c r="AA8" s="69">
        <v>26</v>
      </c>
      <c r="AV8" s="114"/>
      <c r="AW8" s="114"/>
    </row>
    <row r="9" spans="1:49" s="63" customFormat="1" ht="27" customHeight="1" thickBot="1" x14ac:dyDescent="0.25">
      <c r="A9" s="618" t="s">
        <v>73</v>
      </c>
      <c r="B9" s="619"/>
      <c r="C9" s="620"/>
      <c r="D9" s="620"/>
      <c r="E9" s="620"/>
      <c r="F9" s="620"/>
      <c r="G9" s="620"/>
      <c r="H9" s="620"/>
      <c r="I9" s="620"/>
      <c r="J9" s="620"/>
      <c r="K9" s="620"/>
      <c r="L9" s="620"/>
      <c r="M9" s="620"/>
      <c r="N9" s="619"/>
      <c r="O9" s="619"/>
      <c r="P9" s="619"/>
      <c r="Q9" s="619"/>
      <c r="R9" s="619"/>
      <c r="S9" s="619"/>
      <c r="T9" s="619"/>
      <c r="U9" s="619"/>
      <c r="V9" s="621"/>
      <c r="AV9" s="114"/>
      <c r="AW9" s="114"/>
    </row>
    <row r="10" spans="1:49" s="63" customFormat="1" x14ac:dyDescent="0.2">
      <c r="A10" s="592" t="s">
        <v>74</v>
      </c>
      <c r="B10" s="593"/>
      <c r="C10" s="593"/>
      <c r="D10" s="593"/>
      <c r="E10" s="593"/>
      <c r="F10" s="593"/>
      <c r="G10" s="593"/>
      <c r="H10" s="593"/>
      <c r="I10" s="593"/>
      <c r="J10" s="593"/>
      <c r="K10" s="593"/>
      <c r="L10" s="593"/>
      <c r="M10" s="593"/>
      <c r="N10" s="593"/>
      <c r="O10" s="593"/>
      <c r="P10" s="593"/>
      <c r="Q10" s="593"/>
      <c r="R10" s="593"/>
      <c r="S10" s="593"/>
      <c r="T10" s="593"/>
      <c r="U10" s="593"/>
      <c r="V10" s="594"/>
      <c r="AV10" s="114"/>
      <c r="AW10" s="114"/>
    </row>
    <row r="11" spans="1:49" s="128" customFormat="1" x14ac:dyDescent="0.2">
      <c r="A11" s="170" t="s">
        <v>101</v>
      </c>
      <c r="B11" s="171" t="s">
        <v>65</v>
      </c>
      <c r="C11" s="172"/>
      <c r="D11" s="173" t="s">
        <v>102</v>
      </c>
      <c r="E11" s="173"/>
      <c r="F11" s="174"/>
      <c r="G11" s="175">
        <v>3</v>
      </c>
      <c r="H11" s="176">
        <f>G11*30</f>
        <v>90</v>
      </c>
      <c r="I11" s="177">
        <f>J11+K11+L11</f>
        <v>30</v>
      </c>
      <c r="J11" s="178"/>
      <c r="K11" s="178"/>
      <c r="L11" s="178">
        <v>30</v>
      </c>
      <c r="M11" s="179">
        <f>H11-I11</f>
        <v>60</v>
      </c>
      <c r="N11" s="180">
        <v>2</v>
      </c>
      <c r="O11" s="181"/>
      <c r="P11" s="182"/>
      <c r="Q11" s="183"/>
      <c r="R11" s="184"/>
      <c r="S11" s="125"/>
      <c r="T11" s="127"/>
      <c r="U11" s="125"/>
      <c r="V11" s="126"/>
      <c r="AB11" s="128" t="s">
        <v>115</v>
      </c>
      <c r="AV11" s="311" t="b">
        <f t="shared" ref="AV11:AW13" si="0">ISBLANK(N11)</f>
        <v>0</v>
      </c>
      <c r="AW11" s="311" t="b">
        <f t="shared" si="0"/>
        <v>1</v>
      </c>
    </row>
    <row r="12" spans="1:49" s="128" customFormat="1" x14ac:dyDescent="0.2">
      <c r="A12" s="170" t="s">
        <v>103</v>
      </c>
      <c r="B12" s="171" t="s">
        <v>137</v>
      </c>
      <c r="C12" s="172"/>
      <c r="D12" s="173" t="s">
        <v>104</v>
      </c>
      <c r="E12" s="173"/>
      <c r="F12" s="174"/>
      <c r="G12" s="175">
        <v>3</v>
      </c>
      <c r="H12" s="176">
        <f>G12*30</f>
        <v>90</v>
      </c>
      <c r="I12" s="177">
        <f>J12+K12+L12</f>
        <v>36</v>
      </c>
      <c r="J12" s="178">
        <v>18</v>
      </c>
      <c r="K12" s="178"/>
      <c r="L12" s="178">
        <v>18</v>
      </c>
      <c r="M12" s="179">
        <f>H12-I12</f>
        <v>54</v>
      </c>
      <c r="N12" s="180"/>
      <c r="O12" s="181">
        <v>2</v>
      </c>
      <c r="P12" s="182">
        <v>2</v>
      </c>
      <c r="Q12" s="183"/>
      <c r="R12" s="184"/>
      <c r="S12" s="125"/>
      <c r="T12" s="127"/>
      <c r="U12" s="125"/>
      <c r="V12" s="126"/>
      <c r="AB12" s="128" t="s">
        <v>115</v>
      </c>
      <c r="AV12" s="311" t="b">
        <f t="shared" si="0"/>
        <v>1</v>
      </c>
      <c r="AW12" s="311" t="b">
        <f t="shared" si="0"/>
        <v>0</v>
      </c>
    </row>
    <row r="13" spans="1:49" s="128" customFormat="1" ht="16.5" thickBot="1" x14ac:dyDescent="0.25">
      <c r="A13" s="170" t="s">
        <v>103</v>
      </c>
      <c r="B13" s="171" t="s">
        <v>143</v>
      </c>
      <c r="C13" s="172"/>
      <c r="D13" s="173" t="s">
        <v>104</v>
      </c>
      <c r="E13" s="173"/>
      <c r="F13" s="174"/>
      <c r="G13" s="175">
        <v>3</v>
      </c>
      <c r="H13" s="176">
        <f>G13*30</f>
        <v>90</v>
      </c>
      <c r="I13" s="177">
        <f>J13+K13+L13</f>
        <v>36</v>
      </c>
      <c r="J13" s="178">
        <v>18</v>
      </c>
      <c r="K13" s="178"/>
      <c r="L13" s="178">
        <v>18</v>
      </c>
      <c r="M13" s="179">
        <f>H13-I13</f>
        <v>54</v>
      </c>
      <c r="N13" s="180"/>
      <c r="O13" s="181">
        <v>2</v>
      </c>
      <c r="P13" s="182">
        <v>2</v>
      </c>
      <c r="Q13" s="183"/>
      <c r="R13" s="184"/>
      <c r="S13" s="125"/>
      <c r="T13" s="127"/>
      <c r="U13" s="125"/>
      <c r="V13" s="126"/>
      <c r="AB13" s="128" t="s">
        <v>115</v>
      </c>
      <c r="AV13" s="311" t="b">
        <f t="shared" si="0"/>
        <v>1</v>
      </c>
      <c r="AW13" s="311" t="b">
        <f t="shared" si="0"/>
        <v>0</v>
      </c>
    </row>
    <row r="14" spans="1:49" s="63" customFormat="1" ht="16.5" thickBot="1" x14ac:dyDescent="0.25">
      <c r="A14" s="577" t="s">
        <v>28</v>
      </c>
      <c r="B14" s="579"/>
      <c r="C14" s="370"/>
      <c r="D14" s="76"/>
      <c r="E14" s="369"/>
      <c r="F14" s="369"/>
      <c r="G14" s="77">
        <f t="shared" ref="G14:V14" si="1">SUM(G11:G13)</f>
        <v>9</v>
      </c>
      <c r="H14" s="78">
        <f t="shared" si="1"/>
        <v>270</v>
      </c>
      <c r="I14" s="78">
        <f t="shared" si="1"/>
        <v>102</v>
      </c>
      <c r="J14" s="78">
        <f t="shared" si="1"/>
        <v>36</v>
      </c>
      <c r="K14" s="78">
        <f t="shared" si="1"/>
        <v>0</v>
      </c>
      <c r="L14" s="78">
        <f t="shared" si="1"/>
        <v>66</v>
      </c>
      <c r="M14" s="78">
        <f t="shared" si="1"/>
        <v>168</v>
      </c>
      <c r="N14" s="78">
        <f t="shared" si="1"/>
        <v>2</v>
      </c>
      <c r="O14" s="78">
        <f t="shared" si="1"/>
        <v>4</v>
      </c>
      <c r="P14" s="78">
        <f t="shared" si="1"/>
        <v>4</v>
      </c>
      <c r="Q14" s="78">
        <f t="shared" si="1"/>
        <v>0</v>
      </c>
      <c r="R14" s="78">
        <f t="shared" si="1"/>
        <v>0</v>
      </c>
      <c r="S14" s="78">
        <f t="shared" si="1"/>
        <v>0</v>
      </c>
      <c r="T14" s="78">
        <f t="shared" si="1"/>
        <v>0</v>
      </c>
      <c r="U14" s="78">
        <f t="shared" si="1"/>
        <v>0</v>
      </c>
      <c r="V14" s="78">
        <f t="shared" si="1"/>
        <v>0</v>
      </c>
      <c r="W14" s="79" t="e">
        <f>SUM(#REF!)+#REF!+#REF!</f>
        <v>#REF!</v>
      </c>
      <c r="X14" s="80" t="e">
        <f>SUM(#REF!)+#REF!+#REF!</f>
        <v>#REF!</v>
      </c>
      <c r="Y14" s="80" t="e">
        <f>SUM(#REF!)+#REF!+#REF!</f>
        <v>#REF!</v>
      </c>
      <c r="Z14" s="80" t="e">
        <f>SUM(#REF!)+#REF!+#REF!</f>
        <v>#REF!</v>
      </c>
      <c r="AA14" s="80" t="e">
        <f>SUM(#REF!)+#REF!+#REF!</f>
        <v>#REF!</v>
      </c>
      <c r="AB14" s="63">
        <f>G14*30</f>
        <v>270</v>
      </c>
      <c r="AV14" s="114">
        <f>SUMIF(AV11:AV13,FALSE,$G11:$G13)</f>
        <v>3</v>
      </c>
      <c r="AW14" s="114">
        <f>SUMIF(AW11:AW13,FALSE,$G11:$G13)</f>
        <v>6</v>
      </c>
    </row>
    <row r="15" spans="1:49" ht="16.5" customHeight="1" thickBot="1" x14ac:dyDescent="0.25">
      <c r="A15" s="595" t="s">
        <v>75</v>
      </c>
      <c r="B15" s="596"/>
      <c r="C15" s="596"/>
      <c r="D15" s="596"/>
      <c r="E15" s="596"/>
      <c r="F15" s="596"/>
      <c r="G15" s="596"/>
      <c r="H15" s="596"/>
      <c r="I15" s="596"/>
      <c r="J15" s="596"/>
      <c r="K15" s="596"/>
      <c r="L15" s="596"/>
      <c r="M15" s="596"/>
      <c r="N15" s="597"/>
      <c r="O15" s="597"/>
      <c r="P15" s="597"/>
      <c r="Q15" s="597"/>
      <c r="R15" s="597"/>
      <c r="S15" s="597"/>
      <c r="T15" s="597"/>
      <c r="U15" s="597"/>
      <c r="V15" s="598"/>
    </row>
    <row r="16" spans="1:49" s="112" customFormat="1" x14ac:dyDescent="0.2">
      <c r="A16" s="185" t="s">
        <v>76</v>
      </c>
      <c r="B16" s="373" t="s">
        <v>138</v>
      </c>
      <c r="C16" s="186">
        <v>1</v>
      </c>
      <c r="D16" s="187"/>
      <c r="E16" s="188"/>
      <c r="F16" s="374"/>
      <c r="G16" s="315">
        <v>4</v>
      </c>
      <c r="H16" s="375">
        <f t="shared" ref="H16:H21" si="2">G16*30</f>
        <v>120</v>
      </c>
      <c r="I16" s="186">
        <f t="shared" ref="I16:I18" si="3">J16+L16</f>
        <v>45</v>
      </c>
      <c r="J16" s="187">
        <v>30</v>
      </c>
      <c r="K16" s="187"/>
      <c r="L16" s="187">
        <v>15</v>
      </c>
      <c r="M16" s="376">
        <f t="shared" ref="M16:M21" si="4">H16-I16</f>
        <v>75</v>
      </c>
      <c r="N16" s="377">
        <v>3</v>
      </c>
      <c r="O16" s="378"/>
      <c r="P16" s="379"/>
      <c r="Q16" s="169"/>
      <c r="R16" s="380"/>
      <c r="S16" s="74"/>
      <c r="T16" s="75"/>
      <c r="U16" s="74"/>
      <c r="V16" s="75"/>
      <c r="AB16" s="112" t="s">
        <v>115</v>
      </c>
      <c r="AD16" s="305"/>
      <c r="AV16" s="311" t="b">
        <f>ISBLANK(N16)</f>
        <v>0</v>
      </c>
      <c r="AW16" s="311" t="b">
        <f>ISBLANK(O16)</f>
        <v>1</v>
      </c>
    </row>
    <row r="17" spans="1:49" s="120" customFormat="1" x14ac:dyDescent="0.25">
      <c r="A17" s="189" t="s">
        <v>77</v>
      </c>
      <c r="B17" s="381" t="s">
        <v>139</v>
      </c>
      <c r="C17" s="191">
        <v>1</v>
      </c>
      <c r="D17" s="372"/>
      <c r="E17" s="192"/>
      <c r="F17" s="193"/>
      <c r="G17" s="194">
        <v>4</v>
      </c>
      <c r="H17" s="195">
        <f t="shared" si="2"/>
        <v>120</v>
      </c>
      <c r="I17" s="191">
        <f t="shared" si="3"/>
        <v>45</v>
      </c>
      <c r="J17" s="372">
        <v>15</v>
      </c>
      <c r="K17" s="372"/>
      <c r="L17" s="372">
        <v>30</v>
      </c>
      <c r="M17" s="196">
        <f t="shared" si="4"/>
        <v>75</v>
      </c>
      <c r="N17" s="197">
        <v>3</v>
      </c>
      <c r="O17" s="198"/>
      <c r="P17" s="199"/>
      <c r="Q17" s="200"/>
      <c r="R17" s="201"/>
      <c r="S17" s="129"/>
      <c r="T17" s="130"/>
      <c r="U17" s="129"/>
      <c r="V17" s="130"/>
      <c r="AB17" s="120" t="s">
        <v>115</v>
      </c>
      <c r="AV17" s="311" t="b">
        <f t="shared" ref="AV17:AW22" si="5">ISBLANK(N17)</f>
        <v>0</v>
      </c>
      <c r="AW17" s="311" t="b">
        <f t="shared" si="5"/>
        <v>1</v>
      </c>
    </row>
    <row r="18" spans="1:49" s="120" customFormat="1" ht="33" customHeight="1" x14ac:dyDescent="0.2">
      <c r="A18" s="189" t="s">
        <v>78</v>
      </c>
      <c r="B18" s="190" t="s">
        <v>140</v>
      </c>
      <c r="C18" s="191"/>
      <c r="D18" s="372">
        <v>2</v>
      </c>
      <c r="E18" s="192"/>
      <c r="F18" s="193"/>
      <c r="G18" s="194">
        <v>4</v>
      </c>
      <c r="H18" s="195">
        <f t="shared" si="2"/>
        <v>120</v>
      </c>
      <c r="I18" s="191">
        <f t="shared" si="3"/>
        <v>36</v>
      </c>
      <c r="J18" s="372">
        <v>18</v>
      </c>
      <c r="K18" s="372"/>
      <c r="L18" s="372">
        <v>18</v>
      </c>
      <c r="M18" s="196">
        <f t="shared" si="4"/>
        <v>84</v>
      </c>
      <c r="N18" s="183"/>
      <c r="O18" s="202">
        <v>2</v>
      </c>
      <c r="P18" s="203">
        <v>2</v>
      </c>
      <c r="Q18" s="180"/>
      <c r="R18" s="182"/>
      <c r="S18" s="125"/>
      <c r="T18" s="126"/>
      <c r="U18" s="125"/>
      <c r="V18" s="126"/>
      <c r="AB18" s="120" t="s">
        <v>115</v>
      </c>
      <c r="AV18" s="311" t="b">
        <f t="shared" si="5"/>
        <v>1</v>
      </c>
      <c r="AW18" s="311" t="b">
        <f t="shared" si="5"/>
        <v>0</v>
      </c>
    </row>
    <row r="19" spans="1:49" s="120" customFormat="1" x14ac:dyDescent="0.25">
      <c r="A19" s="332" t="s">
        <v>79</v>
      </c>
      <c r="B19" s="382" t="s">
        <v>141</v>
      </c>
      <c r="C19" s="172">
        <v>1</v>
      </c>
      <c r="D19" s="372"/>
      <c r="E19" s="192"/>
      <c r="F19" s="193"/>
      <c r="G19" s="194">
        <v>5</v>
      </c>
      <c r="H19" s="195">
        <f t="shared" si="2"/>
        <v>150</v>
      </c>
      <c r="I19" s="191">
        <f t="shared" ref="I19:I21" si="6">J19+K19+L19</f>
        <v>45</v>
      </c>
      <c r="J19" s="372">
        <v>30</v>
      </c>
      <c r="K19" s="372"/>
      <c r="L19" s="372">
        <v>15</v>
      </c>
      <c r="M19" s="196">
        <f t="shared" si="4"/>
        <v>105</v>
      </c>
      <c r="N19" s="197">
        <v>3</v>
      </c>
      <c r="O19" s="198"/>
      <c r="P19" s="199"/>
      <c r="Q19" s="200"/>
      <c r="R19" s="201"/>
      <c r="S19" s="129"/>
      <c r="T19" s="130"/>
      <c r="U19" s="129"/>
      <c r="V19" s="130"/>
      <c r="AB19" s="120" t="s">
        <v>115</v>
      </c>
      <c r="AV19" s="311" t="b">
        <f t="shared" si="5"/>
        <v>0</v>
      </c>
      <c r="AW19" s="311" t="b">
        <f t="shared" si="5"/>
        <v>1</v>
      </c>
    </row>
    <row r="20" spans="1:49" s="318" customFormat="1" ht="16.5" thickBot="1" x14ac:dyDescent="0.3">
      <c r="A20" s="333" t="s">
        <v>81</v>
      </c>
      <c r="B20" s="382" t="s">
        <v>162</v>
      </c>
      <c r="C20" s="383"/>
      <c r="D20" s="372"/>
      <c r="E20" s="192"/>
      <c r="F20" s="196" t="s">
        <v>80</v>
      </c>
      <c r="G20" s="194">
        <v>1</v>
      </c>
      <c r="H20" s="195">
        <f t="shared" si="2"/>
        <v>30</v>
      </c>
      <c r="I20" s="191"/>
      <c r="J20" s="372"/>
      <c r="K20" s="372"/>
      <c r="L20" s="372"/>
      <c r="M20" s="196"/>
      <c r="N20" s="197"/>
      <c r="O20" s="198" t="s">
        <v>163</v>
      </c>
      <c r="P20" s="201"/>
      <c r="Q20" s="200"/>
      <c r="R20" s="201"/>
      <c r="S20" s="317"/>
      <c r="T20" s="316"/>
      <c r="U20" s="317"/>
      <c r="V20" s="316"/>
      <c r="AV20" s="319"/>
      <c r="AW20" s="311" t="b">
        <f>ISBLANK(O20)</f>
        <v>0</v>
      </c>
    </row>
    <row r="21" spans="1:49" s="120" customFormat="1" ht="16.5" thickBot="1" x14ac:dyDescent="0.25">
      <c r="A21" s="333" t="s">
        <v>134</v>
      </c>
      <c r="B21" s="334" t="s">
        <v>175</v>
      </c>
      <c r="C21" s="306"/>
      <c r="D21" s="248">
        <v>1</v>
      </c>
      <c r="E21" s="307"/>
      <c r="F21" s="307"/>
      <c r="G21" s="308">
        <v>3</v>
      </c>
      <c r="H21" s="309">
        <f t="shared" si="2"/>
        <v>90</v>
      </c>
      <c r="I21" s="191">
        <f t="shared" si="6"/>
        <v>30</v>
      </c>
      <c r="J21" s="248">
        <v>15</v>
      </c>
      <c r="K21" s="248"/>
      <c r="L21" s="248">
        <v>15</v>
      </c>
      <c r="M21" s="196">
        <f t="shared" si="4"/>
        <v>60</v>
      </c>
      <c r="N21" s="367">
        <v>2</v>
      </c>
      <c r="O21" s="198"/>
      <c r="P21" s="310"/>
      <c r="Q21" s="197"/>
      <c r="R21" s="310"/>
      <c r="S21" s="298"/>
      <c r="T21" s="297"/>
      <c r="U21" s="296"/>
      <c r="V21" s="297"/>
      <c r="AV21" s="311" t="b">
        <f t="shared" si="5"/>
        <v>0</v>
      </c>
      <c r="AW21" s="311" t="b">
        <f t="shared" si="5"/>
        <v>1</v>
      </c>
    </row>
    <row r="22" spans="1:49" s="120" customFormat="1" ht="16.5" thickBot="1" x14ac:dyDescent="0.3">
      <c r="A22" s="333" t="s">
        <v>164</v>
      </c>
      <c r="B22" s="382" t="s">
        <v>144</v>
      </c>
      <c r="C22" s="161">
        <v>2</v>
      </c>
      <c r="D22" s="162"/>
      <c r="E22" s="162"/>
      <c r="F22" s="163"/>
      <c r="G22" s="164">
        <v>4</v>
      </c>
      <c r="H22" s="165">
        <f>G22*30</f>
        <v>120</v>
      </c>
      <c r="I22" s="166">
        <f>J22+K22+L22</f>
        <v>36</v>
      </c>
      <c r="J22" s="167">
        <v>18</v>
      </c>
      <c r="K22" s="167"/>
      <c r="L22" s="167">
        <v>18</v>
      </c>
      <c r="M22" s="168">
        <f>H22-I22</f>
        <v>84</v>
      </c>
      <c r="N22" s="169"/>
      <c r="O22" s="299">
        <v>2</v>
      </c>
      <c r="P22" s="299">
        <v>2</v>
      </c>
      <c r="Q22" s="299"/>
      <c r="R22" s="299"/>
      <c r="S22" s="298"/>
      <c r="T22" s="297"/>
      <c r="U22" s="296"/>
      <c r="V22" s="297"/>
      <c r="AV22" s="311" t="b">
        <f t="shared" si="5"/>
        <v>1</v>
      </c>
      <c r="AW22" s="311" t="b">
        <f t="shared" si="5"/>
        <v>0</v>
      </c>
    </row>
    <row r="23" spans="1:49" ht="26.25" customHeight="1" thickBot="1" x14ac:dyDescent="0.25">
      <c r="A23" s="577" t="s">
        <v>82</v>
      </c>
      <c r="B23" s="578"/>
      <c r="C23" s="584"/>
      <c r="D23" s="584"/>
      <c r="E23" s="584"/>
      <c r="F23" s="585"/>
      <c r="G23" s="204">
        <f t="shared" ref="G23:R23" si="7">SUM(G16:G22)</f>
        <v>25</v>
      </c>
      <c r="H23" s="148">
        <f t="shared" si="7"/>
        <v>750</v>
      </c>
      <c r="I23" s="148">
        <f t="shared" si="7"/>
        <v>237</v>
      </c>
      <c r="J23" s="148">
        <f t="shared" si="7"/>
        <v>126</v>
      </c>
      <c r="K23" s="148">
        <f t="shared" si="7"/>
        <v>0</v>
      </c>
      <c r="L23" s="148">
        <f t="shared" si="7"/>
        <v>111</v>
      </c>
      <c r="M23" s="148">
        <f t="shared" si="7"/>
        <v>483</v>
      </c>
      <c r="N23" s="148">
        <f t="shared" si="7"/>
        <v>11</v>
      </c>
      <c r="O23" s="247">
        <f t="shared" si="7"/>
        <v>4</v>
      </c>
      <c r="P23" s="247">
        <f t="shared" si="7"/>
        <v>4</v>
      </c>
      <c r="Q23" s="247">
        <f t="shared" si="7"/>
        <v>0</v>
      </c>
      <c r="R23" s="247">
        <f t="shared" si="7"/>
        <v>0</v>
      </c>
      <c r="S23" s="82">
        <f>SUM(S16:S20)</f>
        <v>0</v>
      </c>
      <c r="T23" s="82">
        <f>SUM(T16:T20)</f>
        <v>0</v>
      </c>
      <c r="U23" s="82">
        <f>SUM(U16:U20)</f>
        <v>0</v>
      </c>
      <c r="V23" s="82">
        <f>SUM(V16:V20)</f>
        <v>0</v>
      </c>
      <c r="W23" s="63">
        <f>30*G23</f>
        <v>750</v>
      </c>
      <c r="AB23" s="63">
        <f>G23*30</f>
        <v>750</v>
      </c>
      <c r="AT23" s="81">
        <f>G23*30</f>
        <v>750</v>
      </c>
      <c r="AU23" s="115"/>
      <c r="AV23" s="312">
        <f>SUMIF(AV16:AV22,FALSE,$G16:$G22)</f>
        <v>16</v>
      </c>
      <c r="AW23" s="312">
        <f>SUMIF(AW16:AW22,FALSE,$G16:$G22)</f>
        <v>9</v>
      </c>
    </row>
    <row r="24" spans="1:49" ht="21.75" customHeight="1" thickBot="1" x14ac:dyDescent="0.25">
      <c r="A24" s="599" t="s">
        <v>83</v>
      </c>
      <c r="B24" s="600"/>
      <c r="C24" s="600"/>
      <c r="D24" s="600"/>
      <c r="E24" s="600"/>
      <c r="F24" s="600"/>
      <c r="G24" s="600"/>
      <c r="H24" s="600"/>
      <c r="I24" s="600"/>
      <c r="J24" s="600"/>
      <c r="K24" s="600"/>
      <c r="L24" s="600"/>
      <c r="M24" s="600"/>
      <c r="N24" s="600"/>
      <c r="O24" s="600"/>
      <c r="P24" s="600"/>
      <c r="Q24" s="600"/>
      <c r="R24" s="600"/>
      <c r="S24" s="600"/>
      <c r="T24" s="600"/>
      <c r="U24" s="600"/>
      <c r="V24" s="601"/>
    </row>
    <row r="25" spans="1:49" s="141" customFormat="1" ht="18.75" customHeight="1" thickBot="1" x14ac:dyDescent="0.3">
      <c r="A25" s="160" t="s">
        <v>120</v>
      </c>
      <c r="B25" s="384" t="s">
        <v>145</v>
      </c>
      <c r="C25" s="27"/>
      <c r="D25" s="28" t="s">
        <v>80</v>
      </c>
      <c r="E25" s="28"/>
      <c r="F25" s="205"/>
      <c r="G25" s="206">
        <v>3</v>
      </c>
      <c r="H25" s="207">
        <f>G25*30</f>
        <v>90</v>
      </c>
      <c r="I25" s="186">
        <f>J25+K25+L25</f>
        <v>0</v>
      </c>
      <c r="J25" s="187"/>
      <c r="K25" s="187"/>
      <c r="L25" s="187"/>
      <c r="M25" s="188">
        <f t="shared" ref="M25:M26" si="8">H25-I25</f>
        <v>90</v>
      </c>
      <c r="N25" s="208"/>
      <c r="O25" s="209"/>
      <c r="P25" s="210"/>
      <c r="Q25" s="208"/>
      <c r="R25" s="210"/>
      <c r="S25" s="139"/>
      <c r="T25" s="140"/>
      <c r="U25" s="139"/>
      <c r="V25" s="138"/>
      <c r="AV25" s="314"/>
      <c r="AW25" s="314">
        <f>G25</f>
        <v>3</v>
      </c>
    </row>
    <row r="26" spans="1:49" s="141" customFormat="1" ht="18.75" customHeight="1" thickBot="1" x14ac:dyDescent="0.25">
      <c r="A26" s="160" t="s">
        <v>121</v>
      </c>
      <c r="B26" s="211" t="s">
        <v>23</v>
      </c>
      <c r="C26" s="42"/>
      <c r="D26" s="43" t="s">
        <v>105</v>
      </c>
      <c r="E26" s="43"/>
      <c r="F26" s="212"/>
      <c r="G26" s="213">
        <v>6</v>
      </c>
      <c r="H26" s="214">
        <f>G26*30</f>
        <v>180</v>
      </c>
      <c r="I26" s="215">
        <f>J26+K26+L26</f>
        <v>0</v>
      </c>
      <c r="J26" s="216"/>
      <c r="K26" s="216"/>
      <c r="L26" s="216"/>
      <c r="M26" s="217">
        <f t="shared" si="8"/>
        <v>180</v>
      </c>
      <c r="N26" s="218"/>
      <c r="O26" s="219"/>
      <c r="P26" s="220"/>
      <c r="Q26" s="218"/>
      <c r="R26" s="220"/>
      <c r="S26" s="145"/>
      <c r="T26" s="146"/>
      <c r="U26" s="145"/>
      <c r="V26" s="147"/>
      <c r="AV26" s="314"/>
      <c r="AW26" s="314"/>
    </row>
    <row r="27" spans="1:49" s="63" customFormat="1" ht="18" customHeight="1" thickBot="1" x14ac:dyDescent="0.25">
      <c r="A27" s="602" t="s">
        <v>84</v>
      </c>
      <c r="B27" s="603"/>
      <c r="C27" s="603"/>
      <c r="D27" s="603"/>
      <c r="E27" s="603"/>
      <c r="F27" s="604"/>
      <c r="G27" s="221">
        <f>SUM(G25:G26)</f>
        <v>9</v>
      </c>
      <c r="H27" s="222">
        <f>SUM(H25:H26)</f>
        <v>270</v>
      </c>
      <c r="I27" s="222">
        <f t="shared" ref="I27:V27" si="9">SUM(I25:I25)</f>
        <v>0</v>
      </c>
      <c r="J27" s="222">
        <f t="shared" si="9"/>
        <v>0</v>
      </c>
      <c r="K27" s="222">
        <f t="shared" si="9"/>
        <v>0</v>
      </c>
      <c r="L27" s="222">
        <f t="shared" si="9"/>
        <v>0</v>
      </c>
      <c r="M27" s="222">
        <f>SUM(M25:M26)</f>
        <v>270</v>
      </c>
      <c r="N27" s="222">
        <f t="shared" si="9"/>
        <v>0</v>
      </c>
      <c r="O27" s="222"/>
      <c r="P27" s="222">
        <f t="shared" si="9"/>
        <v>0</v>
      </c>
      <c r="Q27" s="222">
        <f t="shared" si="9"/>
        <v>0</v>
      </c>
      <c r="R27" s="222">
        <f t="shared" si="9"/>
        <v>0</v>
      </c>
      <c r="S27" s="83">
        <f t="shared" si="9"/>
        <v>0</v>
      </c>
      <c r="T27" s="83">
        <f t="shared" si="9"/>
        <v>0</v>
      </c>
      <c r="U27" s="83">
        <f t="shared" si="9"/>
        <v>0</v>
      </c>
      <c r="V27" s="83">
        <f t="shared" si="9"/>
        <v>0</v>
      </c>
      <c r="AB27" s="63">
        <f>G27*30</f>
        <v>270</v>
      </c>
      <c r="AT27" s="81">
        <f>G27*30</f>
        <v>270</v>
      </c>
      <c r="AV27" s="114"/>
      <c r="AW27" s="114"/>
    </row>
    <row r="28" spans="1:49" ht="16.5" customHeight="1" thickBot="1" x14ac:dyDescent="0.25">
      <c r="A28" s="605" t="s">
        <v>118</v>
      </c>
      <c r="B28" s="606"/>
      <c r="C28" s="606"/>
      <c r="D28" s="606"/>
      <c r="E28" s="606"/>
      <c r="F28" s="606"/>
      <c r="G28" s="606"/>
      <c r="H28" s="606"/>
      <c r="I28" s="606"/>
      <c r="J28" s="606"/>
      <c r="K28" s="606"/>
      <c r="L28" s="606"/>
      <c r="M28" s="606"/>
      <c r="N28" s="606"/>
      <c r="O28" s="606"/>
      <c r="P28" s="606"/>
      <c r="Q28" s="606"/>
      <c r="R28" s="606"/>
      <c r="S28" s="606"/>
      <c r="T28" s="606"/>
      <c r="U28" s="606"/>
      <c r="V28" s="607"/>
    </row>
    <row r="29" spans="1:49" s="63" customFormat="1" ht="16.5" thickBot="1" x14ac:dyDescent="0.25">
      <c r="A29" s="185" t="s">
        <v>122</v>
      </c>
      <c r="B29" s="223" t="s">
        <v>119</v>
      </c>
      <c r="C29" s="224"/>
      <c r="D29" s="225"/>
      <c r="E29" s="225"/>
      <c r="F29" s="226"/>
      <c r="G29" s="206">
        <v>24</v>
      </c>
      <c r="H29" s="227">
        <f>G29*30</f>
        <v>720</v>
      </c>
      <c r="I29" s="228"/>
      <c r="J29" s="229"/>
      <c r="K29" s="229"/>
      <c r="L29" s="229"/>
      <c r="M29" s="188">
        <f t="shared" ref="M29" si="10">H29-I29</f>
        <v>720</v>
      </c>
      <c r="N29" s="228"/>
      <c r="O29" s="230"/>
      <c r="P29" s="231"/>
      <c r="Q29" s="228"/>
      <c r="R29" s="231"/>
      <c r="S29" s="84"/>
      <c r="T29" s="85"/>
      <c r="U29" s="84"/>
      <c r="V29" s="86"/>
      <c r="AV29" s="114"/>
      <c r="AW29" s="114"/>
    </row>
    <row r="30" spans="1:49" s="63" customFormat="1" ht="32.25" thickBot="1" x14ac:dyDescent="0.3">
      <c r="A30" s="185" t="s">
        <v>146</v>
      </c>
      <c r="B30" s="385" t="s">
        <v>176</v>
      </c>
      <c r="C30" s="224"/>
      <c r="D30" s="225"/>
      <c r="E30" s="225"/>
      <c r="F30" s="226"/>
      <c r="G30" s="206"/>
      <c r="H30" s="227">
        <f>G30*30</f>
        <v>0</v>
      </c>
      <c r="I30" s="228"/>
      <c r="J30" s="229"/>
      <c r="K30" s="229"/>
      <c r="L30" s="229"/>
      <c r="M30" s="188"/>
      <c r="N30" s="228"/>
      <c r="O30" s="230"/>
      <c r="P30" s="231"/>
      <c r="Q30" s="228"/>
      <c r="R30" s="231"/>
      <c r="S30" s="84"/>
      <c r="T30" s="85"/>
      <c r="U30" s="84"/>
      <c r="V30" s="86"/>
      <c r="AV30" s="114"/>
      <c r="AW30" s="114"/>
    </row>
    <row r="31" spans="1:49" s="63" customFormat="1" ht="16.5" thickBot="1" x14ac:dyDescent="0.25">
      <c r="A31" s="608" t="s">
        <v>85</v>
      </c>
      <c r="B31" s="609"/>
      <c r="C31" s="609"/>
      <c r="D31" s="609"/>
      <c r="E31" s="609"/>
      <c r="F31" s="610"/>
      <c r="G31" s="232">
        <f>SUM(G29:G30)</f>
        <v>24</v>
      </c>
      <c r="H31" s="233">
        <f>H29</f>
        <v>720</v>
      </c>
      <c r="I31" s="233">
        <f t="shared" ref="I31:N31" si="11">SUM(I30:I30)</f>
        <v>0</v>
      </c>
      <c r="J31" s="233">
        <f t="shared" si="11"/>
        <v>0</v>
      </c>
      <c r="K31" s="233">
        <f t="shared" si="11"/>
        <v>0</v>
      </c>
      <c r="L31" s="233">
        <f t="shared" si="11"/>
        <v>0</v>
      </c>
      <c r="M31" s="233">
        <f t="shared" si="11"/>
        <v>0</v>
      </c>
      <c r="N31" s="233">
        <f t="shared" si="11"/>
        <v>0</v>
      </c>
      <c r="O31" s="233"/>
      <c r="P31" s="233">
        <f t="shared" ref="P31:V31" si="12">SUM(P30:P30)</f>
        <v>0</v>
      </c>
      <c r="Q31" s="233">
        <f t="shared" si="12"/>
        <v>0</v>
      </c>
      <c r="R31" s="233">
        <f t="shared" si="12"/>
        <v>0</v>
      </c>
      <c r="S31" s="87">
        <f t="shared" si="12"/>
        <v>0</v>
      </c>
      <c r="T31" s="87">
        <f t="shared" si="12"/>
        <v>0</v>
      </c>
      <c r="U31" s="87">
        <f t="shared" si="12"/>
        <v>0</v>
      </c>
      <c r="V31" s="88">
        <f t="shared" si="12"/>
        <v>0</v>
      </c>
      <c r="AB31" s="63">
        <f>G31*30</f>
        <v>720</v>
      </c>
      <c r="AT31" s="81">
        <f t="shared" ref="AT31:AT32" si="13">G31*30</f>
        <v>720</v>
      </c>
      <c r="AV31" s="114"/>
      <c r="AW31" s="114"/>
    </row>
    <row r="32" spans="1:49" ht="16.5" thickBot="1" x14ac:dyDescent="0.25">
      <c r="A32" s="611" t="s">
        <v>86</v>
      </c>
      <c r="B32" s="612"/>
      <c r="C32" s="612"/>
      <c r="D32" s="612"/>
      <c r="E32" s="612"/>
      <c r="F32" s="612"/>
      <c r="G32" s="234">
        <f>G31+G27+G23+G14</f>
        <v>67</v>
      </c>
      <c r="H32" s="234">
        <f>H31+H27+H23+H14</f>
        <v>2010</v>
      </c>
      <c r="I32" s="235">
        <f t="shared" ref="I32:AA32" si="14">I23+I14+I27+I31</f>
        <v>339</v>
      </c>
      <c r="J32" s="235">
        <f t="shared" si="14"/>
        <v>162</v>
      </c>
      <c r="K32" s="235">
        <f t="shared" si="14"/>
        <v>0</v>
      </c>
      <c r="L32" s="235">
        <f t="shared" si="14"/>
        <v>177</v>
      </c>
      <c r="M32" s="235">
        <f t="shared" si="14"/>
        <v>921</v>
      </c>
      <c r="N32" s="235">
        <f t="shared" si="14"/>
        <v>13</v>
      </c>
      <c r="O32" s="235">
        <f t="shared" si="14"/>
        <v>8</v>
      </c>
      <c r="P32" s="235">
        <f t="shared" si="14"/>
        <v>8</v>
      </c>
      <c r="Q32" s="235">
        <f t="shared" si="14"/>
        <v>0</v>
      </c>
      <c r="R32" s="235">
        <f t="shared" si="14"/>
        <v>0</v>
      </c>
      <c r="S32" s="89">
        <f t="shared" si="14"/>
        <v>0</v>
      </c>
      <c r="T32" s="89">
        <f t="shared" si="14"/>
        <v>0</v>
      </c>
      <c r="U32" s="89">
        <f t="shared" si="14"/>
        <v>0</v>
      </c>
      <c r="V32" s="89">
        <f t="shared" si="14"/>
        <v>0</v>
      </c>
      <c r="W32" s="89" t="e">
        <f t="shared" si="14"/>
        <v>#REF!</v>
      </c>
      <c r="X32" s="89" t="e">
        <f t="shared" si="14"/>
        <v>#REF!</v>
      </c>
      <c r="Y32" s="89" t="e">
        <f t="shared" si="14"/>
        <v>#REF!</v>
      </c>
      <c r="Z32" s="89" t="e">
        <f t="shared" si="14"/>
        <v>#REF!</v>
      </c>
      <c r="AA32" s="89" t="e">
        <f t="shared" si="14"/>
        <v>#REF!</v>
      </c>
      <c r="AB32" s="63">
        <f>G32*30</f>
        <v>2010</v>
      </c>
      <c r="AT32" s="81">
        <f t="shared" si="13"/>
        <v>2010</v>
      </c>
    </row>
    <row r="33" spans="1:49" x14ac:dyDescent="0.2">
      <c r="A33" s="613" t="s">
        <v>87</v>
      </c>
      <c r="B33" s="614"/>
      <c r="C33" s="614"/>
      <c r="D33" s="614"/>
      <c r="E33" s="614"/>
      <c r="F33" s="614"/>
      <c r="G33" s="614"/>
      <c r="H33" s="614"/>
      <c r="I33" s="614"/>
      <c r="J33" s="614"/>
      <c r="K33" s="614"/>
      <c r="L33" s="614"/>
      <c r="M33" s="614"/>
      <c r="N33" s="614"/>
      <c r="O33" s="614"/>
      <c r="P33" s="614"/>
      <c r="Q33" s="614"/>
      <c r="R33" s="614"/>
      <c r="S33" s="614"/>
      <c r="T33" s="614"/>
      <c r="U33" s="614"/>
      <c r="V33" s="615"/>
    </row>
    <row r="34" spans="1:49" ht="16.5" thickBot="1" x14ac:dyDescent="0.25">
      <c r="A34" s="592" t="s">
        <v>88</v>
      </c>
      <c r="B34" s="593"/>
      <c r="C34" s="593"/>
      <c r="D34" s="593"/>
      <c r="E34" s="593"/>
      <c r="F34" s="593"/>
      <c r="G34" s="593"/>
      <c r="H34" s="593"/>
      <c r="I34" s="593"/>
      <c r="J34" s="593"/>
      <c r="K34" s="593"/>
      <c r="L34" s="593"/>
      <c r="M34" s="593"/>
      <c r="N34" s="593"/>
      <c r="O34" s="593"/>
      <c r="P34" s="593"/>
      <c r="Q34" s="593"/>
      <c r="R34" s="593"/>
      <c r="S34" s="616"/>
      <c r="T34" s="616"/>
      <c r="U34" s="616"/>
      <c r="V34" s="617"/>
    </row>
    <row r="35" spans="1:49" ht="32.25" thickBot="1" x14ac:dyDescent="0.25">
      <c r="A35" s="345"/>
      <c r="B35" s="386" t="s">
        <v>177</v>
      </c>
      <c r="C35" s="345"/>
      <c r="D35" s="345"/>
      <c r="E35" s="345"/>
      <c r="F35" s="345"/>
      <c r="G35" s="345">
        <v>3</v>
      </c>
      <c r="H35" s="347">
        <f>G35*30</f>
        <v>90</v>
      </c>
      <c r="I35" s="345">
        <f>J35+K35+L35</f>
        <v>30</v>
      </c>
      <c r="J35" s="345">
        <v>15</v>
      </c>
      <c r="K35" s="345"/>
      <c r="L35" s="345">
        <v>15</v>
      </c>
      <c r="M35" s="345">
        <f>H35-I35</f>
        <v>60</v>
      </c>
      <c r="N35" s="345">
        <v>2</v>
      </c>
      <c r="O35" s="345"/>
      <c r="P35" s="345"/>
      <c r="Q35" s="345"/>
      <c r="R35" s="345"/>
      <c r="S35" s="336"/>
      <c r="T35" s="337"/>
      <c r="U35" s="336"/>
      <c r="V35" s="338"/>
    </row>
    <row r="36" spans="1:49" s="120" customFormat="1" ht="16.5" thickBot="1" x14ac:dyDescent="0.25">
      <c r="A36" s="350" t="s">
        <v>52</v>
      </c>
      <c r="B36" s="331" t="s">
        <v>132</v>
      </c>
      <c r="C36" s="242"/>
      <c r="D36" s="242">
        <v>1</v>
      </c>
      <c r="E36" s="242"/>
      <c r="F36" s="242"/>
      <c r="G36" s="243">
        <v>3</v>
      </c>
      <c r="H36" s="348">
        <f>G36*30</f>
        <v>90</v>
      </c>
      <c r="I36" s="344">
        <f>J36+K36+L36</f>
        <v>30</v>
      </c>
      <c r="J36" s="341">
        <v>15</v>
      </c>
      <c r="K36" s="341"/>
      <c r="L36" s="341">
        <v>15</v>
      </c>
      <c r="M36" s="342">
        <f>H36-I36</f>
        <v>60</v>
      </c>
      <c r="N36" s="343">
        <v>2</v>
      </c>
      <c r="O36" s="157"/>
      <c r="P36" s="240"/>
      <c r="Q36" s="339"/>
      <c r="R36" s="340"/>
      <c r="S36" s="118"/>
      <c r="T36" s="119"/>
      <c r="U36" s="118"/>
      <c r="V36" s="119"/>
      <c r="AB36" s="120" t="s">
        <v>115</v>
      </c>
      <c r="AC36" s="120" t="s">
        <v>123</v>
      </c>
      <c r="AV36" s="313">
        <f>G36</f>
        <v>3</v>
      </c>
      <c r="AW36" s="313"/>
    </row>
    <row r="37" spans="1:49" s="120" customFormat="1" ht="32.25" thickBot="1" x14ac:dyDescent="0.25">
      <c r="A37" s="350" t="s">
        <v>165</v>
      </c>
      <c r="B37" s="331" t="s">
        <v>154</v>
      </c>
      <c r="C37" s="242"/>
      <c r="D37" s="242">
        <v>1</v>
      </c>
      <c r="E37" s="242"/>
      <c r="F37" s="242"/>
      <c r="G37" s="243">
        <v>3</v>
      </c>
      <c r="H37" s="349">
        <f>G37*30</f>
        <v>90</v>
      </c>
      <c r="I37" s="236">
        <f>J37+K37+L37</f>
        <v>30</v>
      </c>
      <c r="J37" s="237">
        <v>15</v>
      </c>
      <c r="K37" s="237"/>
      <c r="L37" s="237">
        <v>15</v>
      </c>
      <c r="M37" s="238">
        <f>H37-I37</f>
        <v>60</v>
      </c>
      <c r="N37" s="239">
        <v>2</v>
      </c>
      <c r="O37" s="242"/>
      <c r="P37" s="242"/>
      <c r="Q37" s="322"/>
      <c r="R37" s="240"/>
      <c r="S37" s="121"/>
      <c r="T37" s="122"/>
      <c r="U37" s="121"/>
      <c r="V37" s="122"/>
      <c r="AV37" s="313"/>
      <c r="AW37" s="313"/>
    </row>
    <row r="38" spans="1:49" s="120" customFormat="1" x14ac:dyDescent="0.2">
      <c r="A38" s="350" t="s">
        <v>166</v>
      </c>
      <c r="B38" s="331" t="s">
        <v>114</v>
      </c>
      <c r="C38" s="372"/>
      <c r="D38" s="353" t="s">
        <v>102</v>
      </c>
      <c r="E38" s="353"/>
      <c r="F38" s="371"/>
      <c r="G38" s="354">
        <v>3</v>
      </c>
      <c r="H38" s="355">
        <f>G38*30</f>
        <v>90</v>
      </c>
      <c r="I38" s="356">
        <f>J38+K38+L38</f>
        <v>30</v>
      </c>
      <c r="J38" s="357">
        <v>15</v>
      </c>
      <c r="K38" s="357"/>
      <c r="L38" s="357">
        <v>15</v>
      </c>
      <c r="M38" s="358">
        <f>H38-I38</f>
        <v>60</v>
      </c>
      <c r="N38" s="352">
        <v>2</v>
      </c>
      <c r="O38" s="242"/>
      <c r="P38" s="242"/>
      <c r="Q38" s="322"/>
      <c r="R38" s="323"/>
      <c r="S38" s="324"/>
      <c r="T38" s="325"/>
      <c r="U38" s="324"/>
      <c r="V38" s="325"/>
      <c r="AV38" s="313"/>
      <c r="AW38" s="313"/>
    </row>
    <row r="39" spans="1:49" s="120" customFormat="1" x14ac:dyDescent="0.25">
      <c r="A39" s="350" t="s">
        <v>167</v>
      </c>
      <c r="B39" s="241" t="s">
        <v>124</v>
      </c>
      <c r="C39" s="242"/>
      <c r="D39" s="242"/>
      <c r="E39" s="242"/>
      <c r="F39" s="242"/>
      <c r="G39" s="243">
        <v>3</v>
      </c>
      <c r="H39" s="348">
        <f>G39*30</f>
        <v>90</v>
      </c>
      <c r="I39" s="245"/>
      <c r="J39" s="245"/>
      <c r="K39" s="245"/>
      <c r="L39" s="245"/>
      <c r="M39" s="245"/>
      <c r="N39" s="242"/>
      <c r="O39" s="242"/>
      <c r="P39" s="242"/>
      <c r="Q39" s="346"/>
      <c r="R39" s="242"/>
      <c r="S39" s="123"/>
      <c r="T39" s="123"/>
      <c r="U39" s="123"/>
      <c r="V39" s="123"/>
      <c r="AV39" s="313"/>
      <c r="AW39" s="313"/>
    </row>
    <row r="40" spans="1:49" ht="16.5" customHeight="1" thickBot="1" x14ac:dyDescent="0.25">
      <c r="A40" s="676" t="s">
        <v>89</v>
      </c>
      <c r="B40" s="676"/>
      <c r="C40" s="676"/>
      <c r="D40" s="676"/>
      <c r="E40" s="676"/>
      <c r="F40" s="676"/>
      <c r="G40" s="351">
        <f t="shared" ref="G40:V40" si="15">G36</f>
        <v>3</v>
      </c>
      <c r="H40" s="279">
        <f t="shared" si="15"/>
        <v>90</v>
      </c>
      <c r="I40" s="247">
        <f t="shared" si="15"/>
        <v>30</v>
      </c>
      <c r="J40" s="247">
        <f t="shared" si="15"/>
        <v>15</v>
      </c>
      <c r="K40" s="247">
        <f t="shared" si="15"/>
        <v>0</v>
      </c>
      <c r="L40" s="247">
        <f t="shared" si="15"/>
        <v>15</v>
      </c>
      <c r="M40" s="247">
        <f t="shared" si="15"/>
        <v>60</v>
      </c>
      <c r="N40" s="247">
        <f t="shared" si="15"/>
        <v>2</v>
      </c>
      <c r="O40" s="247">
        <f t="shared" si="15"/>
        <v>0</v>
      </c>
      <c r="P40" s="247">
        <f t="shared" si="15"/>
        <v>0</v>
      </c>
      <c r="Q40" s="247">
        <f t="shared" si="15"/>
        <v>0</v>
      </c>
      <c r="R40" s="247">
        <f t="shared" si="15"/>
        <v>0</v>
      </c>
      <c r="S40" s="90">
        <f t="shared" si="15"/>
        <v>0</v>
      </c>
      <c r="T40" s="90">
        <f t="shared" si="15"/>
        <v>0</v>
      </c>
      <c r="U40" s="90">
        <f t="shared" si="15"/>
        <v>0</v>
      </c>
      <c r="V40" s="90">
        <f t="shared" si="15"/>
        <v>0</v>
      </c>
      <c r="W40" s="90">
        <f>SUM(W36:W37)</f>
        <v>0</v>
      </c>
      <c r="X40" s="90">
        <f>SUM(X36:X37)</f>
        <v>0</v>
      </c>
      <c r="Y40" s="90">
        <f>SUM(Y36:Y37)</f>
        <v>0</v>
      </c>
      <c r="Z40" s="90">
        <f>SUM(Z36:Z37)</f>
        <v>0</v>
      </c>
      <c r="AA40" s="90">
        <f>SUM(AA36:AA37)</f>
        <v>0</v>
      </c>
      <c r="AB40" s="63">
        <f>G40*30</f>
        <v>90</v>
      </c>
    </row>
    <row r="41" spans="1:49" x14ac:dyDescent="0.2">
      <c r="A41" s="248"/>
      <c r="B41" s="249" t="s">
        <v>29</v>
      </c>
      <c r="C41" s="250"/>
      <c r="D41" s="251"/>
      <c r="E41" s="252"/>
      <c r="F41" s="253"/>
      <c r="G41" s="254"/>
      <c r="H41" s="250"/>
      <c r="I41" s="255"/>
      <c r="J41" s="250"/>
      <c r="K41" s="250"/>
      <c r="L41" s="250"/>
      <c r="M41" s="250"/>
      <c r="N41" s="256" t="s">
        <v>125</v>
      </c>
      <c r="O41" s="251" t="s">
        <v>125</v>
      </c>
      <c r="P41" s="251" t="s">
        <v>125</v>
      </c>
      <c r="Q41" s="257"/>
      <c r="R41" s="258"/>
      <c r="S41" s="117"/>
      <c r="T41" s="117"/>
      <c r="U41" s="117"/>
      <c r="V41" s="117"/>
      <c r="W41" s="116"/>
      <c r="X41" s="116"/>
      <c r="Y41" s="116"/>
      <c r="Z41" s="116"/>
      <c r="AA41" s="116"/>
    </row>
    <row r="42" spans="1:49" x14ac:dyDescent="0.2">
      <c r="A42" s="372"/>
      <c r="B42" s="259" t="s">
        <v>126</v>
      </c>
      <c r="C42" s="9"/>
      <c r="D42" s="260"/>
      <c r="E42" s="260"/>
      <c r="F42" s="261"/>
      <c r="G42" s="262"/>
      <c r="H42" s="9"/>
      <c r="I42" s="263"/>
      <c r="J42" s="9"/>
      <c r="K42" s="9"/>
      <c r="L42" s="9"/>
      <c r="M42" s="9"/>
      <c r="N42" s="264"/>
      <c r="O42" s="265"/>
      <c r="P42" s="265"/>
      <c r="Q42" s="258"/>
      <c r="R42" s="258"/>
      <c r="S42" s="117"/>
      <c r="T42" s="117"/>
      <c r="U42" s="117"/>
      <c r="V42" s="117"/>
      <c r="W42" s="116"/>
      <c r="X42" s="116"/>
      <c r="Y42" s="116"/>
      <c r="Z42" s="116"/>
      <c r="AA42" s="116"/>
    </row>
    <row r="43" spans="1:49" ht="16.5" thickBot="1" x14ac:dyDescent="0.25">
      <c r="A43" s="580" t="s">
        <v>106</v>
      </c>
      <c r="B43" s="581"/>
      <c r="C43" s="581"/>
      <c r="D43" s="581"/>
      <c r="E43" s="581"/>
      <c r="F43" s="581"/>
      <c r="G43" s="581"/>
      <c r="H43" s="581"/>
      <c r="I43" s="581"/>
      <c r="J43" s="581"/>
      <c r="K43" s="581"/>
      <c r="L43" s="581"/>
      <c r="M43" s="581"/>
      <c r="N43" s="581"/>
      <c r="O43" s="581"/>
      <c r="P43" s="581"/>
      <c r="Q43" s="581"/>
      <c r="R43" s="581"/>
      <c r="S43" s="581"/>
      <c r="T43" s="581"/>
      <c r="U43" s="581"/>
      <c r="V43" s="582"/>
    </row>
    <row r="44" spans="1:49" ht="32.25" thickBot="1" x14ac:dyDescent="0.25">
      <c r="A44" s="387"/>
      <c r="B44" s="388" t="s">
        <v>178</v>
      </c>
      <c r="C44" s="387"/>
      <c r="D44" s="387" t="s">
        <v>179</v>
      </c>
      <c r="E44" s="387"/>
      <c r="F44" s="387"/>
      <c r="G44" s="387">
        <v>8</v>
      </c>
      <c r="H44" s="364">
        <f t="shared" ref="H44:H45" si="16">G44*30</f>
        <v>240</v>
      </c>
      <c r="I44" s="365">
        <v>90</v>
      </c>
      <c r="J44" s="387">
        <v>60</v>
      </c>
      <c r="K44" s="387"/>
      <c r="L44" s="387">
        <v>30</v>
      </c>
      <c r="M44" s="387">
        <v>150</v>
      </c>
      <c r="N44" s="387">
        <v>6</v>
      </c>
      <c r="O44" s="387"/>
      <c r="P44" s="387"/>
      <c r="Q44" s="389"/>
      <c r="R44" s="389"/>
      <c r="S44" s="335"/>
      <c r="T44" s="335"/>
      <c r="U44" s="335"/>
      <c r="V44" s="363"/>
    </row>
    <row r="45" spans="1:49" ht="32.25" thickBot="1" x14ac:dyDescent="0.25">
      <c r="A45" s="345"/>
      <c r="B45" s="386" t="s">
        <v>180</v>
      </c>
      <c r="C45" s="345"/>
      <c r="D45" s="345" t="s">
        <v>181</v>
      </c>
      <c r="E45" s="345"/>
      <c r="F45" s="345"/>
      <c r="G45" s="345">
        <v>12</v>
      </c>
      <c r="H45" s="366">
        <f t="shared" si="16"/>
        <v>360</v>
      </c>
      <c r="I45" s="345">
        <v>162</v>
      </c>
      <c r="J45" s="345">
        <v>54</v>
      </c>
      <c r="K45" s="345"/>
      <c r="L45" s="345">
        <v>108</v>
      </c>
      <c r="M45" s="390">
        <v>198</v>
      </c>
      <c r="N45" s="345"/>
      <c r="O45" s="345">
        <v>9</v>
      </c>
      <c r="P45" s="345">
        <v>9</v>
      </c>
      <c r="Q45" s="389"/>
      <c r="R45" s="389"/>
      <c r="S45" s="335"/>
      <c r="T45" s="335"/>
      <c r="U45" s="335"/>
      <c r="V45" s="363"/>
    </row>
    <row r="46" spans="1:49" s="120" customFormat="1" ht="16.5" thickBot="1" x14ac:dyDescent="0.25">
      <c r="A46" s="330" t="s">
        <v>90</v>
      </c>
      <c r="B46" s="391" t="s">
        <v>150</v>
      </c>
      <c r="C46" s="266"/>
      <c r="D46" s="266">
        <v>1</v>
      </c>
      <c r="E46" s="266"/>
      <c r="F46" s="266"/>
      <c r="G46" s="267">
        <v>4</v>
      </c>
      <c r="H46" s="96">
        <f t="shared" ref="H46:H56" si="17">G46*30</f>
        <v>120</v>
      </c>
      <c r="I46" s="97">
        <f t="shared" ref="I46:I48" si="18">J46+L46+K46</f>
        <v>45</v>
      </c>
      <c r="J46" s="266">
        <v>30</v>
      </c>
      <c r="K46" s="266"/>
      <c r="L46" s="266">
        <v>15</v>
      </c>
      <c r="M46" s="269">
        <v>86</v>
      </c>
      <c r="N46" s="268">
        <v>3</v>
      </c>
      <c r="O46" s="270"/>
      <c r="P46" s="271"/>
      <c r="Q46" s="266"/>
      <c r="R46" s="272"/>
      <c r="S46" s="131"/>
      <c r="T46" s="124"/>
      <c r="U46" s="131"/>
      <c r="V46" s="124"/>
      <c r="W46" s="132"/>
      <c r="X46" s="132"/>
      <c r="Y46" s="132"/>
      <c r="AB46" s="120" t="s">
        <v>115</v>
      </c>
      <c r="AV46" s="313">
        <f>G46+G57</f>
        <v>8</v>
      </c>
      <c r="AW46" s="313">
        <f>G51+G53+G55</f>
        <v>12</v>
      </c>
    </row>
    <row r="47" spans="1:49" s="120" customFormat="1" ht="16.5" thickBot="1" x14ac:dyDescent="0.25">
      <c r="A47" s="330" t="s">
        <v>91</v>
      </c>
      <c r="B47" s="331" t="s">
        <v>110</v>
      </c>
      <c r="C47" s="266"/>
      <c r="D47" s="266">
        <v>1</v>
      </c>
      <c r="E47" s="266"/>
      <c r="F47" s="266"/>
      <c r="G47" s="267">
        <v>4</v>
      </c>
      <c r="H47" s="96">
        <f t="shared" si="17"/>
        <v>120</v>
      </c>
      <c r="I47" s="97">
        <f t="shared" si="18"/>
        <v>45</v>
      </c>
      <c r="J47" s="266">
        <v>30</v>
      </c>
      <c r="K47" s="266"/>
      <c r="L47" s="266">
        <v>15</v>
      </c>
      <c r="M47" s="269">
        <v>86</v>
      </c>
      <c r="N47" s="268">
        <v>3</v>
      </c>
      <c r="O47" s="273"/>
      <c r="P47" s="274"/>
      <c r="Q47" s="275"/>
      <c r="R47" s="276"/>
      <c r="S47" s="133"/>
      <c r="T47" s="134"/>
      <c r="U47" s="133"/>
      <c r="V47" s="134"/>
      <c r="W47" s="132"/>
      <c r="X47" s="132"/>
      <c r="Y47" s="132"/>
      <c r="AV47" s="313"/>
      <c r="AW47" s="313"/>
    </row>
    <row r="48" spans="1:49" s="120" customFormat="1" ht="16.5" thickBot="1" x14ac:dyDescent="0.3">
      <c r="A48" s="330" t="s">
        <v>92</v>
      </c>
      <c r="B48" s="303" t="s">
        <v>142</v>
      </c>
      <c r="C48" s="320"/>
      <c r="D48" s="359">
        <v>1</v>
      </c>
      <c r="E48" s="321"/>
      <c r="F48" s="321"/>
      <c r="G48" s="95">
        <v>4</v>
      </c>
      <c r="H48" s="96">
        <f t="shared" ref="H48" si="19">G48*30</f>
        <v>120</v>
      </c>
      <c r="I48" s="97">
        <f t="shared" si="18"/>
        <v>45</v>
      </c>
      <c r="J48" s="98">
        <v>30</v>
      </c>
      <c r="K48" s="99"/>
      <c r="L48" s="99">
        <v>15</v>
      </c>
      <c r="M48" s="100">
        <f t="shared" ref="M48" si="20">H48-I48</f>
        <v>75</v>
      </c>
      <c r="N48" s="101">
        <v>3</v>
      </c>
      <c r="O48" s="102"/>
      <c r="P48" s="360"/>
      <c r="Q48" s="102"/>
      <c r="R48" s="102"/>
      <c r="S48" s="362"/>
      <c r="T48" s="327"/>
      <c r="U48" s="326"/>
      <c r="V48" s="328"/>
      <c r="AT48" s="120" t="s">
        <v>182</v>
      </c>
      <c r="AV48" s="313"/>
      <c r="AW48" s="313"/>
    </row>
    <row r="49" spans="1:49" s="120" customFormat="1" ht="21" customHeight="1" thickBot="1" x14ac:dyDescent="0.25">
      <c r="A49" s="330" t="s">
        <v>107</v>
      </c>
      <c r="B49" s="392" t="s">
        <v>152</v>
      </c>
      <c r="C49" s="91"/>
      <c r="D49" s="92" t="s">
        <v>102</v>
      </c>
      <c r="E49" s="93"/>
      <c r="F49" s="94"/>
      <c r="G49" s="95">
        <v>4</v>
      </c>
      <c r="H49" s="96">
        <f t="shared" si="17"/>
        <v>120</v>
      </c>
      <c r="I49" s="97">
        <f t="shared" ref="I49:I56" si="21">J49+L49+K49</f>
        <v>45</v>
      </c>
      <c r="J49" s="98">
        <v>30</v>
      </c>
      <c r="K49" s="99"/>
      <c r="L49" s="99">
        <v>15</v>
      </c>
      <c r="M49" s="100">
        <f t="shared" ref="M49:M56" si="22">H49-I49</f>
        <v>75</v>
      </c>
      <c r="N49" s="101">
        <v>3</v>
      </c>
      <c r="O49" s="102"/>
      <c r="P49" s="103"/>
      <c r="Q49" s="104"/>
      <c r="R49" s="103"/>
      <c r="S49" s="135"/>
      <c r="T49" s="136"/>
      <c r="U49" s="135"/>
      <c r="V49" s="137"/>
      <c r="AV49" s="313"/>
      <c r="AW49" s="313"/>
    </row>
    <row r="50" spans="1:49" s="120" customFormat="1" ht="21" customHeight="1" thickBot="1" x14ac:dyDescent="0.3">
      <c r="A50" s="331"/>
      <c r="B50" s="241" t="s">
        <v>124</v>
      </c>
      <c r="C50" s="91"/>
      <c r="D50" s="92" t="s">
        <v>102</v>
      </c>
      <c r="E50" s="93"/>
      <c r="F50" s="94"/>
      <c r="G50" s="95">
        <v>4</v>
      </c>
      <c r="H50" s="96">
        <f t="shared" si="17"/>
        <v>120</v>
      </c>
      <c r="I50" s="97"/>
      <c r="J50" s="98"/>
      <c r="K50" s="99"/>
      <c r="L50" s="99"/>
      <c r="M50" s="100"/>
      <c r="N50" s="101"/>
      <c r="O50" s="102"/>
      <c r="P50" s="103"/>
      <c r="Q50" s="104"/>
      <c r="R50" s="103"/>
      <c r="S50" s="135"/>
      <c r="T50" s="136"/>
      <c r="U50" s="135"/>
      <c r="V50" s="137"/>
    </row>
    <row r="51" spans="1:49" s="120" customFormat="1" ht="16.5" thickBot="1" x14ac:dyDescent="0.25">
      <c r="A51" s="330" t="s">
        <v>155</v>
      </c>
      <c r="B51" s="392" t="s">
        <v>109</v>
      </c>
      <c r="C51" s="91"/>
      <c r="D51" s="92" t="s">
        <v>104</v>
      </c>
      <c r="E51" s="93"/>
      <c r="F51" s="94"/>
      <c r="G51" s="95">
        <v>4</v>
      </c>
      <c r="H51" s="96">
        <f t="shared" si="17"/>
        <v>120</v>
      </c>
      <c r="I51" s="97">
        <f t="shared" si="21"/>
        <v>54</v>
      </c>
      <c r="J51" s="98">
        <v>18</v>
      </c>
      <c r="K51" s="99"/>
      <c r="L51" s="99">
        <v>36</v>
      </c>
      <c r="M51" s="100">
        <f t="shared" si="22"/>
        <v>66</v>
      </c>
      <c r="N51" s="101"/>
      <c r="O51" s="102">
        <v>3</v>
      </c>
      <c r="P51" s="103">
        <v>3</v>
      </c>
      <c r="Q51" s="104"/>
      <c r="R51" s="103"/>
      <c r="S51" s="135"/>
      <c r="T51" s="136"/>
      <c r="U51" s="135"/>
      <c r="V51" s="137"/>
      <c r="AB51" s="120" t="s">
        <v>115</v>
      </c>
      <c r="AV51" s="313"/>
      <c r="AW51" s="313"/>
    </row>
    <row r="52" spans="1:49" s="120" customFormat="1" ht="24" customHeight="1" thickBot="1" x14ac:dyDescent="0.25">
      <c r="A52" s="330" t="s">
        <v>168</v>
      </c>
      <c r="B52" s="393" t="s">
        <v>153</v>
      </c>
      <c r="C52" s="91"/>
      <c r="D52" s="92" t="s">
        <v>104</v>
      </c>
      <c r="E52" s="93"/>
      <c r="F52" s="94"/>
      <c r="G52" s="95">
        <v>4</v>
      </c>
      <c r="H52" s="96">
        <f t="shared" si="17"/>
        <v>120</v>
      </c>
      <c r="I52" s="97">
        <f t="shared" si="21"/>
        <v>54</v>
      </c>
      <c r="J52" s="98">
        <v>18</v>
      </c>
      <c r="K52" s="99"/>
      <c r="L52" s="99">
        <v>36</v>
      </c>
      <c r="M52" s="100">
        <f t="shared" si="22"/>
        <v>66</v>
      </c>
      <c r="N52" s="101"/>
      <c r="O52" s="102">
        <v>3</v>
      </c>
      <c r="P52" s="103">
        <v>3</v>
      </c>
      <c r="Q52" s="104"/>
      <c r="R52" s="103"/>
      <c r="S52" s="135"/>
      <c r="T52" s="136"/>
      <c r="U52" s="135"/>
      <c r="V52" s="137"/>
      <c r="AV52" s="313"/>
      <c r="AW52" s="313"/>
    </row>
    <row r="53" spans="1:49" s="120" customFormat="1" ht="16.5" thickBot="1" x14ac:dyDescent="0.25">
      <c r="A53" s="330" t="s">
        <v>169</v>
      </c>
      <c r="B53" s="392" t="s">
        <v>147</v>
      </c>
      <c r="C53" s="91"/>
      <c r="D53" s="92" t="s">
        <v>104</v>
      </c>
      <c r="E53" s="93"/>
      <c r="F53" s="94"/>
      <c r="G53" s="95">
        <v>4</v>
      </c>
      <c r="H53" s="96">
        <f t="shared" si="17"/>
        <v>120</v>
      </c>
      <c r="I53" s="97">
        <f t="shared" si="21"/>
        <v>54</v>
      </c>
      <c r="J53" s="98">
        <v>18</v>
      </c>
      <c r="K53" s="99"/>
      <c r="L53" s="99">
        <v>36</v>
      </c>
      <c r="M53" s="100">
        <f t="shared" si="22"/>
        <v>66</v>
      </c>
      <c r="N53" s="101"/>
      <c r="O53" s="102">
        <v>3</v>
      </c>
      <c r="P53" s="103">
        <v>3</v>
      </c>
      <c r="Q53" s="104"/>
      <c r="R53" s="103"/>
      <c r="S53" s="135"/>
      <c r="T53" s="136"/>
      <c r="U53" s="135"/>
      <c r="V53" s="137"/>
      <c r="AB53" s="120" t="s">
        <v>115</v>
      </c>
      <c r="AV53" s="313"/>
      <c r="AW53" s="313"/>
    </row>
    <row r="54" spans="1:49" s="120" customFormat="1" ht="16.5" thickBot="1" x14ac:dyDescent="0.3">
      <c r="A54" s="330" t="s">
        <v>170</v>
      </c>
      <c r="B54" s="394" t="s">
        <v>148</v>
      </c>
      <c r="C54" s="91"/>
      <c r="D54" s="92" t="s">
        <v>104</v>
      </c>
      <c r="E54" s="93"/>
      <c r="F54" s="94"/>
      <c r="G54" s="95">
        <v>4</v>
      </c>
      <c r="H54" s="96">
        <f t="shared" si="17"/>
        <v>120</v>
      </c>
      <c r="I54" s="97">
        <f t="shared" si="21"/>
        <v>54</v>
      </c>
      <c r="J54" s="98">
        <v>18</v>
      </c>
      <c r="K54" s="99"/>
      <c r="L54" s="99">
        <v>36</v>
      </c>
      <c r="M54" s="100">
        <f t="shared" si="22"/>
        <v>66</v>
      </c>
      <c r="N54" s="101"/>
      <c r="O54" s="102">
        <v>3</v>
      </c>
      <c r="P54" s="103">
        <v>3</v>
      </c>
      <c r="Q54" s="104"/>
      <c r="R54" s="103"/>
      <c r="S54" s="135"/>
      <c r="T54" s="136"/>
      <c r="U54" s="135"/>
      <c r="V54" s="137"/>
      <c r="AV54" s="313"/>
      <c r="AW54" s="313"/>
    </row>
    <row r="55" spans="1:49" s="120" customFormat="1" ht="16.5" thickBot="1" x14ac:dyDescent="0.3">
      <c r="A55" s="330" t="s">
        <v>171</v>
      </c>
      <c r="B55" s="394" t="s">
        <v>149</v>
      </c>
      <c r="C55" s="91"/>
      <c r="D55" s="92" t="s">
        <v>104</v>
      </c>
      <c r="E55" s="93"/>
      <c r="F55" s="94"/>
      <c r="G55" s="95">
        <v>4</v>
      </c>
      <c r="H55" s="96">
        <f t="shared" si="17"/>
        <v>120</v>
      </c>
      <c r="I55" s="97">
        <f t="shared" si="21"/>
        <v>54</v>
      </c>
      <c r="J55" s="98">
        <v>18</v>
      </c>
      <c r="K55" s="99"/>
      <c r="L55" s="99">
        <v>36</v>
      </c>
      <c r="M55" s="100">
        <f t="shared" si="22"/>
        <v>66</v>
      </c>
      <c r="N55" s="101"/>
      <c r="O55" s="102">
        <v>3</v>
      </c>
      <c r="P55" s="103">
        <v>3</v>
      </c>
      <c r="Q55" s="104"/>
      <c r="R55" s="103"/>
      <c r="S55" s="135"/>
      <c r="T55" s="136"/>
      <c r="U55" s="135"/>
      <c r="V55" s="137"/>
      <c r="AB55" s="120" t="s">
        <v>115</v>
      </c>
      <c r="AV55" s="313"/>
      <c r="AW55" s="313"/>
    </row>
    <row r="56" spans="1:49" s="120" customFormat="1" ht="16.5" thickBot="1" x14ac:dyDescent="0.3">
      <c r="A56" s="330" t="s">
        <v>172</v>
      </c>
      <c r="B56" s="395" t="s">
        <v>151</v>
      </c>
      <c r="C56" s="91"/>
      <c r="D56" s="92" t="s">
        <v>104</v>
      </c>
      <c r="E56" s="93"/>
      <c r="F56" s="94"/>
      <c r="G56" s="95">
        <v>4</v>
      </c>
      <c r="H56" s="96">
        <f t="shared" si="17"/>
        <v>120</v>
      </c>
      <c r="I56" s="97">
        <f t="shared" si="21"/>
        <v>54</v>
      </c>
      <c r="J56" s="98">
        <v>18</v>
      </c>
      <c r="K56" s="99"/>
      <c r="L56" s="99">
        <v>36</v>
      </c>
      <c r="M56" s="100">
        <f t="shared" si="22"/>
        <v>66</v>
      </c>
      <c r="N56" s="101"/>
      <c r="O56" s="102">
        <v>3</v>
      </c>
      <c r="P56" s="360">
        <v>3</v>
      </c>
      <c r="Q56" s="102"/>
      <c r="R56" s="102"/>
      <c r="S56" s="361"/>
      <c r="T56" s="142"/>
      <c r="U56" s="143"/>
      <c r="V56" s="144"/>
      <c r="AV56" s="313"/>
      <c r="AW56" s="313"/>
    </row>
    <row r="57" spans="1:49" s="120" customFormat="1" ht="16.5" thickBot="1" x14ac:dyDescent="0.25">
      <c r="A57" s="330" t="s">
        <v>173</v>
      </c>
      <c r="B57" s="396" t="s">
        <v>111</v>
      </c>
      <c r="C57" s="91"/>
      <c r="D57" s="92" t="s">
        <v>104</v>
      </c>
      <c r="E57" s="93"/>
      <c r="F57" s="94"/>
      <c r="G57" s="95">
        <v>4</v>
      </c>
      <c r="H57" s="96">
        <f>G57*30</f>
        <v>120</v>
      </c>
      <c r="I57" s="97">
        <f>J57+L57+K57</f>
        <v>54</v>
      </c>
      <c r="J57" s="98">
        <v>18</v>
      </c>
      <c r="K57" s="99"/>
      <c r="L57" s="99">
        <v>36</v>
      </c>
      <c r="M57" s="100">
        <f>H57-I57</f>
        <v>66</v>
      </c>
      <c r="N57" s="101"/>
      <c r="O57" s="102">
        <v>3</v>
      </c>
      <c r="P57" s="103">
        <v>3</v>
      </c>
      <c r="Q57" s="104"/>
      <c r="R57" s="103"/>
      <c r="S57" s="135"/>
      <c r="T57" s="136"/>
      <c r="U57" s="135"/>
      <c r="V57" s="137"/>
      <c r="AB57" s="120" t="s">
        <v>115</v>
      </c>
      <c r="AT57" s="120" t="s">
        <v>183</v>
      </c>
      <c r="AV57" s="313"/>
      <c r="AW57" s="313"/>
    </row>
    <row r="58" spans="1:49" s="120" customFormat="1" ht="16.5" thickBot="1" x14ac:dyDescent="0.3">
      <c r="A58" s="330" t="s">
        <v>174</v>
      </c>
      <c r="B58" s="241" t="s">
        <v>124</v>
      </c>
      <c r="C58" s="98"/>
      <c r="D58" s="92" t="s">
        <v>104</v>
      </c>
      <c r="E58" s="92"/>
      <c r="F58" s="99"/>
      <c r="G58" s="243">
        <v>4</v>
      </c>
      <c r="H58" s="98">
        <f>G58*30</f>
        <v>120</v>
      </c>
      <c r="I58" s="244"/>
      <c r="J58" s="98"/>
      <c r="K58" s="99"/>
      <c r="L58" s="99"/>
      <c r="M58" s="329"/>
      <c r="N58" s="102"/>
      <c r="O58" s="102"/>
      <c r="P58" s="360"/>
      <c r="Q58" s="102"/>
      <c r="R58" s="102"/>
      <c r="S58" s="362"/>
      <c r="T58" s="327"/>
      <c r="U58" s="326"/>
      <c r="V58" s="328"/>
      <c r="AV58" s="313"/>
      <c r="AW58" s="313"/>
    </row>
    <row r="59" spans="1:49" ht="16.5" customHeight="1" thickBot="1" x14ac:dyDescent="0.25">
      <c r="A59" s="583" t="s">
        <v>93</v>
      </c>
      <c r="B59" s="584"/>
      <c r="C59" s="578"/>
      <c r="D59" s="578"/>
      <c r="E59" s="578"/>
      <c r="F59" s="579"/>
      <c r="G59" s="246">
        <f t="shared" ref="G59:P59" si="23">G46+G57+G51+G53+G55</f>
        <v>20</v>
      </c>
      <c r="H59" s="246">
        <f t="shared" si="23"/>
        <v>600</v>
      </c>
      <c r="I59" s="247">
        <f t="shared" si="23"/>
        <v>261</v>
      </c>
      <c r="J59" s="247">
        <f t="shared" si="23"/>
        <v>102</v>
      </c>
      <c r="K59" s="247">
        <f t="shared" si="23"/>
        <v>0</v>
      </c>
      <c r="L59" s="247">
        <f t="shared" si="23"/>
        <v>159</v>
      </c>
      <c r="M59" s="247">
        <f t="shared" si="23"/>
        <v>350</v>
      </c>
      <c r="N59" s="247">
        <f t="shared" si="23"/>
        <v>3</v>
      </c>
      <c r="O59" s="247">
        <f t="shared" si="23"/>
        <v>12</v>
      </c>
      <c r="P59" s="247">
        <f t="shared" si="23"/>
        <v>12</v>
      </c>
      <c r="Q59" s="247">
        <f t="shared" ref="Q59:V59" si="24">SUM(Q46:Q56)</f>
        <v>0</v>
      </c>
      <c r="R59" s="247">
        <f t="shared" si="24"/>
        <v>0</v>
      </c>
      <c r="S59" s="82">
        <f t="shared" si="24"/>
        <v>0</v>
      </c>
      <c r="T59" s="82">
        <f t="shared" si="24"/>
        <v>0</v>
      </c>
      <c r="U59" s="82">
        <f t="shared" si="24"/>
        <v>0</v>
      </c>
      <c r="V59" s="82">
        <f t="shared" si="24"/>
        <v>0</v>
      </c>
      <c r="AB59" s="63">
        <f>G59*30</f>
        <v>600</v>
      </c>
    </row>
    <row r="60" spans="1:49" ht="16.5" thickBot="1" x14ac:dyDescent="0.25">
      <c r="A60" s="586" t="s">
        <v>94</v>
      </c>
      <c r="B60" s="587"/>
      <c r="C60" s="587"/>
      <c r="D60" s="587"/>
      <c r="E60" s="587"/>
      <c r="F60" s="588"/>
      <c r="G60" s="277">
        <f t="shared" ref="G60:V60" si="25">G59+G40</f>
        <v>23</v>
      </c>
      <c r="H60" s="278">
        <f t="shared" si="25"/>
        <v>690</v>
      </c>
      <c r="I60" s="278">
        <f t="shared" si="25"/>
        <v>291</v>
      </c>
      <c r="J60" s="278">
        <f t="shared" si="25"/>
        <v>117</v>
      </c>
      <c r="K60" s="278">
        <f t="shared" si="25"/>
        <v>0</v>
      </c>
      <c r="L60" s="278">
        <f t="shared" si="25"/>
        <v>174</v>
      </c>
      <c r="M60" s="278">
        <f t="shared" si="25"/>
        <v>410</v>
      </c>
      <c r="N60" s="148">
        <f t="shared" si="25"/>
        <v>5</v>
      </c>
      <c r="O60" s="148">
        <f t="shared" si="25"/>
        <v>12</v>
      </c>
      <c r="P60" s="148">
        <f t="shared" si="25"/>
        <v>12</v>
      </c>
      <c r="Q60" s="148">
        <f t="shared" si="25"/>
        <v>0</v>
      </c>
      <c r="R60" s="148">
        <f t="shared" si="25"/>
        <v>0</v>
      </c>
      <c r="S60" s="82">
        <f t="shared" si="25"/>
        <v>0</v>
      </c>
      <c r="T60" s="82">
        <f t="shared" si="25"/>
        <v>0</v>
      </c>
      <c r="U60" s="82">
        <f t="shared" si="25"/>
        <v>0</v>
      </c>
      <c r="V60" s="82">
        <f t="shared" si="25"/>
        <v>0</v>
      </c>
    </row>
    <row r="61" spans="1:49" s="63" customFormat="1" ht="16.5" thickBot="1" x14ac:dyDescent="0.25">
      <c r="A61" s="586" t="s">
        <v>95</v>
      </c>
      <c r="B61" s="587"/>
      <c r="C61" s="587"/>
      <c r="D61" s="587"/>
      <c r="E61" s="587"/>
      <c r="F61" s="588"/>
      <c r="G61" s="277">
        <f t="shared" ref="G61:M61" si="26">G60+G32</f>
        <v>90</v>
      </c>
      <c r="H61" s="278">
        <f>H60+H32</f>
        <v>2700</v>
      </c>
      <c r="I61" s="278">
        <f t="shared" si="26"/>
        <v>630</v>
      </c>
      <c r="J61" s="278">
        <f t="shared" si="26"/>
        <v>279</v>
      </c>
      <c r="K61" s="278">
        <f t="shared" si="26"/>
        <v>0</v>
      </c>
      <c r="L61" s="278">
        <f t="shared" si="26"/>
        <v>351</v>
      </c>
      <c r="M61" s="278">
        <f t="shared" si="26"/>
        <v>1331</v>
      </c>
      <c r="N61" s="148">
        <f t="shared" ref="N61:V61" si="27">N32+N60</f>
        <v>18</v>
      </c>
      <c r="O61" s="148">
        <f t="shared" si="27"/>
        <v>20</v>
      </c>
      <c r="P61" s="148">
        <f t="shared" si="27"/>
        <v>20</v>
      </c>
      <c r="Q61" s="148">
        <f t="shared" si="27"/>
        <v>0</v>
      </c>
      <c r="R61" s="148">
        <f t="shared" si="27"/>
        <v>0</v>
      </c>
      <c r="S61" s="82">
        <f t="shared" si="27"/>
        <v>0</v>
      </c>
      <c r="T61" s="82">
        <f t="shared" si="27"/>
        <v>0</v>
      </c>
      <c r="U61" s="82">
        <f t="shared" si="27"/>
        <v>0</v>
      </c>
      <c r="V61" s="82">
        <f t="shared" si="27"/>
        <v>0</v>
      </c>
      <c r="Y61" s="61">
        <v>22</v>
      </c>
      <c r="Z61" s="61">
        <v>22</v>
      </c>
      <c r="AA61" s="61">
        <v>22</v>
      </c>
      <c r="AV61" s="114"/>
      <c r="AW61" s="114"/>
    </row>
    <row r="62" spans="1:49" s="63" customFormat="1" ht="16.5" thickBot="1" x14ac:dyDescent="0.25">
      <c r="A62" s="589" t="s">
        <v>31</v>
      </c>
      <c r="B62" s="590"/>
      <c r="C62" s="590"/>
      <c r="D62" s="590"/>
      <c r="E62" s="590"/>
      <c r="F62" s="590"/>
      <c r="G62" s="590"/>
      <c r="H62" s="590"/>
      <c r="I62" s="590"/>
      <c r="J62" s="590"/>
      <c r="K62" s="590"/>
      <c r="L62" s="590"/>
      <c r="M62" s="591"/>
      <c r="N62" s="148">
        <f>N61</f>
        <v>18</v>
      </c>
      <c r="O62" s="148">
        <f t="shared" ref="O62:V62" si="28">O61</f>
        <v>20</v>
      </c>
      <c r="P62" s="148">
        <f t="shared" si="28"/>
        <v>20</v>
      </c>
      <c r="Q62" s="148">
        <f t="shared" si="28"/>
        <v>0</v>
      </c>
      <c r="R62" s="148">
        <f t="shared" si="28"/>
        <v>0</v>
      </c>
      <c r="S62" s="82">
        <f t="shared" si="28"/>
        <v>0</v>
      </c>
      <c r="T62" s="82">
        <f t="shared" si="28"/>
        <v>0</v>
      </c>
      <c r="U62" s="82">
        <f t="shared" si="28"/>
        <v>0</v>
      </c>
      <c r="V62" s="82">
        <f t="shared" si="28"/>
        <v>0</v>
      </c>
      <c r="Y62" s="62">
        <f t="shared" ref="Y62:AA62" si="29">Y61</f>
        <v>22</v>
      </c>
      <c r="Z62" s="62">
        <f t="shared" si="29"/>
        <v>22</v>
      </c>
      <c r="AA62" s="62">
        <f t="shared" si="29"/>
        <v>22</v>
      </c>
      <c r="AV62" s="114"/>
      <c r="AW62" s="114"/>
    </row>
    <row r="63" spans="1:49" s="63" customFormat="1" ht="16.5" thickBot="1" x14ac:dyDescent="0.25">
      <c r="A63" s="568" t="s">
        <v>30</v>
      </c>
      <c r="B63" s="569"/>
      <c r="C63" s="569"/>
      <c r="D63" s="569"/>
      <c r="E63" s="569"/>
      <c r="F63" s="569"/>
      <c r="G63" s="569"/>
      <c r="H63" s="569"/>
      <c r="I63" s="569"/>
      <c r="J63" s="569"/>
      <c r="K63" s="569"/>
      <c r="L63" s="569"/>
      <c r="M63" s="570"/>
      <c r="N63" s="148">
        <v>3</v>
      </c>
      <c r="O63" s="279"/>
      <c r="P63" s="280">
        <v>3</v>
      </c>
      <c r="Q63" s="280"/>
      <c r="R63" s="280"/>
      <c r="S63" s="106"/>
      <c r="T63" s="106"/>
      <c r="U63" s="106"/>
      <c r="V63" s="106"/>
      <c r="AV63" s="114"/>
      <c r="AW63" s="114"/>
    </row>
    <row r="64" spans="1:49" s="63" customFormat="1" ht="16.5" thickBot="1" x14ac:dyDescent="0.25">
      <c r="A64" s="568" t="s">
        <v>96</v>
      </c>
      <c r="B64" s="569"/>
      <c r="C64" s="569"/>
      <c r="D64" s="569"/>
      <c r="E64" s="569"/>
      <c r="F64" s="569"/>
      <c r="G64" s="569"/>
      <c r="H64" s="569"/>
      <c r="I64" s="569"/>
      <c r="J64" s="569"/>
      <c r="K64" s="569"/>
      <c r="L64" s="569"/>
      <c r="M64" s="570"/>
      <c r="N64" s="148">
        <v>5</v>
      </c>
      <c r="O64" s="279"/>
      <c r="P64" s="280">
        <v>4</v>
      </c>
      <c r="Q64" s="304">
        <v>1</v>
      </c>
      <c r="R64" s="280"/>
      <c r="S64" s="106"/>
      <c r="T64" s="106"/>
      <c r="U64" s="106"/>
      <c r="V64" s="106"/>
      <c r="AV64" s="114">
        <f>AV46+AV36+AV25+AV23+AV14</f>
        <v>30</v>
      </c>
      <c r="AW64" s="114">
        <f>AW46+AW36+AW25+AW23+AW14</f>
        <v>30</v>
      </c>
    </row>
    <row r="65" spans="1:49" s="63" customFormat="1" ht="16.5" thickBot="1" x14ac:dyDescent="0.25">
      <c r="A65" s="568" t="s">
        <v>97</v>
      </c>
      <c r="B65" s="569"/>
      <c r="C65" s="569"/>
      <c r="D65" s="569"/>
      <c r="E65" s="569"/>
      <c r="F65" s="569"/>
      <c r="G65" s="569"/>
      <c r="H65" s="569"/>
      <c r="I65" s="569"/>
      <c r="J65" s="569"/>
      <c r="K65" s="569"/>
      <c r="L65" s="569"/>
      <c r="M65" s="570"/>
      <c r="N65" s="281"/>
      <c r="O65" s="282"/>
      <c r="P65" s="283"/>
      <c r="Q65" s="281"/>
      <c r="R65" s="284"/>
      <c r="S65" s="107"/>
      <c r="T65" s="107"/>
      <c r="U65" s="107"/>
      <c r="V65" s="107"/>
      <c r="AV65" s="114"/>
      <c r="AW65" s="114"/>
    </row>
    <row r="66" spans="1:49" s="63" customFormat="1" ht="16.5" thickBot="1" x14ac:dyDescent="0.25">
      <c r="A66" s="568" t="s">
        <v>32</v>
      </c>
      <c r="B66" s="569"/>
      <c r="C66" s="569"/>
      <c r="D66" s="569"/>
      <c r="E66" s="569"/>
      <c r="F66" s="569"/>
      <c r="G66" s="569"/>
      <c r="H66" s="569"/>
      <c r="I66" s="569"/>
      <c r="J66" s="569"/>
      <c r="K66" s="569"/>
      <c r="L66" s="569"/>
      <c r="M66" s="570"/>
      <c r="N66" s="285"/>
      <c r="O66" s="286"/>
      <c r="P66" s="287">
        <v>1</v>
      </c>
      <c r="Q66" s="288"/>
      <c r="R66" s="289"/>
      <c r="S66" s="108"/>
      <c r="T66" s="108"/>
      <c r="U66" s="108"/>
      <c r="V66" s="108"/>
      <c r="AV66" s="114"/>
      <c r="AW66" s="114"/>
    </row>
    <row r="67" spans="1:49" s="63" customFormat="1" ht="16.5" thickBot="1" x14ac:dyDescent="0.25">
      <c r="A67" s="571" t="s">
        <v>98</v>
      </c>
      <c r="B67" s="572"/>
      <c r="C67" s="572"/>
      <c r="D67" s="572"/>
      <c r="E67" s="572"/>
      <c r="F67" s="572"/>
      <c r="G67" s="572"/>
      <c r="H67" s="572"/>
      <c r="I67" s="572"/>
      <c r="J67" s="572"/>
      <c r="K67" s="572"/>
      <c r="L67" s="572"/>
      <c r="M67" s="573"/>
      <c r="N67" s="574" t="s">
        <v>99</v>
      </c>
      <c r="O67" s="575"/>
      <c r="P67" s="576"/>
      <c r="Q67" s="566">
        <f>G32/$G$61*100</f>
        <v>74.444444444444443</v>
      </c>
      <c r="R67" s="567"/>
      <c r="S67" s="561" t="s">
        <v>53</v>
      </c>
      <c r="T67" s="562"/>
      <c r="U67" s="563"/>
      <c r="V67" s="564"/>
      <c r="W67" s="109">
        <f>SUM(N67:V67)</f>
        <v>74.444444444444443</v>
      </c>
      <c r="AV67" s="114"/>
      <c r="AW67" s="114"/>
    </row>
    <row r="68" spans="1:49" s="63" customFormat="1" x14ac:dyDescent="0.2">
      <c r="A68" s="290"/>
      <c r="B68" s="290"/>
      <c r="C68" s="290"/>
      <c r="D68" s="290"/>
      <c r="E68" s="290"/>
      <c r="F68" s="290"/>
      <c r="G68" s="290"/>
      <c r="H68" s="290"/>
      <c r="I68" s="290"/>
      <c r="J68" s="290"/>
      <c r="K68" s="290"/>
      <c r="L68" s="290"/>
      <c r="M68" s="290"/>
      <c r="N68" s="559" t="s">
        <v>53</v>
      </c>
      <c r="O68" s="559"/>
      <c r="P68" s="559"/>
      <c r="Q68" s="560">
        <f>G60/$G$61*100</f>
        <v>25.555555555555554</v>
      </c>
      <c r="R68" s="560"/>
      <c r="S68" s="110"/>
      <c r="T68" s="110"/>
      <c r="U68" s="110"/>
      <c r="V68" s="110"/>
      <c r="AV68" s="114"/>
      <c r="AW68" s="114"/>
    </row>
    <row r="69" spans="1:49" s="63" customFormat="1" x14ac:dyDescent="0.2">
      <c r="S69" s="111"/>
      <c r="T69" s="111"/>
      <c r="U69" s="111"/>
      <c r="V69" s="111"/>
      <c r="AV69" s="114"/>
      <c r="AW69" s="114"/>
    </row>
    <row r="70" spans="1:49" s="63" customFormat="1" ht="31.5" x14ac:dyDescent="0.2">
      <c r="A70" s="114">
        <v>1</v>
      </c>
      <c r="B70" s="300" t="s">
        <v>135</v>
      </c>
      <c r="C70" s="302">
        <v>2</v>
      </c>
      <c r="D70" s="302">
        <v>1</v>
      </c>
      <c r="E70" s="302"/>
      <c r="F70" s="302"/>
      <c r="G70" s="302">
        <v>6</v>
      </c>
      <c r="H70" s="302">
        <f>G70*30</f>
        <v>180</v>
      </c>
      <c r="I70" s="97">
        <f t="shared" ref="I70" si="30">J70+L70+K70</f>
        <v>99</v>
      </c>
      <c r="J70" s="302"/>
      <c r="K70" s="302"/>
      <c r="L70" s="114">
        <v>99</v>
      </c>
      <c r="M70" s="100">
        <f t="shared" ref="M70" si="31">H70-I70</f>
        <v>81</v>
      </c>
      <c r="N70" s="114">
        <v>3</v>
      </c>
      <c r="O70" s="114">
        <v>3</v>
      </c>
      <c r="P70" s="114">
        <v>3</v>
      </c>
      <c r="Q70" s="114"/>
      <c r="R70" s="114"/>
      <c r="S70" s="111"/>
      <c r="T70" s="111"/>
      <c r="U70" s="111"/>
      <c r="V70" s="111"/>
      <c r="AV70" s="114"/>
      <c r="AW70" s="114"/>
    </row>
    <row r="71" spans="1:49" s="63" customFormat="1" x14ac:dyDescent="0.2">
      <c r="B71" s="301"/>
      <c r="C71" s="368"/>
      <c r="D71" s="368"/>
      <c r="E71" s="368"/>
      <c r="F71" s="368"/>
      <c r="G71" s="368"/>
      <c r="H71" s="368"/>
      <c r="I71" s="368"/>
      <c r="J71" s="368"/>
      <c r="K71" s="368"/>
      <c r="S71" s="111"/>
      <c r="T71" s="111"/>
      <c r="U71" s="111"/>
      <c r="V71" s="111"/>
      <c r="AV71" s="114"/>
      <c r="AW71" s="114"/>
    </row>
    <row r="72" spans="1:49" s="63" customFormat="1" x14ac:dyDescent="0.2">
      <c r="B72" s="301"/>
      <c r="C72" s="368"/>
      <c r="D72" s="368"/>
      <c r="E72" s="368"/>
      <c r="F72" s="368"/>
      <c r="G72" s="368"/>
      <c r="H72" s="368"/>
      <c r="I72" s="368"/>
      <c r="J72" s="368"/>
      <c r="K72" s="368"/>
      <c r="S72" s="111"/>
      <c r="T72" s="111"/>
      <c r="U72" s="111"/>
      <c r="V72" s="111"/>
      <c r="AV72" s="114"/>
      <c r="AW72" s="114"/>
    </row>
    <row r="73" spans="1:49" s="63" customFormat="1" x14ac:dyDescent="0.2">
      <c r="B73" s="368" t="s">
        <v>100</v>
      </c>
      <c r="C73" s="368"/>
      <c r="D73" s="554"/>
      <c r="E73" s="554"/>
      <c r="F73" s="555"/>
      <c r="G73" s="555"/>
      <c r="H73" s="368"/>
      <c r="I73" s="556" t="s">
        <v>54</v>
      </c>
      <c r="J73" s="565"/>
      <c r="K73" s="565"/>
      <c r="S73" s="111"/>
      <c r="T73" s="111"/>
      <c r="U73" s="111"/>
      <c r="V73" s="111"/>
      <c r="AV73" s="114"/>
      <c r="AW73" s="114"/>
    </row>
    <row r="74" spans="1:49" s="63" customFormat="1" ht="15.75" customHeight="1" x14ac:dyDescent="0.2">
      <c r="S74" s="111"/>
      <c r="T74" s="111"/>
      <c r="U74" s="111"/>
      <c r="V74" s="111"/>
      <c r="AV74" s="114"/>
      <c r="AW74" s="114"/>
    </row>
    <row r="75" spans="1:49" s="63" customFormat="1" ht="15.75" customHeight="1" x14ac:dyDescent="0.2">
      <c r="B75" s="368" t="s">
        <v>108</v>
      </c>
      <c r="C75" s="368"/>
      <c r="D75" s="554"/>
      <c r="E75" s="554"/>
      <c r="F75" s="555"/>
      <c r="G75" s="555"/>
      <c r="H75" s="368"/>
      <c r="I75" s="556" t="s">
        <v>113</v>
      </c>
      <c r="J75" s="557"/>
      <c r="K75" s="557"/>
      <c r="S75" s="111"/>
      <c r="T75" s="111"/>
      <c r="U75" s="111"/>
      <c r="V75" s="111"/>
      <c r="AV75" s="114"/>
      <c r="AW75" s="114"/>
    </row>
    <row r="76" spans="1:49" s="63" customFormat="1" ht="15.75" customHeight="1" x14ac:dyDescent="0.2">
      <c r="S76" s="111"/>
      <c r="T76" s="111"/>
      <c r="U76" s="111"/>
      <c r="V76" s="111"/>
      <c r="AV76" s="114"/>
      <c r="AW76" s="114"/>
    </row>
    <row r="77" spans="1:49" s="63" customFormat="1" ht="15.75" customHeight="1" x14ac:dyDescent="0.2">
      <c r="B77" s="368" t="s">
        <v>136</v>
      </c>
      <c r="C77" s="368"/>
      <c r="D77" s="554"/>
      <c r="E77" s="554"/>
      <c r="F77" s="555"/>
      <c r="G77" s="555"/>
      <c r="H77" s="368"/>
      <c r="I77" s="556"/>
      <c r="J77" s="557"/>
      <c r="K77" s="557"/>
      <c r="S77" s="111"/>
      <c r="T77" s="111"/>
      <c r="U77" s="111"/>
      <c r="V77" s="111"/>
      <c r="AV77" s="114"/>
      <c r="AW77" s="114"/>
    </row>
    <row r="78" spans="1:49" s="63" customFormat="1" ht="15.75" customHeight="1" x14ac:dyDescent="0.25">
      <c r="A78" s="157"/>
      <c r="B78" s="291"/>
      <c r="C78" s="558" t="s">
        <v>61</v>
      </c>
      <c r="D78" s="558"/>
      <c r="E78" s="558"/>
      <c r="F78" s="558"/>
      <c r="G78" s="558"/>
      <c r="H78" s="558"/>
      <c r="I78" s="558"/>
      <c r="J78" s="558"/>
      <c r="K78" s="558"/>
      <c r="L78" s="292"/>
      <c r="M78" s="292"/>
      <c r="S78" s="111"/>
      <c r="T78" s="111"/>
      <c r="U78" s="111"/>
      <c r="V78" s="111"/>
      <c r="AV78" s="114"/>
      <c r="AW78" s="114"/>
    </row>
    <row r="79" spans="1:49" ht="15" customHeight="1" x14ac:dyDescent="0.2"/>
    <row r="88" spans="1:22" ht="15.75" customHeight="1" x14ac:dyDescent="0.2"/>
    <row r="90" spans="1:22" ht="15" x14ac:dyDescent="0.2">
      <c r="A90" s="81"/>
      <c r="C90" s="81"/>
      <c r="D90" s="81"/>
      <c r="E90" s="81"/>
      <c r="F90" s="81"/>
      <c r="G90" s="81"/>
      <c r="H90" s="81"/>
      <c r="S90" s="81"/>
      <c r="T90" s="81"/>
      <c r="U90" s="81"/>
      <c r="V90" s="81"/>
    </row>
    <row r="91" spans="1:22" ht="15" x14ac:dyDescent="0.2">
      <c r="A91" s="81"/>
      <c r="C91" s="81"/>
      <c r="D91" s="81"/>
      <c r="E91" s="81"/>
      <c r="F91" s="81"/>
      <c r="G91" s="81"/>
      <c r="H91" s="81"/>
      <c r="S91" s="81"/>
      <c r="T91" s="81"/>
      <c r="U91" s="81"/>
      <c r="V91" s="81"/>
    </row>
    <row r="92" spans="1:22" ht="15" x14ac:dyDescent="0.2">
      <c r="A92" s="81"/>
      <c r="C92" s="81"/>
      <c r="D92" s="81"/>
      <c r="E92" s="81"/>
      <c r="F92" s="81"/>
      <c r="G92" s="81"/>
      <c r="H92" s="81"/>
      <c r="S92" s="81"/>
      <c r="T92" s="81"/>
      <c r="U92" s="81"/>
      <c r="V92" s="81"/>
    </row>
    <row r="93" spans="1:22" ht="15" x14ac:dyDescent="0.2">
      <c r="A93" s="81"/>
      <c r="C93" s="81"/>
      <c r="D93" s="81"/>
      <c r="E93" s="81"/>
      <c r="F93" s="81"/>
      <c r="G93" s="81"/>
      <c r="H93" s="81"/>
      <c r="S93" s="81"/>
      <c r="T93" s="81"/>
      <c r="U93" s="81"/>
      <c r="V93" s="81"/>
    </row>
    <row r="94" spans="1:22" ht="15" x14ac:dyDescent="0.2">
      <c r="A94" s="81"/>
      <c r="C94" s="81"/>
      <c r="D94" s="81"/>
      <c r="E94" s="81"/>
      <c r="F94" s="81"/>
      <c r="G94" s="81"/>
      <c r="H94" s="81"/>
      <c r="S94" s="81"/>
      <c r="T94" s="81"/>
      <c r="U94" s="81"/>
      <c r="V94" s="81"/>
    </row>
    <row r="95" spans="1:22" ht="15" x14ac:dyDescent="0.2">
      <c r="A95" s="81"/>
      <c r="C95" s="81"/>
      <c r="D95" s="81"/>
      <c r="E95" s="81"/>
      <c r="F95" s="81"/>
      <c r="G95" s="81"/>
      <c r="H95" s="81"/>
      <c r="S95" s="81"/>
      <c r="T95" s="81"/>
      <c r="U95" s="81"/>
      <c r="V95" s="81"/>
    </row>
    <row r="96" spans="1:22" ht="15" x14ac:dyDescent="0.2">
      <c r="A96" s="81"/>
      <c r="C96" s="81"/>
      <c r="D96" s="81"/>
      <c r="E96" s="81"/>
      <c r="F96" s="81"/>
      <c r="G96" s="81"/>
      <c r="H96" s="81"/>
      <c r="S96" s="81"/>
      <c r="T96" s="81"/>
      <c r="U96" s="81"/>
      <c r="V96" s="81"/>
    </row>
    <row r="97" spans="1:22" ht="15" x14ac:dyDescent="0.2">
      <c r="A97" s="81"/>
      <c r="C97" s="81"/>
      <c r="D97" s="81"/>
      <c r="E97" s="81"/>
      <c r="F97" s="81"/>
      <c r="G97" s="81"/>
      <c r="H97" s="81"/>
      <c r="S97" s="81"/>
      <c r="T97" s="81"/>
      <c r="U97" s="81"/>
      <c r="V97" s="81"/>
    </row>
    <row r="98" spans="1:22" ht="15" x14ac:dyDescent="0.2">
      <c r="A98" s="81"/>
      <c r="C98" s="81"/>
      <c r="D98" s="81"/>
      <c r="E98" s="81"/>
      <c r="F98" s="81"/>
      <c r="G98" s="81"/>
      <c r="H98" s="81"/>
      <c r="S98" s="81"/>
      <c r="T98" s="81"/>
      <c r="U98" s="81"/>
      <c r="V98" s="81"/>
    </row>
    <row r="99" spans="1:22" ht="15" x14ac:dyDescent="0.2">
      <c r="A99" s="81"/>
      <c r="C99" s="81"/>
      <c r="D99" s="81"/>
      <c r="E99" s="81"/>
      <c r="F99" s="81"/>
      <c r="G99" s="81"/>
      <c r="H99" s="81"/>
      <c r="S99" s="81"/>
      <c r="T99" s="81"/>
      <c r="U99" s="81"/>
      <c r="V99" s="81"/>
    </row>
    <row r="100" spans="1:22" ht="15" x14ac:dyDescent="0.2">
      <c r="A100" s="81"/>
      <c r="C100" s="81"/>
      <c r="D100" s="81"/>
      <c r="E100" s="81"/>
      <c r="F100" s="81"/>
      <c r="G100" s="81"/>
      <c r="H100" s="81"/>
      <c r="S100" s="81"/>
      <c r="T100" s="81"/>
      <c r="U100" s="81"/>
      <c r="V100" s="81"/>
    </row>
    <row r="101" spans="1:22" ht="15" x14ac:dyDescent="0.2">
      <c r="A101" s="81"/>
      <c r="C101" s="81"/>
      <c r="D101" s="81"/>
      <c r="E101" s="81"/>
      <c r="F101" s="81"/>
      <c r="G101" s="81"/>
      <c r="H101" s="81"/>
      <c r="S101" s="81"/>
      <c r="T101" s="81"/>
      <c r="U101" s="81"/>
      <c r="V101" s="81"/>
    </row>
    <row r="102" spans="1:22" ht="15" x14ac:dyDescent="0.2">
      <c r="A102" s="81"/>
      <c r="C102" s="81"/>
      <c r="D102" s="81"/>
      <c r="E102" s="81"/>
      <c r="F102" s="81"/>
      <c r="G102" s="81"/>
      <c r="H102" s="81"/>
      <c r="S102" s="81"/>
      <c r="T102" s="81"/>
      <c r="U102" s="81"/>
      <c r="V102" s="81"/>
    </row>
    <row r="103" spans="1:22" ht="15" x14ac:dyDescent="0.2">
      <c r="A103" s="81"/>
      <c r="C103" s="81"/>
      <c r="D103" s="81"/>
      <c r="E103" s="81"/>
      <c r="F103" s="81"/>
      <c r="G103" s="81"/>
      <c r="H103" s="81"/>
      <c r="S103" s="81"/>
      <c r="T103" s="81"/>
      <c r="U103" s="81"/>
      <c r="V103" s="81"/>
    </row>
    <row r="104" spans="1:22" ht="15" x14ac:dyDescent="0.2">
      <c r="A104" s="81"/>
      <c r="C104" s="81"/>
      <c r="D104" s="81"/>
      <c r="E104" s="81"/>
      <c r="F104" s="81"/>
      <c r="G104" s="81"/>
      <c r="H104" s="81"/>
      <c r="S104" s="81"/>
      <c r="T104" s="81"/>
      <c r="U104" s="81"/>
      <c r="V104" s="81"/>
    </row>
    <row r="105" spans="1:22" ht="15" x14ac:dyDescent="0.2">
      <c r="A105" s="81"/>
      <c r="C105" s="81"/>
      <c r="D105" s="81"/>
      <c r="E105" s="81"/>
      <c r="F105" s="81"/>
      <c r="G105" s="81"/>
      <c r="H105" s="81"/>
      <c r="S105" s="81"/>
      <c r="T105" s="81"/>
      <c r="U105" s="81"/>
      <c r="V105" s="81"/>
    </row>
    <row r="106" spans="1:22" ht="15" x14ac:dyDescent="0.2">
      <c r="A106" s="81"/>
      <c r="C106" s="81"/>
      <c r="D106" s="81"/>
      <c r="E106" s="81"/>
      <c r="F106" s="81"/>
      <c r="G106" s="81"/>
      <c r="H106" s="81"/>
      <c r="S106" s="81"/>
      <c r="T106" s="81"/>
      <c r="U106" s="81"/>
      <c r="V106" s="81"/>
    </row>
    <row r="107" spans="1:22" ht="15" x14ac:dyDescent="0.2">
      <c r="A107" s="81"/>
      <c r="C107" s="81"/>
      <c r="D107" s="81"/>
      <c r="E107" s="81"/>
      <c r="F107" s="81"/>
      <c r="G107" s="81"/>
      <c r="H107" s="81"/>
      <c r="S107" s="81"/>
      <c r="T107" s="81"/>
      <c r="U107" s="81"/>
      <c r="V107" s="81"/>
    </row>
    <row r="108" spans="1:22" ht="15" x14ac:dyDescent="0.2">
      <c r="A108" s="81"/>
      <c r="C108" s="81"/>
      <c r="D108" s="81"/>
      <c r="E108" s="81"/>
      <c r="F108" s="81"/>
      <c r="G108" s="81"/>
      <c r="H108" s="81"/>
      <c r="S108" s="81"/>
      <c r="T108" s="81"/>
      <c r="U108" s="81"/>
      <c r="V108" s="81"/>
    </row>
    <row r="109" spans="1:22" ht="15" x14ac:dyDescent="0.2">
      <c r="A109" s="81"/>
      <c r="C109" s="81"/>
      <c r="D109" s="81"/>
      <c r="E109" s="81"/>
      <c r="F109" s="81"/>
      <c r="G109" s="81"/>
      <c r="H109" s="81"/>
      <c r="S109" s="81"/>
      <c r="T109" s="81"/>
      <c r="U109" s="81"/>
      <c r="V109" s="81"/>
    </row>
    <row r="110" spans="1:22" ht="15" x14ac:dyDescent="0.2">
      <c r="A110" s="81"/>
      <c r="C110" s="81"/>
      <c r="D110" s="81"/>
      <c r="E110" s="81"/>
      <c r="F110" s="81"/>
      <c r="G110" s="81"/>
      <c r="H110" s="81"/>
      <c r="S110" s="81"/>
      <c r="T110" s="81"/>
      <c r="U110" s="81"/>
      <c r="V110" s="81"/>
    </row>
    <row r="111" spans="1:22" ht="15" x14ac:dyDescent="0.2">
      <c r="A111" s="81"/>
      <c r="C111" s="81"/>
      <c r="D111" s="81"/>
      <c r="E111" s="81"/>
      <c r="F111" s="81"/>
      <c r="G111" s="81"/>
      <c r="H111" s="81"/>
      <c r="S111" s="81"/>
      <c r="T111" s="81"/>
      <c r="U111" s="81"/>
      <c r="V111" s="81"/>
    </row>
    <row r="112" spans="1:22" ht="15" x14ac:dyDescent="0.2">
      <c r="A112" s="81"/>
      <c r="C112" s="81"/>
      <c r="D112" s="81"/>
      <c r="E112" s="81"/>
      <c r="F112" s="81"/>
      <c r="G112" s="81"/>
      <c r="H112" s="81"/>
      <c r="S112" s="81"/>
      <c r="T112" s="81"/>
      <c r="U112" s="81"/>
      <c r="V112" s="81"/>
    </row>
    <row r="113" spans="1:22" ht="15" x14ac:dyDescent="0.2">
      <c r="A113" s="81"/>
      <c r="C113" s="81"/>
      <c r="D113" s="81"/>
      <c r="E113" s="81"/>
      <c r="F113" s="81"/>
      <c r="G113" s="81"/>
      <c r="H113" s="81"/>
      <c r="S113" s="81"/>
      <c r="T113" s="81"/>
      <c r="U113" s="81"/>
      <c r="V113" s="81"/>
    </row>
    <row r="114" spans="1:22" ht="15" x14ac:dyDescent="0.2">
      <c r="A114" s="81"/>
      <c r="C114" s="81"/>
      <c r="D114" s="81"/>
      <c r="E114" s="81"/>
      <c r="F114" s="81"/>
      <c r="G114" s="81"/>
      <c r="H114" s="81"/>
      <c r="S114" s="81"/>
      <c r="T114" s="81"/>
      <c r="U114" s="81"/>
      <c r="V114" s="81"/>
    </row>
    <row r="115" spans="1:22" ht="15" x14ac:dyDescent="0.2">
      <c r="A115" s="81"/>
      <c r="C115" s="81"/>
      <c r="D115" s="81"/>
      <c r="E115" s="81"/>
      <c r="F115" s="81"/>
      <c r="G115" s="81"/>
      <c r="H115" s="81"/>
      <c r="S115" s="81"/>
      <c r="T115" s="81"/>
      <c r="U115" s="81"/>
      <c r="V115" s="81"/>
    </row>
    <row r="116" spans="1:22" ht="15" x14ac:dyDescent="0.2">
      <c r="A116" s="81"/>
      <c r="C116" s="81"/>
      <c r="D116" s="81"/>
      <c r="E116" s="81"/>
      <c r="F116" s="81"/>
      <c r="G116" s="81"/>
      <c r="H116" s="81"/>
      <c r="S116" s="81"/>
      <c r="T116" s="81"/>
      <c r="U116" s="81"/>
      <c r="V116" s="81"/>
    </row>
    <row r="117" spans="1:22" ht="15" x14ac:dyDescent="0.2">
      <c r="A117" s="81"/>
      <c r="C117" s="81"/>
      <c r="D117" s="81"/>
      <c r="E117" s="81"/>
      <c r="F117" s="81"/>
      <c r="G117" s="81"/>
      <c r="H117" s="81"/>
      <c r="S117" s="81"/>
      <c r="T117" s="81"/>
      <c r="U117" s="81"/>
      <c r="V117" s="81"/>
    </row>
    <row r="118" spans="1:22" ht="15" x14ac:dyDescent="0.2">
      <c r="A118" s="81"/>
      <c r="C118" s="81"/>
      <c r="D118" s="81"/>
      <c r="E118" s="81"/>
      <c r="F118" s="81"/>
      <c r="G118" s="81"/>
      <c r="H118" s="81"/>
      <c r="S118" s="81"/>
      <c r="T118" s="81"/>
      <c r="U118" s="81"/>
      <c r="V118" s="81"/>
    </row>
    <row r="119" spans="1:22" ht="15" x14ac:dyDescent="0.2">
      <c r="A119" s="81"/>
      <c r="C119" s="81"/>
      <c r="D119" s="81"/>
      <c r="E119" s="81"/>
      <c r="F119" s="81"/>
      <c r="G119" s="81"/>
      <c r="H119" s="81"/>
      <c r="S119" s="81"/>
      <c r="T119" s="81"/>
      <c r="U119" s="81"/>
      <c r="V119" s="81"/>
    </row>
    <row r="120" spans="1:22" ht="15" x14ac:dyDescent="0.2">
      <c r="A120" s="81"/>
      <c r="C120" s="81"/>
      <c r="D120" s="81"/>
      <c r="E120" s="81"/>
      <c r="F120" s="81"/>
      <c r="G120" s="81"/>
      <c r="H120" s="81"/>
      <c r="S120" s="81"/>
      <c r="T120" s="81"/>
      <c r="U120" s="81"/>
      <c r="V120" s="81"/>
    </row>
    <row r="121" spans="1:22" ht="15" x14ac:dyDescent="0.2">
      <c r="A121" s="81"/>
      <c r="C121" s="81"/>
      <c r="D121" s="81"/>
      <c r="E121" s="81"/>
      <c r="F121" s="81"/>
      <c r="G121" s="81"/>
      <c r="H121" s="81"/>
      <c r="S121" s="81"/>
      <c r="T121" s="81"/>
      <c r="U121" s="81"/>
      <c r="V121" s="81"/>
    </row>
    <row r="122" spans="1:22" ht="15" x14ac:dyDescent="0.2">
      <c r="A122" s="81"/>
      <c r="C122" s="81"/>
      <c r="D122" s="81"/>
      <c r="E122" s="81"/>
      <c r="F122" s="81"/>
      <c r="G122" s="81"/>
      <c r="H122" s="81"/>
      <c r="S122" s="81"/>
      <c r="T122" s="81"/>
      <c r="U122" s="81"/>
      <c r="V122" s="81"/>
    </row>
    <row r="123" spans="1:22" ht="15" x14ac:dyDescent="0.2">
      <c r="A123" s="81"/>
      <c r="C123" s="81"/>
      <c r="D123" s="81"/>
      <c r="E123" s="81"/>
      <c r="F123" s="81"/>
      <c r="G123" s="81"/>
      <c r="H123" s="81"/>
      <c r="S123" s="81"/>
      <c r="T123" s="81"/>
      <c r="U123" s="81"/>
      <c r="V123" s="81"/>
    </row>
    <row r="124" spans="1:22" ht="15" x14ac:dyDescent="0.2">
      <c r="A124" s="81"/>
      <c r="C124" s="81"/>
      <c r="D124" s="81"/>
      <c r="E124" s="81"/>
      <c r="F124" s="81"/>
      <c r="G124" s="81"/>
      <c r="H124" s="81"/>
      <c r="S124" s="81"/>
      <c r="T124" s="81"/>
      <c r="U124" s="81"/>
      <c r="V124" s="81"/>
    </row>
    <row r="125" spans="1:22" ht="15" x14ac:dyDescent="0.2">
      <c r="A125" s="81"/>
      <c r="C125" s="81"/>
      <c r="D125" s="81"/>
      <c r="E125" s="81"/>
      <c r="F125" s="81"/>
      <c r="G125" s="81"/>
      <c r="H125" s="81"/>
      <c r="S125" s="81"/>
      <c r="T125" s="81"/>
      <c r="U125" s="81"/>
      <c r="V125" s="81"/>
    </row>
    <row r="126" spans="1:22" ht="15" x14ac:dyDescent="0.2">
      <c r="A126" s="81"/>
      <c r="C126" s="81"/>
      <c r="D126" s="81"/>
      <c r="E126" s="81"/>
      <c r="F126" s="81"/>
      <c r="G126" s="81"/>
      <c r="H126" s="81"/>
      <c r="S126" s="81"/>
      <c r="T126" s="81"/>
      <c r="U126" s="81"/>
      <c r="V126" s="81"/>
    </row>
    <row r="127" spans="1:22" ht="15" x14ac:dyDescent="0.2">
      <c r="A127" s="81"/>
      <c r="C127" s="81"/>
      <c r="D127" s="81"/>
      <c r="E127" s="81"/>
      <c r="F127" s="81"/>
      <c r="G127" s="81"/>
      <c r="H127" s="81"/>
      <c r="S127" s="81"/>
      <c r="T127" s="81"/>
      <c r="U127" s="81"/>
      <c r="V127" s="81"/>
    </row>
    <row r="128" spans="1:22" ht="15" x14ac:dyDescent="0.2">
      <c r="A128" s="81"/>
      <c r="C128" s="81"/>
      <c r="D128" s="81"/>
      <c r="E128" s="81"/>
      <c r="F128" s="81"/>
      <c r="G128" s="81"/>
      <c r="H128" s="81"/>
      <c r="S128" s="81"/>
      <c r="T128" s="81"/>
      <c r="U128" s="81"/>
      <c r="V128" s="81"/>
    </row>
    <row r="129" spans="1:22" ht="15" x14ac:dyDescent="0.2">
      <c r="A129" s="81"/>
      <c r="C129" s="81"/>
      <c r="D129" s="81"/>
      <c r="E129" s="81"/>
      <c r="F129" s="81"/>
      <c r="G129" s="81"/>
      <c r="H129" s="81"/>
      <c r="S129" s="81"/>
      <c r="T129" s="81"/>
      <c r="U129" s="81"/>
      <c r="V129" s="81"/>
    </row>
    <row r="130" spans="1:22" ht="15" x14ac:dyDescent="0.2">
      <c r="A130" s="81"/>
      <c r="C130" s="81"/>
      <c r="D130" s="81"/>
      <c r="E130" s="81"/>
      <c r="F130" s="81"/>
      <c r="G130" s="81"/>
      <c r="H130" s="81"/>
      <c r="S130" s="81"/>
      <c r="T130" s="81"/>
      <c r="U130" s="81"/>
      <c r="V130" s="81"/>
    </row>
    <row r="131" spans="1:22" ht="15" x14ac:dyDescent="0.2">
      <c r="A131" s="81"/>
      <c r="C131" s="81"/>
      <c r="D131" s="81"/>
      <c r="E131" s="81"/>
      <c r="F131" s="81"/>
      <c r="G131" s="81"/>
      <c r="H131" s="81"/>
      <c r="S131" s="81"/>
      <c r="T131" s="81"/>
      <c r="U131" s="81"/>
      <c r="V131" s="81"/>
    </row>
    <row r="132" spans="1:22" ht="15" x14ac:dyDescent="0.2">
      <c r="A132" s="81"/>
      <c r="C132" s="81"/>
      <c r="D132" s="81"/>
      <c r="E132" s="81"/>
      <c r="F132" s="81"/>
      <c r="G132" s="81"/>
      <c r="H132" s="81"/>
      <c r="S132" s="81"/>
      <c r="T132" s="81"/>
      <c r="U132" s="81"/>
      <c r="V132" s="81"/>
    </row>
    <row r="133" spans="1:22" ht="15" x14ac:dyDescent="0.2">
      <c r="A133" s="81"/>
      <c r="C133" s="81"/>
      <c r="D133" s="81"/>
      <c r="E133" s="81"/>
      <c r="F133" s="81"/>
      <c r="G133" s="81"/>
      <c r="H133" s="81"/>
      <c r="S133" s="81"/>
      <c r="T133" s="81"/>
      <c r="U133" s="81"/>
      <c r="V133" s="81"/>
    </row>
    <row r="134" spans="1:22" ht="15" x14ac:dyDescent="0.2">
      <c r="A134" s="81"/>
      <c r="C134" s="81"/>
      <c r="D134" s="81"/>
      <c r="E134" s="81"/>
      <c r="F134" s="81"/>
      <c r="G134" s="81"/>
      <c r="H134" s="81"/>
      <c r="S134" s="81"/>
      <c r="T134" s="81"/>
      <c r="U134" s="81"/>
      <c r="V134" s="81"/>
    </row>
    <row r="135" spans="1:22" ht="15" x14ac:dyDescent="0.2">
      <c r="A135" s="81"/>
      <c r="C135" s="81"/>
      <c r="D135" s="81"/>
      <c r="E135" s="81"/>
      <c r="F135" s="81"/>
      <c r="G135" s="81"/>
      <c r="H135" s="81"/>
      <c r="S135" s="81"/>
      <c r="T135" s="81"/>
      <c r="U135" s="81"/>
      <c r="V135" s="81"/>
    </row>
    <row r="136" spans="1:22" ht="15" x14ac:dyDescent="0.2">
      <c r="A136" s="81"/>
      <c r="C136" s="81"/>
      <c r="D136" s="81"/>
      <c r="E136" s="81"/>
      <c r="F136" s="81"/>
      <c r="G136" s="81"/>
      <c r="H136" s="81"/>
      <c r="S136" s="81"/>
      <c r="T136" s="81"/>
      <c r="U136" s="81"/>
      <c r="V136" s="81"/>
    </row>
    <row r="137" spans="1:22" ht="15" x14ac:dyDescent="0.2">
      <c r="A137" s="81"/>
      <c r="C137" s="81"/>
      <c r="D137" s="81"/>
      <c r="E137" s="81"/>
      <c r="F137" s="81"/>
      <c r="G137" s="81"/>
      <c r="H137" s="81"/>
      <c r="S137" s="81"/>
      <c r="T137" s="81"/>
      <c r="U137" s="81"/>
      <c r="V137" s="81"/>
    </row>
    <row r="138" spans="1:22" ht="15" x14ac:dyDescent="0.2">
      <c r="A138" s="81"/>
      <c r="C138" s="81"/>
      <c r="D138" s="81"/>
      <c r="E138" s="81"/>
      <c r="F138" s="81"/>
      <c r="G138" s="81"/>
      <c r="H138" s="81"/>
      <c r="S138" s="81"/>
      <c r="T138" s="81"/>
      <c r="U138" s="81"/>
      <c r="V138" s="81"/>
    </row>
    <row r="139" spans="1:22" ht="15" x14ac:dyDescent="0.2">
      <c r="A139" s="81"/>
      <c r="C139" s="81"/>
      <c r="D139" s="81"/>
      <c r="E139" s="81"/>
      <c r="F139" s="81"/>
      <c r="G139" s="81"/>
      <c r="H139" s="81"/>
      <c r="S139" s="81"/>
      <c r="T139" s="81"/>
      <c r="U139" s="81"/>
      <c r="V139" s="81"/>
    </row>
    <row r="140" spans="1:22" ht="15" x14ac:dyDescent="0.2">
      <c r="A140" s="81"/>
      <c r="C140" s="81"/>
      <c r="D140" s="81"/>
      <c r="E140" s="81"/>
      <c r="F140" s="81"/>
      <c r="G140" s="81"/>
      <c r="H140" s="81"/>
      <c r="S140" s="81"/>
      <c r="T140" s="81"/>
      <c r="U140" s="81"/>
      <c r="V140" s="81"/>
    </row>
    <row r="141" spans="1:22" ht="15" x14ac:dyDescent="0.2">
      <c r="A141" s="81"/>
      <c r="C141" s="81"/>
      <c r="D141" s="81"/>
      <c r="E141" s="81"/>
      <c r="F141" s="81"/>
      <c r="G141" s="81"/>
      <c r="H141" s="81"/>
      <c r="S141" s="81"/>
      <c r="T141" s="81"/>
      <c r="U141" s="81"/>
      <c r="V141" s="81"/>
    </row>
    <row r="142" spans="1:22" ht="15" x14ac:dyDescent="0.2">
      <c r="A142" s="81"/>
      <c r="C142" s="81"/>
      <c r="D142" s="81"/>
      <c r="E142" s="81"/>
      <c r="F142" s="81"/>
      <c r="G142" s="81"/>
      <c r="H142" s="81"/>
      <c r="S142" s="81"/>
      <c r="T142" s="81"/>
      <c r="U142" s="81"/>
      <c r="V142" s="81"/>
    </row>
    <row r="143" spans="1:22" ht="15" x14ac:dyDescent="0.2">
      <c r="A143" s="81"/>
      <c r="C143" s="81"/>
      <c r="D143" s="81"/>
      <c r="E143" s="81"/>
      <c r="F143" s="81"/>
      <c r="G143" s="81"/>
      <c r="H143" s="81"/>
      <c r="S143" s="81"/>
      <c r="T143" s="81"/>
      <c r="U143" s="81"/>
      <c r="V143" s="81"/>
    </row>
    <row r="144" spans="1:22" ht="15" x14ac:dyDescent="0.2">
      <c r="A144" s="81"/>
      <c r="C144" s="81"/>
      <c r="D144" s="81"/>
      <c r="E144" s="81"/>
      <c r="F144" s="81"/>
      <c r="G144" s="81"/>
      <c r="H144" s="81"/>
      <c r="S144" s="81"/>
      <c r="T144" s="81"/>
      <c r="U144" s="81"/>
      <c r="V144" s="81"/>
    </row>
    <row r="145" spans="1:22" ht="15" x14ac:dyDescent="0.2">
      <c r="A145" s="81"/>
      <c r="C145" s="81"/>
      <c r="D145" s="81"/>
      <c r="E145" s="81"/>
      <c r="F145" s="81"/>
      <c r="G145" s="81"/>
      <c r="H145" s="81"/>
      <c r="S145" s="81"/>
      <c r="T145" s="81"/>
      <c r="U145" s="81"/>
      <c r="V145" s="81"/>
    </row>
    <row r="146" spans="1:22" ht="15" x14ac:dyDescent="0.2">
      <c r="A146" s="81"/>
      <c r="C146" s="81"/>
      <c r="D146" s="81"/>
      <c r="E146" s="81"/>
      <c r="F146" s="81"/>
      <c r="G146" s="81"/>
      <c r="H146" s="81"/>
      <c r="S146" s="81"/>
      <c r="T146" s="81"/>
      <c r="U146" s="81"/>
      <c r="V146" s="81"/>
    </row>
    <row r="147" spans="1:22" ht="15" x14ac:dyDescent="0.2">
      <c r="A147" s="81"/>
      <c r="C147" s="81"/>
      <c r="D147" s="81"/>
      <c r="E147" s="81"/>
      <c r="F147" s="81"/>
      <c r="G147" s="81"/>
      <c r="H147" s="81"/>
      <c r="S147" s="81"/>
      <c r="T147" s="81"/>
      <c r="U147" s="81"/>
      <c r="V147" s="81"/>
    </row>
    <row r="148" spans="1:22" ht="15" x14ac:dyDescent="0.2">
      <c r="A148" s="81"/>
      <c r="C148" s="81"/>
      <c r="D148" s="81"/>
      <c r="E148" s="81"/>
      <c r="F148" s="81"/>
      <c r="G148" s="81"/>
      <c r="H148" s="81"/>
      <c r="S148" s="81"/>
      <c r="T148" s="81"/>
      <c r="U148" s="81"/>
      <c r="V148" s="81"/>
    </row>
    <row r="149" spans="1:22" ht="15" x14ac:dyDescent="0.2">
      <c r="A149" s="81"/>
      <c r="C149" s="81"/>
      <c r="D149" s="81"/>
      <c r="E149" s="81"/>
      <c r="F149" s="81"/>
      <c r="G149" s="81"/>
      <c r="H149" s="81"/>
      <c r="S149" s="81"/>
      <c r="T149" s="81"/>
      <c r="U149" s="81"/>
      <c r="V149" s="81"/>
    </row>
    <row r="150" spans="1:22" ht="15" x14ac:dyDescent="0.2">
      <c r="A150" s="81"/>
      <c r="C150" s="81"/>
      <c r="D150" s="81"/>
      <c r="E150" s="81"/>
      <c r="F150" s="81"/>
      <c r="G150" s="81"/>
      <c r="H150" s="81"/>
      <c r="S150" s="81"/>
      <c r="T150" s="81"/>
      <c r="U150" s="81"/>
      <c r="V150" s="81"/>
    </row>
    <row r="151" spans="1:22" ht="15" x14ac:dyDescent="0.2">
      <c r="A151" s="81"/>
      <c r="C151" s="81"/>
      <c r="D151" s="81"/>
      <c r="E151" s="81"/>
      <c r="F151" s="81"/>
      <c r="G151" s="81"/>
      <c r="H151" s="81"/>
      <c r="S151" s="81"/>
      <c r="T151" s="81"/>
      <c r="U151" s="81"/>
      <c r="V151" s="81"/>
    </row>
    <row r="152" spans="1:22" ht="15" x14ac:dyDescent="0.2">
      <c r="A152" s="81"/>
      <c r="C152" s="81"/>
      <c r="D152" s="81"/>
      <c r="E152" s="81"/>
      <c r="F152" s="81"/>
      <c r="G152" s="81"/>
      <c r="H152" s="81"/>
      <c r="S152" s="81"/>
      <c r="T152" s="81"/>
      <c r="U152" s="81"/>
      <c r="V152" s="81"/>
    </row>
    <row r="153" spans="1:22" ht="15" x14ac:dyDescent="0.2">
      <c r="A153" s="81"/>
      <c r="C153" s="81"/>
      <c r="D153" s="81"/>
      <c r="E153" s="81"/>
      <c r="F153" s="81"/>
      <c r="G153" s="81"/>
      <c r="H153" s="81"/>
      <c r="S153" s="81"/>
      <c r="T153" s="81"/>
      <c r="U153" s="81"/>
      <c r="V153" s="81"/>
    </row>
    <row r="154" spans="1:22" ht="15" x14ac:dyDescent="0.2">
      <c r="A154" s="81"/>
      <c r="C154" s="81"/>
      <c r="D154" s="81"/>
      <c r="E154" s="81"/>
      <c r="F154" s="81"/>
      <c r="G154" s="81"/>
      <c r="H154" s="81"/>
      <c r="S154" s="81"/>
      <c r="T154" s="81"/>
      <c r="U154" s="81"/>
      <c r="V154" s="81"/>
    </row>
    <row r="155" spans="1:22" ht="15" x14ac:dyDescent="0.2">
      <c r="A155" s="81"/>
      <c r="C155" s="81"/>
      <c r="D155" s="81"/>
      <c r="E155" s="81"/>
      <c r="F155" s="81"/>
      <c r="G155" s="81"/>
      <c r="H155" s="81"/>
      <c r="S155" s="81"/>
      <c r="T155" s="81"/>
      <c r="U155" s="81"/>
      <c r="V155" s="81"/>
    </row>
    <row r="156" spans="1:22" ht="15" x14ac:dyDescent="0.2">
      <c r="A156" s="81"/>
      <c r="C156" s="81"/>
      <c r="D156" s="81"/>
      <c r="E156" s="81"/>
      <c r="F156" s="81"/>
      <c r="G156" s="81"/>
      <c r="H156" s="81"/>
      <c r="S156" s="81"/>
      <c r="T156" s="81"/>
      <c r="U156" s="81"/>
      <c r="V156" s="81"/>
    </row>
    <row r="157" spans="1:22" ht="15" x14ac:dyDescent="0.2">
      <c r="A157" s="81"/>
      <c r="C157" s="81"/>
      <c r="D157" s="81"/>
      <c r="E157" s="81"/>
      <c r="F157" s="81"/>
      <c r="G157" s="81"/>
      <c r="H157" s="81"/>
      <c r="S157" s="81"/>
      <c r="T157" s="81"/>
      <c r="U157" s="81"/>
      <c r="V157" s="81"/>
    </row>
    <row r="158" spans="1:22" ht="15" x14ac:dyDescent="0.2">
      <c r="A158" s="81"/>
      <c r="C158" s="81"/>
      <c r="D158" s="81"/>
      <c r="E158" s="81"/>
      <c r="F158" s="81"/>
      <c r="G158" s="81"/>
      <c r="H158" s="81"/>
      <c r="S158" s="81"/>
      <c r="T158" s="81"/>
      <c r="U158" s="81"/>
      <c r="V158" s="81"/>
    </row>
    <row r="159" spans="1:22" ht="15" x14ac:dyDescent="0.2">
      <c r="A159" s="81"/>
      <c r="C159" s="81"/>
      <c r="D159" s="81"/>
      <c r="E159" s="81"/>
      <c r="F159" s="81"/>
      <c r="G159" s="81"/>
      <c r="H159" s="81"/>
      <c r="S159" s="81"/>
      <c r="T159" s="81"/>
      <c r="U159" s="81"/>
      <c r="V159" s="81"/>
    </row>
    <row r="160" spans="1:22" ht="15" x14ac:dyDescent="0.2">
      <c r="A160" s="81"/>
      <c r="C160" s="81"/>
      <c r="D160" s="81"/>
      <c r="E160" s="81"/>
      <c r="F160" s="81"/>
      <c r="G160" s="81"/>
      <c r="H160" s="81"/>
      <c r="S160" s="81"/>
      <c r="T160" s="81"/>
      <c r="U160" s="81"/>
      <c r="V160" s="81"/>
    </row>
    <row r="161" spans="1:22" ht="15" x14ac:dyDescent="0.2">
      <c r="A161" s="81"/>
      <c r="C161" s="81"/>
      <c r="D161" s="81"/>
      <c r="E161" s="81"/>
      <c r="F161" s="81"/>
      <c r="G161" s="81"/>
      <c r="H161" s="81"/>
      <c r="S161" s="81"/>
      <c r="T161" s="81"/>
      <c r="U161" s="81"/>
      <c r="V161" s="81"/>
    </row>
    <row r="162" spans="1:22" ht="15" x14ac:dyDescent="0.2">
      <c r="A162" s="81"/>
      <c r="C162" s="81"/>
      <c r="D162" s="81"/>
      <c r="E162" s="81"/>
      <c r="F162" s="81"/>
      <c r="G162" s="81"/>
      <c r="H162" s="81"/>
      <c r="S162" s="81"/>
      <c r="T162" s="81"/>
      <c r="U162" s="81"/>
      <c r="V162" s="81"/>
    </row>
    <row r="163" spans="1:22" ht="15" x14ac:dyDescent="0.2">
      <c r="A163" s="81"/>
      <c r="C163" s="81"/>
      <c r="D163" s="81"/>
      <c r="E163" s="81"/>
      <c r="F163" s="81"/>
      <c r="G163" s="81"/>
      <c r="H163" s="81"/>
      <c r="S163" s="81"/>
      <c r="T163" s="81"/>
      <c r="U163" s="81"/>
      <c r="V163" s="81"/>
    </row>
    <row r="164" spans="1:22" ht="15" x14ac:dyDescent="0.2">
      <c r="A164" s="81"/>
      <c r="C164" s="81"/>
      <c r="D164" s="81"/>
      <c r="E164" s="81"/>
      <c r="F164" s="81"/>
      <c r="G164" s="81"/>
      <c r="H164" s="81"/>
      <c r="S164" s="81"/>
      <c r="T164" s="81"/>
      <c r="U164" s="81"/>
      <c r="V164" s="81"/>
    </row>
    <row r="165" spans="1:22" ht="15" x14ac:dyDescent="0.2">
      <c r="A165" s="81"/>
      <c r="C165" s="81"/>
      <c r="D165" s="81"/>
      <c r="E165" s="81"/>
      <c r="F165" s="81"/>
      <c r="G165" s="81"/>
      <c r="H165" s="81"/>
      <c r="S165" s="81"/>
      <c r="T165" s="81"/>
      <c r="U165" s="81"/>
      <c r="V165" s="81"/>
    </row>
    <row r="166" spans="1:22" ht="15" x14ac:dyDescent="0.2">
      <c r="A166" s="81"/>
      <c r="C166" s="81"/>
      <c r="D166" s="81"/>
      <c r="E166" s="81"/>
      <c r="F166" s="81"/>
      <c r="G166" s="81"/>
      <c r="H166" s="81"/>
      <c r="S166" s="81"/>
      <c r="T166" s="81"/>
      <c r="U166" s="81"/>
      <c r="V166" s="81"/>
    </row>
    <row r="167" spans="1:22" ht="15" x14ac:dyDescent="0.2">
      <c r="A167" s="81"/>
      <c r="C167" s="81"/>
      <c r="D167" s="81"/>
      <c r="E167" s="81"/>
      <c r="F167" s="81"/>
      <c r="G167" s="81"/>
      <c r="H167" s="81"/>
      <c r="S167" s="81"/>
      <c r="T167" s="81"/>
      <c r="U167" s="81"/>
      <c r="V167" s="81"/>
    </row>
    <row r="168" spans="1:22" ht="15" x14ac:dyDescent="0.2">
      <c r="A168" s="81"/>
      <c r="C168" s="81"/>
      <c r="D168" s="81"/>
      <c r="E168" s="81"/>
      <c r="F168" s="81"/>
      <c r="G168" s="81"/>
      <c r="H168" s="81"/>
      <c r="S168" s="81"/>
      <c r="T168" s="81"/>
      <c r="U168" s="81"/>
      <c r="V168" s="81"/>
    </row>
    <row r="169" spans="1:22" ht="15" x14ac:dyDescent="0.2">
      <c r="A169" s="81"/>
      <c r="C169" s="81"/>
      <c r="D169" s="81"/>
      <c r="E169" s="81"/>
      <c r="F169" s="81"/>
      <c r="G169" s="81"/>
      <c r="H169" s="81"/>
      <c r="S169" s="81"/>
      <c r="T169" s="81"/>
      <c r="U169" s="81"/>
      <c r="V169" s="81"/>
    </row>
    <row r="170" spans="1:22" ht="15" x14ac:dyDescent="0.2">
      <c r="A170" s="81"/>
      <c r="C170" s="81"/>
      <c r="D170" s="81"/>
      <c r="E170" s="81"/>
      <c r="F170" s="81"/>
      <c r="G170" s="81"/>
      <c r="H170" s="81"/>
      <c r="S170" s="81"/>
      <c r="T170" s="81"/>
      <c r="U170" s="81"/>
      <c r="V170" s="81"/>
    </row>
    <row r="171" spans="1:22" ht="15" x14ac:dyDescent="0.2">
      <c r="A171" s="81"/>
      <c r="C171" s="81"/>
      <c r="D171" s="81"/>
      <c r="E171" s="81"/>
      <c r="F171" s="81"/>
      <c r="G171" s="81"/>
      <c r="H171" s="81"/>
      <c r="S171" s="81"/>
      <c r="T171" s="81"/>
      <c r="U171" s="81"/>
      <c r="V171" s="81"/>
    </row>
    <row r="172" spans="1:22" ht="15" x14ac:dyDescent="0.2">
      <c r="A172" s="81"/>
      <c r="C172" s="81"/>
      <c r="D172" s="81"/>
      <c r="E172" s="81"/>
      <c r="F172" s="81"/>
      <c r="G172" s="81"/>
      <c r="H172" s="81"/>
      <c r="S172" s="81"/>
      <c r="T172" s="81"/>
      <c r="U172" s="81"/>
      <c r="V172" s="81"/>
    </row>
    <row r="173" spans="1:22" ht="15" x14ac:dyDescent="0.2">
      <c r="A173" s="81"/>
      <c r="C173" s="81"/>
      <c r="D173" s="81"/>
      <c r="E173" s="81"/>
      <c r="F173" s="81"/>
      <c r="G173" s="81"/>
      <c r="H173" s="81"/>
      <c r="S173" s="81"/>
      <c r="T173" s="81"/>
      <c r="U173" s="81"/>
      <c r="V173" s="81"/>
    </row>
    <row r="174" spans="1:22" ht="15" x14ac:dyDescent="0.2">
      <c r="A174" s="81"/>
      <c r="C174" s="81"/>
      <c r="D174" s="81"/>
      <c r="E174" s="81"/>
      <c r="F174" s="81"/>
      <c r="G174" s="81"/>
      <c r="H174" s="81"/>
      <c r="S174" s="81"/>
      <c r="T174" s="81"/>
      <c r="U174" s="81"/>
      <c r="V174" s="81"/>
    </row>
    <row r="175" spans="1:22" ht="15" x14ac:dyDescent="0.2">
      <c r="A175" s="81"/>
      <c r="C175" s="81"/>
      <c r="D175" s="81"/>
      <c r="E175" s="81"/>
      <c r="F175" s="81"/>
      <c r="G175" s="81"/>
      <c r="H175" s="81"/>
      <c r="S175" s="81"/>
      <c r="T175" s="81"/>
      <c r="U175" s="81"/>
      <c r="V175" s="81"/>
    </row>
    <row r="176" spans="1:22" ht="15" x14ac:dyDescent="0.2">
      <c r="A176" s="81"/>
      <c r="C176" s="81"/>
      <c r="D176" s="81"/>
      <c r="E176" s="81"/>
      <c r="F176" s="81"/>
      <c r="G176" s="81"/>
      <c r="H176" s="81"/>
      <c r="S176" s="81"/>
      <c r="T176" s="81"/>
      <c r="U176" s="81"/>
      <c r="V176" s="81"/>
    </row>
    <row r="177" spans="1:22" ht="15" x14ac:dyDescent="0.2">
      <c r="A177" s="81"/>
      <c r="C177" s="81"/>
      <c r="D177" s="81"/>
      <c r="E177" s="81"/>
      <c r="F177" s="81"/>
      <c r="G177" s="81"/>
      <c r="H177" s="81"/>
      <c r="S177" s="81"/>
      <c r="T177" s="81"/>
      <c r="U177" s="81"/>
      <c r="V177" s="81"/>
    </row>
    <row r="178" spans="1:22" ht="15" x14ac:dyDescent="0.2">
      <c r="A178" s="81"/>
      <c r="C178" s="81"/>
      <c r="D178" s="81"/>
      <c r="E178" s="81"/>
      <c r="F178" s="81"/>
      <c r="G178" s="81"/>
      <c r="H178" s="81"/>
      <c r="S178" s="81"/>
      <c r="T178" s="81"/>
      <c r="U178" s="81"/>
      <c r="V178" s="81"/>
    </row>
    <row r="179" spans="1:22" ht="15" x14ac:dyDescent="0.2">
      <c r="A179" s="81"/>
      <c r="C179" s="81"/>
      <c r="D179" s="81"/>
      <c r="E179" s="81"/>
      <c r="F179" s="81"/>
      <c r="G179" s="81"/>
      <c r="H179" s="81"/>
      <c r="S179" s="81"/>
      <c r="T179" s="81"/>
      <c r="U179" s="81"/>
      <c r="V179" s="81"/>
    </row>
    <row r="180" spans="1:22" ht="15" x14ac:dyDescent="0.2">
      <c r="A180" s="81"/>
      <c r="C180" s="81"/>
      <c r="D180" s="81"/>
      <c r="E180" s="81"/>
      <c r="F180" s="81"/>
      <c r="G180" s="81"/>
      <c r="H180" s="81"/>
      <c r="S180" s="81"/>
      <c r="T180" s="81"/>
      <c r="U180" s="81"/>
      <c r="V180" s="81"/>
    </row>
    <row r="181" spans="1:22" ht="15" x14ac:dyDescent="0.2">
      <c r="A181" s="81"/>
      <c r="C181" s="81"/>
      <c r="D181" s="81"/>
      <c r="E181" s="81"/>
      <c r="F181" s="81"/>
      <c r="G181" s="81"/>
      <c r="H181" s="81"/>
      <c r="S181" s="81"/>
      <c r="T181" s="81"/>
      <c r="U181" s="81"/>
      <c r="V181" s="81"/>
    </row>
    <row r="182" spans="1:22" ht="15" x14ac:dyDescent="0.2">
      <c r="A182" s="81"/>
      <c r="C182" s="81"/>
      <c r="D182" s="81"/>
      <c r="E182" s="81"/>
      <c r="F182" s="81"/>
      <c r="G182" s="81"/>
      <c r="H182" s="81"/>
      <c r="S182" s="81"/>
      <c r="T182" s="81"/>
      <c r="U182" s="81"/>
      <c r="V182" s="81"/>
    </row>
    <row r="183" spans="1:22" ht="15" x14ac:dyDescent="0.2">
      <c r="A183" s="81"/>
      <c r="C183" s="81"/>
      <c r="D183" s="81"/>
      <c r="E183" s="81"/>
      <c r="F183" s="81"/>
      <c r="G183" s="81"/>
      <c r="H183" s="81"/>
      <c r="S183" s="81"/>
      <c r="T183" s="81"/>
      <c r="U183" s="81"/>
      <c r="V183" s="81"/>
    </row>
    <row r="184" spans="1:22" ht="15" x14ac:dyDescent="0.2">
      <c r="A184" s="81"/>
      <c r="C184" s="81"/>
      <c r="D184" s="81"/>
      <c r="E184" s="81"/>
      <c r="F184" s="81"/>
      <c r="G184" s="81"/>
      <c r="H184" s="81"/>
      <c r="S184" s="81"/>
      <c r="T184" s="81"/>
      <c r="U184" s="81"/>
      <c r="V184" s="81"/>
    </row>
    <row r="185" spans="1:22" ht="15" x14ac:dyDescent="0.2">
      <c r="A185" s="81"/>
      <c r="C185" s="81"/>
      <c r="D185" s="81"/>
      <c r="E185" s="81"/>
      <c r="F185" s="81"/>
      <c r="G185" s="81"/>
      <c r="H185" s="81"/>
      <c r="S185" s="81"/>
      <c r="T185" s="81"/>
      <c r="U185" s="81"/>
      <c r="V185" s="81"/>
    </row>
    <row r="186" spans="1:22" ht="15" x14ac:dyDescent="0.2">
      <c r="A186" s="81"/>
      <c r="C186" s="81"/>
      <c r="D186" s="81"/>
      <c r="E186" s="81"/>
      <c r="F186" s="81"/>
      <c r="G186" s="81"/>
      <c r="H186" s="81"/>
      <c r="S186" s="81"/>
      <c r="T186" s="81"/>
      <c r="U186" s="81"/>
      <c r="V186" s="81"/>
    </row>
    <row r="187" spans="1:22" ht="15" x14ac:dyDescent="0.2">
      <c r="A187" s="81"/>
      <c r="C187" s="81"/>
      <c r="D187" s="81"/>
      <c r="E187" s="81"/>
      <c r="F187" s="81"/>
      <c r="G187" s="81"/>
      <c r="H187" s="81"/>
      <c r="S187" s="81"/>
      <c r="T187" s="81"/>
      <c r="U187" s="81"/>
      <c r="V187" s="81"/>
    </row>
    <row r="188" spans="1:22" ht="15" x14ac:dyDescent="0.2">
      <c r="A188" s="81"/>
      <c r="C188" s="81"/>
      <c r="D188" s="81"/>
      <c r="E188" s="81"/>
      <c r="F188" s="81"/>
      <c r="G188" s="81"/>
      <c r="H188" s="81"/>
      <c r="S188" s="81"/>
      <c r="T188" s="81"/>
      <c r="U188" s="81"/>
      <c r="V188" s="81"/>
    </row>
    <row r="189" spans="1:22" ht="15" x14ac:dyDescent="0.2">
      <c r="A189" s="81"/>
      <c r="C189" s="81"/>
      <c r="D189" s="81"/>
      <c r="E189" s="81"/>
      <c r="F189" s="81"/>
      <c r="G189" s="81"/>
      <c r="H189" s="81"/>
      <c r="S189" s="81"/>
      <c r="T189" s="81"/>
      <c r="U189" s="81"/>
      <c r="V189" s="81"/>
    </row>
    <row r="190" spans="1:22" ht="15" x14ac:dyDescent="0.2">
      <c r="A190" s="81"/>
      <c r="C190" s="81"/>
      <c r="D190" s="81"/>
      <c r="E190" s="81"/>
      <c r="F190" s="81"/>
      <c r="G190" s="81"/>
      <c r="H190" s="81"/>
      <c r="S190" s="81"/>
      <c r="T190" s="81"/>
      <c r="U190" s="81"/>
      <c r="V190" s="81"/>
    </row>
    <row r="191" spans="1:22" ht="15" x14ac:dyDescent="0.2">
      <c r="A191" s="81"/>
      <c r="C191" s="81"/>
      <c r="D191" s="81"/>
      <c r="E191" s="81"/>
      <c r="F191" s="81"/>
      <c r="G191" s="81"/>
      <c r="H191" s="81"/>
      <c r="S191" s="81"/>
      <c r="T191" s="81"/>
      <c r="U191" s="81"/>
      <c r="V191" s="81"/>
    </row>
    <row r="193" spans="1:22" ht="15" x14ac:dyDescent="0.2">
      <c r="A193" s="81"/>
      <c r="C193" s="81"/>
      <c r="D193" s="81"/>
      <c r="E193" s="81"/>
      <c r="F193" s="81"/>
      <c r="G193" s="81"/>
      <c r="H193" s="81"/>
      <c r="S193" s="81"/>
      <c r="T193" s="81"/>
      <c r="U193" s="81"/>
      <c r="V193" s="81"/>
    </row>
    <row r="194" spans="1:22" ht="15" x14ac:dyDescent="0.2">
      <c r="A194" s="81"/>
      <c r="C194" s="81"/>
      <c r="D194" s="81"/>
      <c r="E194" s="81"/>
      <c r="F194" s="81"/>
      <c r="G194" s="81"/>
      <c r="H194" s="81"/>
      <c r="S194" s="81"/>
      <c r="T194" s="81"/>
      <c r="U194" s="81"/>
      <c r="V194" s="81"/>
    </row>
    <row r="195" spans="1:22" ht="15" x14ac:dyDescent="0.2">
      <c r="A195" s="81"/>
      <c r="C195" s="81"/>
      <c r="D195" s="81"/>
      <c r="E195" s="81"/>
      <c r="F195" s="81"/>
      <c r="G195" s="81"/>
      <c r="H195" s="81"/>
      <c r="S195" s="81"/>
      <c r="T195" s="81"/>
      <c r="U195" s="81"/>
      <c r="V195" s="81"/>
    </row>
    <row r="196" spans="1:22" ht="15" x14ac:dyDescent="0.2">
      <c r="A196" s="81"/>
      <c r="C196" s="81"/>
      <c r="D196" s="81"/>
      <c r="E196" s="81"/>
      <c r="F196" s="81"/>
      <c r="G196" s="81"/>
      <c r="H196" s="81"/>
      <c r="S196" s="81"/>
      <c r="T196" s="81"/>
      <c r="U196" s="81"/>
      <c r="V196" s="81"/>
    </row>
    <row r="197" spans="1:22" ht="15" x14ac:dyDescent="0.2">
      <c r="A197" s="81"/>
      <c r="C197" s="81"/>
      <c r="D197" s="81"/>
      <c r="E197" s="81"/>
      <c r="F197" s="81"/>
      <c r="G197" s="81"/>
      <c r="H197" s="81"/>
      <c r="S197" s="81"/>
      <c r="T197" s="81"/>
      <c r="U197" s="81"/>
      <c r="V197" s="81"/>
    </row>
  </sheetData>
  <sheetProtection selectLockedCells="1" selectUnlockedCells="1"/>
  <mergeCells count="60">
    <mergeCell ref="A1:V1"/>
    <mergeCell ref="A2:A7"/>
    <mergeCell ref="B2:B7"/>
    <mergeCell ref="C2:F2"/>
    <mergeCell ref="G2:G7"/>
    <mergeCell ref="H2:M2"/>
    <mergeCell ref="N2:V3"/>
    <mergeCell ref="C3:C7"/>
    <mergeCell ref="D3:D7"/>
    <mergeCell ref="E3:F3"/>
    <mergeCell ref="A27:F27"/>
    <mergeCell ref="N4:P4"/>
    <mergeCell ref="Q4:R4"/>
    <mergeCell ref="S4:T4"/>
    <mergeCell ref="U4:V4"/>
    <mergeCell ref="N6:V6"/>
    <mergeCell ref="A9:V9"/>
    <mergeCell ref="H3:H7"/>
    <mergeCell ref="I3:L3"/>
    <mergeCell ref="M3:M7"/>
    <mergeCell ref="E4:E7"/>
    <mergeCell ref="F4:F7"/>
    <mergeCell ref="I4:I7"/>
    <mergeCell ref="J4:J7"/>
    <mergeCell ref="K4:K7"/>
    <mergeCell ref="L4:L7"/>
    <mergeCell ref="A10:V10"/>
    <mergeCell ref="A14:B14"/>
    <mergeCell ref="A15:V15"/>
    <mergeCell ref="A23:F23"/>
    <mergeCell ref="A24:V24"/>
    <mergeCell ref="A40:F40"/>
    <mergeCell ref="A43:V43"/>
    <mergeCell ref="A28:V28"/>
    <mergeCell ref="A31:F31"/>
    <mergeCell ref="A32:F32"/>
    <mergeCell ref="A33:V33"/>
    <mergeCell ref="A34:V34"/>
    <mergeCell ref="A59:F59"/>
    <mergeCell ref="A60:F60"/>
    <mergeCell ref="A61:F61"/>
    <mergeCell ref="A62:M62"/>
    <mergeCell ref="A63:M63"/>
    <mergeCell ref="A64:M64"/>
    <mergeCell ref="A65:M65"/>
    <mergeCell ref="A66:M66"/>
    <mergeCell ref="A67:M67"/>
    <mergeCell ref="N67:P67"/>
    <mergeCell ref="S67:T67"/>
    <mergeCell ref="U67:V67"/>
    <mergeCell ref="N68:P68"/>
    <mergeCell ref="Q68:R68"/>
    <mergeCell ref="D73:G73"/>
    <mergeCell ref="I73:K73"/>
    <mergeCell ref="Q67:R67"/>
    <mergeCell ref="D75:G75"/>
    <mergeCell ref="I75:K75"/>
    <mergeCell ref="D77:G77"/>
    <mergeCell ref="I77:K77"/>
    <mergeCell ref="C78:K78"/>
  </mergeCells>
  <pageMargins left="0.70866141732283472" right="0.70866141732283472" top="0.39370078740157483" bottom="0.39370078740157483" header="0.31496062992125984" footer="0.31496062992125984"/>
  <pageSetup paperSize="9" scale="65" firstPageNumber="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3</vt:i4>
      </vt:variant>
    </vt:vector>
  </HeadingPairs>
  <TitlesOfParts>
    <vt:vector size="5" baseType="lpstr">
      <vt:lpstr>титул</vt:lpstr>
      <vt:lpstr>План 281 (21-22)</vt:lpstr>
      <vt:lpstr>'План 281 (21-22)'!Заголовки_для_печати</vt:lpstr>
      <vt:lpstr>'План 281 (21-22)'!Область_печати</vt:lpstr>
      <vt:lpstr>титул!Область_печати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Pauls</dc:creator>
  <cp:lastModifiedBy>Андрей</cp:lastModifiedBy>
  <cp:lastPrinted>2021-06-04T09:59:30Z</cp:lastPrinted>
  <dcterms:created xsi:type="dcterms:W3CDTF">2011-02-06T10:49:14Z</dcterms:created>
  <dcterms:modified xsi:type="dcterms:W3CDTF">2021-11-03T08:49:59Z</dcterms:modified>
</cp:coreProperties>
</file>