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0530" windowHeight="7995" activeTab="1"/>
  </bookViews>
  <sheets>
    <sheet name="титулка" sheetId="1" r:id="rId1"/>
    <sheet name="план" sheetId="2" r:id="rId2"/>
    <sheet name="подпись" sheetId="3" state="hidden" r:id="rId3"/>
    <sheet name="СЛС общая" sheetId="4" state="hidden" r:id="rId4"/>
    <sheet name="СЛС" sheetId="5" state="hidden" r:id="rId5"/>
  </sheets>
  <definedNames>
    <definedName name="_xlnm.Print_Area" localSheetId="1">'план'!$A$1:$T$93</definedName>
    <definedName name="_xlnm.Print_Area" localSheetId="0">'титулка'!$A$1:$BC$38</definedName>
  </definedNames>
  <calcPr fullCalcOnLoad="1"/>
</workbook>
</file>

<file path=xl/sharedStrings.xml><?xml version="1.0" encoding="utf-8"?>
<sst xmlns="http://schemas.openxmlformats.org/spreadsheetml/2006/main" count="462" uniqueCount="316">
  <si>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</si>
  <si>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</si>
  <si>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</si>
  <si>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</si>
  <si>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</si>
  <si>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</si>
  <si>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</si>
  <si>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</si>
  <si>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</si>
  <si>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</si>
  <si>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</si>
  <si>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</si>
  <si>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</si>
  <si>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</si>
  <si>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</si>
  <si>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</si>
  <si>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</si>
  <si>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</si>
  <si>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</si>
  <si>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</si>
  <si>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</si>
  <si>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</si>
  <si>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</si>
  <si>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</si>
  <si>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Методи  проектування оптимальних систем управління</t>
  </si>
  <si>
    <t>Проектування та дослідження адаптивних систем управління</t>
  </si>
  <si>
    <t>Автоматизація процесів з використанням нанотехнологій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</si>
  <si>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</si>
  <si>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</si>
  <si>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</si>
  <si>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</si>
  <si>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</si>
  <si>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</si>
  <si>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</si>
  <si>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</si>
  <si>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</si>
  <si>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</si>
  <si>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</si>
  <si>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</si>
  <si>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</si>
  <si>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</si>
  <si>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</si>
  <si>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</t>
  </si>
  <si>
    <t>С</t>
  </si>
  <si>
    <t>К</t>
  </si>
  <si>
    <t>Теоретичне навчання</t>
  </si>
  <si>
    <t>Практика</t>
  </si>
  <si>
    <t>Канікули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</si>
  <si>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</si>
  <si>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</si>
  <si>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Кількість аудиторних годин по курсах і семестрах</t>
  </si>
  <si>
    <t>Сучасні фізичні та математичні методи досліджень</t>
  </si>
  <si>
    <t>Спецкурс в напрямку магістерської роботи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</si>
  <si>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</si>
  <si>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</si>
  <si>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</si>
  <si>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</si>
  <si>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</si>
  <si>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</si>
  <si>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1. Цикл дисциплін загальної, гуманітарної та соціально-економічної підготовки</t>
  </si>
  <si>
    <t>2. Цикл дисциплін природничо-наукової підготовки</t>
  </si>
  <si>
    <t>3. Цикл дисциплін професійної підготовки</t>
  </si>
  <si>
    <t>Цивільний захист</t>
  </si>
  <si>
    <t>Працевлаштування та ділова кар’єра</t>
  </si>
  <si>
    <t>Проектний аналіз</t>
  </si>
  <si>
    <t>16.1</t>
  </si>
  <si>
    <t>м1</t>
  </si>
  <si>
    <t>17.2</t>
  </si>
  <si>
    <t>26.1</t>
  </si>
  <si>
    <t>40.1; 42.1</t>
  </si>
  <si>
    <t>м2</t>
  </si>
  <si>
    <t>26.2</t>
  </si>
  <si>
    <t>м3</t>
  </si>
  <si>
    <t xml:space="preserve">Дисципліни вільного вибору студента </t>
  </si>
  <si>
    <t>Практична підготовка</t>
  </si>
  <si>
    <t xml:space="preserve">5 курс </t>
  </si>
  <si>
    <t xml:space="preserve">Практика </t>
  </si>
  <si>
    <t>АПНТ (14з)</t>
  </si>
  <si>
    <t>ТОУ (14з)</t>
  </si>
  <si>
    <t>ОТКЯ (13з)</t>
  </si>
  <si>
    <t>ЦСК (14і,к)</t>
  </si>
  <si>
    <t>АПСОС (13з)</t>
  </si>
  <si>
    <t>ЦЗ (13з)</t>
  </si>
  <si>
    <t>Кваліфікаційний рівень "Магістр"</t>
  </si>
  <si>
    <t>201</t>
  </si>
  <si>
    <t>202</t>
  </si>
  <si>
    <t>203</t>
  </si>
  <si>
    <t>204</t>
  </si>
  <si>
    <t>205</t>
  </si>
  <si>
    <t>206</t>
  </si>
  <si>
    <t>КРМ</t>
  </si>
  <si>
    <t>Кваліфікаційна робота магістра (КРМ)</t>
  </si>
  <si>
    <t>1.1…1.4</t>
  </si>
  <si>
    <t>207</t>
  </si>
  <si>
    <t>208</t>
  </si>
  <si>
    <t>209</t>
  </si>
  <si>
    <t>210</t>
  </si>
  <si>
    <t>211</t>
  </si>
  <si>
    <t>212</t>
  </si>
  <si>
    <t>213</t>
  </si>
  <si>
    <t>214</t>
  </si>
  <si>
    <t>208.1</t>
  </si>
  <si>
    <t>210.2</t>
  </si>
  <si>
    <t>206.1</t>
  </si>
  <si>
    <t>13.5; 13.6; 13.7; 204.1; 201.1</t>
  </si>
  <si>
    <t>207.2; 210.1</t>
  </si>
  <si>
    <t>11.1; 17.1; 17.2; 12.1; 12.2; 202.1</t>
  </si>
  <si>
    <t>42.2; 207.1</t>
  </si>
  <si>
    <t>211.1; КРМ</t>
  </si>
  <si>
    <t>210.2; КРМ</t>
  </si>
  <si>
    <t>210.3</t>
  </si>
  <si>
    <t>210.1; 210.2</t>
  </si>
  <si>
    <t>24.1</t>
  </si>
  <si>
    <t>24.1; 204.1</t>
  </si>
  <si>
    <t>205.1</t>
  </si>
  <si>
    <t>28.1</t>
  </si>
  <si>
    <t>211.1</t>
  </si>
  <si>
    <t>9.1; 40.1; 208.1</t>
  </si>
  <si>
    <t>215</t>
  </si>
  <si>
    <t>216</t>
  </si>
  <si>
    <t>210.1</t>
  </si>
  <si>
    <t>210.1; 210.2; КРМ</t>
  </si>
  <si>
    <t>210.3; 216.1</t>
  </si>
  <si>
    <t>10.2; 10.3; 17.2; 40.1; 207.1; 216.1</t>
  </si>
  <si>
    <t>42.2; 209.1; 207.2; 216.1</t>
  </si>
  <si>
    <t>27.3; 28.1</t>
  </si>
  <si>
    <t>50.1; 28.1</t>
  </si>
  <si>
    <t>217</t>
  </si>
  <si>
    <t>218</t>
  </si>
  <si>
    <t>17.1; 17.2</t>
  </si>
  <si>
    <t>КРМагістра</t>
  </si>
  <si>
    <t>ІнМова (14і)</t>
  </si>
  <si>
    <t>ІВ(13з)</t>
  </si>
  <si>
    <t xml:space="preserve">ПтаДК </t>
  </si>
  <si>
    <t>СФтаММД (13і)</t>
  </si>
  <si>
    <t>28.1; 28.2; 24.1; 24.2; 204.1</t>
  </si>
  <si>
    <t>205.1; 206.1; КРМ</t>
  </si>
  <si>
    <t>ОПГ (14і)</t>
  </si>
  <si>
    <t>ПДАСУ (13з)</t>
  </si>
  <si>
    <t>САД-САМ (14з)</t>
  </si>
  <si>
    <t>МПОСУ (13з)</t>
  </si>
  <si>
    <t>СОІМ (13з)</t>
  </si>
  <si>
    <t>СМДС (13з)</t>
  </si>
  <si>
    <t xml:space="preserve">СпецК </t>
  </si>
  <si>
    <t>Загальна СЛС дисциплін кваліфікаційного рівня "Магістр", кафедра АВП</t>
  </si>
  <si>
    <t>ПрАналіз</t>
  </si>
  <si>
    <t>Кількість кредитів по курсах і триместрах</t>
  </si>
  <si>
    <t>Самостійні</t>
  </si>
  <si>
    <t>Т</t>
  </si>
  <si>
    <t>Т/П</t>
  </si>
  <si>
    <t>ЗАГАЛЬНА КІЛЬКІСТЬ</t>
  </si>
  <si>
    <t>Гнучке автоматизоване виробництво</t>
  </si>
  <si>
    <t>1 курс</t>
  </si>
  <si>
    <t>Науково-дослідна практика</t>
  </si>
  <si>
    <t>Міністерство освіти і науки України</t>
  </si>
  <si>
    <t>Тижні</t>
  </si>
  <si>
    <t>Назва
 практики</t>
  </si>
  <si>
    <t>Усього</t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</si>
  <si>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</si>
  <si>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На основі ОПП підготовки бакалавра</t>
  </si>
  <si>
    <t xml:space="preserve">НАВЧАЛЬНИЙ ПЛАН </t>
  </si>
  <si>
    <t>Курсові</t>
  </si>
  <si>
    <t>проекти</t>
  </si>
  <si>
    <t>роботи</t>
  </si>
  <si>
    <t>1.2.1</t>
  </si>
  <si>
    <t>2. ДИСЦИПЛІНИ ВІЛЬНОГО ВИБОРУ</t>
  </si>
  <si>
    <t>Оцінка ефективності проектних рішень</t>
  </si>
  <si>
    <t>1.2.2</t>
  </si>
  <si>
    <t>1.2.3</t>
  </si>
  <si>
    <t>Сем. контр.</t>
  </si>
  <si>
    <t>Зав.кафедри АВП</t>
  </si>
  <si>
    <t>Г.П. Клименко</t>
  </si>
  <si>
    <t>Монтаж, обслуговування і ремонт систем керування</t>
  </si>
  <si>
    <t>1.3.1</t>
  </si>
  <si>
    <t>Охорона праці в галузі та цивільний захист</t>
  </si>
  <si>
    <t>Разом вибіркові дисципліни</t>
  </si>
  <si>
    <t>1. ОБОВ'ЯЗКОВІ НАВЧАЛЬНІ ДИСЦИПЛІНИ</t>
  </si>
  <si>
    <r>
      <t xml:space="preserve">спеціальність : </t>
    </r>
    <r>
      <rPr>
        <b/>
        <sz val="20"/>
        <rFont val="Times New Roman"/>
        <family val="1"/>
      </rPr>
      <t>151 "Автоматизація та комп'ютерно-інтегровані технології"</t>
    </r>
  </si>
  <si>
    <t>1.1.1</t>
  </si>
  <si>
    <t>1.1.3</t>
  </si>
  <si>
    <t>Цифрові системи керування і обробки інформації (к.пр.)</t>
  </si>
  <si>
    <t>1.2.4</t>
  </si>
  <si>
    <t>ЗАТВЕРДЖЕНО:</t>
  </si>
  <si>
    <t>на засіданні Вченої ради</t>
  </si>
  <si>
    <t>(Ковальов В.Д.)</t>
  </si>
  <si>
    <t>Кваліфікація: магістр з автоматизації та комп'ютерно-інтегрованих технологій</t>
  </si>
  <si>
    <t>Семестр</t>
  </si>
  <si>
    <t>K</t>
  </si>
  <si>
    <t>C</t>
  </si>
  <si>
    <t>2 курс</t>
  </si>
  <si>
    <t>№ семестру</t>
  </si>
  <si>
    <t>Декан факультету ФМ</t>
  </si>
  <si>
    <t>В.Д. Кассов</t>
  </si>
  <si>
    <t>1.1 ЦИКЛ ЗАГАЛЬНОЇ ПІДГОТОВКИ</t>
  </si>
  <si>
    <t>Всього п.1.1.:</t>
  </si>
  <si>
    <t>1.2 ЦИКЛ ПРОФЕСІЙНОЇ ПІДГОТОВКИ</t>
  </si>
  <si>
    <t>1.4.1</t>
  </si>
  <si>
    <t>Всього п.1.2.:</t>
  </si>
  <si>
    <t>Всього п.1.3.:</t>
  </si>
  <si>
    <t>Всього п.1.4.:</t>
  </si>
  <si>
    <t>2.1 ЦИКЛ ЗАГАЛЬНОЇ ПІДГОТОВКИ</t>
  </si>
  <si>
    <t>2.2 ЦИКЛ ПРОФЕСІЙНОЇ ПІДГОТОВКИ</t>
  </si>
  <si>
    <t>Всього п.2.2.:</t>
  </si>
  <si>
    <t>Підсумок</t>
  </si>
  <si>
    <t>Електропривод та автоматизація загальнопромислових механізмів</t>
  </si>
  <si>
    <t>2.1.1</t>
  </si>
  <si>
    <t>2.1.2</t>
  </si>
  <si>
    <t>2.1.3</t>
  </si>
  <si>
    <t>2.2.2</t>
  </si>
  <si>
    <t>2.2.3</t>
  </si>
  <si>
    <t>2.2.4</t>
  </si>
  <si>
    <t>Дисципліна 2 семестру - 1</t>
  </si>
  <si>
    <t>Дисципліна 2 семестру - 2</t>
  </si>
  <si>
    <t>2.1.4</t>
  </si>
  <si>
    <t>2.2.5</t>
  </si>
  <si>
    <t>А</t>
  </si>
  <si>
    <t>Педагогіка вищої школи та методологічні засади інженерної освіти</t>
  </si>
  <si>
    <t>Моделювання складних систем</t>
  </si>
  <si>
    <t xml:space="preserve">Технологія обчислювального інтелекту </t>
  </si>
  <si>
    <t>1.2.5</t>
  </si>
  <si>
    <t xml:space="preserve"> 1 день на тиждень (90 годин)</t>
  </si>
  <si>
    <t>Методологія і організація наукових досліджень</t>
  </si>
  <si>
    <t>Дисципліна 2 семестру - 3</t>
  </si>
  <si>
    <t>Дисципліна 2 семестру - 4</t>
  </si>
  <si>
    <t>2.2.1</t>
  </si>
  <si>
    <t xml:space="preserve">Гідропневмоприводи та пристрої автоматики </t>
  </si>
  <si>
    <t>*Примітка: С - секційні заняття;  Ф- факультатив</t>
  </si>
  <si>
    <t xml:space="preserve">Фізичне виховання* </t>
  </si>
  <si>
    <t>Разом п.2.1.:</t>
  </si>
  <si>
    <t>2.1.5</t>
  </si>
  <si>
    <t xml:space="preserve">Інтелектуальна власність </t>
  </si>
  <si>
    <t>І . ГРАФІК ОСВІТНЬОГО ПРОЦЕСУ</t>
  </si>
  <si>
    <t>№ з/п</t>
  </si>
  <si>
    <t>Кваліфікаційна робота магістра</t>
  </si>
  <si>
    <t>Разом обов'язкові дисципліни</t>
  </si>
  <si>
    <t>Дисципліни з інших ОП ДДМА</t>
  </si>
  <si>
    <t>Аналіз, синтез та оптимізація інформаційних мереж</t>
  </si>
  <si>
    <t>Автоматизоване проектування складних об'єктів та систем</t>
  </si>
  <si>
    <t xml:space="preserve">Програмна обробка наукових досліджень </t>
  </si>
  <si>
    <t>Методи сиснтезу апаратних засобів</t>
  </si>
  <si>
    <t>АВП Клименко</t>
  </si>
  <si>
    <t xml:space="preserve">АВП </t>
  </si>
  <si>
    <t>ХіОП</t>
  </si>
  <si>
    <t>АВП  Єнікєєв</t>
  </si>
  <si>
    <t>КІТ  Сагайда</t>
  </si>
  <si>
    <t>Мовна  Коротенко</t>
  </si>
  <si>
    <t>Фізика  Тулупенко</t>
  </si>
  <si>
    <t>АВП  Періг softscils</t>
  </si>
  <si>
    <t>ЕП</t>
  </si>
  <si>
    <t>інші</t>
  </si>
  <si>
    <t>АВП Люта</t>
  </si>
  <si>
    <t>АВП Суботін</t>
  </si>
  <si>
    <t>АВП Циганаш</t>
  </si>
  <si>
    <t>АВП Разживін</t>
  </si>
  <si>
    <t>АВП Суботін, Люта</t>
  </si>
  <si>
    <t>1.3 ЦИКЛ НАУКОВО-ДОСЛІДНОЇ ПІДГОТОВКИ</t>
  </si>
  <si>
    <t>1.4 ПРАКТИЧНА ПІДГОТОВКА</t>
  </si>
  <si>
    <t>3</t>
  </si>
  <si>
    <t>Наукова робота та принципи її організації</t>
  </si>
  <si>
    <t xml:space="preserve">Системний аналіз об'єктів автоматизації </t>
  </si>
  <si>
    <t>Науково-дослідна робота за темою магістерської роботи</t>
  </si>
  <si>
    <t>2.3 ЦИКЛ НАУКОВО-ДОСЛІДНОЇ ПІДГОТОВКИ</t>
  </si>
  <si>
    <t>Цільова індивідуальна підготовка</t>
  </si>
  <si>
    <t xml:space="preserve">Переддипломна практика </t>
  </si>
  <si>
    <t>4 тижні</t>
  </si>
  <si>
    <t>1 день на тиждень (90 годин)</t>
  </si>
  <si>
    <t>1ф, 2ф, 3ф</t>
  </si>
  <si>
    <t>Всього п.2.3.:</t>
  </si>
  <si>
    <t>1.5  АТЕСТАЦІЯ</t>
  </si>
  <si>
    <t>Всього п.1.5.:</t>
  </si>
  <si>
    <t>1.3.2</t>
  </si>
  <si>
    <t>1.3.3</t>
  </si>
  <si>
    <t>1.3.4</t>
  </si>
  <si>
    <t>1.3.5</t>
  </si>
  <si>
    <t>Дисципліна 2 семестру - 5</t>
  </si>
  <si>
    <t>1.2.6</t>
  </si>
  <si>
    <t>Спецкурс за напрямком магістерської роботи</t>
  </si>
  <si>
    <t>Дисципліна 3 семестру - 1</t>
  </si>
  <si>
    <t>Дисципліна 3 семестру - 2</t>
  </si>
  <si>
    <t>1.1.2</t>
  </si>
  <si>
    <t>1.5.1</t>
  </si>
  <si>
    <t>2.1.6</t>
  </si>
  <si>
    <t>2.3.1</t>
  </si>
  <si>
    <t>2.3.2</t>
  </si>
  <si>
    <t>2.3.3</t>
  </si>
  <si>
    <t>2.3.4</t>
  </si>
  <si>
    <t>2.3.5</t>
  </si>
  <si>
    <t>2.2.7</t>
  </si>
  <si>
    <t>Сучасні інструменти моделювання та проектування</t>
  </si>
  <si>
    <t>2.3.6</t>
  </si>
  <si>
    <t>1.3.6</t>
  </si>
  <si>
    <t>План освітнього процесу на 2020-2021 н.р.    АКІТ-1,9</t>
  </si>
  <si>
    <t xml:space="preserve">протокол № ___    </t>
  </si>
  <si>
    <r>
      <t xml:space="preserve">підготовки:   </t>
    </r>
    <r>
      <rPr>
        <b/>
        <sz val="20"/>
        <rFont val="Times New Roman"/>
        <family val="1"/>
      </rPr>
      <t>магістра</t>
    </r>
  </si>
  <si>
    <t>Срок навчання - 1 рік 9 місяців</t>
  </si>
  <si>
    <r>
      <t xml:space="preserve">освітньо-наукова програма: </t>
    </r>
    <r>
      <rPr>
        <b/>
        <sz val="20"/>
        <rFont val="Times New Roman"/>
        <family val="1"/>
      </rPr>
      <t>Автоматизоване управління технологічними процесами</t>
    </r>
  </si>
  <si>
    <t>Д</t>
  </si>
  <si>
    <t>Екзаменаційна сесія</t>
  </si>
  <si>
    <t>Форма державної атестації (екзамен, дипломний проект (робота))</t>
  </si>
  <si>
    <t>174 год*</t>
  </si>
  <si>
    <t>174год*</t>
  </si>
  <si>
    <t>Переддипломна</t>
  </si>
  <si>
    <t>4+90год*</t>
  </si>
  <si>
    <t>Підготовка магістерської роботи</t>
  </si>
  <si>
    <t>4+264год*</t>
  </si>
  <si>
    <t>"     "                         2020р.</t>
  </si>
  <si>
    <r>
      <t xml:space="preserve">галузь знань: </t>
    </r>
    <r>
      <rPr>
        <b/>
        <sz val="20"/>
        <rFont val="Times New Roman"/>
        <family val="1"/>
      </rPr>
      <t>15 "Автоматизація та приладобудування"</t>
    </r>
  </si>
  <si>
    <t>Позначення: Т – теоретичне навчання; С – екзаменаційна сесія; П – практика; К – канікули; Д– дипломне проектування; А – атестація</t>
  </si>
  <si>
    <t xml:space="preserve">                  II. ЗВЕДЕНІ ДАНІ ПРО БЮДЖЕТ ЧАСУ, тижні                                                                                      ІІІ. ПРАКТИКА                                                     IV. АТЕСТАЦІЯ</t>
  </si>
  <si>
    <t>Атестація</t>
  </si>
  <si>
    <t>Виконання кваліфікац. роботи</t>
  </si>
  <si>
    <t xml:space="preserve">3. ПОЗАКРЕДИТНІ ДИСЦИПЛІНИ </t>
  </si>
  <si>
    <t>3.1</t>
  </si>
  <si>
    <t>Українська мова як іноземна (для іноземних громадян та осіб без громадянства)</t>
  </si>
  <si>
    <t>Гарант ОП</t>
  </si>
  <si>
    <t>В.М. Тулупенко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</si>
</sst>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_-;\-* #,##0_-;\ &quot;&quot;_-;_-@_-"/>
    <numFmt numFmtId="189" formatCode="#,##0;\-* #,##0_-;\ &quot;&quot;_-;_-@_-"/>
    <numFmt numFmtId="190" formatCode="0.0"/>
    <numFmt numFmtId="191" formatCode="0.000"/>
    <numFmt numFmtId="192" formatCode="0.0000"/>
    <numFmt numFmtId="193" formatCode="0.0000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0000000000"/>
    <numFmt numFmtId="200" formatCode="0.000000000000"/>
    <numFmt numFmtId="201" formatCode="0.0000000000000"/>
    <numFmt numFmtId="202" formatCode="0.00000000000000"/>
    <numFmt numFmtId="203" formatCode="0.000000000000000"/>
    <numFmt numFmtId="204" formatCode="0.0000000000000000"/>
    <numFmt numFmtId="205" formatCode="0.00000000000000000"/>
    <numFmt numFmtId="206" formatCode="0.000000000000000000"/>
    <numFmt numFmtId="207" formatCode="0.0000000000000000000"/>
    <numFmt numFmtId="208" formatCode="0.00000000000000000000"/>
    <numFmt numFmtId="209" formatCode="0.000000000000000000000"/>
    <numFmt numFmtId="210" formatCode="0.0000000000000000000000"/>
    <numFmt numFmtId="211" formatCode="0.00000000000000000000000"/>
    <numFmt numFmtId="212" formatCode="0.000000000000000000000000"/>
    <numFmt numFmtId="213" formatCode="0.0000000000000000000000000"/>
    <numFmt numFmtId="214" formatCode="0.00000000000000000000000000"/>
    <numFmt numFmtId="215" formatCode="0.000000000000000000000000000"/>
    <numFmt numFmtId="216" formatCode="#,##0.0_-;\-* #,##0.0_-;\ &quot;&quot;_-;_-@_-"/>
    <numFmt numFmtId="217" formatCode="#,##0.00_-;\-* #,##0.00_-;\ &quot;&quot;_-;_-@_-"/>
    <numFmt numFmtId="218" formatCode="#,##0.000_-;\-* #,##0.000_-;\ &quot;&quot;_-;_-@_-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_-;\-* #,##0_-;\ _-;_-@_-"/>
    <numFmt numFmtId="224" formatCode="#,##0;\-* #,##0_-;\ _-;_-@_-"/>
    <numFmt numFmtId="225" formatCode="[$-FC19]d\ mmmm\ yyyy\ &quot;г.&quot;"/>
    <numFmt numFmtId="226" formatCode="#,##0.0_ ;\-#,##0.0\ "/>
    <numFmt numFmtId="227" formatCode="#,##0_ ;\-#,##0\ "/>
  </numFmts>
  <fonts count="85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b/>
      <sz val="8"/>
      <name val="Arial Cyr"/>
      <family val="0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b/>
      <sz val="16"/>
      <name val="Arial Cyr"/>
      <family val="2"/>
    </font>
    <font>
      <sz val="18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4"/>
      <name val="Arial Cyr"/>
      <family val="0"/>
    </font>
    <font>
      <b/>
      <i/>
      <sz val="12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sz val="19"/>
      <name val="Times New Roman"/>
      <family val="1"/>
    </font>
    <font>
      <sz val="1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14"/>
      <color indexed="30"/>
      <name val="Arial Cyr"/>
      <family val="0"/>
    </font>
    <font>
      <sz val="12"/>
      <color indexed="17"/>
      <name val="Times New Roman"/>
      <family val="1"/>
    </font>
    <font>
      <sz val="14"/>
      <color indexed="17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  <font>
      <sz val="14"/>
      <color rgb="FF0070C0"/>
      <name val="Arial Cyr"/>
      <family val="0"/>
    </font>
    <font>
      <sz val="12"/>
      <color rgb="FF00B050"/>
      <name val="Times New Roman"/>
      <family val="1"/>
    </font>
    <font>
      <sz val="14"/>
      <color rgb="FF00B050"/>
      <name val="Arial Cyr"/>
      <family val="0"/>
    </font>
    <font>
      <sz val="12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647">
    <xf numFmtId="0" fontId="0" fillId="0" borderId="0" xfId="0" applyAlignment="1">
      <alignment/>
    </xf>
    <xf numFmtId="188" fontId="7" fillId="0" borderId="0" xfId="0" applyNumberFormat="1" applyFont="1" applyFill="1" applyBorder="1" applyAlignment="1" applyProtection="1">
      <alignment vertical="center"/>
      <protection/>
    </xf>
    <xf numFmtId="188" fontId="1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wrapText="1"/>
    </xf>
    <xf numFmtId="188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88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88" fontId="7" fillId="0" borderId="10" xfId="0" applyNumberFormat="1" applyFont="1" applyFill="1" applyBorder="1" applyAlignment="1" applyProtection="1">
      <alignment vertical="center"/>
      <protection/>
    </xf>
    <xf numFmtId="188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188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0" fillId="0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1" fillId="0" borderId="0" xfId="53" applyFont="1">
      <alignment/>
      <protection/>
    </xf>
    <xf numFmtId="0" fontId="4" fillId="0" borderId="0" xfId="53" applyFont="1">
      <alignment/>
      <protection/>
    </xf>
    <xf numFmtId="0" fontId="1" fillId="0" borderId="0" xfId="53" applyFont="1" applyAlignment="1">
      <alignment horizontal="center"/>
      <protection/>
    </xf>
    <xf numFmtId="0" fontId="1" fillId="0" borderId="0" xfId="53" applyFont="1" applyBorder="1">
      <alignment/>
      <protection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188" fontId="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/>
    </xf>
    <xf numFmtId="0" fontId="30" fillId="0" borderId="0" xfId="0" applyFont="1" applyAlignment="1">
      <alignment/>
    </xf>
    <xf numFmtId="190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24" fontId="1" fillId="0" borderId="11" xfId="0" applyNumberFormat="1" applyFont="1" applyFill="1" applyBorder="1" applyAlignment="1" applyProtection="1">
      <alignment horizontal="center" vertical="center"/>
      <protection/>
    </xf>
    <xf numFmtId="189" fontId="1" fillId="0" borderId="11" xfId="0" applyNumberFormat="1" applyFont="1" applyFill="1" applyBorder="1" applyAlignment="1" applyProtection="1">
      <alignment horizontal="center" vertical="center"/>
      <protection/>
    </xf>
    <xf numFmtId="189" fontId="1" fillId="0" borderId="12" xfId="0" applyNumberFormat="1" applyFont="1" applyFill="1" applyBorder="1" applyAlignment="1" applyProtection="1">
      <alignment horizontal="center" vertical="center"/>
      <protection/>
    </xf>
    <xf numFmtId="189" fontId="1" fillId="0" borderId="13" xfId="0" applyNumberFormat="1" applyFont="1" applyFill="1" applyBorder="1" applyAlignment="1" applyProtection="1">
      <alignment horizontal="center" vertical="center"/>
      <protection/>
    </xf>
    <xf numFmtId="188" fontId="1" fillId="0" borderId="11" xfId="0" applyNumberFormat="1" applyFont="1" applyFill="1" applyBorder="1" applyAlignment="1" applyProtection="1">
      <alignment vertical="center"/>
      <protection/>
    </xf>
    <xf numFmtId="188" fontId="1" fillId="0" borderId="12" xfId="0" applyNumberFormat="1" applyFont="1" applyFill="1" applyBorder="1" applyAlignment="1" applyProtection="1">
      <alignment vertical="center"/>
      <protection/>
    </xf>
    <xf numFmtId="188" fontId="1" fillId="0" borderId="13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190" fontId="5" fillId="0" borderId="14" xfId="0" applyNumberFormat="1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/>
    </xf>
    <xf numFmtId="188" fontId="1" fillId="0" borderId="15" xfId="0" applyNumberFormat="1" applyFont="1" applyFill="1" applyBorder="1" applyAlignment="1" applyProtection="1">
      <alignment horizontal="center" vertical="center"/>
      <protection/>
    </xf>
    <xf numFmtId="188" fontId="1" fillId="0" borderId="16" xfId="0" applyNumberFormat="1" applyFont="1" applyFill="1" applyBorder="1" applyAlignment="1" applyProtection="1">
      <alignment horizontal="center" vertical="center"/>
      <protection/>
    </xf>
    <xf numFmtId="188" fontId="1" fillId="0" borderId="17" xfId="0" applyNumberFormat="1" applyFont="1" applyFill="1" applyBorder="1" applyAlignment="1" applyProtection="1">
      <alignment horizontal="center" vertical="center"/>
      <protection/>
    </xf>
    <xf numFmtId="224" fontId="1" fillId="0" borderId="12" xfId="0" applyNumberFormat="1" applyFont="1" applyFill="1" applyBorder="1" applyAlignment="1" applyProtection="1">
      <alignment horizontal="center" vertical="center"/>
      <protection/>
    </xf>
    <xf numFmtId="188" fontId="1" fillId="0" borderId="18" xfId="0" applyNumberFormat="1" applyFont="1" applyFill="1" applyBorder="1" applyAlignment="1" applyProtection="1">
      <alignment horizontal="center" vertical="center" wrapText="1"/>
      <protection/>
    </xf>
    <xf numFmtId="188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189" fontId="1" fillId="0" borderId="15" xfId="0" applyNumberFormat="1" applyFont="1" applyFill="1" applyBorder="1" applyAlignment="1" applyProtection="1">
      <alignment horizontal="center" vertical="center"/>
      <protection/>
    </xf>
    <xf numFmtId="189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vertical="center" wrapText="1"/>
    </xf>
    <xf numFmtId="2" fontId="1" fillId="0" borderId="22" xfId="0" applyNumberFormat="1" applyFont="1" applyFill="1" applyBorder="1" applyAlignment="1">
      <alignment vertical="center" wrapText="1"/>
    </xf>
    <xf numFmtId="2" fontId="1" fillId="0" borderId="30" xfId="0" applyNumberFormat="1" applyFont="1" applyFill="1" applyBorder="1" applyAlignment="1">
      <alignment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vertical="center" wrapText="1"/>
      <protection/>
    </xf>
    <xf numFmtId="190" fontId="5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/>
    </xf>
    <xf numFmtId="0" fontId="1" fillId="0" borderId="3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>
      <alignment horizontal="center" vertical="center" wrapText="1"/>
    </xf>
    <xf numFmtId="1" fontId="1" fillId="0" borderId="34" xfId="0" applyNumberFormat="1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 wrapText="1"/>
    </xf>
    <xf numFmtId="188" fontId="1" fillId="0" borderId="35" xfId="0" applyNumberFormat="1" applyFont="1" applyFill="1" applyBorder="1" applyAlignment="1" applyProtection="1">
      <alignment horizontal="center" vertical="center" wrapText="1"/>
      <protection/>
    </xf>
    <xf numFmtId="2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>
      <alignment horizontal="center" vertical="center" wrapText="1"/>
    </xf>
    <xf numFmtId="0" fontId="81" fillId="0" borderId="0" xfId="0" applyFont="1" applyAlignment="1">
      <alignment/>
    </xf>
    <xf numFmtId="0" fontId="81" fillId="0" borderId="0" xfId="0" applyFont="1" applyFill="1" applyAlignment="1">
      <alignment/>
    </xf>
    <xf numFmtId="1" fontId="1" fillId="0" borderId="34" xfId="0" applyNumberFormat="1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224" fontId="1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188" fontId="1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82" fillId="0" borderId="22" xfId="0" applyFont="1" applyFill="1" applyBorder="1" applyAlignment="1">
      <alignment horizontal="center" vertical="center" wrapText="1"/>
    </xf>
    <xf numFmtId="0" fontId="83" fillId="0" borderId="0" xfId="0" applyFont="1" applyFill="1" applyAlignment="1">
      <alignment/>
    </xf>
    <xf numFmtId="0" fontId="0" fillId="0" borderId="0" xfId="53" applyFill="1" applyBorder="1" applyAlignment="1">
      <alignment horizontal="center" vertical="center"/>
      <protection/>
    </xf>
    <xf numFmtId="49" fontId="0" fillId="0" borderId="0" xfId="53" applyNumberFormat="1" applyFill="1" applyBorder="1" applyAlignment="1">
      <alignment horizontal="right" vertical="center"/>
      <protection/>
    </xf>
    <xf numFmtId="0" fontId="1" fillId="0" borderId="0" xfId="53" applyFont="1" applyFill="1">
      <alignment/>
      <protection/>
    </xf>
    <xf numFmtId="0" fontId="1" fillId="0" borderId="0" xfId="54" applyFont="1" applyFill="1" applyBorder="1" applyAlignment="1">
      <alignment horizontal="right" vertical="center"/>
      <protection/>
    </xf>
    <xf numFmtId="0" fontId="0" fillId="0" borderId="0" xfId="53" applyFill="1" applyBorder="1" applyAlignment="1">
      <alignment horizontal="right" vertical="center"/>
      <protection/>
    </xf>
    <xf numFmtId="188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2" fontId="1" fillId="0" borderId="35" xfId="0" applyNumberFormat="1" applyFont="1" applyFill="1" applyBorder="1" applyAlignment="1">
      <alignment vertical="center" wrapText="1"/>
    </xf>
    <xf numFmtId="2" fontId="1" fillId="0" borderId="21" xfId="0" applyNumberFormat="1" applyFont="1" applyFill="1" applyBorder="1" applyAlignment="1">
      <alignment vertical="center" wrapText="1"/>
    </xf>
    <xf numFmtId="2" fontId="1" fillId="0" borderId="38" xfId="0" applyNumberFormat="1" applyFont="1" applyFill="1" applyBorder="1" applyAlignment="1">
      <alignment vertical="center" wrapText="1"/>
    </xf>
    <xf numFmtId="188" fontId="1" fillId="0" borderId="32" xfId="0" applyNumberFormat="1" applyFont="1" applyFill="1" applyBorder="1" applyAlignment="1" applyProtection="1">
      <alignment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center" vertical="center"/>
      <protection/>
    </xf>
    <xf numFmtId="188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>
      <alignment horizontal="center" vertical="center" wrapText="1"/>
    </xf>
    <xf numFmtId="190" fontId="1" fillId="0" borderId="43" xfId="0" applyNumberFormat="1" applyFont="1" applyFill="1" applyBorder="1" applyAlignment="1" applyProtection="1">
      <alignment horizontal="center" vertical="center"/>
      <protection/>
    </xf>
    <xf numFmtId="190" fontId="5" fillId="0" borderId="44" xfId="0" applyNumberFormat="1" applyFont="1" applyFill="1" applyBorder="1" applyAlignment="1">
      <alignment horizontal="center" vertical="center" wrapText="1"/>
    </xf>
    <xf numFmtId="190" fontId="1" fillId="0" borderId="43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190" fontId="5" fillId="0" borderId="44" xfId="0" applyNumberFormat="1" applyFont="1" applyFill="1" applyBorder="1" applyAlignment="1" applyProtection="1">
      <alignment horizontal="center" vertical="center"/>
      <protection/>
    </xf>
    <xf numFmtId="224" fontId="1" fillId="0" borderId="30" xfId="0" applyNumberFormat="1" applyFont="1" applyFill="1" applyBorder="1" applyAlignment="1" applyProtection="1">
      <alignment horizontal="center" vertical="center"/>
      <protection/>
    </xf>
    <xf numFmtId="190" fontId="1" fillId="0" borderId="45" xfId="0" applyNumberFormat="1" applyFont="1" applyFill="1" applyBorder="1" applyAlignment="1" applyProtection="1">
      <alignment horizontal="center" vertical="center"/>
      <protection/>
    </xf>
    <xf numFmtId="188" fontId="82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vertical="center" wrapText="1"/>
      <protection/>
    </xf>
    <xf numFmtId="188" fontId="1" fillId="0" borderId="46" xfId="0" applyNumberFormat="1" applyFont="1" applyFill="1" applyBorder="1" applyAlignment="1" applyProtection="1">
      <alignment horizontal="center" vertical="center"/>
      <protection/>
    </xf>
    <xf numFmtId="190" fontId="5" fillId="0" borderId="47" xfId="0" applyNumberFormat="1" applyFont="1" applyFill="1" applyBorder="1" applyAlignment="1">
      <alignment horizontal="center" vertical="center" wrapText="1"/>
    </xf>
    <xf numFmtId="188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39" xfId="0" applyNumberFormat="1" applyFont="1" applyFill="1" applyBorder="1" applyAlignment="1" applyProtection="1">
      <alignment vertical="center" wrapText="1"/>
      <protection/>
    </xf>
    <xf numFmtId="190" fontId="5" fillId="0" borderId="18" xfId="0" applyNumberFormat="1" applyFont="1" applyFill="1" applyBorder="1" applyAlignment="1" applyProtection="1">
      <alignment horizontal="center" vertical="center"/>
      <protection/>
    </xf>
    <xf numFmtId="190" fontId="5" fillId="0" borderId="19" xfId="0" applyNumberFormat="1" applyFont="1" applyFill="1" applyBorder="1" applyAlignment="1" applyProtection="1">
      <alignment horizontal="center" vertical="center"/>
      <protection/>
    </xf>
    <xf numFmtId="190" fontId="5" fillId="0" borderId="48" xfId="0" applyNumberFormat="1" applyFont="1" applyFill="1" applyBorder="1" applyAlignment="1" applyProtection="1">
      <alignment horizontal="center" vertical="center"/>
      <protection/>
    </xf>
    <xf numFmtId="190" fontId="5" fillId="0" borderId="23" xfId="0" applyNumberFormat="1" applyFont="1" applyFill="1" applyBorder="1" applyAlignment="1" applyProtection="1">
      <alignment horizontal="center" vertical="center"/>
      <protection/>
    </xf>
    <xf numFmtId="190" fontId="5" fillId="0" borderId="22" xfId="0" applyNumberFormat="1" applyFont="1" applyFill="1" applyBorder="1" applyAlignment="1" applyProtection="1">
      <alignment horizontal="center" vertical="center"/>
      <protection/>
    </xf>
    <xf numFmtId="190" fontId="5" fillId="0" borderId="30" xfId="0" applyNumberFormat="1" applyFont="1" applyFill="1" applyBorder="1" applyAlignment="1" applyProtection="1">
      <alignment horizontal="center" vertical="center"/>
      <protection/>
    </xf>
    <xf numFmtId="190" fontId="1" fillId="0" borderId="49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/>
    </xf>
    <xf numFmtId="0" fontId="81" fillId="0" borderId="0" xfId="0" applyFont="1" applyBorder="1" applyAlignment="1">
      <alignment/>
    </xf>
    <xf numFmtId="0" fontId="81" fillId="0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0" fontId="83" fillId="0" borderId="0" xfId="0" applyFont="1" applyFill="1" applyBorder="1" applyAlignment="1">
      <alignment/>
    </xf>
    <xf numFmtId="190" fontId="5" fillId="0" borderId="0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 applyProtection="1">
      <alignment horizontal="center" vertical="center"/>
      <protection/>
    </xf>
    <xf numFmtId="224" fontId="1" fillId="0" borderId="25" xfId="0" applyNumberFormat="1" applyFont="1" applyFill="1" applyBorder="1" applyAlignment="1" applyProtection="1">
      <alignment horizontal="center" vertical="center"/>
      <protection/>
    </xf>
    <xf numFmtId="2" fontId="1" fillId="0" borderId="25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190" fontId="5" fillId="0" borderId="50" xfId="0" applyNumberFormat="1" applyFont="1" applyFill="1" applyBorder="1" applyAlignment="1">
      <alignment horizontal="center" vertical="center" wrapText="1"/>
    </xf>
    <xf numFmtId="190" fontId="5" fillId="0" borderId="21" xfId="0" applyNumberFormat="1" applyFont="1" applyFill="1" applyBorder="1" applyAlignment="1">
      <alignment horizontal="center" vertical="center" wrapText="1"/>
    </xf>
    <xf numFmtId="224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51" xfId="0" applyNumberFormat="1" applyFont="1" applyFill="1" applyBorder="1" applyAlignment="1">
      <alignment horizontal="left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wrapText="1"/>
    </xf>
    <xf numFmtId="188" fontId="1" fillId="0" borderId="54" xfId="0" applyNumberFormat="1" applyFont="1" applyFill="1" applyBorder="1" applyAlignment="1" applyProtection="1">
      <alignment horizontal="center" vertical="center"/>
      <protection/>
    </xf>
    <xf numFmtId="188" fontId="1" fillId="0" borderId="51" xfId="0" applyNumberFormat="1" applyFont="1" applyFill="1" applyBorder="1" applyAlignment="1" applyProtection="1">
      <alignment horizontal="center" vertical="center"/>
      <protection/>
    </xf>
    <xf numFmtId="224" fontId="1" fillId="0" borderId="53" xfId="0" applyNumberFormat="1" applyFont="1" applyFill="1" applyBorder="1" applyAlignment="1" applyProtection="1">
      <alignment horizontal="center" vertical="center"/>
      <protection/>
    </xf>
    <xf numFmtId="0" fontId="1" fillId="0" borderId="34" xfId="0" applyNumberFormat="1" applyFont="1" applyFill="1" applyBorder="1" applyAlignment="1">
      <alignment horizontal="center" vertical="center" wrapText="1"/>
    </xf>
    <xf numFmtId="189" fontId="1" fillId="0" borderId="34" xfId="0" applyNumberFormat="1" applyFont="1" applyFill="1" applyBorder="1" applyAlignment="1" applyProtection="1">
      <alignment horizontal="center" vertical="center"/>
      <protection/>
    </xf>
    <xf numFmtId="188" fontId="1" fillId="0" borderId="34" xfId="0" applyNumberFormat="1" applyFont="1" applyFill="1" applyBorder="1" applyAlignment="1" applyProtection="1">
      <alignment vertical="center"/>
      <protection/>
    </xf>
    <xf numFmtId="224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188" fontId="1" fillId="0" borderId="55" xfId="0" applyNumberFormat="1" applyFont="1" applyFill="1" applyBorder="1" applyAlignment="1" applyProtection="1">
      <alignment horizontal="center" vertical="center"/>
      <protection/>
    </xf>
    <xf numFmtId="190" fontId="5" fillId="0" borderId="32" xfId="0" applyNumberFormat="1" applyFont="1" applyFill="1" applyBorder="1" applyAlignment="1" applyProtection="1">
      <alignment horizontal="center" vertical="center"/>
      <protection/>
    </xf>
    <xf numFmtId="190" fontId="5" fillId="0" borderId="21" xfId="0" applyNumberFormat="1" applyFont="1" applyFill="1" applyBorder="1" applyAlignment="1" applyProtection="1">
      <alignment horizontal="center" vertical="center"/>
      <protection/>
    </xf>
    <xf numFmtId="190" fontId="1" fillId="0" borderId="45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90" fontId="5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9" fillId="0" borderId="32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190" fontId="5" fillId="0" borderId="50" xfId="0" applyNumberFormat="1" applyFont="1" applyFill="1" applyBorder="1" applyAlignment="1">
      <alignment horizontal="center" vertical="center"/>
    </xf>
    <xf numFmtId="190" fontId="5" fillId="0" borderId="32" xfId="0" applyNumberFormat="1" applyFont="1" applyFill="1" applyBorder="1" applyAlignment="1">
      <alignment horizontal="center" vertical="center"/>
    </xf>
    <xf numFmtId="190" fontId="5" fillId="0" borderId="21" xfId="0" applyNumberFormat="1" applyFont="1" applyFill="1" applyBorder="1" applyAlignment="1">
      <alignment horizontal="center" vertical="center"/>
    </xf>
    <xf numFmtId="190" fontId="5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0" borderId="27" xfId="0" applyFont="1" applyFill="1" applyBorder="1" applyAlignment="1">
      <alignment/>
    </xf>
    <xf numFmtId="227" fontId="1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29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88" fontId="1" fillId="0" borderId="16" xfId="0" applyNumberFormat="1" applyFont="1" applyFill="1" applyBorder="1" applyAlignment="1" applyProtection="1">
      <alignment horizontal="center" vertical="center"/>
      <protection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224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53" xfId="0" applyNumberFormat="1" applyFont="1" applyFill="1" applyBorder="1" applyAlignment="1" applyProtection="1">
      <alignment horizontal="center" vertical="center"/>
      <protection/>
    </xf>
    <xf numFmtId="188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left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33" fillId="0" borderId="57" xfId="0" applyNumberFormat="1" applyFont="1" applyFill="1" applyBorder="1" applyAlignment="1" applyProtection="1">
      <alignment horizontal="center" vertical="center"/>
      <protection/>
    </xf>
    <xf numFmtId="0" fontId="35" fillId="34" borderId="16" xfId="0" applyFont="1" applyFill="1" applyBorder="1" applyAlignment="1">
      <alignment horizontal="left" vertical="center" wrapText="1"/>
    </xf>
    <xf numFmtId="2" fontId="33" fillId="0" borderId="16" xfId="0" applyNumberFormat="1" applyFont="1" applyFill="1" applyBorder="1" applyAlignment="1" applyProtection="1">
      <alignment horizontal="center" vertical="center"/>
      <protection/>
    </xf>
    <xf numFmtId="188" fontId="1" fillId="0" borderId="57" xfId="0" applyNumberFormat="1" applyFont="1" applyFill="1" applyBorder="1" applyAlignment="1" applyProtection="1">
      <alignment horizontal="center" vertical="center"/>
      <protection/>
    </xf>
    <xf numFmtId="190" fontId="1" fillId="0" borderId="58" xfId="0" applyNumberFormat="1" applyFont="1" applyFill="1" applyBorder="1" applyAlignment="1" applyProtection="1">
      <alignment horizontal="center" vertical="center"/>
      <protection/>
    </xf>
    <xf numFmtId="190" fontId="1" fillId="0" borderId="59" xfId="0" applyNumberFormat="1" applyFont="1" applyFill="1" applyBorder="1" applyAlignment="1" applyProtection="1">
      <alignment horizontal="center" vertical="center"/>
      <protection/>
    </xf>
    <xf numFmtId="1" fontId="1" fillId="0" borderId="51" xfId="0" applyNumberFormat="1" applyFont="1" applyFill="1" applyBorder="1" applyAlignment="1">
      <alignment vertical="center" wrapText="1"/>
    </xf>
    <xf numFmtId="190" fontId="1" fillId="0" borderId="60" xfId="0" applyNumberFormat="1" applyFont="1" applyFill="1" applyBorder="1" applyAlignment="1" applyProtection="1">
      <alignment horizontal="center" vertical="center"/>
      <protection/>
    </xf>
    <xf numFmtId="188" fontId="1" fillId="0" borderId="23" xfId="0" applyNumberFormat="1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1" fillId="0" borderId="30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36" xfId="0" applyNumberFormat="1" applyFont="1" applyFill="1" applyBorder="1" applyAlignment="1">
      <alignment horizontal="center" vertical="center" wrapText="1"/>
    </xf>
    <xf numFmtId="0" fontId="1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1" fontId="1" fillId="0" borderId="51" xfId="0" applyNumberFormat="1" applyFont="1" applyFill="1" applyBorder="1" applyAlignment="1">
      <alignment horizontal="left" vertical="center" wrapText="1"/>
    </xf>
    <xf numFmtId="190" fontId="5" fillId="0" borderId="56" xfId="0" applyNumberFormat="1" applyFont="1" applyFill="1" applyBorder="1" applyAlignment="1">
      <alignment horizontal="center" vertical="center"/>
    </xf>
    <xf numFmtId="190" fontId="5" fillId="0" borderId="15" xfId="0" applyNumberFormat="1" applyFont="1" applyFill="1" applyBorder="1" applyAlignment="1">
      <alignment horizontal="center" vertical="center"/>
    </xf>
    <xf numFmtId="190" fontId="5" fillId="0" borderId="16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>
      <alignment horizontal="left" vertical="center" wrapText="1"/>
    </xf>
    <xf numFmtId="224" fontId="1" fillId="0" borderId="57" xfId="0" applyNumberFormat="1" applyFont="1" applyFill="1" applyBorder="1" applyAlignment="1" applyProtection="1">
      <alignment horizontal="center" vertical="center"/>
      <protection/>
    </xf>
    <xf numFmtId="190" fontId="1" fillId="0" borderId="58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188" fontId="1" fillId="0" borderId="32" xfId="0" applyNumberFormat="1" applyFont="1" applyFill="1" applyBorder="1" applyAlignment="1" applyProtection="1">
      <alignment horizontal="center" vertical="center" wrapText="1"/>
      <protection/>
    </xf>
    <xf numFmtId="188" fontId="1" fillId="0" borderId="21" xfId="0" applyNumberFormat="1" applyFont="1" applyFill="1" applyBorder="1" applyAlignment="1" applyProtection="1">
      <alignment horizontal="center" vertical="center" wrapText="1"/>
      <protection/>
    </xf>
    <xf numFmtId="188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34" xfId="0" applyNumberFormat="1" applyFont="1" applyFill="1" applyBorder="1" applyAlignment="1">
      <alignment horizontal="left" vertical="center" wrapText="1"/>
    </xf>
    <xf numFmtId="49" fontId="36" fillId="0" borderId="34" xfId="0" applyNumberFormat="1" applyFont="1" applyFill="1" applyBorder="1" applyAlignment="1">
      <alignment horizontal="left" vertical="center" wrapText="1"/>
    </xf>
    <xf numFmtId="188" fontId="1" fillId="0" borderId="19" xfId="0" applyNumberFormat="1" applyFont="1" applyFill="1" applyBorder="1" applyAlignment="1" applyProtection="1">
      <alignment vertical="center"/>
      <protection/>
    </xf>
    <xf numFmtId="188" fontId="1" fillId="0" borderId="48" xfId="0" applyNumberFormat="1" applyFont="1" applyFill="1" applyBorder="1" applyAlignment="1" applyProtection="1">
      <alignment vertical="center"/>
      <protection/>
    </xf>
    <xf numFmtId="1" fontId="1" fillId="0" borderId="62" xfId="0" applyNumberFormat="1" applyFont="1" applyFill="1" applyBorder="1" applyAlignment="1">
      <alignment horizontal="left" vertical="center" wrapText="1"/>
    </xf>
    <xf numFmtId="0" fontId="5" fillId="0" borderId="40" xfId="0" applyNumberFormat="1" applyFont="1" applyFill="1" applyBorder="1" applyAlignment="1" applyProtection="1">
      <alignment horizontal="center" vertical="center" wrapText="1"/>
      <protection/>
    </xf>
    <xf numFmtId="2" fontId="1" fillId="0" borderId="23" xfId="0" applyNumberFormat="1" applyFont="1" applyFill="1" applyBorder="1" applyAlignment="1" applyProtection="1">
      <alignment vertical="center"/>
      <protection/>
    </xf>
    <xf numFmtId="2" fontId="1" fillId="0" borderId="22" xfId="0" applyNumberFormat="1" applyFont="1" applyFill="1" applyBorder="1" applyAlignment="1" applyProtection="1">
      <alignment vertical="center"/>
      <protection/>
    </xf>
    <xf numFmtId="2" fontId="1" fillId="0" borderId="30" xfId="0" applyNumberFormat="1" applyFont="1" applyFill="1" applyBorder="1" applyAlignment="1" applyProtection="1">
      <alignment vertical="center"/>
      <protection/>
    </xf>
    <xf numFmtId="188" fontId="1" fillId="0" borderId="26" xfId="0" applyNumberFormat="1" applyFont="1" applyFill="1" applyBorder="1" applyAlignment="1" applyProtection="1">
      <alignment vertical="center"/>
      <protection/>
    </xf>
    <xf numFmtId="188" fontId="5" fillId="0" borderId="0" xfId="0" applyNumberFormat="1" applyFont="1" applyFill="1" applyBorder="1" applyAlignment="1" applyProtection="1">
      <alignment horizontal="center" vertical="center"/>
      <protection/>
    </xf>
    <xf numFmtId="188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190" fontId="5" fillId="0" borderId="38" xfId="0" applyNumberFormat="1" applyFont="1" applyFill="1" applyBorder="1" applyAlignment="1" applyProtection="1">
      <alignment horizontal="center" vertical="center"/>
      <protection/>
    </xf>
    <xf numFmtId="188" fontId="1" fillId="0" borderId="38" xfId="0" applyNumberFormat="1" applyFont="1" applyFill="1" applyBorder="1" applyAlignment="1" applyProtection="1">
      <alignment horizontal="center" vertical="center" wrapText="1"/>
      <protection/>
    </xf>
    <xf numFmtId="189" fontId="1" fillId="0" borderId="30" xfId="0" applyNumberFormat="1" applyFont="1" applyFill="1" applyBorder="1" applyAlignment="1" applyProtection="1">
      <alignment horizontal="center" vertical="center"/>
      <protection/>
    </xf>
    <xf numFmtId="188" fontId="1" fillId="0" borderId="34" xfId="0" applyNumberFormat="1" applyFont="1" applyFill="1" applyBorder="1" applyAlignment="1" applyProtection="1">
      <alignment horizontal="center" vertical="center"/>
      <protection/>
    </xf>
    <xf numFmtId="189" fontId="1" fillId="0" borderId="36" xfId="0" applyNumberFormat="1" applyFont="1" applyFill="1" applyBorder="1" applyAlignment="1" applyProtection="1">
      <alignment horizontal="center" vertical="center"/>
      <protection/>
    </xf>
    <xf numFmtId="189" fontId="1" fillId="0" borderId="20" xfId="0" applyNumberFormat="1" applyFont="1" applyFill="1" applyBorder="1" applyAlignment="1" applyProtection="1">
      <alignment horizontal="center" vertical="center"/>
      <protection/>
    </xf>
    <xf numFmtId="189" fontId="1" fillId="0" borderId="63" xfId="0" applyNumberFormat="1" applyFont="1" applyFill="1" applyBorder="1" applyAlignment="1" applyProtection="1">
      <alignment horizontal="center" vertical="center"/>
      <protection/>
    </xf>
    <xf numFmtId="189" fontId="1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224" fontId="1" fillId="0" borderId="22" xfId="0" applyNumberFormat="1" applyFont="1" applyFill="1" applyBorder="1" applyAlignment="1" applyProtection="1">
      <alignment horizontal="center" vertical="center"/>
      <protection/>
    </xf>
    <xf numFmtId="188" fontId="1" fillId="0" borderId="30" xfId="0" applyNumberFormat="1" applyFont="1" applyFill="1" applyBorder="1" applyAlignment="1" applyProtection="1">
      <alignment horizontal="center" vertical="center"/>
      <protection/>
    </xf>
    <xf numFmtId="188" fontId="1" fillId="0" borderId="57" xfId="0" applyNumberFormat="1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227" fontId="1" fillId="0" borderId="36" xfId="0" applyNumberFormat="1" applyFont="1" applyFill="1" applyBorder="1" applyAlignment="1" applyProtection="1">
      <alignment horizontal="center" vertical="center"/>
      <protection/>
    </xf>
    <xf numFmtId="224" fontId="1" fillId="0" borderId="20" xfId="0" applyNumberFormat="1" applyFont="1" applyFill="1" applyBorder="1" applyAlignment="1" applyProtection="1">
      <alignment horizontal="center" vertical="center"/>
      <protection/>
    </xf>
    <xf numFmtId="224" fontId="1" fillId="0" borderId="63" xfId="0" applyNumberFormat="1" applyFont="1" applyFill="1" applyBorder="1" applyAlignment="1" applyProtection="1">
      <alignment horizontal="center" vertical="center"/>
      <protection/>
    </xf>
    <xf numFmtId="1" fontId="1" fillId="0" borderId="62" xfId="0" applyNumberFormat="1" applyFont="1" applyFill="1" applyBorder="1" applyAlignment="1">
      <alignment horizontal="left" vertical="center" wrapText="1"/>
    </xf>
    <xf numFmtId="2" fontId="1" fillId="0" borderId="30" xfId="0" applyNumberFormat="1" applyFont="1" applyFill="1" applyBorder="1" applyAlignment="1">
      <alignment horizontal="center" vertical="center" wrapText="1"/>
    </xf>
    <xf numFmtId="0" fontId="1" fillId="0" borderId="63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64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188" fontId="1" fillId="0" borderId="21" xfId="0" applyNumberFormat="1" applyFont="1" applyFill="1" applyBorder="1" applyAlignment="1" applyProtection="1">
      <alignment vertical="center"/>
      <protection/>
    </xf>
    <xf numFmtId="188" fontId="1" fillId="0" borderId="38" xfId="0" applyNumberFormat="1" applyFont="1" applyFill="1" applyBorder="1" applyAlignment="1" applyProtection="1">
      <alignment vertical="center"/>
      <protection/>
    </xf>
    <xf numFmtId="188" fontId="1" fillId="0" borderId="14" xfId="0" applyNumberFormat="1" applyFont="1" applyFill="1" applyBorder="1" applyAlignment="1" applyProtection="1">
      <alignment vertical="center"/>
      <protection/>
    </xf>
    <xf numFmtId="188" fontId="1" fillId="0" borderId="22" xfId="0" applyNumberFormat="1" applyFont="1" applyFill="1" applyBorder="1" applyAlignment="1" applyProtection="1">
      <alignment horizontal="center" vertical="center"/>
      <protection/>
    </xf>
    <xf numFmtId="188" fontId="1" fillId="0" borderId="63" xfId="0" applyNumberFormat="1" applyFont="1" applyFill="1" applyBorder="1" applyAlignment="1" applyProtection="1">
      <alignment horizontal="center" vertical="center"/>
      <protection/>
    </xf>
    <xf numFmtId="188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>
      <alignment horizontal="center" vertical="center"/>
    </xf>
    <xf numFmtId="188" fontId="82" fillId="0" borderId="46" xfId="0" applyNumberFormat="1" applyFont="1" applyFill="1" applyBorder="1" applyAlignment="1" applyProtection="1">
      <alignment horizontal="center" vertical="center"/>
      <protection/>
    </xf>
    <xf numFmtId="188" fontId="82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>
      <alignment horizontal="center" vertical="center" wrapText="1"/>
    </xf>
    <xf numFmtId="0" fontId="1" fillId="0" borderId="57" xfId="0" applyNumberFormat="1" applyFont="1" applyFill="1" applyBorder="1" applyAlignment="1">
      <alignment horizontal="left" vertical="center" wrapText="1"/>
    </xf>
    <xf numFmtId="1" fontId="1" fillId="0" borderId="12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190" fontId="1" fillId="0" borderId="65" xfId="0" applyNumberFormat="1" applyFont="1" applyFill="1" applyBorder="1" applyAlignment="1" applyProtection="1">
      <alignment horizontal="center" vertical="center"/>
      <protection/>
    </xf>
    <xf numFmtId="49" fontId="5" fillId="0" borderId="34" xfId="0" applyNumberFormat="1" applyFont="1" applyFill="1" applyBorder="1" applyAlignment="1">
      <alignment horizontal="center" vertical="center" wrapText="1"/>
    </xf>
    <xf numFmtId="188" fontId="1" fillId="0" borderId="34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vertical="center" wrapText="1"/>
    </xf>
    <xf numFmtId="2" fontId="1" fillId="0" borderId="28" xfId="0" applyNumberFormat="1" applyFont="1" applyFill="1" applyBorder="1" applyAlignment="1">
      <alignment vertical="center" wrapText="1"/>
    </xf>
    <xf numFmtId="2" fontId="1" fillId="0" borderId="46" xfId="0" applyNumberFormat="1" applyFont="1" applyFill="1" applyBorder="1" applyAlignment="1">
      <alignment vertical="center" wrapText="1"/>
    </xf>
    <xf numFmtId="190" fontId="1" fillId="0" borderId="58" xfId="0" applyNumberFormat="1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227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/>
      <protection/>
    </xf>
    <xf numFmtId="227" fontId="1" fillId="0" borderId="29" xfId="0" applyNumberFormat="1" applyFont="1" applyFill="1" applyBorder="1" applyAlignment="1" applyProtection="1">
      <alignment horizontal="center" vertical="center"/>
      <protection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51" xfId="0" applyNumberFormat="1" applyFont="1" applyFill="1" applyBorder="1" applyAlignment="1">
      <alignment horizontal="center" vertical="center" wrapText="1"/>
    </xf>
    <xf numFmtId="1" fontId="1" fillId="0" borderId="30" xfId="0" applyNumberFormat="1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224" fontId="1" fillId="0" borderId="54" xfId="0" applyNumberFormat="1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>
      <alignment horizontal="center" vertical="center" wrapText="1"/>
    </xf>
    <xf numFmtId="190" fontId="5" fillId="0" borderId="66" xfId="0" applyNumberFormat="1" applyFont="1" applyFill="1" applyBorder="1" applyAlignment="1">
      <alignment horizontal="center" vertical="center" wrapText="1"/>
    </xf>
    <xf numFmtId="188" fontId="1" fillId="0" borderId="28" xfId="0" applyNumberFormat="1" applyFont="1" applyFill="1" applyBorder="1" applyAlignment="1" applyProtection="1">
      <alignment horizontal="center" vertical="center"/>
      <protection/>
    </xf>
    <xf numFmtId="1" fontId="1" fillId="0" borderId="30" xfId="0" applyNumberFormat="1" applyFont="1" applyFill="1" applyBorder="1" applyAlignment="1">
      <alignment horizontal="left" vertical="center" wrapText="1"/>
    </xf>
    <xf numFmtId="188" fontId="1" fillId="0" borderId="48" xfId="0" applyNumberFormat="1" applyFont="1" applyFill="1" applyBorder="1" applyAlignment="1" applyProtection="1">
      <alignment horizontal="center" vertical="center"/>
      <protection/>
    </xf>
    <xf numFmtId="190" fontId="1" fillId="0" borderId="67" xfId="0" applyNumberFormat="1" applyFont="1" applyFill="1" applyBorder="1" applyAlignment="1" applyProtection="1">
      <alignment horizontal="center" vertical="center"/>
      <protection/>
    </xf>
    <xf numFmtId="190" fontId="5" fillId="0" borderId="11" xfId="0" applyNumberFormat="1" applyFont="1" applyFill="1" applyBorder="1" applyAlignment="1">
      <alignment horizontal="center" vertical="center" wrapText="1"/>
    </xf>
    <xf numFmtId="190" fontId="5" fillId="0" borderId="12" xfId="0" applyNumberFormat="1" applyFont="1" applyFill="1" applyBorder="1" applyAlignment="1">
      <alignment horizontal="center" vertical="center" wrapText="1"/>
    </xf>
    <xf numFmtId="190" fontId="5" fillId="0" borderId="13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90" fontId="5" fillId="0" borderId="3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88" fontId="1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30" xfId="0" applyNumberFormat="1" applyFont="1" applyFill="1" applyBorder="1" applyAlignment="1">
      <alignment horizontal="left" vertical="center" wrapText="1"/>
    </xf>
    <xf numFmtId="1" fontId="36" fillId="0" borderId="12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21" fillId="0" borderId="0" xfId="53" applyFont="1" applyFill="1" applyAlignment="1">
      <alignment/>
      <protection/>
    </xf>
    <xf numFmtId="0" fontId="22" fillId="0" borderId="0" xfId="53" applyFont="1" applyFill="1" applyBorder="1" applyAlignment="1">
      <alignment horizontal="center"/>
      <protection/>
    </xf>
    <xf numFmtId="0" fontId="15" fillId="0" borderId="0" xfId="53" applyFont="1" applyFill="1" applyBorder="1" applyAlignment="1">
      <alignment horizontal="left"/>
      <protection/>
    </xf>
    <xf numFmtId="0" fontId="4" fillId="0" borderId="0" xfId="53" applyFont="1" applyFill="1" applyBorder="1" applyAlignment="1">
      <alignment horizontal="left"/>
      <protection/>
    </xf>
    <xf numFmtId="0" fontId="4" fillId="0" borderId="0" xfId="53" applyFont="1" applyFill="1">
      <alignment/>
      <protection/>
    </xf>
    <xf numFmtId="0" fontId="24" fillId="0" borderId="0" xfId="53" applyFont="1" applyFill="1" applyBorder="1" applyAlignment="1">
      <alignment horizontal="left" vertical="center" wrapText="1"/>
      <protection/>
    </xf>
    <xf numFmtId="0" fontId="4" fillId="0" borderId="0" xfId="53" applyFont="1" applyFill="1" applyAlignment="1">
      <alignment horizontal="left" vertical="center" wrapText="1"/>
      <protection/>
    </xf>
    <xf numFmtId="0" fontId="23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1" fillId="0" borderId="0" xfId="53" applyFont="1" applyFill="1" applyBorder="1" applyAlignment="1">
      <alignment horizontal="center" wrapText="1"/>
      <protection/>
    </xf>
    <xf numFmtId="0" fontId="0" fillId="0" borderId="0" xfId="0" applyFill="1" applyBorder="1" applyAlignment="1">
      <alignment horizontal="center" wrapText="1"/>
    </xf>
    <xf numFmtId="0" fontId="1" fillId="0" borderId="11" xfId="53" applyFont="1" applyFill="1" applyBorder="1" applyAlignment="1">
      <alignment horizontal="center" vertical="center"/>
      <protection/>
    </xf>
    <xf numFmtId="0" fontId="1" fillId="0" borderId="20" xfId="53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horizontal="center"/>
      <protection/>
    </xf>
    <xf numFmtId="0" fontId="1" fillId="0" borderId="11" xfId="53" applyFont="1" applyFill="1" applyBorder="1" applyAlignment="1">
      <alignment horizontal="center" wrapText="1"/>
      <protection/>
    </xf>
    <xf numFmtId="0" fontId="1" fillId="0" borderId="25" xfId="53" applyFont="1" applyFill="1" applyBorder="1" applyAlignment="1">
      <alignment horizontal="center"/>
      <protection/>
    </xf>
    <xf numFmtId="0" fontId="1" fillId="0" borderId="11" xfId="53" applyFont="1" applyFill="1" applyBorder="1" applyAlignment="1">
      <alignment horizontal="center"/>
      <protection/>
    </xf>
    <xf numFmtId="0" fontId="1" fillId="0" borderId="11" xfId="53" applyFont="1" applyFill="1" applyBorder="1" applyAlignment="1">
      <alignment vertical="center" wrapText="1"/>
      <protection/>
    </xf>
    <xf numFmtId="0" fontId="1" fillId="0" borderId="11" xfId="53" applyFont="1" applyFill="1" applyBorder="1" applyAlignment="1">
      <alignment wrapText="1"/>
      <protection/>
    </xf>
    <xf numFmtId="0" fontId="1" fillId="0" borderId="67" xfId="53" applyFont="1" applyFill="1" applyBorder="1" applyAlignment="1">
      <alignment wrapText="1"/>
      <protection/>
    </xf>
    <xf numFmtId="0" fontId="1" fillId="0" borderId="25" xfId="53" applyFont="1" applyFill="1" applyBorder="1" applyAlignment="1">
      <alignment wrapText="1"/>
      <protection/>
    </xf>
    <xf numFmtId="0" fontId="1" fillId="0" borderId="0" xfId="53" applyFont="1" applyFill="1" applyBorder="1">
      <alignment/>
      <protection/>
    </xf>
    <xf numFmtId="0" fontId="1" fillId="0" borderId="0" xfId="53" applyFont="1" applyFill="1" applyAlignment="1">
      <alignment horizontal="center"/>
      <protection/>
    </xf>
    <xf numFmtId="0" fontId="5" fillId="0" borderId="0" xfId="53" applyFont="1" applyFill="1" applyBorder="1" applyAlignment="1">
      <alignment horizontal="center" wrapText="1"/>
      <protection/>
    </xf>
    <xf numFmtId="0" fontId="0" fillId="0" borderId="0" xfId="53" applyFill="1" applyAlignment="1">
      <alignment wrapText="1"/>
      <protection/>
    </xf>
    <xf numFmtId="0" fontId="22" fillId="0" borderId="0" xfId="54" applyFont="1" applyFill="1">
      <alignment/>
      <protection/>
    </xf>
    <xf numFmtId="0" fontId="15" fillId="0" borderId="0" xfId="54" applyFont="1" applyFill="1">
      <alignment/>
      <protection/>
    </xf>
    <xf numFmtId="0" fontId="21" fillId="0" borderId="0" xfId="54" applyFont="1" applyFill="1">
      <alignment/>
      <protection/>
    </xf>
    <xf numFmtId="0" fontId="15" fillId="0" borderId="0" xfId="53" applyFont="1" applyFill="1">
      <alignment/>
      <protection/>
    </xf>
    <xf numFmtId="0" fontId="6" fillId="0" borderId="0" xfId="54" applyFont="1" applyFill="1">
      <alignment/>
      <protection/>
    </xf>
    <xf numFmtId="0" fontId="16" fillId="0" borderId="0" xfId="54" applyFont="1" applyFill="1">
      <alignment/>
      <protection/>
    </xf>
    <xf numFmtId="49" fontId="5" fillId="0" borderId="0" xfId="54" applyNumberFormat="1" applyFont="1" applyFill="1" applyBorder="1" applyAlignment="1">
      <alignment horizontal="right" vertical="center"/>
      <protection/>
    </xf>
    <xf numFmtId="0" fontId="1" fillId="0" borderId="22" xfId="53" applyFont="1" applyFill="1" applyBorder="1" applyAlignment="1">
      <alignment wrapText="1"/>
      <protection/>
    </xf>
    <xf numFmtId="1" fontId="1" fillId="0" borderId="62" xfId="0" applyNumberFormat="1" applyFont="1" applyFill="1" applyBorder="1" applyAlignment="1">
      <alignment vertical="center" wrapText="1"/>
    </xf>
    <xf numFmtId="0" fontId="1" fillId="0" borderId="68" xfId="0" applyNumberFormat="1" applyFont="1" applyFill="1" applyBorder="1" applyAlignment="1" applyProtection="1">
      <alignment horizontal="center" vertical="center"/>
      <protection/>
    </xf>
    <xf numFmtId="190" fontId="34" fillId="0" borderId="0" xfId="0" applyNumberFormat="1" applyFont="1" applyFill="1" applyBorder="1" applyAlignment="1">
      <alignment horizontal="center" vertical="center"/>
    </xf>
    <xf numFmtId="1" fontId="1" fillId="0" borderId="32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190" fontId="34" fillId="0" borderId="1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39" xfId="56" applyNumberFormat="1" applyFont="1" applyFill="1" applyBorder="1" applyAlignment="1">
      <alignment horizontal="left" vertical="center" wrapText="1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48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1" fontId="1" fillId="0" borderId="19" xfId="56" applyNumberFormat="1" applyFont="1" applyFill="1" applyBorder="1" applyAlignment="1" applyProtection="1">
      <alignment horizontal="center" vertical="center"/>
      <protection/>
    </xf>
    <xf numFmtId="188" fontId="1" fillId="0" borderId="19" xfId="56" applyNumberFormat="1" applyFont="1" applyFill="1" applyBorder="1" applyAlignment="1" applyProtection="1">
      <alignment horizontal="center" vertical="center"/>
      <protection/>
    </xf>
    <xf numFmtId="1" fontId="1" fillId="0" borderId="19" xfId="56" applyNumberFormat="1" applyFont="1" applyFill="1" applyBorder="1" applyAlignment="1">
      <alignment horizontal="center" vertical="center" wrapText="1"/>
      <protection/>
    </xf>
    <xf numFmtId="0" fontId="19" fillId="0" borderId="19" xfId="0" applyFont="1" applyFill="1" applyBorder="1" applyAlignment="1">
      <alignment/>
    </xf>
    <xf numFmtId="0" fontId="19" fillId="0" borderId="39" xfId="0" applyFont="1" applyFill="1" applyBorder="1" applyAlignment="1">
      <alignment/>
    </xf>
    <xf numFmtId="0" fontId="84" fillId="0" borderId="21" xfId="0" applyFont="1" applyFill="1" applyBorder="1" applyAlignment="1">
      <alignment vertical="center"/>
    </xf>
    <xf numFmtId="190" fontId="34" fillId="0" borderId="14" xfId="0" applyNumberFormat="1" applyFont="1" applyFill="1" applyBorder="1" applyAlignment="1">
      <alignment horizontal="center" vertical="center"/>
    </xf>
    <xf numFmtId="0" fontId="18" fillId="0" borderId="0" xfId="54" applyFont="1" applyFill="1" applyBorder="1" applyAlignment="1">
      <alignment horizontal="center" vertical="center" wrapText="1"/>
      <protection/>
    </xf>
    <xf numFmtId="0" fontId="17" fillId="0" borderId="0" xfId="53" applyFont="1" applyFill="1" applyBorder="1" applyAlignment="1">
      <alignment wrapText="1"/>
      <protection/>
    </xf>
    <xf numFmtId="0" fontId="18" fillId="0" borderId="0" xfId="53" applyFont="1" applyFill="1" applyBorder="1" applyAlignment="1">
      <alignment horizontal="center" wrapText="1"/>
      <protection/>
    </xf>
    <xf numFmtId="0" fontId="17" fillId="0" borderId="0" xfId="53" applyFont="1" applyFill="1" applyBorder="1" applyAlignment="1">
      <alignment horizontal="center" wrapText="1"/>
      <protection/>
    </xf>
    <xf numFmtId="0" fontId="1" fillId="0" borderId="0" xfId="53" applyFont="1" applyFill="1" applyBorder="1" applyAlignment="1">
      <alignment horizontal="center" wrapText="1"/>
      <protection/>
    </xf>
    <xf numFmtId="0" fontId="19" fillId="0" borderId="0" xfId="53" applyFont="1" applyFill="1" applyBorder="1" applyAlignment="1">
      <alignment horizontal="center" wrapText="1"/>
      <protection/>
    </xf>
    <xf numFmtId="49" fontId="18" fillId="0" borderId="0" xfId="53" applyNumberFormat="1" applyFont="1" applyFill="1" applyBorder="1" applyAlignment="1">
      <alignment horizontal="center" wrapText="1"/>
      <protection/>
    </xf>
    <xf numFmtId="0" fontId="18" fillId="0" borderId="0" xfId="53" applyFont="1" applyFill="1" applyBorder="1" applyAlignment="1">
      <alignment wrapText="1"/>
      <protection/>
    </xf>
    <xf numFmtId="49" fontId="18" fillId="0" borderId="0" xfId="54" applyNumberFormat="1" applyFont="1" applyFill="1" applyBorder="1" applyAlignment="1">
      <alignment horizontal="left" vertical="center" wrapText="1"/>
      <protection/>
    </xf>
    <xf numFmtId="0" fontId="17" fillId="0" borderId="0" xfId="53" applyFont="1" applyFill="1" applyBorder="1" applyAlignment="1">
      <alignment horizontal="left" vertical="center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17" fillId="0" borderId="0" xfId="53" applyFont="1" applyFill="1" applyBorder="1" applyAlignment="1">
      <alignment vertical="center" wrapText="1"/>
      <protection/>
    </xf>
    <xf numFmtId="49" fontId="4" fillId="0" borderId="0" xfId="53" applyNumberFormat="1" applyFont="1" applyFill="1" applyBorder="1" applyAlignment="1">
      <alignment horizontal="center" vertical="center" wrapText="1"/>
      <protection/>
    </xf>
    <xf numFmtId="0" fontId="16" fillId="0" borderId="0" xfId="53" applyFont="1" applyFill="1" applyBorder="1" applyAlignment="1">
      <alignment horizontal="center" vertical="center" wrapText="1"/>
      <protection/>
    </xf>
    <xf numFmtId="0" fontId="16" fillId="0" borderId="0" xfId="53" applyFont="1" applyFill="1" applyBorder="1" applyAlignment="1">
      <alignment vertical="center" wrapText="1"/>
      <protection/>
    </xf>
    <xf numFmtId="0" fontId="17" fillId="0" borderId="0" xfId="53" applyFont="1" applyFill="1" applyBorder="1" applyAlignment="1">
      <alignment horizontal="right" vertical="center" wrapText="1"/>
      <protection/>
    </xf>
    <xf numFmtId="0" fontId="18" fillId="0" borderId="63" xfId="53" applyFont="1" applyFill="1" applyBorder="1" applyAlignment="1">
      <alignment horizontal="center" vertical="center" wrapText="1"/>
      <protection/>
    </xf>
    <xf numFmtId="0" fontId="18" fillId="0" borderId="69" xfId="53" applyFont="1" applyFill="1" applyBorder="1" applyAlignment="1">
      <alignment horizontal="center" vertical="center" wrapText="1"/>
      <protection/>
    </xf>
    <xf numFmtId="0" fontId="18" fillId="0" borderId="37" xfId="53" applyFont="1" applyFill="1" applyBorder="1" applyAlignment="1">
      <alignment horizontal="center" vertical="center" wrapText="1"/>
      <protection/>
    </xf>
    <xf numFmtId="0" fontId="18" fillId="0" borderId="30" xfId="53" applyFont="1" applyFill="1" applyBorder="1" applyAlignment="1">
      <alignment horizontal="center" vertical="center" wrapText="1"/>
      <protection/>
    </xf>
    <xf numFmtId="0" fontId="18" fillId="0" borderId="65" xfId="53" applyFont="1" applyFill="1" applyBorder="1" applyAlignment="1">
      <alignment horizontal="center" vertical="center" wrapText="1"/>
      <protection/>
    </xf>
    <xf numFmtId="0" fontId="18" fillId="0" borderId="23" xfId="53" applyFont="1" applyFill="1" applyBorder="1" applyAlignment="1">
      <alignment horizontal="center" vertical="center" wrapText="1"/>
      <protection/>
    </xf>
    <xf numFmtId="0" fontId="18" fillId="0" borderId="11" xfId="54" applyFont="1" applyFill="1" applyBorder="1" applyAlignment="1">
      <alignment horizontal="center" vertical="center" wrapText="1"/>
      <protection/>
    </xf>
    <xf numFmtId="0" fontId="17" fillId="0" borderId="11" xfId="53" applyFont="1" applyFill="1" applyBorder="1" applyAlignment="1">
      <alignment horizontal="center" vertical="center" wrapText="1"/>
      <protection/>
    </xf>
    <xf numFmtId="0" fontId="18" fillId="0" borderId="63" xfId="54" applyFont="1" applyFill="1" applyBorder="1" applyAlignment="1">
      <alignment horizontal="center" vertical="center" wrapText="1"/>
      <protection/>
    </xf>
    <xf numFmtId="0" fontId="18" fillId="0" borderId="69" xfId="54" applyFont="1" applyFill="1" applyBorder="1" applyAlignment="1">
      <alignment horizontal="center" vertical="center" wrapText="1"/>
      <protection/>
    </xf>
    <xf numFmtId="0" fontId="17" fillId="0" borderId="37" xfId="53" applyFont="1" applyFill="1" applyBorder="1" applyAlignment="1">
      <alignment wrapText="1"/>
      <protection/>
    </xf>
    <xf numFmtId="0" fontId="17" fillId="0" borderId="30" xfId="53" applyFont="1" applyFill="1" applyBorder="1" applyAlignment="1">
      <alignment wrapText="1"/>
      <protection/>
    </xf>
    <xf numFmtId="0" fontId="17" fillId="0" borderId="65" xfId="53" applyFont="1" applyFill="1" applyBorder="1" applyAlignment="1">
      <alignment wrapText="1"/>
      <protection/>
    </xf>
    <xf numFmtId="0" fontId="17" fillId="0" borderId="23" xfId="53" applyFont="1" applyFill="1" applyBorder="1" applyAlignment="1">
      <alignment wrapText="1"/>
      <protection/>
    </xf>
    <xf numFmtId="0" fontId="18" fillId="0" borderId="11" xfId="53" applyFont="1" applyFill="1" applyBorder="1" applyAlignment="1">
      <alignment horizontal="center" wrapText="1"/>
      <protection/>
    </xf>
    <xf numFmtId="0" fontId="18" fillId="0" borderId="11" xfId="53" applyFont="1" applyFill="1" applyBorder="1" applyAlignment="1">
      <alignment wrapText="1"/>
      <protection/>
    </xf>
    <xf numFmtId="0" fontId="18" fillId="0" borderId="11" xfId="53" applyFont="1" applyFill="1" applyBorder="1" applyAlignment="1">
      <alignment vertical="center" wrapText="1"/>
      <protection/>
    </xf>
    <xf numFmtId="0" fontId="18" fillId="0" borderId="11" xfId="53" applyFont="1" applyFill="1" applyBorder="1" applyAlignment="1">
      <alignment horizontal="center" vertical="center" wrapText="1"/>
      <protection/>
    </xf>
    <xf numFmtId="0" fontId="0" fillId="0" borderId="69" xfId="53" applyFill="1" applyBorder="1" applyAlignment="1">
      <alignment vertical="center" wrapText="1"/>
      <protection/>
    </xf>
    <xf numFmtId="0" fontId="0" fillId="0" borderId="37" xfId="53" applyFill="1" applyBorder="1" applyAlignment="1">
      <alignment vertical="center" wrapText="1"/>
      <protection/>
    </xf>
    <xf numFmtId="0" fontId="0" fillId="0" borderId="30" xfId="53" applyFill="1" applyBorder="1" applyAlignment="1">
      <alignment vertical="center" wrapText="1"/>
      <protection/>
    </xf>
    <xf numFmtId="0" fontId="0" fillId="0" borderId="65" xfId="53" applyFill="1" applyBorder="1" applyAlignment="1">
      <alignment vertical="center" wrapText="1"/>
      <protection/>
    </xf>
    <xf numFmtId="0" fontId="0" fillId="0" borderId="23" xfId="53" applyFill="1" applyBorder="1" applyAlignment="1">
      <alignment vertical="center" wrapText="1"/>
      <protection/>
    </xf>
    <xf numFmtId="49" fontId="18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67" xfId="53" applyFill="1" applyBorder="1" applyAlignment="1">
      <alignment horizontal="center" vertical="center" wrapText="1"/>
      <protection/>
    </xf>
    <xf numFmtId="0" fontId="0" fillId="0" borderId="25" xfId="53" applyFill="1" applyBorder="1" applyAlignment="1">
      <alignment horizontal="center" vertical="center" wrapText="1"/>
      <protection/>
    </xf>
    <xf numFmtId="0" fontId="18" fillId="0" borderId="12" xfId="53" applyFont="1" applyFill="1" applyBorder="1" applyAlignment="1">
      <alignment horizontal="center" vertical="center" wrapText="1"/>
      <protection/>
    </xf>
    <xf numFmtId="0" fontId="0" fillId="0" borderId="67" xfId="53" applyFill="1" applyBorder="1" applyAlignment="1">
      <alignment vertical="center" wrapText="1"/>
      <protection/>
    </xf>
    <xf numFmtId="0" fontId="0" fillId="0" borderId="25" xfId="53" applyFill="1" applyBorder="1" applyAlignment="1">
      <alignment vertical="center" wrapText="1"/>
      <protection/>
    </xf>
    <xf numFmtId="0" fontId="18" fillId="0" borderId="67" xfId="53" applyFont="1" applyFill="1" applyBorder="1" applyAlignment="1">
      <alignment horizontal="center" vertical="center" wrapText="1"/>
      <protection/>
    </xf>
    <xf numFmtId="0" fontId="18" fillId="0" borderId="25" xfId="53" applyFont="1" applyFill="1" applyBorder="1" applyAlignment="1">
      <alignment horizontal="center" vertical="center" wrapText="1"/>
      <protection/>
    </xf>
    <xf numFmtId="0" fontId="9" fillId="0" borderId="63" xfId="54" applyFont="1" applyFill="1" applyBorder="1" applyAlignment="1">
      <alignment horizontal="center" vertical="center" wrapText="1"/>
      <protection/>
    </xf>
    <xf numFmtId="0" fontId="17" fillId="0" borderId="69" xfId="53" applyFont="1" applyFill="1" applyBorder="1" applyAlignment="1">
      <alignment vertical="center" wrapText="1"/>
      <protection/>
    </xf>
    <xf numFmtId="0" fontId="17" fillId="0" borderId="37" xfId="53" applyFont="1" applyFill="1" applyBorder="1" applyAlignment="1">
      <alignment vertical="center" wrapText="1"/>
      <protection/>
    </xf>
    <xf numFmtId="0" fontId="17" fillId="0" borderId="30" xfId="53" applyFont="1" applyFill="1" applyBorder="1" applyAlignment="1">
      <alignment vertical="center" wrapText="1"/>
      <protection/>
    </xf>
    <xf numFmtId="0" fontId="17" fillId="0" borderId="65" xfId="53" applyFont="1" applyFill="1" applyBorder="1" applyAlignment="1">
      <alignment vertical="center" wrapText="1"/>
      <protection/>
    </xf>
    <xf numFmtId="0" fontId="17" fillId="0" borderId="23" xfId="53" applyFont="1" applyFill="1" applyBorder="1" applyAlignment="1">
      <alignment vertical="center" wrapText="1"/>
      <protection/>
    </xf>
    <xf numFmtId="0" fontId="17" fillId="0" borderId="69" xfId="53" applyFont="1" applyFill="1" applyBorder="1" applyAlignment="1">
      <alignment horizontal="center" vertical="center" wrapText="1"/>
      <protection/>
    </xf>
    <xf numFmtId="0" fontId="17" fillId="0" borderId="30" xfId="53" applyFont="1" applyFill="1" applyBorder="1" applyAlignment="1">
      <alignment horizontal="center" vertical="center" wrapText="1"/>
      <protection/>
    </xf>
    <xf numFmtId="0" fontId="17" fillId="0" borderId="65" xfId="53" applyFont="1" applyFill="1" applyBorder="1" applyAlignment="1">
      <alignment horizontal="center" vertical="center" wrapText="1"/>
      <protection/>
    </xf>
    <xf numFmtId="49" fontId="9" fillId="0" borderId="63" xfId="53" applyNumberFormat="1" applyFont="1" applyFill="1" applyBorder="1" applyAlignment="1">
      <alignment horizontal="center" vertical="center" wrapText="1"/>
      <protection/>
    </xf>
    <xf numFmtId="0" fontId="20" fillId="0" borderId="69" xfId="53" applyFont="1" applyFill="1" applyBorder="1" applyAlignment="1">
      <alignment horizontal="center" vertical="center" wrapText="1"/>
      <protection/>
    </xf>
    <xf numFmtId="0" fontId="20" fillId="0" borderId="37" xfId="53" applyFont="1" applyFill="1" applyBorder="1" applyAlignment="1">
      <alignment horizontal="center" vertical="center" wrapText="1"/>
      <protection/>
    </xf>
    <xf numFmtId="0" fontId="20" fillId="0" borderId="46" xfId="53" applyFont="1" applyFill="1" applyBorder="1" applyAlignment="1">
      <alignment horizontal="center" vertical="center" wrapText="1"/>
      <protection/>
    </xf>
    <xf numFmtId="0" fontId="20" fillId="0" borderId="0" xfId="53" applyFont="1" applyFill="1" applyBorder="1" applyAlignment="1">
      <alignment horizontal="center" vertical="center" wrapText="1"/>
      <protection/>
    </xf>
    <xf numFmtId="0" fontId="20" fillId="0" borderId="27" xfId="53" applyFont="1" applyFill="1" applyBorder="1" applyAlignment="1">
      <alignment horizontal="center" vertical="center" wrapText="1"/>
      <protection/>
    </xf>
    <xf numFmtId="0" fontId="20" fillId="0" borderId="30" xfId="53" applyFont="1" applyFill="1" applyBorder="1" applyAlignment="1">
      <alignment horizontal="center" vertical="center" wrapText="1"/>
      <protection/>
    </xf>
    <xf numFmtId="0" fontId="20" fillId="0" borderId="65" xfId="53" applyFont="1" applyFill="1" applyBorder="1" applyAlignment="1">
      <alignment horizontal="center" vertical="center" wrapText="1"/>
      <protection/>
    </xf>
    <xf numFmtId="0" fontId="20" fillId="0" borderId="23" xfId="53" applyFont="1" applyFill="1" applyBorder="1" applyAlignment="1">
      <alignment horizontal="center" vertical="center" wrapText="1"/>
      <protection/>
    </xf>
    <xf numFmtId="0" fontId="9" fillId="0" borderId="25" xfId="54" applyFont="1" applyFill="1" applyBorder="1" applyAlignment="1">
      <alignment horizontal="center" vertical="center" wrapText="1"/>
      <protection/>
    </xf>
    <xf numFmtId="0" fontId="9" fillId="0" borderId="11" xfId="54" applyFont="1" applyFill="1" applyBorder="1" applyAlignment="1">
      <alignment horizontal="center" vertical="center" wrapText="1"/>
      <protection/>
    </xf>
    <xf numFmtId="0" fontId="9" fillId="0" borderId="37" xfId="54" applyFont="1" applyFill="1" applyBorder="1" applyAlignment="1">
      <alignment horizontal="center" vertical="center" wrapText="1"/>
      <protection/>
    </xf>
    <xf numFmtId="0" fontId="9" fillId="0" borderId="20" xfId="54" applyFont="1" applyFill="1" applyBorder="1" applyAlignment="1">
      <alignment horizontal="center" vertical="center" wrapText="1"/>
      <protection/>
    </xf>
    <xf numFmtId="0" fontId="17" fillId="0" borderId="11" xfId="53" applyFont="1" applyFill="1" applyBorder="1" applyAlignment="1">
      <alignment wrapText="1"/>
      <protection/>
    </xf>
    <xf numFmtId="0" fontId="17" fillId="0" borderId="67" xfId="53" applyFont="1" applyFill="1" applyBorder="1" applyAlignment="1">
      <alignment horizontal="center" vertical="center" wrapText="1"/>
      <protection/>
    </xf>
    <xf numFmtId="0" fontId="17" fillId="0" borderId="25" xfId="53" applyFont="1" applyFill="1" applyBorder="1" applyAlignment="1">
      <alignment horizontal="center" vertical="center" wrapText="1"/>
      <protection/>
    </xf>
    <xf numFmtId="0" fontId="17" fillId="0" borderId="25" xfId="53" applyFont="1" applyFill="1" applyBorder="1" applyAlignment="1">
      <alignment vertical="center" wrapText="1"/>
      <protection/>
    </xf>
    <xf numFmtId="0" fontId="9" fillId="0" borderId="0" xfId="53" applyFont="1" applyFill="1" applyBorder="1" applyAlignment="1">
      <alignment horizontal="center" wrapText="1"/>
      <protection/>
    </xf>
    <xf numFmtId="0" fontId="17" fillId="0" borderId="0" xfId="53" applyFont="1" applyFill="1" applyAlignment="1">
      <alignment wrapText="1"/>
      <protection/>
    </xf>
    <xf numFmtId="0" fontId="18" fillId="0" borderId="46" xfId="53" applyFont="1" applyFill="1" applyBorder="1" applyAlignment="1">
      <alignment horizontal="center" vertical="center" wrapText="1"/>
      <protection/>
    </xf>
    <xf numFmtId="0" fontId="18" fillId="0" borderId="27" xfId="53" applyFont="1" applyFill="1" applyBorder="1" applyAlignment="1">
      <alignment horizontal="center" vertical="center" wrapText="1"/>
      <protection/>
    </xf>
    <xf numFmtId="0" fontId="9" fillId="0" borderId="63" xfId="53" applyFont="1" applyFill="1" applyBorder="1" applyAlignment="1">
      <alignment horizontal="center" vertical="center" wrapText="1"/>
      <protection/>
    </xf>
    <xf numFmtId="0" fontId="18" fillId="0" borderId="0" xfId="53" applyFont="1" applyFill="1" applyAlignment="1">
      <alignment horizontal="center" vertical="center" wrapText="1"/>
      <protection/>
    </xf>
    <xf numFmtId="0" fontId="18" fillId="0" borderId="69" xfId="53" applyFont="1" applyFill="1" applyBorder="1" applyAlignment="1">
      <alignment wrapText="1"/>
      <protection/>
    </xf>
    <xf numFmtId="0" fontId="18" fillId="0" borderId="37" xfId="53" applyFont="1" applyFill="1" applyBorder="1" applyAlignment="1">
      <alignment wrapText="1"/>
      <protection/>
    </xf>
    <xf numFmtId="0" fontId="18" fillId="0" borderId="46" xfId="53" applyFont="1" applyFill="1" applyBorder="1" applyAlignment="1">
      <alignment wrapText="1"/>
      <protection/>
    </xf>
    <xf numFmtId="0" fontId="18" fillId="0" borderId="0" xfId="53" applyFont="1" applyFill="1" applyAlignment="1">
      <alignment wrapText="1"/>
      <protection/>
    </xf>
    <xf numFmtId="0" fontId="18" fillId="0" borderId="27" xfId="53" applyFont="1" applyFill="1" applyBorder="1" applyAlignment="1">
      <alignment wrapText="1"/>
      <protection/>
    </xf>
    <xf numFmtId="0" fontId="18" fillId="0" borderId="30" xfId="53" applyFont="1" applyFill="1" applyBorder="1" applyAlignment="1">
      <alignment wrapText="1"/>
      <protection/>
    </xf>
    <xf numFmtId="0" fontId="18" fillId="0" borderId="65" xfId="53" applyFont="1" applyFill="1" applyBorder="1" applyAlignment="1">
      <alignment wrapText="1"/>
      <protection/>
    </xf>
    <xf numFmtId="0" fontId="18" fillId="0" borderId="23" xfId="53" applyFont="1" applyFill="1" applyBorder="1" applyAlignment="1">
      <alignment wrapText="1"/>
      <protection/>
    </xf>
    <xf numFmtId="49" fontId="9" fillId="0" borderId="11" xfId="54" applyNumberFormat="1" applyFont="1" applyFill="1" applyBorder="1" applyAlignment="1">
      <alignment horizontal="center" vertical="center" wrapText="1"/>
      <protection/>
    </xf>
    <xf numFmtId="0" fontId="17" fillId="0" borderId="11" xfId="53" applyFont="1" applyFill="1" applyBorder="1" applyAlignment="1">
      <alignment vertical="center" wrapText="1"/>
      <protection/>
    </xf>
    <xf numFmtId="0" fontId="1" fillId="0" borderId="12" xfId="53" applyFont="1" applyFill="1" applyBorder="1" applyAlignment="1">
      <alignment horizontal="center" vertical="center"/>
      <protection/>
    </xf>
    <xf numFmtId="0" fontId="1" fillId="0" borderId="67" xfId="53" applyFont="1" applyFill="1" applyBorder="1" applyAlignment="1">
      <alignment horizontal="center" vertical="center"/>
      <protection/>
    </xf>
    <xf numFmtId="0" fontId="1" fillId="0" borderId="25" xfId="53" applyFont="1" applyFill="1" applyBorder="1" applyAlignment="1">
      <alignment horizontal="center" vertical="center"/>
      <protection/>
    </xf>
    <xf numFmtId="0" fontId="1" fillId="0" borderId="11" xfId="53" applyFont="1" applyFill="1" applyBorder="1" applyAlignment="1">
      <alignment horizontal="center" vertical="center"/>
      <protection/>
    </xf>
    <xf numFmtId="0" fontId="23" fillId="0" borderId="0" xfId="53" applyFont="1" applyFill="1" applyAlignment="1">
      <alignment horizontal="left" wrapText="1"/>
      <protection/>
    </xf>
    <xf numFmtId="0" fontId="24" fillId="0" borderId="0" xfId="53" applyFont="1" applyFill="1" applyBorder="1" applyAlignment="1">
      <alignment horizontal="left" vertical="center" wrapText="1"/>
      <protection/>
    </xf>
    <xf numFmtId="0" fontId="0" fillId="0" borderId="0" xfId="53" applyFill="1" applyAlignment="1">
      <alignment horizontal="left" vertical="center" wrapText="1"/>
      <protection/>
    </xf>
    <xf numFmtId="0" fontId="23" fillId="0" borderId="0" xfId="53" applyFont="1" applyFill="1" applyBorder="1" applyAlignment="1">
      <alignment horizontal="center"/>
      <protection/>
    </xf>
    <xf numFmtId="0" fontId="1" fillId="0" borderId="20" xfId="53" applyFont="1" applyFill="1" applyBorder="1" applyAlignment="1">
      <alignment horizontal="center" vertical="center" textRotation="90"/>
      <protection/>
    </xf>
    <xf numFmtId="0" fontId="1" fillId="0" borderId="22" xfId="53" applyFont="1" applyFill="1" applyBorder="1" applyAlignment="1">
      <alignment horizontal="center" vertical="center" textRotation="90"/>
      <protection/>
    </xf>
    <xf numFmtId="0" fontId="24" fillId="0" borderId="0" xfId="53" applyFont="1" applyFill="1" applyBorder="1" applyAlignment="1">
      <alignment horizontal="left" wrapText="1"/>
      <protection/>
    </xf>
    <xf numFmtId="0" fontId="25" fillId="0" borderId="0" xfId="53" applyFont="1" applyFill="1" applyAlignment="1">
      <alignment horizontal="left" wrapText="1"/>
      <protection/>
    </xf>
    <xf numFmtId="0" fontId="39" fillId="0" borderId="0" xfId="53" applyFont="1" applyFill="1" applyBorder="1" applyAlignment="1">
      <alignment horizontal="left" vertical="top" wrapText="1"/>
      <protection/>
    </xf>
    <xf numFmtId="0" fontId="40" fillId="0" borderId="0" xfId="53" applyFont="1" applyFill="1" applyAlignment="1">
      <alignment vertical="top" wrapText="1"/>
      <protection/>
    </xf>
    <xf numFmtId="0" fontId="25" fillId="0" borderId="0" xfId="53" applyFont="1" applyFill="1" applyAlignment="1">
      <alignment horizontal="left" vertical="center" wrapText="1"/>
      <protection/>
    </xf>
    <xf numFmtId="0" fontId="39" fillId="0" borderId="0" xfId="53" applyFont="1" applyFill="1" applyAlignment="1">
      <alignment horizontal="left" vertical="center" wrapText="1"/>
      <protection/>
    </xf>
    <xf numFmtId="0" fontId="24" fillId="0" borderId="0" xfId="53" applyFont="1" applyFill="1" applyAlignment="1">
      <alignment horizontal="left" wrapText="1"/>
      <protection/>
    </xf>
    <xf numFmtId="0" fontId="15" fillId="0" borderId="0" xfId="53" applyFont="1" applyFill="1" applyBorder="1" applyAlignment="1">
      <alignment horizontal="left" vertical="center" wrapText="1"/>
      <protection/>
    </xf>
    <xf numFmtId="0" fontId="38" fillId="0" borderId="0" xfId="0" applyFont="1" applyFill="1" applyBorder="1" applyAlignment="1">
      <alignment horizontal="center"/>
    </xf>
    <xf numFmtId="0" fontId="39" fillId="0" borderId="0" xfId="53" applyFont="1" applyFill="1" applyBorder="1" applyAlignment="1">
      <alignment horizontal="left" vertical="center" wrapText="1"/>
      <protection/>
    </xf>
    <xf numFmtId="0" fontId="40" fillId="0" borderId="0" xfId="53" applyFont="1" applyFill="1" applyAlignment="1">
      <alignment vertical="center" wrapText="1"/>
      <protection/>
    </xf>
    <xf numFmtId="0" fontId="40" fillId="0" borderId="0" xfId="53" applyFont="1" applyFill="1" applyAlignment="1">
      <alignment wrapText="1"/>
      <protection/>
    </xf>
    <xf numFmtId="0" fontId="37" fillId="0" borderId="0" xfId="0" applyFont="1" applyFill="1" applyBorder="1" applyAlignment="1">
      <alignment horizontal="center"/>
    </xf>
    <xf numFmtId="0" fontId="27" fillId="0" borderId="0" xfId="53" applyFont="1" applyFill="1" applyBorder="1" applyAlignment="1">
      <alignment horizontal="center"/>
      <protection/>
    </xf>
    <xf numFmtId="0" fontId="26" fillId="0" borderId="0" xfId="53" applyFont="1" applyFill="1" applyAlignment="1">
      <alignment horizontal="center"/>
      <protection/>
    </xf>
    <xf numFmtId="0" fontId="0" fillId="0" borderId="0" xfId="53" applyFill="1" applyAlignment="1">
      <alignment horizontal="left" wrapText="1"/>
      <protection/>
    </xf>
    <xf numFmtId="0" fontId="29" fillId="0" borderId="0" xfId="53" applyFont="1" applyFill="1" applyAlignment="1">
      <alignment horizontal="center"/>
      <protection/>
    </xf>
    <xf numFmtId="0" fontId="12" fillId="0" borderId="0" xfId="53" applyFont="1" applyFill="1" applyAlignment="1">
      <alignment horizontal="center" vertical="center" wrapText="1"/>
      <protection/>
    </xf>
    <xf numFmtId="0" fontId="28" fillId="0" borderId="0" xfId="53" applyFont="1" applyFill="1" applyBorder="1" applyAlignment="1">
      <alignment horizontal="center"/>
      <protection/>
    </xf>
    <xf numFmtId="188" fontId="1" fillId="0" borderId="20" xfId="0" applyNumberFormat="1" applyFont="1" applyFill="1" applyBorder="1" applyAlignment="1" applyProtection="1">
      <alignment horizontal="center" vertical="center" textRotation="90"/>
      <protection/>
    </xf>
    <xf numFmtId="188" fontId="1" fillId="0" borderId="28" xfId="0" applyNumberFormat="1" applyFont="1" applyFill="1" applyBorder="1" applyAlignment="1" applyProtection="1">
      <alignment horizontal="center" vertical="center" textRotation="90"/>
      <protection/>
    </xf>
    <xf numFmtId="188" fontId="1" fillId="0" borderId="19" xfId="0" applyNumberFormat="1" applyFont="1" applyFill="1" applyBorder="1" applyAlignment="1" applyProtection="1">
      <alignment horizontal="center" vertical="center" textRotation="90"/>
      <protection/>
    </xf>
    <xf numFmtId="188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53" xfId="0" applyNumberFormat="1" applyFont="1" applyFill="1" applyBorder="1" applyAlignment="1" applyProtection="1">
      <alignment horizontal="center" vertical="center"/>
      <protection/>
    </xf>
    <xf numFmtId="188" fontId="1" fillId="0" borderId="11" xfId="0" applyNumberFormat="1" applyFont="1" applyFill="1" applyBorder="1" applyAlignment="1" applyProtection="1">
      <alignment horizontal="center" vertical="center"/>
      <protection/>
    </xf>
    <xf numFmtId="188" fontId="1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50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0" xfId="0" applyFont="1" applyFill="1" applyBorder="1" applyAlignment="1">
      <alignment horizontal="center"/>
    </xf>
    <xf numFmtId="0" fontId="5" fillId="0" borderId="50" xfId="0" applyNumberFormat="1" applyFont="1" applyFill="1" applyBorder="1" applyAlignment="1">
      <alignment horizontal="center" vertical="center" wrapText="1"/>
    </xf>
    <xf numFmtId="0" fontId="5" fillId="0" borderId="66" xfId="0" applyNumberFormat="1" applyFont="1" applyFill="1" applyBorder="1" applyAlignment="1">
      <alignment horizontal="center" vertical="center" wrapText="1"/>
    </xf>
    <xf numFmtId="0" fontId="5" fillId="0" borderId="47" xfId="0" applyNumberFormat="1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49" fontId="5" fillId="0" borderId="50" xfId="0" applyNumberFormat="1" applyFont="1" applyFill="1" applyBorder="1" applyAlignment="1">
      <alignment horizontal="center" vertical="center" wrapText="1"/>
    </xf>
    <xf numFmtId="49" fontId="5" fillId="0" borderId="66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88" fontId="1" fillId="0" borderId="52" xfId="0" applyNumberFormat="1" applyFont="1" applyFill="1" applyBorder="1" applyAlignment="1" applyProtection="1">
      <alignment horizontal="center" vertical="center" wrapText="1"/>
      <protection/>
    </xf>
    <xf numFmtId="188" fontId="1" fillId="0" borderId="53" xfId="0" applyNumberFormat="1" applyFont="1" applyFill="1" applyBorder="1" applyAlignment="1" applyProtection="1">
      <alignment horizontal="center" vertical="center" wrapText="1"/>
      <protection/>
    </xf>
    <xf numFmtId="188" fontId="1" fillId="0" borderId="24" xfId="0" applyNumberFormat="1" applyFont="1" applyFill="1" applyBorder="1" applyAlignment="1" applyProtection="1">
      <alignment horizontal="center" vertical="center" wrapText="1"/>
      <protection/>
    </xf>
    <xf numFmtId="188" fontId="1" fillId="0" borderId="54" xfId="0" applyNumberFormat="1" applyFont="1" applyFill="1" applyBorder="1" applyAlignment="1" applyProtection="1">
      <alignment horizontal="center" vertical="center" wrapText="1"/>
      <protection/>
    </xf>
    <xf numFmtId="188" fontId="1" fillId="0" borderId="13" xfId="0" applyNumberFormat="1" applyFont="1" applyFill="1" applyBorder="1" applyAlignment="1" applyProtection="1">
      <alignment horizontal="center" vertical="center" wrapText="1"/>
      <protection/>
    </xf>
    <xf numFmtId="188" fontId="1" fillId="0" borderId="11" xfId="0" applyNumberFormat="1" applyFont="1" applyFill="1" applyBorder="1" applyAlignment="1" applyProtection="1">
      <alignment horizontal="center" vertical="center" wrapText="1"/>
      <protection/>
    </xf>
    <xf numFmtId="188" fontId="1" fillId="0" borderId="34" xfId="0" applyNumberFormat="1" applyFont="1" applyFill="1" applyBorder="1" applyAlignment="1" applyProtection="1">
      <alignment horizontal="center" vertical="center" wrapText="1"/>
      <protection/>
    </xf>
    <xf numFmtId="188" fontId="1" fillId="0" borderId="34" xfId="0" applyNumberFormat="1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188" fontId="5" fillId="0" borderId="0" xfId="0" applyNumberFormat="1" applyFont="1" applyFill="1" applyBorder="1" applyAlignment="1" applyProtection="1">
      <alignment horizontal="center" vertical="center"/>
      <protection/>
    </xf>
    <xf numFmtId="188" fontId="1" fillId="0" borderId="53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25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56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12" xfId="0" applyNumberFormat="1" applyFont="1" applyFill="1" applyBorder="1" applyAlignment="1" applyProtection="1">
      <alignment horizontal="center" vertical="center"/>
      <protection/>
    </xf>
    <xf numFmtId="223" fontId="1" fillId="0" borderId="12" xfId="0" applyNumberFormat="1" applyFont="1" applyFill="1" applyBorder="1" applyAlignment="1" applyProtection="1">
      <alignment horizontal="center" vertical="center" textRotation="90" wrapText="1"/>
      <protection/>
    </xf>
    <xf numFmtId="223" fontId="1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8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3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9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50" xfId="0" applyNumberFormat="1" applyFont="1" applyFill="1" applyBorder="1" applyAlignment="1" applyProtection="1">
      <alignment horizontal="center" vertical="center"/>
      <protection/>
    </xf>
    <xf numFmtId="49" fontId="5" fillId="0" borderId="66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 applyProtection="1">
      <alignment horizontal="center" vertical="center"/>
      <protection/>
    </xf>
    <xf numFmtId="223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223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57" xfId="0" applyNumberFormat="1" applyFont="1" applyFill="1" applyBorder="1" applyAlignment="1" applyProtection="1">
      <alignment horizontal="center" vertical="center" wrapText="1"/>
      <protection/>
    </xf>
    <xf numFmtId="188" fontId="1" fillId="0" borderId="12" xfId="0" applyNumberFormat="1" applyFont="1" applyFill="1" applyBorder="1" applyAlignment="1" applyProtection="1">
      <alignment horizontal="center" vertical="center" wrapText="1"/>
      <protection/>
    </xf>
    <xf numFmtId="188" fontId="1" fillId="0" borderId="60" xfId="0" applyNumberFormat="1" applyFont="1" applyFill="1" applyBorder="1" applyAlignment="1" applyProtection="1">
      <alignment horizontal="center" vertical="center"/>
      <protection/>
    </xf>
    <xf numFmtId="188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65" xfId="0" applyFont="1" applyFill="1" applyBorder="1" applyAlignment="1" applyProtection="1">
      <alignment horizontal="right" vertical="center"/>
      <protection/>
    </xf>
    <xf numFmtId="0" fontId="19" fillId="0" borderId="65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center" vertical="center" textRotation="90"/>
      <protection/>
    </xf>
    <xf numFmtId="0" fontId="1" fillId="0" borderId="13" xfId="0" applyNumberFormat="1" applyFont="1" applyFill="1" applyBorder="1" applyAlignment="1" applyProtection="1">
      <alignment horizontal="center" vertical="center" textRotation="90"/>
      <protection/>
    </xf>
    <xf numFmtId="0" fontId="1" fillId="0" borderId="17" xfId="0" applyNumberFormat="1" applyFont="1" applyFill="1" applyBorder="1" applyAlignment="1" applyProtection="1">
      <alignment horizontal="center" vertical="center" textRotation="90"/>
      <protection/>
    </xf>
    <xf numFmtId="0" fontId="19" fillId="0" borderId="5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wrapText="1"/>
    </xf>
    <xf numFmtId="0" fontId="1" fillId="0" borderId="66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 wrapText="1"/>
    </xf>
    <xf numFmtId="0" fontId="1" fillId="0" borderId="72" xfId="0" applyFont="1" applyFill="1" applyBorder="1" applyAlignment="1" applyProtection="1">
      <alignment horizontal="center" vertical="center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 applyProtection="1">
      <alignment horizontal="center" vertical="center"/>
      <protection/>
    </xf>
    <xf numFmtId="0" fontId="5" fillId="0" borderId="50" xfId="0" applyNumberFormat="1" applyFont="1" applyFill="1" applyBorder="1" applyAlignment="1" applyProtection="1">
      <alignment horizontal="center" vertical="center"/>
      <protection/>
    </xf>
    <xf numFmtId="0" fontId="5" fillId="0" borderId="66" xfId="0" applyNumberFormat="1" applyFont="1" applyFill="1" applyBorder="1" applyAlignment="1" applyProtection="1">
      <alignment horizontal="center" vertical="center"/>
      <protection/>
    </xf>
    <xf numFmtId="0" fontId="5" fillId="0" borderId="47" xfId="0" applyNumberFormat="1" applyFont="1" applyFill="1" applyBorder="1" applyAlignment="1" applyProtection="1">
      <alignment horizontal="center" vertical="center"/>
      <protection/>
    </xf>
    <xf numFmtId="0" fontId="5" fillId="0" borderId="66" xfId="0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48" xfId="0" applyNumberFormat="1" applyFont="1" applyFill="1" applyBorder="1" applyAlignment="1" applyProtection="1">
      <alignment horizontal="center" vertical="center"/>
      <protection/>
    </xf>
    <xf numFmtId="0" fontId="12" fillId="0" borderId="3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1" fillId="0" borderId="74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60" xfId="0" applyNumberFormat="1" applyFont="1" applyFill="1" applyBorder="1" applyAlignment="1">
      <alignment horizontal="left" vertical="center" wrapText="1"/>
    </xf>
    <xf numFmtId="49" fontId="1" fillId="0" borderId="64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48" xfId="0" applyNumberFormat="1" applyFont="1" applyFill="1" applyBorder="1" applyAlignment="1">
      <alignment horizontal="left" vertical="center" wrapText="1"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0" fontId="32" fillId="0" borderId="14" xfId="0" applyFont="1" applyFill="1" applyBorder="1" applyAlignment="1">
      <alignment vertical="center"/>
    </xf>
    <xf numFmtId="0" fontId="1" fillId="0" borderId="49" xfId="0" applyFont="1" applyFill="1" applyBorder="1" applyAlignment="1" applyProtection="1">
      <alignment horizontal="center" vertical="center"/>
      <protection/>
    </xf>
    <xf numFmtId="0" fontId="1" fillId="0" borderId="67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4" fillId="0" borderId="65" xfId="0" applyFont="1" applyFill="1" applyBorder="1" applyAlignment="1">
      <alignment horizontal="center" vertical="center" wrapText="1"/>
    </xf>
    <xf numFmtId="0" fontId="34" fillId="0" borderId="64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left" vertical="center" wrapText="1"/>
    </xf>
    <xf numFmtId="49" fontId="1" fillId="0" borderId="51" xfId="0" applyNumberFormat="1" applyFont="1" applyFill="1" applyBorder="1" applyAlignment="1">
      <alignment horizontal="left" vertical="center" wrapText="1"/>
    </xf>
    <xf numFmtId="188" fontId="1" fillId="0" borderId="0" xfId="0" applyNumberFormat="1" applyFont="1" applyFill="1" applyBorder="1" applyAlignment="1" applyProtection="1">
      <alignment horizontal="left" vertical="justify"/>
      <protection/>
    </xf>
    <xf numFmtId="188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6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67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1" fillId="0" borderId="69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Plan Уч(бакал.) д_о 2013_14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9"/>
  <sheetViews>
    <sheetView zoomScale="70" zoomScaleNormal="70" zoomScalePageLayoutView="0" workbookViewId="0" topLeftCell="A22">
      <selection activeCell="AS44" sqref="AS44"/>
    </sheetView>
  </sheetViews>
  <sheetFormatPr defaultColWidth="3.25390625" defaultRowHeight="12.75"/>
  <cols>
    <col min="1" max="1" width="5.875" style="137" customWidth="1"/>
    <col min="2" max="2" width="5.125" style="137" customWidth="1"/>
    <col min="3" max="4" width="5.25390625" style="137" customWidth="1"/>
    <col min="5" max="5" width="7.00390625" style="137" customWidth="1"/>
    <col min="6" max="6" width="5.00390625" style="137" customWidth="1"/>
    <col min="7" max="8" width="5.125" style="137" customWidth="1"/>
    <col min="9" max="9" width="5.00390625" style="137" customWidth="1"/>
    <col min="10" max="10" width="5.125" style="137" customWidth="1"/>
    <col min="11" max="13" width="5.25390625" style="137" customWidth="1"/>
    <col min="14" max="15" width="5.125" style="137" customWidth="1"/>
    <col min="16" max="16" width="7.125" style="137" customWidth="1"/>
    <col min="17" max="17" width="5.25390625" style="137" customWidth="1"/>
    <col min="18" max="19" width="5.125" style="137" customWidth="1"/>
    <col min="20" max="20" width="5.875" style="137" customWidth="1"/>
    <col min="21" max="21" width="5.25390625" style="137" customWidth="1"/>
    <col min="22" max="22" width="5.00390625" style="137" customWidth="1"/>
    <col min="23" max="23" width="5.25390625" style="137" customWidth="1"/>
    <col min="24" max="24" width="5.375" style="137" customWidth="1"/>
    <col min="25" max="25" width="5.25390625" style="137" customWidth="1"/>
    <col min="26" max="26" width="5.00390625" style="137" customWidth="1"/>
    <col min="27" max="27" width="5.375" style="137" customWidth="1"/>
    <col min="28" max="28" width="6.00390625" style="137" customWidth="1"/>
    <col min="29" max="29" width="5.25390625" style="137" customWidth="1"/>
    <col min="30" max="30" width="5.625" style="137" customWidth="1"/>
    <col min="31" max="31" width="5.75390625" style="137" customWidth="1"/>
    <col min="32" max="32" width="5.625" style="137" customWidth="1"/>
    <col min="33" max="33" width="5.875" style="137" customWidth="1"/>
    <col min="34" max="34" width="6.125" style="137" customWidth="1"/>
    <col min="35" max="35" width="5.25390625" style="137" customWidth="1"/>
    <col min="36" max="36" width="5.75390625" style="137" customWidth="1"/>
    <col min="37" max="37" width="5.625" style="137" customWidth="1"/>
    <col min="38" max="38" width="4.875" style="137" customWidth="1"/>
    <col min="39" max="39" width="4.25390625" style="137" customWidth="1"/>
    <col min="40" max="41" width="4.75390625" style="137" customWidth="1"/>
    <col min="42" max="42" width="4.625" style="137" customWidth="1"/>
    <col min="43" max="43" width="4.75390625" style="137" customWidth="1"/>
    <col min="44" max="44" width="3.875" style="137" customWidth="1"/>
    <col min="45" max="45" width="4.125" style="137" customWidth="1"/>
    <col min="46" max="46" width="3.875" style="137" customWidth="1"/>
    <col min="47" max="47" width="3.75390625" style="137" customWidth="1"/>
    <col min="48" max="48" width="4.375" style="137" customWidth="1"/>
    <col min="49" max="49" width="4.875" style="137" customWidth="1"/>
    <col min="50" max="51" width="3.75390625" style="137" customWidth="1"/>
    <col min="52" max="52" width="3.875" style="137" customWidth="1"/>
    <col min="53" max="53" width="4.875" style="137" customWidth="1"/>
    <col min="54" max="16384" width="3.25390625" style="47" customWidth="1"/>
  </cols>
  <sheetData>
    <row r="1" ht="43.5" customHeight="1"/>
    <row r="2" spans="1:53" ht="30">
      <c r="A2" s="530" t="s">
        <v>182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4" t="s">
        <v>154</v>
      </c>
      <c r="Q2" s="534"/>
      <c r="R2" s="534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534"/>
      <c r="AH2" s="534"/>
      <c r="AI2" s="534"/>
      <c r="AJ2" s="534"/>
      <c r="AK2" s="534"/>
      <c r="AL2" s="534"/>
      <c r="AM2" s="534"/>
      <c r="AN2" s="534"/>
      <c r="AO2" s="535"/>
      <c r="AP2" s="535"/>
      <c r="AQ2" s="535"/>
      <c r="AR2" s="535"/>
      <c r="AS2" s="535"/>
      <c r="AT2" s="535"/>
      <c r="AU2" s="535"/>
      <c r="AV2" s="535"/>
      <c r="AW2" s="535"/>
      <c r="AX2" s="535"/>
      <c r="AY2" s="535"/>
      <c r="AZ2" s="535"/>
      <c r="BA2" s="535"/>
    </row>
    <row r="3" spans="1:53" ht="27.75" customHeight="1">
      <c r="A3" s="530" t="s">
        <v>183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66"/>
      <c r="AG3" s="366"/>
      <c r="AH3" s="366"/>
      <c r="AI3" s="366"/>
      <c r="AJ3" s="366"/>
      <c r="AK3" s="366"/>
      <c r="AL3" s="366"/>
      <c r="AM3" s="366"/>
      <c r="AN3" s="366"/>
      <c r="AO3" s="535"/>
      <c r="AP3" s="535"/>
      <c r="AQ3" s="535"/>
      <c r="AR3" s="535"/>
      <c r="AS3" s="535"/>
      <c r="AT3" s="535"/>
      <c r="AU3" s="535"/>
      <c r="AV3" s="535"/>
      <c r="AW3" s="535"/>
      <c r="AX3" s="535"/>
      <c r="AY3" s="535"/>
      <c r="AZ3" s="535"/>
      <c r="BA3" s="535"/>
    </row>
    <row r="4" spans="1:53" ht="30.75">
      <c r="A4" s="530" t="s">
        <v>292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6" t="s">
        <v>29</v>
      </c>
      <c r="Q4" s="536"/>
      <c r="R4" s="536"/>
      <c r="S4" s="536"/>
      <c r="T4" s="536"/>
      <c r="U4" s="536"/>
      <c r="V4" s="536"/>
      <c r="W4" s="536"/>
      <c r="X4" s="536"/>
      <c r="Y4" s="536"/>
      <c r="Z4" s="536"/>
      <c r="AA4" s="536"/>
      <c r="AB4" s="536"/>
      <c r="AC4" s="536"/>
      <c r="AD4" s="536"/>
      <c r="AE4" s="536"/>
      <c r="AF4" s="536"/>
      <c r="AG4" s="536"/>
      <c r="AH4" s="536"/>
      <c r="AI4" s="536"/>
      <c r="AJ4" s="536"/>
      <c r="AK4" s="536"/>
      <c r="AL4" s="536"/>
      <c r="AM4" s="536"/>
      <c r="AN4" s="536"/>
      <c r="AO4" s="535"/>
      <c r="AP4" s="535"/>
      <c r="AQ4" s="535"/>
      <c r="AR4" s="535"/>
      <c r="AS4" s="535"/>
      <c r="AT4" s="535"/>
      <c r="AU4" s="535"/>
      <c r="AV4" s="535"/>
      <c r="AW4" s="535"/>
      <c r="AX4" s="535"/>
      <c r="AY4" s="535"/>
      <c r="AZ4" s="535"/>
      <c r="BA4" s="535"/>
    </row>
    <row r="5" spans="1:53" ht="26.25" customHeight="1">
      <c r="A5" s="526" t="s">
        <v>305</v>
      </c>
      <c r="B5" s="526"/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527" t="s">
        <v>185</v>
      </c>
      <c r="AO5" s="528"/>
      <c r="AP5" s="528"/>
      <c r="AQ5" s="528"/>
      <c r="AR5" s="528"/>
      <c r="AS5" s="528"/>
      <c r="AT5" s="528"/>
      <c r="AU5" s="528"/>
      <c r="AV5" s="528"/>
      <c r="AW5" s="528"/>
      <c r="AX5" s="528"/>
      <c r="AY5" s="528"/>
      <c r="AZ5" s="528"/>
      <c r="BA5" s="528"/>
    </row>
    <row r="6" spans="1:53" s="48" customFormat="1" ht="27.75">
      <c r="A6" s="365"/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528"/>
      <c r="AO6" s="528"/>
      <c r="AP6" s="528"/>
      <c r="AQ6" s="528"/>
      <c r="AR6" s="528"/>
      <c r="AS6" s="528"/>
      <c r="AT6" s="528"/>
      <c r="AU6" s="528"/>
      <c r="AV6" s="528"/>
      <c r="AW6" s="528"/>
      <c r="AX6" s="528"/>
      <c r="AY6" s="528"/>
      <c r="AZ6" s="528"/>
      <c r="BA6" s="528"/>
    </row>
    <row r="7" spans="1:53" s="48" customFormat="1" ht="22.5" customHeight="1">
      <c r="A7" s="530" t="s">
        <v>28</v>
      </c>
      <c r="B7" s="530"/>
      <c r="C7" s="530"/>
      <c r="D7" s="530"/>
      <c r="E7" s="530"/>
      <c r="F7" s="530"/>
      <c r="G7" s="530"/>
      <c r="H7" s="530"/>
      <c r="I7" s="530"/>
      <c r="J7" s="530"/>
      <c r="K7" s="530"/>
      <c r="L7" s="530"/>
      <c r="M7" s="530"/>
      <c r="N7" s="530"/>
      <c r="O7" s="530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69"/>
      <c r="AE7" s="369"/>
      <c r="AF7" s="369"/>
      <c r="AG7" s="369"/>
      <c r="AH7" s="369"/>
      <c r="AI7" s="369"/>
      <c r="AJ7" s="369"/>
      <c r="AK7" s="369"/>
      <c r="AL7" s="369"/>
      <c r="AM7" s="369"/>
      <c r="AN7" s="528"/>
      <c r="AO7" s="528"/>
      <c r="AP7" s="528"/>
      <c r="AQ7" s="528"/>
      <c r="AR7" s="528"/>
      <c r="AS7" s="528"/>
      <c r="AT7" s="528"/>
      <c r="AU7" s="528"/>
      <c r="AV7" s="528"/>
      <c r="AW7" s="528"/>
      <c r="AX7" s="528"/>
      <c r="AY7" s="528"/>
      <c r="AZ7" s="528"/>
      <c r="BA7" s="528"/>
    </row>
    <row r="8" spans="1:53" s="48" customFormat="1" ht="27" customHeight="1">
      <c r="A8" s="530" t="s">
        <v>184</v>
      </c>
      <c r="B8" s="530"/>
      <c r="C8" s="530"/>
      <c r="D8" s="530"/>
      <c r="E8" s="530"/>
      <c r="F8" s="530"/>
      <c r="G8" s="530"/>
      <c r="H8" s="530"/>
      <c r="I8" s="530"/>
      <c r="J8" s="530"/>
      <c r="K8" s="530"/>
      <c r="L8" s="530"/>
      <c r="M8" s="530"/>
      <c r="N8" s="530"/>
      <c r="O8" s="530"/>
      <c r="P8" s="531" t="s">
        <v>160</v>
      </c>
      <c r="Q8" s="532"/>
      <c r="R8" s="532"/>
      <c r="S8" s="532"/>
      <c r="T8" s="532"/>
      <c r="U8" s="532"/>
      <c r="V8" s="532"/>
      <c r="W8" s="532"/>
      <c r="X8" s="532"/>
      <c r="Y8" s="532"/>
      <c r="Z8" s="532"/>
      <c r="AA8" s="532"/>
      <c r="AB8" s="532"/>
      <c r="AC8" s="532"/>
      <c r="AD8" s="532"/>
      <c r="AE8" s="532"/>
      <c r="AF8" s="532"/>
      <c r="AG8" s="532"/>
      <c r="AH8" s="532"/>
      <c r="AI8" s="532"/>
      <c r="AJ8" s="532"/>
      <c r="AK8" s="532"/>
      <c r="AL8" s="532"/>
      <c r="AM8" s="532"/>
      <c r="AN8" s="528"/>
      <c r="AO8" s="528"/>
      <c r="AP8" s="528"/>
      <c r="AQ8" s="528"/>
      <c r="AR8" s="528"/>
      <c r="AS8" s="528"/>
      <c r="AT8" s="528"/>
      <c r="AU8" s="528"/>
      <c r="AV8" s="528"/>
      <c r="AW8" s="528"/>
      <c r="AX8" s="528"/>
      <c r="AY8" s="528"/>
      <c r="AZ8" s="528"/>
      <c r="BA8" s="528"/>
    </row>
    <row r="9" spans="1:53" s="48" customFormat="1" ht="33" customHeight="1">
      <c r="A9" s="370"/>
      <c r="B9" s="370"/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518" t="s">
        <v>293</v>
      </c>
      <c r="Q9" s="519"/>
      <c r="R9" s="519"/>
      <c r="S9" s="519"/>
      <c r="T9" s="519"/>
      <c r="U9" s="519"/>
      <c r="V9" s="519"/>
      <c r="W9" s="519"/>
      <c r="X9" s="519"/>
      <c r="Y9" s="519"/>
      <c r="Z9" s="519"/>
      <c r="AA9" s="519"/>
      <c r="AB9" s="533"/>
      <c r="AC9" s="533"/>
      <c r="AD9" s="368"/>
      <c r="AE9" s="368"/>
      <c r="AF9" s="368"/>
      <c r="AG9" s="368"/>
      <c r="AH9" s="368"/>
      <c r="AI9" s="368"/>
      <c r="AJ9" s="368"/>
      <c r="AK9" s="368"/>
      <c r="AL9" s="368"/>
      <c r="AM9" s="368"/>
      <c r="AN9" s="529"/>
      <c r="AO9" s="529"/>
      <c r="AP9" s="529"/>
      <c r="AQ9" s="529"/>
      <c r="AR9" s="529"/>
      <c r="AS9" s="529"/>
      <c r="AT9" s="529"/>
      <c r="AU9" s="529"/>
      <c r="AV9" s="529"/>
      <c r="AW9" s="529"/>
      <c r="AX9" s="529"/>
      <c r="AY9" s="529"/>
      <c r="AZ9" s="529"/>
      <c r="BA9" s="529"/>
    </row>
    <row r="10" spans="1:53" s="48" customFormat="1" ht="27.75" customHeight="1">
      <c r="A10" s="370"/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518" t="s">
        <v>306</v>
      </c>
      <c r="Q10" s="519"/>
      <c r="R10" s="519"/>
      <c r="S10" s="519"/>
      <c r="T10" s="519"/>
      <c r="U10" s="519"/>
      <c r="V10" s="519"/>
      <c r="W10" s="519"/>
      <c r="X10" s="519"/>
      <c r="Y10" s="519"/>
      <c r="Z10" s="519"/>
      <c r="AA10" s="519"/>
      <c r="AB10" s="519"/>
      <c r="AC10" s="519"/>
      <c r="AD10" s="519"/>
      <c r="AE10" s="519"/>
      <c r="AF10" s="519"/>
      <c r="AG10" s="519"/>
      <c r="AH10" s="519"/>
      <c r="AI10" s="519"/>
      <c r="AJ10" s="519"/>
      <c r="AK10" s="519"/>
      <c r="AL10" s="368"/>
      <c r="AM10" s="368"/>
      <c r="AN10" s="520" t="s">
        <v>294</v>
      </c>
      <c r="AO10" s="521"/>
      <c r="AP10" s="521"/>
      <c r="AQ10" s="521"/>
      <c r="AR10" s="521"/>
      <c r="AS10" s="521"/>
      <c r="AT10" s="521"/>
      <c r="AU10" s="521"/>
      <c r="AV10" s="521"/>
      <c r="AW10" s="521"/>
      <c r="AX10" s="521"/>
      <c r="AY10" s="521"/>
      <c r="AZ10" s="521"/>
      <c r="BA10" s="521"/>
    </row>
    <row r="11" spans="1:53" s="48" customFormat="1" ht="27.75" customHeight="1">
      <c r="A11" s="370"/>
      <c r="B11" s="370"/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513" t="s">
        <v>177</v>
      </c>
      <c r="Q11" s="522"/>
      <c r="R11" s="522"/>
      <c r="S11" s="522"/>
      <c r="T11" s="522"/>
      <c r="U11" s="522"/>
      <c r="V11" s="522"/>
      <c r="W11" s="522"/>
      <c r="X11" s="522"/>
      <c r="Y11" s="522"/>
      <c r="Z11" s="522"/>
      <c r="AA11" s="522"/>
      <c r="AB11" s="522"/>
      <c r="AC11" s="522"/>
      <c r="AD11" s="522"/>
      <c r="AE11" s="522"/>
      <c r="AF11" s="522"/>
      <c r="AG11" s="522"/>
      <c r="AH11" s="522"/>
      <c r="AI11" s="522"/>
      <c r="AJ11" s="522"/>
      <c r="AK11" s="514"/>
      <c r="AL11" s="514"/>
      <c r="AM11" s="514"/>
      <c r="AN11" s="523" t="s">
        <v>159</v>
      </c>
      <c r="AO11" s="523"/>
      <c r="AP11" s="523"/>
      <c r="AQ11" s="523"/>
      <c r="AR11" s="523"/>
      <c r="AS11" s="523"/>
      <c r="AT11" s="523"/>
      <c r="AU11" s="523"/>
      <c r="AV11" s="523"/>
      <c r="AW11" s="523"/>
      <c r="AX11" s="523"/>
      <c r="AY11" s="523"/>
      <c r="AZ11" s="523"/>
      <c r="BA11" s="523"/>
    </row>
    <row r="12" spans="1:53" s="48" customFormat="1" ht="24" customHeight="1">
      <c r="A12" s="370"/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514"/>
      <c r="Q12" s="514"/>
      <c r="R12" s="514"/>
      <c r="S12" s="514"/>
      <c r="T12" s="514"/>
      <c r="U12" s="514"/>
      <c r="V12" s="514"/>
      <c r="W12" s="514"/>
      <c r="X12" s="514"/>
      <c r="Y12" s="514"/>
      <c r="Z12" s="514"/>
      <c r="AA12" s="514"/>
      <c r="AB12" s="514"/>
      <c r="AC12" s="514"/>
      <c r="AD12" s="514"/>
      <c r="AE12" s="514"/>
      <c r="AF12" s="514"/>
      <c r="AG12" s="514"/>
      <c r="AH12" s="514"/>
      <c r="AI12" s="514"/>
      <c r="AJ12" s="514"/>
      <c r="AK12" s="514"/>
      <c r="AL12" s="514"/>
      <c r="AM12" s="514"/>
      <c r="AN12" s="523"/>
      <c r="AO12" s="523"/>
      <c r="AP12" s="523"/>
      <c r="AQ12" s="523"/>
      <c r="AR12" s="523"/>
      <c r="AS12" s="523"/>
      <c r="AT12" s="523"/>
      <c r="AU12" s="523"/>
      <c r="AV12" s="523"/>
      <c r="AW12" s="523"/>
      <c r="AX12" s="523"/>
      <c r="AY12" s="523"/>
      <c r="AZ12" s="523"/>
      <c r="BA12" s="523"/>
    </row>
    <row r="13" spans="1:53" s="48" customFormat="1" ht="48.75" customHeight="1">
      <c r="A13" s="370"/>
      <c r="B13" s="370"/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524" t="s">
        <v>295</v>
      </c>
      <c r="Q13" s="524"/>
      <c r="R13" s="524"/>
      <c r="S13" s="524"/>
      <c r="T13" s="524"/>
      <c r="U13" s="524"/>
      <c r="V13" s="524"/>
      <c r="W13" s="524"/>
      <c r="X13" s="524"/>
      <c r="Y13" s="524"/>
      <c r="Z13" s="524"/>
      <c r="AA13" s="524"/>
      <c r="AB13" s="524"/>
      <c r="AC13" s="524"/>
      <c r="AD13" s="524"/>
      <c r="AE13" s="524"/>
      <c r="AF13" s="524"/>
      <c r="AG13" s="524"/>
      <c r="AH13" s="524"/>
      <c r="AI13" s="524"/>
      <c r="AJ13" s="524"/>
      <c r="AK13" s="524"/>
      <c r="AL13" s="524"/>
      <c r="AM13" s="524"/>
      <c r="AN13" s="371"/>
      <c r="AO13" s="525"/>
      <c r="AP13" s="525"/>
      <c r="AQ13" s="525"/>
      <c r="AR13" s="525"/>
      <c r="AS13" s="525"/>
      <c r="AT13" s="525"/>
      <c r="AU13" s="525"/>
      <c r="AV13" s="525"/>
      <c r="AW13" s="525"/>
      <c r="AX13" s="525"/>
      <c r="AY13" s="525"/>
      <c r="AZ13" s="525"/>
      <c r="BA13" s="525"/>
    </row>
    <row r="14" spans="1:53" s="48" customFormat="1" ht="25.5" customHeight="1">
      <c r="A14" s="370"/>
      <c r="B14" s="370"/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370"/>
      <c r="AO14" s="372"/>
      <c r="AP14" s="372"/>
      <c r="AQ14" s="372"/>
      <c r="AR14" s="372"/>
      <c r="AS14" s="372"/>
      <c r="AT14" s="372"/>
      <c r="AU14" s="372"/>
      <c r="AV14" s="372"/>
      <c r="AW14" s="372"/>
      <c r="AX14" s="372"/>
      <c r="AY14" s="372"/>
      <c r="AZ14" s="372"/>
      <c r="BA14" s="372"/>
    </row>
    <row r="15" spans="1:53" s="48" customFormat="1" ht="26.25" customHeight="1">
      <c r="A15" s="370"/>
      <c r="B15" s="370"/>
      <c r="C15" s="370"/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0"/>
      <c r="P15" s="513" t="s">
        <v>158</v>
      </c>
      <c r="Q15" s="514"/>
      <c r="R15" s="514"/>
      <c r="S15" s="514"/>
      <c r="T15" s="514"/>
      <c r="U15" s="514"/>
      <c r="V15" s="514"/>
      <c r="W15" s="514"/>
      <c r="X15" s="514"/>
      <c r="Y15" s="514"/>
      <c r="Z15" s="514"/>
      <c r="AA15" s="514"/>
      <c r="AB15" s="514"/>
      <c r="AC15" s="514"/>
      <c r="AD15" s="514"/>
      <c r="AE15" s="514"/>
      <c r="AF15" s="514"/>
      <c r="AG15" s="514"/>
      <c r="AH15" s="514"/>
      <c r="AI15" s="514"/>
      <c r="AJ15" s="514"/>
      <c r="AK15" s="514"/>
      <c r="AL15" s="514"/>
      <c r="AM15" s="514"/>
      <c r="AN15" s="370"/>
      <c r="AO15" s="372"/>
      <c r="AP15" s="372"/>
      <c r="AQ15" s="372"/>
      <c r="AR15" s="372"/>
      <c r="AS15" s="372"/>
      <c r="AT15" s="372"/>
      <c r="AU15" s="372"/>
      <c r="AV15" s="372"/>
      <c r="AW15" s="372"/>
      <c r="AX15" s="372"/>
      <c r="AY15" s="372"/>
      <c r="AZ15" s="372"/>
      <c r="BA15" s="372"/>
    </row>
    <row r="16" spans="1:53" s="48" customFormat="1" ht="18.75">
      <c r="A16" s="370"/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0"/>
      <c r="W16" s="370"/>
      <c r="X16" s="370"/>
      <c r="Y16" s="370"/>
      <c r="Z16" s="370"/>
      <c r="AA16" s="370"/>
      <c r="AB16" s="370"/>
      <c r="AC16" s="370"/>
      <c r="AD16" s="370"/>
      <c r="AE16" s="370"/>
      <c r="AF16" s="370"/>
      <c r="AG16" s="370"/>
      <c r="AH16" s="370"/>
      <c r="AI16" s="370"/>
      <c r="AJ16" s="370"/>
      <c r="AK16" s="370"/>
      <c r="AL16" s="370"/>
      <c r="AM16" s="370"/>
      <c r="AN16" s="370"/>
      <c r="AO16" s="372"/>
      <c r="AP16" s="372"/>
      <c r="AQ16" s="372"/>
      <c r="AR16" s="372"/>
      <c r="AS16" s="372"/>
      <c r="AT16" s="372"/>
      <c r="AU16" s="372"/>
      <c r="AV16" s="372"/>
      <c r="AW16" s="372"/>
      <c r="AX16" s="372"/>
      <c r="AY16" s="372"/>
      <c r="AZ16" s="372"/>
      <c r="BA16" s="372"/>
    </row>
    <row r="17" spans="1:53" s="48" customFormat="1" ht="25.5">
      <c r="A17" s="515" t="s">
        <v>231</v>
      </c>
      <c r="B17" s="515"/>
      <c r="C17" s="515"/>
      <c r="D17" s="515"/>
      <c r="E17" s="515"/>
      <c r="F17" s="515"/>
      <c r="G17" s="515"/>
      <c r="H17" s="515"/>
      <c r="I17" s="515"/>
      <c r="J17" s="515"/>
      <c r="K17" s="515"/>
      <c r="L17" s="515"/>
      <c r="M17" s="515"/>
      <c r="N17" s="515"/>
      <c r="O17" s="515"/>
      <c r="P17" s="515"/>
      <c r="Q17" s="515"/>
      <c r="R17" s="515"/>
      <c r="S17" s="515"/>
      <c r="T17" s="515"/>
      <c r="U17" s="515"/>
      <c r="V17" s="515"/>
      <c r="W17" s="515"/>
      <c r="X17" s="515"/>
      <c r="Y17" s="515"/>
      <c r="Z17" s="515"/>
      <c r="AA17" s="515"/>
      <c r="AB17" s="515"/>
      <c r="AC17" s="515"/>
      <c r="AD17" s="515"/>
      <c r="AE17" s="515"/>
      <c r="AF17" s="515"/>
      <c r="AG17" s="515"/>
      <c r="AH17" s="515"/>
      <c r="AI17" s="515"/>
      <c r="AJ17" s="515"/>
      <c r="AK17" s="515"/>
      <c r="AL17" s="515"/>
      <c r="AM17" s="515"/>
      <c r="AN17" s="515"/>
      <c r="AO17" s="515"/>
      <c r="AP17" s="515"/>
      <c r="AQ17" s="515"/>
      <c r="AR17" s="515"/>
      <c r="AS17" s="515"/>
      <c r="AT17" s="515"/>
      <c r="AU17" s="515"/>
      <c r="AV17" s="515"/>
      <c r="AW17" s="515"/>
      <c r="AX17" s="515"/>
      <c r="AY17" s="515"/>
      <c r="AZ17" s="515"/>
      <c r="BA17" s="515"/>
    </row>
    <row r="18" spans="1:53" s="48" customFormat="1" ht="25.5">
      <c r="A18" s="373"/>
      <c r="B18" s="373"/>
      <c r="C18" s="373"/>
      <c r="D18" s="373"/>
      <c r="E18" s="373"/>
      <c r="F18" s="373"/>
      <c r="G18" s="373"/>
      <c r="H18" s="373"/>
      <c r="I18" s="373"/>
      <c r="J18" s="373"/>
      <c r="K18" s="373"/>
      <c r="L18" s="373"/>
      <c r="M18" s="373"/>
      <c r="N18" s="373"/>
      <c r="O18" s="373"/>
      <c r="P18" s="373"/>
      <c r="Q18" s="373"/>
      <c r="R18" s="373"/>
      <c r="S18" s="373"/>
      <c r="T18" s="373"/>
      <c r="U18" s="373"/>
      <c r="V18" s="373"/>
      <c r="W18" s="373"/>
      <c r="X18" s="373"/>
      <c r="Y18" s="373"/>
      <c r="Z18" s="373"/>
      <c r="AA18" s="373"/>
      <c r="AB18" s="373"/>
      <c r="AC18" s="373"/>
      <c r="AD18" s="373"/>
      <c r="AE18" s="373"/>
      <c r="AF18" s="373"/>
      <c r="AG18" s="373"/>
      <c r="AH18" s="373"/>
      <c r="AI18" s="373"/>
      <c r="AJ18" s="373"/>
      <c r="AK18" s="373"/>
      <c r="AL18" s="373"/>
      <c r="AM18" s="373"/>
      <c r="AN18" s="373"/>
      <c r="AO18" s="373"/>
      <c r="AP18" s="373"/>
      <c r="AQ18" s="373"/>
      <c r="AR18" s="373"/>
      <c r="AS18" s="373"/>
      <c r="AT18" s="373"/>
      <c r="AU18" s="373"/>
      <c r="AV18" s="373"/>
      <c r="AW18" s="373"/>
      <c r="AX18" s="373"/>
      <c r="AY18" s="373"/>
      <c r="AZ18" s="373"/>
      <c r="BA18" s="373"/>
    </row>
    <row r="19" spans="1:53" s="48" customFormat="1" ht="18.75">
      <c r="A19" s="374"/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4"/>
      <c r="AA19" s="374"/>
      <c r="AB19" s="374"/>
      <c r="AC19" s="374"/>
      <c r="AD19" s="374"/>
      <c r="AE19" s="374"/>
      <c r="AF19" s="374"/>
      <c r="AG19" s="374"/>
      <c r="AH19" s="374"/>
      <c r="AI19" s="374"/>
      <c r="AJ19" s="374"/>
      <c r="AK19" s="374"/>
      <c r="AL19" s="374"/>
      <c r="AM19" s="374"/>
      <c r="AN19" s="374"/>
      <c r="AO19" s="374"/>
      <c r="AP19" s="374"/>
      <c r="AQ19" s="374"/>
      <c r="AR19" s="374"/>
      <c r="AS19" s="374"/>
      <c r="AT19" s="374"/>
      <c r="AU19" s="374"/>
      <c r="AV19" s="374"/>
      <c r="AW19" s="374"/>
      <c r="AX19" s="374"/>
      <c r="AY19" s="374"/>
      <c r="AZ19" s="374"/>
      <c r="BA19" s="374"/>
    </row>
    <row r="20" spans="1:53" ht="19.5" customHeight="1">
      <c r="A20" s="108"/>
      <c r="B20" s="108"/>
      <c r="C20" s="108"/>
      <c r="D20" s="108"/>
      <c r="E20" s="108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8"/>
      <c r="X20" s="108"/>
      <c r="Y20" s="375"/>
      <c r="Z20" s="376"/>
      <c r="AA20" s="376"/>
      <c r="AB20" s="376"/>
      <c r="AC20" s="376"/>
      <c r="AD20" s="376"/>
      <c r="AE20" s="376"/>
      <c r="AF20" s="376"/>
      <c r="AG20" s="376"/>
      <c r="AH20" s="376"/>
      <c r="AI20" s="376"/>
      <c r="AJ20" s="376"/>
      <c r="AK20" s="376"/>
      <c r="AL20" s="376"/>
      <c r="AM20" s="376"/>
      <c r="AN20" s="376"/>
      <c r="AO20" s="376"/>
      <c r="AP20" s="376"/>
      <c r="AQ20" s="376"/>
      <c r="AR20" s="376"/>
      <c r="AS20" s="376"/>
      <c r="AT20" s="376"/>
      <c r="AU20" s="376"/>
      <c r="AV20" s="376"/>
      <c r="AW20" s="376"/>
      <c r="AX20" s="376"/>
      <c r="AY20" s="376"/>
      <c r="AZ20" s="376"/>
      <c r="BA20" s="376"/>
    </row>
    <row r="21" spans="1:53" ht="19.5" customHeight="1">
      <c r="A21" s="516" t="s">
        <v>0</v>
      </c>
      <c r="B21" s="508" t="s">
        <v>30</v>
      </c>
      <c r="C21" s="509"/>
      <c r="D21" s="509"/>
      <c r="E21" s="510"/>
      <c r="F21" s="508" t="s">
        <v>31</v>
      </c>
      <c r="G21" s="509"/>
      <c r="H21" s="509"/>
      <c r="I21" s="510"/>
      <c r="J21" s="508" t="s">
        <v>32</v>
      </c>
      <c r="K21" s="509"/>
      <c r="L21" s="509"/>
      <c r="M21" s="509"/>
      <c r="N21" s="510"/>
      <c r="O21" s="508" t="s">
        <v>33</v>
      </c>
      <c r="P21" s="509"/>
      <c r="Q21" s="509"/>
      <c r="R21" s="510"/>
      <c r="S21" s="508" t="s">
        <v>34</v>
      </c>
      <c r="T21" s="509"/>
      <c r="U21" s="509"/>
      <c r="V21" s="509"/>
      <c r="W21" s="510"/>
      <c r="X21" s="508" t="s">
        <v>35</v>
      </c>
      <c r="Y21" s="509"/>
      <c r="Z21" s="509"/>
      <c r="AA21" s="510"/>
      <c r="AB21" s="508" t="s">
        <v>36</v>
      </c>
      <c r="AC21" s="509"/>
      <c r="AD21" s="509"/>
      <c r="AE21" s="510"/>
      <c r="AF21" s="508" t="s">
        <v>37</v>
      </c>
      <c r="AG21" s="509"/>
      <c r="AH21" s="509"/>
      <c r="AI21" s="510"/>
      <c r="AJ21" s="508" t="s">
        <v>38</v>
      </c>
      <c r="AK21" s="509"/>
      <c r="AL21" s="509"/>
      <c r="AM21" s="509"/>
      <c r="AN21" s="510"/>
      <c r="AO21" s="508" t="s">
        <v>39</v>
      </c>
      <c r="AP21" s="509"/>
      <c r="AQ21" s="509"/>
      <c r="AR21" s="510"/>
      <c r="AS21" s="508" t="s">
        <v>40</v>
      </c>
      <c r="AT21" s="509"/>
      <c r="AU21" s="509"/>
      <c r="AV21" s="509"/>
      <c r="AW21" s="510"/>
      <c r="AX21" s="511" t="s">
        <v>41</v>
      </c>
      <c r="AY21" s="511"/>
      <c r="AZ21" s="511"/>
      <c r="BA21" s="511"/>
    </row>
    <row r="22" spans="1:53" ht="19.5" customHeight="1">
      <c r="A22" s="517"/>
      <c r="B22" s="377">
        <v>1</v>
      </c>
      <c r="C22" s="377">
        <v>2</v>
      </c>
      <c r="D22" s="377">
        <v>3</v>
      </c>
      <c r="E22" s="377">
        <v>4</v>
      </c>
      <c r="F22" s="378">
        <v>5</v>
      </c>
      <c r="G22" s="378">
        <v>6</v>
      </c>
      <c r="H22" s="378">
        <v>7</v>
      </c>
      <c r="I22" s="378">
        <v>8</v>
      </c>
      <c r="J22" s="378">
        <v>9</v>
      </c>
      <c r="K22" s="378">
        <v>10</v>
      </c>
      <c r="L22" s="378">
        <v>11</v>
      </c>
      <c r="M22" s="378">
        <v>12</v>
      </c>
      <c r="N22" s="378">
        <v>13</v>
      </c>
      <c r="O22" s="378">
        <v>14</v>
      </c>
      <c r="P22" s="378">
        <v>15</v>
      </c>
      <c r="Q22" s="378">
        <v>16</v>
      </c>
      <c r="R22" s="378">
        <v>17</v>
      </c>
      <c r="S22" s="378">
        <v>18</v>
      </c>
      <c r="T22" s="378">
        <v>19</v>
      </c>
      <c r="U22" s="378">
        <v>20</v>
      </c>
      <c r="V22" s="378">
        <v>21</v>
      </c>
      <c r="W22" s="378">
        <v>22</v>
      </c>
      <c r="X22" s="378">
        <v>23</v>
      </c>
      <c r="Y22" s="378">
        <v>24</v>
      </c>
      <c r="Z22" s="378">
        <v>25</v>
      </c>
      <c r="AA22" s="378">
        <v>26</v>
      </c>
      <c r="AB22" s="378">
        <v>27</v>
      </c>
      <c r="AC22" s="378">
        <v>28</v>
      </c>
      <c r="AD22" s="378">
        <v>29</v>
      </c>
      <c r="AE22" s="378">
        <v>30</v>
      </c>
      <c r="AF22" s="378">
        <v>31</v>
      </c>
      <c r="AG22" s="378">
        <v>32</v>
      </c>
      <c r="AH22" s="378">
        <v>33</v>
      </c>
      <c r="AI22" s="378">
        <v>34</v>
      </c>
      <c r="AJ22" s="378">
        <v>35</v>
      </c>
      <c r="AK22" s="378">
        <v>36</v>
      </c>
      <c r="AL22" s="378">
        <v>37</v>
      </c>
      <c r="AM22" s="378">
        <v>38</v>
      </c>
      <c r="AN22" s="378">
        <v>39</v>
      </c>
      <c r="AO22" s="378">
        <v>40</v>
      </c>
      <c r="AP22" s="378">
        <v>41</v>
      </c>
      <c r="AQ22" s="378">
        <v>42</v>
      </c>
      <c r="AR22" s="378">
        <v>43</v>
      </c>
      <c r="AS22" s="378">
        <v>44</v>
      </c>
      <c r="AT22" s="378">
        <v>45</v>
      </c>
      <c r="AU22" s="378">
        <v>46</v>
      </c>
      <c r="AV22" s="378">
        <v>47</v>
      </c>
      <c r="AW22" s="378">
        <v>48</v>
      </c>
      <c r="AX22" s="378">
        <v>49</v>
      </c>
      <c r="AY22" s="378">
        <v>50</v>
      </c>
      <c r="AZ22" s="378">
        <v>51</v>
      </c>
      <c r="BA22" s="378">
        <v>52</v>
      </c>
    </row>
    <row r="23" spans="1:53" s="49" customFormat="1" ht="19.5" customHeight="1">
      <c r="A23" s="379">
        <v>1</v>
      </c>
      <c r="B23" s="380" t="s">
        <v>149</v>
      </c>
      <c r="C23" s="380" t="s">
        <v>149</v>
      </c>
      <c r="D23" s="380" t="s">
        <v>149</v>
      </c>
      <c r="E23" s="380" t="s">
        <v>149</v>
      </c>
      <c r="F23" s="380" t="s">
        <v>149</v>
      </c>
      <c r="G23" s="380" t="s">
        <v>149</v>
      </c>
      <c r="H23" s="380" t="s">
        <v>149</v>
      </c>
      <c r="I23" s="377" t="s">
        <v>149</v>
      </c>
      <c r="J23" s="380" t="s">
        <v>149</v>
      </c>
      <c r="K23" s="380" t="s">
        <v>149</v>
      </c>
      <c r="L23" s="380" t="s">
        <v>149</v>
      </c>
      <c r="M23" s="380" t="s">
        <v>149</v>
      </c>
      <c r="N23" s="380" t="s">
        <v>149</v>
      </c>
      <c r="O23" s="380" t="s">
        <v>149</v>
      </c>
      <c r="P23" s="380" t="s">
        <v>149</v>
      </c>
      <c r="Q23" s="204" t="s">
        <v>43</v>
      </c>
      <c r="R23" s="204" t="s">
        <v>43</v>
      </c>
      <c r="S23" s="381" t="s">
        <v>187</v>
      </c>
      <c r="T23" s="380" t="s">
        <v>149</v>
      </c>
      <c r="U23" s="380" t="s">
        <v>149</v>
      </c>
      <c r="V23" s="380" t="s">
        <v>149</v>
      </c>
      <c r="W23" s="380" t="s">
        <v>149</v>
      </c>
      <c r="X23" s="380" t="s">
        <v>149</v>
      </c>
      <c r="Y23" s="380" t="s">
        <v>149</v>
      </c>
      <c r="Z23" s="380" t="s">
        <v>149</v>
      </c>
      <c r="AA23" s="380" t="s">
        <v>149</v>
      </c>
      <c r="AB23" s="380" t="s">
        <v>149</v>
      </c>
      <c r="AC23" s="380" t="s">
        <v>187</v>
      </c>
      <c r="AD23" s="380" t="s">
        <v>187</v>
      </c>
      <c r="AE23" s="382" t="s">
        <v>187</v>
      </c>
      <c r="AF23" s="380" t="s">
        <v>44</v>
      </c>
      <c r="AG23" s="380" t="s">
        <v>149</v>
      </c>
      <c r="AH23" s="380" t="s">
        <v>149</v>
      </c>
      <c r="AI23" s="380" t="s">
        <v>149</v>
      </c>
      <c r="AJ23" s="380" t="s">
        <v>149</v>
      </c>
      <c r="AK23" s="380" t="s">
        <v>149</v>
      </c>
      <c r="AL23" s="382" t="s">
        <v>148</v>
      </c>
      <c r="AM23" s="382" t="s">
        <v>148</v>
      </c>
      <c r="AN23" s="382" t="s">
        <v>148</v>
      </c>
      <c r="AO23" s="382" t="s">
        <v>148</v>
      </c>
      <c r="AP23" s="204" t="s">
        <v>43</v>
      </c>
      <c r="AQ23" s="382" t="s">
        <v>43</v>
      </c>
      <c r="AR23" s="383" t="s">
        <v>188</v>
      </c>
      <c r="AS23" s="383" t="s">
        <v>44</v>
      </c>
      <c r="AT23" s="383" t="s">
        <v>44</v>
      </c>
      <c r="AU23" s="383" t="s">
        <v>44</v>
      </c>
      <c r="AV23" s="383" t="s">
        <v>44</v>
      </c>
      <c r="AW23" s="383" t="s">
        <v>44</v>
      </c>
      <c r="AX23" s="383" t="s">
        <v>44</v>
      </c>
      <c r="AY23" s="383" t="s">
        <v>44</v>
      </c>
      <c r="AZ23" s="383" t="s">
        <v>44</v>
      </c>
      <c r="BA23" s="383" t="s">
        <v>44</v>
      </c>
    </row>
    <row r="24" spans="1:53" ht="19.5" customHeight="1">
      <c r="A24" s="377">
        <v>2</v>
      </c>
      <c r="B24" s="380" t="s">
        <v>149</v>
      </c>
      <c r="C24" s="380" t="s">
        <v>149</v>
      </c>
      <c r="D24" s="380" t="s">
        <v>149</v>
      </c>
      <c r="E24" s="380" t="s">
        <v>149</v>
      </c>
      <c r="F24" s="380" t="s">
        <v>149</v>
      </c>
      <c r="G24" s="380" t="s">
        <v>149</v>
      </c>
      <c r="H24" s="380" t="s">
        <v>149</v>
      </c>
      <c r="I24" s="377" t="s">
        <v>149</v>
      </c>
      <c r="J24" s="380" t="s">
        <v>149</v>
      </c>
      <c r="K24" s="380" t="s">
        <v>149</v>
      </c>
      <c r="L24" s="380" t="s">
        <v>149</v>
      </c>
      <c r="M24" s="380" t="s">
        <v>149</v>
      </c>
      <c r="N24" s="380" t="s">
        <v>149</v>
      </c>
      <c r="O24" s="380" t="s">
        <v>149</v>
      </c>
      <c r="P24" s="380" t="s">
        <v>149</v>
      </c>
      <c r="Q24" s="382" t="s">
        <v>43</v>
      </c>
      <c r="R24" s="382" t="s">
        <v>43</v>
      </c>
      <c r="S24" s="382" t="s">
        <v>187</v>
      </c>
      <c r="T24" s="380" t="s">
        <v>42</v>
      </c>
      <c r="U24" s="380" t="s">
        <v>42</v>
      </c>
      <c r="V24" s="380" t="s">
        <v>42</v>
      </c>
      <c r="W24" s="380" t="s">
        <v>42</v>
      </c>
      <c r="X24" s="380" t="s">
        <v>296</v>
      </c>
      <c r="Y24" s="380" t="s">
        <v>296</v>
      </c>
      <c r="Z24" s="380" t="s">
        <v>296</v>
      </c>
      <c r="AA24" s="380" t="s">
        <v>296</v>
      </c>
      <c r="AB24" s="380" t="s">
        <v>296</v>
      </c>
      <c r="AC24" s="380" t="s">
        <v>296</v>
      </c>
      <c r="AD24" s="380" t="s">
        <v>296</v>
      </c>
      <c r="AE24" s="380" t="s">
        <v>296</v>
      </c>
      <c r="AF24" s="380" t="s">
        <v>296</v>
      </c>
      <c r="AG24" s="380" t="s">
        <v>296</v>
      </c>
      <c r="AH24" s="380" t="s">
        <v>296</v>
      </c>
      <c r="AI24" s="380" t="s">
        <v>296</v>
      </c>
      <c r="AJ24" s="380" t="s">
        <v>296</v>
      </c>
      <c r="AK24" s="380" t="s">
        <v>296</v>
      </c>
      <c r="AL24" s="380" t="s">
        <v>296</v>
      </c>
      <c r="AM24" s="380" t="s">
        <v>215</v>
      </c>
      <c r="AN24" s="380" t="s">
        <v>215</v>
      </c>
      <c r="AO24" s="384"/>
      <c r="AP24" s="398"/>
      <c r="AQ24" s="384"/>
      <c r="AR24" s="384"/>
      <c r="AS24" s="385"/>
      <c r="AT24" s="385"/>
      <c r="AU24" s="385"/>
      <c r="AV24" s="385"/>
      <c r="AW24" s="385"/>
      <c r="AX24" s="385"/>
      <c r="AY24" s="385"/>
      <c r="AZ24" s="385"/>
      <c r="BA24" s="386"/>
    </row>
    <row r="25" spans="1:53" ht="19.5" customHeight="1">
      <c r="A25" s="387"/>
      <c r="B25" s="387"/>
      <c r="C25" s="387"/>
      <c r="D25" s="387"/>
      <c r="E25" s="387"/>
      <c r="F25" s="387"/>
      <c r="G25" s="387"/>
      <c r="H25" s="387"/>
      <c r="I25" s="387"/>
      <c r="J25" s="387"/>
      <c r="K25" s="387"/>
      <c r="L25" s="387"/>
      <c r="M25" s="387"/>
      <c r="N25" s="387"/>
      <c r="O25" s="387"/>
      <c r="P25" s="387"/>
      <c r="Q25" s="387"/>
      <c r="R25" s="387"/>
      <c r="S25" s="387"/>
      <c r="T25" s="387"/>
      <c r="U25" s="387"/>
      <c r="V25" s="387"/>
      <c r="W25" s="387"/>
      <c r="X25" s="387"/>
      <c r="Y25" s="387"/>
      <c r="Z25" s="387" t="s">
        <v>14</v>
      </c>
      <c r="AA25" s="387"/>
      <c r="AB25" s="387"/>
      <c r="AC25" s="387"/>
      <c r="AD25" s="387"/>
      <c r="AE25" s="387"/>
      <c r="AF25" s="387"/>
      <c r="AG25" s="387"/>
      <c r="AH25" s="387"/>
      <c r="AI25" s="387"/>
      <c r="AJ25" s="387"/>
      <c r="AK25" s="387"/>
      <c r="AL25" s="387"/>
      <c r="AM25" s="387"/>
      <c r="AN25" s="387"/>
      <c r="AO25" s="387"/>
      <c r="AP25" s="387"/>
      <c r="AQ25" s="387"/>
      <c r="AR25" s="387"/>
      <c r="AS25" s="387"/>
      <c r="AT25" s="387"/>
      <c r="AU25" s="387"/>
      <c r="AV25" s="387"/>
      <c r="AW25" s="387"/>
      <c r="AX25" s="387"/>
      <c r="AY25" s="387"/>
      <c r="AZ25" s="387"/>
      <c r="BA25" s="387"/>
    </row>
    <row r="26" spans="1:53" s="50" customFormat="1" ht="21" customHeight="1">
      <c r="A26" s="492" t="s">
        <v>307</v>
      </c>
      <c r="B26" s="492"/>
      <c r="C26" s="492"/>
      <c r="D26" s="492"/>
      <c r="E26" s="492"/>
      <c r="F26" s="492"/>
      <c r="G26" s="492"/>
      <c r="H26" s="492"/>
      <c r="I26" s="492"/>
      <c r="J26" s="493"/>
      <c r="K26" s="493"/>
      <c r="L26" s="493"/>
      <c r="M26" s="493"/>
      <c r="N26" s="493"/>
      <c r="O26" s="493"/>
      <c r="P26" s="493"/>
      <c r="Q26" s="493"/>
      <c r="R26" s="493"/>
      <c r="S26" s="493"/>
      <c r="T26" s="493"/>
      <c r="U26" s="493"/>
      <c r="V26" s="493"/>
      <c r="W26" s="493"/>
      <c r="X26" s="493"/>
      <c r="Y26" s="493"/>
      <c r="Z26" s="493"/>
      <c r="AA26" s="493"/>
      <c r="AB26" s="493"/>
      <c r="AC26" s="493"/>
      <c r="AD26" s="493"/>
      <c r="AE26" s="493"/>
      <c r="AF26" s="493"/>
      <c r="AG26" s="493"/>
      <c r="AH26" s="493"/>
      <c r="AI26" s="493"/>
      <c r="AJ26" s="493"/>
      <c r="AK26" s="493"/>
      <c r="AL26" s="493"/>
      <c r="AM26" s="493"/>
      <c r="AN26" s="493"/>
      <c r="AO26" s="493"/>
      <c r="AP26" s="493"/>
      <c r="AQ26" s="493"/>
      <c r="AR26" s="493"/>
      <c r="AS26" s="493"/>
      <c r="AT26" s="493"/>
      <c r="AU26" s="493"/>
      <c r="AV26" s="388"/>
      <c r="AW26" s="388"/>
      <c r="AX26" s="388"/>
      <c r="AY26" s="388"/>
      <c r="AZ26" s="388"/>
      <c r="BA26" s="137"/>
    </row>
    <row r="27" spans="1:53" s="50" customFormat="1" ht="15.75" customHeight="1">
      <c r="A27" s="389"/>
      <c r="B27" s="389"/>
      <c r="C27" s="389"/>
      <c r="D27" s="389"/>
      <c r="E27" s="389"/>
      <c r="F27" s="389"/>
      <c r="G27" s="389"/>
      <c r="H27" s="389"/>
      <c r="I27" s="389"/>
      <c r="J27" s="390"/>
      <c r="K27" s="390"/>
      <c r="L27" s="390"/>
      <c r="M27" s="390"/>
      <c r="N27" s="390"/>
      <c r="O27" s="390"/>
      <c r="P27" s="390"/>
      <c r="Q27" s="390"/>
      <c r="R27" s="390"/>
      <c r="S27" s="390"/>
      <c r="T27" s="390"/>
      <c r="U27" s="390"/>
      <c r="V27" s="390"/>
      <c r="W27" s="390"/>
      <c r="X27" s="390"/>
      <c r="Y27" s="390"/>
      <c r="Z27" s="390"/>
      <c r="AA27" s="390"/>
      <c r="AB27" s="390"/>
      <c r="AC27" s="390"/>
      <c r="AD27" s="390"/>
      <c r="AE27" s="390"/>
      <c r="AF27" s="390"/>
      <c r="AG27" s="390"/>
      <c r="AH27" s="390"/>
      <c r="AI27" s="390"/>
      <c r="AJ27" s="390"/>
      <c r="AK27" s="390"/>
      <c r="AL27" s="390"/>
      <c r="AM27" s="390"/>
      <c r="AN27" s="390"/>
      <c r="AO27" s="390"/>
      <c r="AP27" s="390"/>
      <c r="AQ27" s="390"/>
      <c r="AR27" s="390"/>
      <c r="AS27" s="390"/>
      <c r="AT27" s="390"/>
      <c r="AU27" s="390"/>
      <c r="AV27" s="388"/>
      <c r="AW27" s="388"/>
      <c r="AX27" s="388"/>
      <c r="AY27" s="388"/>
      <c r="AZ27" s="388"/>
      <c r="BA27" s="137"/>
    </row>
    <row r="28" spans="1:53" s="50" customFormat="1" ht="15.75" customHeight="1">
      <c r="A28" s="389"/>
      <c r="B28" s="389"/>
      <c r="C28" s="389"/>
      <c r="D28" s="389"/>
      <c r="E28" s="389"/>
      <c r="F28" s="389"/>
      <c r="G28" s="389"/>
      <c r="H28" s="389"/>
      <c r="I28" s="389"/>
      <c r="J28" s="390"/>
      <c r="K28" s="390"/>
      <c r="L28" s="390"/>
      <c r="M28" s="390"/>
      <c r="N28" s="390"/>
      <c r="O28" s="390"/>
      <c r="P28" s="390"/>
      <c r="Q28" s="390"/>
      <c r="R28" s="390"/>
      <c r="S28" s="390"/>
      <c r="T28" s="390"/>
      <c r="U28" s="390"/>
      <c r="V28" s="390"/>
      <c r="W28" s="390"/>
      <c r="X28" s="390"/>
      <c r="Y28" s="390"/>
      <c r="Z28" s="390"/>
      <c r="AA28" s="390"/>
      <c r="AB28" s="390"/>
      <c r="AC28" s="390"/>
      <c r="AD28" s="390"/>
      <c r="AE28" s="390"/>
      <c r="AF28" s="390"/>
      <c r="AG28" s="390"/>
      <c r="AH28" s="390"/>
      <c r="AI28" s="390"/>
      <c r="AJ28" s="390"/>
      <c r="AK28" s="390"/>
      <c r="AL28" s="390"/>
      <c r="AM28" s="390"/>
      <c r="AN28" s="390"/>
      <c r="AO28" s="390"/>
      <c r="AP28" s="390"/>
      <c r="AQ28" s="390"/>
      <c r="AR28" s="390"/>
      <c r="AS28" s="390"/>
      <c r="AT28" s="390"/>
      <c r="AU28" s="390"/>
      <c r="AV28" s="388"/>
      <c r="AW28" s="388"/>
      <c r="AX28" s="388"/>
      <c r="AY28" s="388"/>
      <c r="AZ28" s="388"/>
      <c r="BA28" s="137"/>
    </row>
    <row r="29" spans="48:52" ht="15.75">
      <c r="AV29" s="388"/>
      <c r="AW29" s="388"/>
      <c r="AX29" s="388"/>
      <c r="AY29" s="388"/>
      <c r="AZ29" s="388"/>
    </row>
    <row r="30" spans="1:53" ht="21.75" customHeight="1">
      <c r="A30" s="391" t="s">
        <v>308</v>
      </c>
      <c r="B30" s="392"/>
      <c r="C30" s="392"/>
      <c r="D30" s="392"/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392"/>
      <c r="X30" s="392"/>
      <c r="Y30" s="392"/>
      <c r="Z30" s="392"/>
      <c r="AA30" s="392"/>
      <c r="AB30" s="392"/>
      <c r="AC30" s="392"/>
      <c r="AD30" s="392"/>
      <c r="AE30" s="392"/>
      <c r="AF30" s="392"/>
      <c r="AG30" s="392"/>
      <c r="AH30" s="392"/>
      <c r="AI30" s="392"/>
      <c r="AJ30" s="392"/>
      <c r="AK30" s="392"/>
      <c r="AL30" s="392"/>
      <c r="AM30" s="392"/>
      <c r="AN30" s="392"/>
      <c r="AO30" s="392"/>
      <c r="AP30" s="392"/>
      <c r="AQ30" s="392"/>
      <c r="AR30" s="392"/>
      <c r="AS30" s="392"/>
      <c r="AT30" s="392"/>
      <c r="AU30" s="392"/>
      <c r="AV30" s="392"/>
      <c r="AW30" s="393"/>
      <c r="AX30" s="393"/>
      <c r="AY30" s="393"/>
      <c r="AZ30" s="393"/>
      <c r="BA30" s="394"/>
    </row>
    <row r="31" spans="1:53" ht="21.75" customHeight="1">
      <c r="A31" s="395"/>
      <c r="B31" s="396"/>
      <c r="C31" s="396"/>
      <c r="D31" s="396"/>
      <c r="E31" s="396"/>
      <c r="F31" s="396"/>
      <c r="G31" s="396"/>
      <c r="H31" s="396"/>
      <c r="I31" s="396"/>
      <c r="J31" s="396"/>
      <c r="K31" s="396"/>
      <c r="L31" s="396"/>
      <c r="M31" s="396"/>
      <c r="N31" s="396"/>
      <c r="O31" s="396"/>
      <c r="P31" s="396"/>
      <c r="Q31" s="396"/>
      <c r="R31" s="396"/>
      <c r="S31" s="396"/>
      <c r="T31" s="396"/>
      <c r="U31" s="396"/>
      <c r="V31" s="396"/>
      <c r="W31" s="396"/>
      <c r="X31" s="396"/>
      <c r="Y31" s="396"/>
      <c r="Z31" s="396"/>
      <c r="AA31" s="396"/>
      <c r="AB31" s="396"/>
      <c r="AC31" s="396"/>
      <c r="AD31" s="396"/>
      <c r="AE31" s="396"/>
      <c r="AF31" s="396"/>
      <c r="AG31" s="396"/>
      <c r="AH31" s="396"/>
      <c r="AI31" s="396"/>
      <c r="AJ31" s="396"/>
      <c r="AK31" s="396"/>
      <c r="AL31" s="396"/>
      <c r="AM31" s="396"/>
      <c r="AN31" s="396"/>
      <c r="AO31" s="396"/>
      <c r="AP31" s="396"/>
      <c r="AQ31" s="396"/>
      <c r="AR31" s="396"/>
      <c r="AS31" s="396"/>
      <c r="AT31" s="396"/>
      <c r="AU31" s="396"/>
      <c r="AV31" s="396"/>
      <c r="AW31" s="396"/>
      <c r="AX31" s="396"/>
      <c r="AY31" s="396"/>
      <c r="AZ31" s="396"/>
      <c r="BA31" s="370"/>
    </row>
    <row r="32" spans="1:53" ht="22.5" customHeight="1">
      <c r="A32" s="466" t="s">
        <v>0</v>
      </c>
      <c r="B32" s="437"/>
      <c r="C32" s="496" t="s">
        <v>45</v>
      </c>
      <c r="D32" s="436"/>
      <c r="E32" s="436"/>
      <c r="F32" s="437"/>
      <c r="G32" s="466" t="s">
        <v>297</v>
      </c>
      <c r="H32" s="436"/>
      <c r="I32" s="437"/>
      <c r="J32" s="466" t="s">
        <v>46</v>
      </c>
      <c r="K32" s="436"/>
      <c r="L32" s="436"/>
      <c r="M32" s="437"/>
      <c r="N32" s="466" t="s">
        <v>310</v>
      </c>
      <c r="O32" s="436"/>
      <c r="P32" s="437"/>
      <c r="Q32" s="466" t="s">
        <v>309</v>
      </c>
      <c r="R32" s="498"/>
      <c r="S32" s="499"/>
      <c r="T32" s="466" t="s">
        <v>47</v>
      </c>
      <c r="U32" s="436"/>
      <c r="V32" s="437"/>
      <c r="W32" s="466" t="s">
        <v>157</v>
      </c>
      <c r="X32" s="436"/>
      <c r="Y32" s="437"/>
      <c r="Z32" s="135"/>
      <c r="AA32" s="506" t="s">
        <v>156</v>
      </c>
      <c r="AB32" s="507"/>
      <c r="AC32" s="507"/>
      <c r="AD32" s="507"/>
      <c r="AE32" s="507"/>
      <c r="AF32" s="466" t="s">
        <v>186</v>
      </c>
      <c r="AG32" s="467"/>
      <c r="AH32" s="468"/>
      <c r="AI32" s="466" t="s">
        <v>155</v>
      </c>
      <c r="AJ32" s="472"/>
      <c r="AK32" s="468"/>
      <c r="AL32" s="397"/>
      <c r="AM32" s="475" t="s">
        <v>232</v>
      </c>
      <c r="AN32" s="476"/>
      <c r="AO32" s="477"/>
      <c r="AP32" s="484" t="s">
        <v>298</v>
      </c>
      <c r="AQ32" s="485"/>
      <c r="AR32" s="485"/>
      <c r="AS32" s="485"/>
      <c r="AT32" s="485"/>
      <c r="AU32" s="485"/>
      <c r="AV32" s="485"/>
      <c r="AW32" s="485"/>
      <c r="AX32" s="485" t="s">
        <v>186</v>
      </c>
      <c r="AY32" s="485"/>
      <c r="AZ32" s="485"/>
      <c r="BA32" s="488"/>
    </row>
    <row r="33" spans="1:53" ht="15.75" customHeight="1">
      <c r="A33" s="494"/>
      <c r="B33" s="495"/>
      <c r="C33" s="494"/>
      <c r="D33" s="497"/>
      <c r="E33" s="497"/>
      <c r="F33" s="495"/>
      <c r="G33" s="494"/>
      <c r="H33" s="497"/>
      <c r="I33" s="495"/>
      <c r="J33" s="494"/>
      <c r="K33" s="497"/>
      <c r="L33" s="497"/>
      <c r="M33" s="495"/>
      <c r="N33" s="494"/>
      <c r="O33" s="497"/>
      <c r="P33" s="495"/>
      <c r="Q33" s="500"/>
      <c r="R33" s="501"/>
      <c r="S33" s="502"/>
      <c r="T33" s="494"/>
      <c r="U33" s="497"/>
      <c r="V33" s="495"/>
      <c r="W33" s="494"/>
      <c r="X33" s="497"/>
      <c r="Y33" s="495"/>
      <c r="Z33" s="135"/>
      <c r="AA33" s="507"/>
      <c r="AB33" s="507"/>
      <c r="AC33" s="507"/>
      <c r="AD33" s="507"/>
      <c r="AE33" s="507"/>
      <c r="AF33" s="469"/>
      <c r="AG33" s="470"/>
      <c r="AH33" s="471"/>
      <c r="AI33" s="473"/>
      <c r="AJ33" s="474"/>
      <c r="AK33" s="471"/>
      <c r="AL33" s="136"/>
      <c r="AM33" s="478"/>
      <c r="AN33" s="479"/>
      <c r="AO33" s="480"/>
      <c r="AP33" s="484"/>
      <c r="AQ33" s="485"/>
      <c r="AR33" s="485"/>
      <c r="AS33" s="485"/>
      <c r="AT33" s="485"/>
      <c r="AU33" s="485"/>
      <c r="AV33" s="485"/>
      <c r="AW33" s="485"/>
      <c r="AX33" s="485"/>
      <c r="AY33" s="485"/>
      <c r="AZ33" s="485"/>
      <c r="BA33" s="488"/>
    </row>
    <row r="34" spans="1:53" ht="40.5" customHeight="1">
      <c r="A34" s="438"/>
      <c r="B34" s="440"/>
      <c r="C34" s="438"/>
      <c r="D34" s="439"/>
      <c r="E34" s="439"/>
      <c r="F34" s="440"/>
      <c r="G34" s="438"/>
      <c r="H34" s="439"/>
      <c r="I34" s="440"/>
      <c r="J34" s="438"/>
      <c r="K34" s="439"/>
      <c r="L34" s="439"/>
      <c r="M34" s="440"/>
      <c r="N34" s="438"/>
      <c r="O34" s="439"/>
      <c r="P34" s="440"/>
      <c r="Q34" s="503"/>
      <c r="R34" s="504"/>
      <c r="S34" s="505"/>
      <c r="T34" s="438"/>
      <c r="U34" s="439"/>
      <c r="V34" s="440"/>
      <c r="W34" s="438"/>
      <c r="X34" s="439"/>
      <c r="Y34" s="440"/>
      <c r="Z34" s="135"/>
      <c r="AA34" s="458" t="s">
        <v>153</v>
      </c>
      <c r="AB34" s="489"/>
      <c r="AC34" s="489"/>
      <c r="AD34" s="489"/>
      <c r="AE34" s="490"/>
      <c r="AF34" s="461">
        <v>1.2</v>
      </c>
      <c r="AG34" s="489"/>
      <c r="AH34" s="491"/>
      <c r="AI34" s="461" t="s">
        <v>299</v>
      </c>
      <c r="AJ34" s="489"/>
      <c r="AK34" s="491"/>
      <c r="AL34" s="136"/>
      <c r="AM34" s="478"/>
      <c r="AN34" s="479"/>
      <c r="AO34" s="480"/>
      <c r="AP34" s="484"/>
      <c r="AQ34" s="485"/>
      <c r="AR34" s="485"/>
      <c r="AS34" s="485"/>
      <c r="AT34" s="485"/>
      <c r="AU34" s="485"/>
      <c r="AV34" s="485"/>
      <c r="AW34" s="485"/>
      <c r="AX34" s="485"/>
      <c r="AY34" s="485"/>
      <c r="AZ34" s="485"/>
      <c r="BA34" s="488"/>
    </row>
    <row r="35" spans="1:53" ht="39" customHeight="1">
      <c r="A35" s="452">
        <v>1</v>
      </c>
      <c r="B35" s="452"/>
      <c r="C35" s="452">
        <v>33</v>
      </c>
      <c r="D35" s="452"/>
      <c r="E35" s="452"/>
      <c r="F35" s="452"/>
      <c r="G35" s="452">
        <v>5</v>
      </c>
      <c r="H35" s="452"/>
      <c r="I35" s="452"/>
      <c r="J35" s="461" t="s">
        <v>300</v>
      </c>
      <c r="K35" s="464"/>
      <c r="L35" s="464"/>
      <c r="M35" s="465"/>
      <c r="N35" s="452"/>
      <c r="O35" s="452"/>
      <c r="P35" s="452"/>
      <c r="Q35" s="441"/>
      <c r="R35" s="451"/>
      <c r="S35" s="451"/>
      <c r="T35" s="452">
        <v>14</v>
      </c>
      <c r="U35" s="452"/>
      <c r="V35" s="452"/>
      <c r="W35" s="452">
        <v>52</v>
      </c>
      <c r="X35" s="452"/>
      <c r="Y35" s="452"/>
      <c r="Z35" s="135"/>
      <c r="AA35" s="458" t="s">
        <v>301</v>
      </c>
      <c r="AB35" s="459"/>
      <c r="AC35" s="459"/>
      <c r="AD35" s="459"/>
      <c r="AE35" s="460"/>
      <c r="AF35" s="461">
        <v>4</v>
      </c>
      <c r="AG35" s="462"/>
      <c r="AH35" s="463"/>
      <c r="AI35" s="461">
        <v>4</v>
      </c>
      <c r="AJ35" s="462"/>
      <c r="AK35" s="463"/>
      <c r="AL35" s="136"/>
      <c r="AM35" s="481"/>
      <c r="AN35" s="482"/>
      <c r="AO35" s="483"/>
      <c r="AP35" s="486"/>
      <c r="AQ35" s="487"/>
      <c r="AR35" s="487"/>
      <c r="AS35" s="487"/>
      <c r="AT35" s="487"/>
      <c r="AU35" s="487"/>
      <c r="AV35" s="487"/>
      <c r="AW35" s="487"/>
      <c r="AX35" s="485"/>
      <c r="AY35" s="485"/>
      <c r="AZ35" s="485"/>
      <c r="BA35" s="488"/>
    </row>
    <row r="36" spans="1:53" ht="27" customHeight="1">
      <c r="A36" s="449">
        <v>2</v>
      </c>
      <c r="B36" s="449"/>
      <c r="C36" s="449">
        <v>15</v>
      </c>
      <c r="D36" s="449"/>
      <c r="E36" s="449"/>
      <c r="F36" s="449"/>
      <c r="G36" s="449">
        <v>2</v>
      </c>
      <c r="H36" s="449"/>
      <c r="I36" s="449"/>
      <c r="J36" s="461" t="s">
        <v>302</v>
      </c>
      <c r="K36" s="464"/>
      <c r="L36" s="464"/>
      <c r="M36" s="465"/>
      <c r="N36" s="452">
        <v>15</v>
      </c>
      <c r="O36" s="452"/>
      <c r="P36" s="452"/>
      <c r="Q36" s="441">
        <v>2</v>
      </c>
      <c r="R36" s="451"/>
      <c r="S36" s="451"/>
      <c r="T36" s="452">
        <v>1</v>
      </c>
      <c r="U36" s="452"/>
      <c r="V36" s="452"/>
      <c r="W36" s="449">
        <v>39</v>
      </c>
      <c r="X36" s="449"/>
      <c r="Y36" s="449"/>
      <c r="Z36" s="135"/>
      <c r="AA36" s="435" t="s">
        <v>303</v>
      </c>
      <c r="AB36" s="453"/>
      <c r="AC36" s="453"/>
      <c r="AD36" s="453"/>
      <c r="AE36" s="454"/>
      <c r="AF36" s="435">
        <v>4</v>
      </c>
      <c r="AG36" s="436"/>
      <c r="AH36" s="437"/>
      <c r="AI36" s="435">
        <v>15</v>
      </c>
      <c r="AJ36" s="436"/>
      <c r="AK36" s="437"/>
      <c r="AL36" s="138"/>
      <c r="AM36" s="435">
        <v>1</v>
      </c>
      <c r="AN36" s="436"/>
      <c r="AO36" s="437"/>
      <c r="AP36" s="441" t="s">
        <v>233</v>
      </c>
      <c r="AQ36" s="441"/>
      <c r="AR36" s="441"/>
      <c r="AS36" s="441"/>
      <c r="AT36" s="441"/>
      <c r="AU36" s="441"/>
      <c r="AV36" s="441"/>
      <c r="AW36" s="441"/>
      <c r="AX36" s="443">
        <v>4</v>
      </c>
      <c r="AY36" s="444"/>
      <c r="AZ36" s="444"/>
      <c r="BA36" s="445"/>
    </row>
    <row r="37" spans="1:53" ht="29.25" customHeight="1">
      <c r="A37" s="449" t="s">
        <v>1</v>
      </c>
      <c r="B37" s="449"/>
      <c r="C37" s="449">
        <v>48</v>
      </c>
      <c r="D37" s="449"/>
      <c r="E37" s="449"/>
      <c r="F37" s="449"/>
      <c r="G37" s="449">
        <v>7</v>
      </c>
      <c r="H37" s="449"/>
      <c r="I37" s="449"/>
      <c r="J37" s="449" t="s">
        <v>304</v>
      </c>
      <c r="K37" s="449"/>
      <c r="L37" s="449"/>
      <c r="M37" s="449"/>
      <c r="N37" s="449">
        <v>15</v>
      </c>
      <c r="O37" s="449"/>
      <c r="P37" s="449"/>
      <c r="Q37" s="441">
        <v>2</v>
      </c>
      <c r="R37" s="450"/>
      <c r="S37" s="450"/>
      <c r="T37" s="449">
        <v>15</v>
      </c>
      <c r="U37" s="449"/>
      <c r="V37" s="449"/>
      <c r="W37" s="449">
        <v>91</v>
      </c>
      <c r="X37" s="449"/>
      <c r="Y37" s="449"/>
      <c r="Z37" s="135"/>
      <c r="AA37" s="455"/>
      <c r="AB37" s="456"/>
      <c r="AC37" s="456"/>
      <c r="AD37" s="456"/>
      <c r="AE37" s="457"/>
      <c r="AF37" s="438"/>
      <c r="AG37" s="439"/>
      <c r="AH37" s="440"/>
      <c r="AI37" s="438"/>
      <c r="AJ37" s="439"/>
      <c r="AK37" s="440"/>
      <c r="AL37" s="139"/>
      <c r="AM37" s="438"/>
      <c r="AN37" s="439"/>
      <c r="AO37" s="440"/>
      <c r="AP37" s="442"/>
      <c r="AQ37" s="442"/>
      <c r="AR37" s="442"/>
      <c r="AS37" s="442"/>
      <c r="AT37" s="442"/>
      <c r="AU37" s="442"/>
      <c r="AV37" s="442"/>
      <c r="AW37" s="442"/>
      <c r="AX37" s="446"/>
      <c r="AY37" s="447"/>
      <c r="AZ37" s="447"/>
      <c r="BA37" s="448"/>
    </row>
    <row r="38" spans="1:53" ht="19.5" customHeight="1">
      <c r="A38" s="421"/>
      <c r="B38" s="422"/>
      <c r="C38" s="423"/>
      <c r="D38" s="424"/>
      <c r="E38" s="424"/>
      <c r="F38" s="424"/>
      <c r="G38" s="421"/>
      <c r="H38" s="422"/>
      <c r="I38" s="422"/>
      <c r="J38" s="421"/>
      <c r="K38" s="422"/>
      <c r="L38" s="422"/>
      <c r="M38" s="422"/>
      <c r="N38" s="423"/>
      <c r="O38" s="424"/>
      <c r="P38" s="424"/>
      <c r="Q38" s="419"/>
      <c r="R38" s="426"/>
      <c r="S38" s="426"/>
      <c r="T38" s="425"/>
      <c r="U38" s="422"/>
      <c r="V38" s="422"/>
      <c r="W38" s="425"/>
      <c r="X38" s="422"/>
      <c r="Y38" s="422"/>
      <c r="Z38" s="135"/>
      <c r="AA38" s="427"/>
      <c r="AB38" s="428"/>
      <c r="AC38" s="428"/>
      <c r="AD38" s="428"/>
      <c r="AE38" s="428"/>
      <c r="AF38" s="429"/>
      <c r="AG38" s="430"/>
      <c r="AH38" s="430"/>
      <c r="AI38" s="431"/>
      <c r="AJ38" s="432"/>
      <c r="AK38" s="433"/>
      <c r="AL38" s="138"/>
      <c r="AM38" s="434"/>
      <c r="AN38" s="434"/>
      <c r="AO38" s="434"/>
      <c r="AP38" s="419"/>
      <c r="AQ38" s="419"/>
      <c r="AR38" s="419"/>
      <c r="AS38" s="419"/>
      <c r="AT38" s="419"/>
      <c r="AU38" s="419"/>
      <c r="AV38" s="419"/>
      <c r="AW38" s="419"/>
      <c r="AX38" s="419"/>
      <c r="AY38" s="419"/>
      <c r="AZ38" s="419"/>
      <c r="BA38" s="420"/>
    </row>
    <row r="39" spans="1:53" ht="21.75" customHeight="1">
      <c r="A39" s="421"/>
      <c r="B39" s="422"/>
      <c r="C39" s="423"/>
      <c r="D39" s="424"/>
      <c r="E39" s="424"/>
      <c r="F39" s="424"/>
      <c r="G39" s="421"/>
      <c r="H39" s="422"/>
      <c r="I39" s="422"/>
      <c r="J39" s="425"/>
      <c r="K39" s="422"/>
      <c r="L39" s="422"/>
      <c r="M39" s="422"/>
      <c r="N39" s="423"/>
      <c r="O39" s="424"/>
      <c r="P39" s="424"/>
      <c r="Q39" s="419"/>
      <c r="R39" s="426"/>
      <c r="S39" s="426"/>
      <c r="T39" s="421"/>
      <c r="U39" s="422"/>
      <c r="V39" s="422"/>
      <c r="W39" s="425"/>
      <c r="X39" s="422"/>
      <c r="Y39" s="422"/>
      <c r="Z39" s="135"/>
      <c r="AA39" s="428"/>
      <c r="AB39" s="428"/>
      <c r="AC39" s="428"/>
      <c r="AD39" s="428"/>
      <c r="AE39" s="428"/>
      <c r="AF39" s="430"/>
      <c r="AG39" s="430"/>
      <c r="AH39" s="430"/>
      <c r="AI39" s="432"/>
      <c r="AJ39" s="432"/>
      <c r="AK39" s="433"/>
      <c r="AL39" s="138"/>
      <c r="AM39" s="434"/>
      <c r="AN39" s="434"/>
      <c r="AO39" s="434"/>
      <c r="AP39" s="419"/>
      <c r="AQ39" s="419"/>
      <c r="AR39" s="419"/>
      <c r="AS39" s="419"/>
      <c r="AT39" s="419"/>
      <c r="AU39" s="419"/>
      <c r="AV39" s="419"/>
      <c r="AW39" s="419"/>
      <c r="AX39" s="419"/>
      <c r="AY39" s="419"/>
      <c r="AZ39" s="419"/>
      <c r="BA39" s="420"/>
    </row>
  </sheetData>
  <sheetProtection selectLockedCells="1" selectUnlockedCells="1"/>
  <mergeCells count="110">
    <mergeCell ref="A2:O2"/>
    <mergeCell ref="P2:AN2"/>
    <mergeCell ref="AO2:BA4"/>
    <mergeCell ref="A3:O3"/>
    <mergeCell ref="A4:O4"/>
    <mergeCell ref="P4:AN4"/>
    <mergeCell ref="A5:O5"/>
    <mergeCell ref="AN5:BA9"/>
    <mergeCell ref="A7:O7"/>
    <mergeCell ref="A8:O8"/>
    <mergeCell ref="P8:AM8"/>
    <mergeCell ref="P9:AC9"/>
    <mergeCell ref="P10:AK10"/>
    <mergeCell ref="AN10:BA10"/>
    <mergeCell ref="P11:AM12"/>
    <mergeCell ref="AN11:BA12"/>
    <mergeCell ref="P13:AM13"/>
    <mergeCell ref="AO13:BA13"/>
    <mergeCell ref="P14:AM14"/>
    <mergeCell ref="P15:AM15"/>
    <mergeCell ref="A17:BA17"/>
    <mergeCell ref="A21:A22"/>
    <mergeCell ref="B21:E21"/>
    <mergeCell ref="F21:I21"/>
    <mergeCell ref="J21:N21"/>
    <mergeCell ref="O21:R21"/>
    <mergeCell ref="S21:W21"/>
    <mergeCell ref="X21:AA21"/>
    <mergeCell ref="AB21:AE21"/>
    <mergeCell ref="AF21:AI21"/>
    <mergeCell ref="AJ21:AN21"/>
    <mergeCell ref="AO21:AR21"/>
    <mergeCell ref="AS21:AW21"/>
    <mergeCell ref="AX21:BA21"/>
    <mergeCell ref="A26:AU26"/>
    <mergeCell ref="A32:B34"/>
    <mergeCell ref="C32:F34"/>
    <mergeCell ref="G32:I34"/>
    <mergeCell ref="J32:M34"/>
    <mergeCell ref="N32:P34"/>
    <mergeCell ref="Q32:S34"/>
    <mergeCell ref="T32:V34"/>
    <mergeCell ref="W32:Y34"/>
    <mergeCell ref="AA32:AE33"/>
    <mergeCell ref="AF32:AH33"/>
    <mergeCell ref="AI32:AK33"/>
    <mergeCell ref="AM32:AO35"/>
    <mergeCell ref="AP32:AW35"/>
    <mergeCell ref="AX32:BA35"/>
    <mergeCell ref="AA34:AE34"/>
    <mergeCell ref="AF34:AH34"/>
    <mergeCell ref="AI34:AK34"/>
    <mergeCell ref="A35:B35"/>
    <mergeCell ref="C35:F35"/>
    <mergeCell ref="G35:I35"/>
    <mergeCell ref="J35:M35"/>
    <mergeCell ref="N35:P35"/>
    <mergeCell ref="Q35:S35"/>
    <mergeCell ref="T35:V35"/>
    <mergeCell ref="W35:Y35"/>
    <mergeCell ref="AA35:AE35"/>
    <mergeCell ref="AF35:AH35"/>
    <mergeCell ref="AI35:AK35"/>
    <mergeCell ref="A36:B36"/>
    <mergeCell ref="C36:F36"/>
    <mergeCell ref="G36:I36"/>
    <mergeCell ref="J36:M36"/>
    <mergeCell ref="N36:P36"/>
    <mergeCell ref="Q36:S36"/>
    <mergeCell ref="T36:V36"/>
    <mergeCell ref="W36:Y36"/>
    <mergeCell ref="AA36:AE37"/>
    <mergeCell ref="AF36:AH37"/>
    <mergeCell ref="AI36:AK37"/>
    <mergeCell ref="W37:Y37"/>
    <mergeCell ref="AM36:AO37"/>
    <mergeCell ref="AP36:AW37"/>
    <mergeCell ref="AX36:BA37"/>
    <mergeCell ref="A37:B37"/>
    <mergeCell ref="C37:F37"/>
    <mergeCell ref="G37:I37"/>
    <mergeCell ref="J37:M37"/>
    <mergeCell ref="N37:P37"/>
    <mergeCell ref="Q37:S37"/>
    <mergeCell ref="T37:V37"/>
    <mergeCell ref="A38:B38"/>
    <mergeCell ref="C38:F38"/>
    <mergeCell ref="G38:I38"/>
    <mergeCell ref="J38:M38"/>
    <mergeCell ref="N38:P38"/>
    <mergeCell ref="Q38:S38"/>
    <mergeCell ref="T38:V38"/>
    <mergeCell ref="W38:Y38"/>
    <mergeCell ref="AA38:AE39"/>
    <mergeCell ref="AF38:AH39"/>
    <mergeCell ref="AP39:AW39"/>
    <mergeCell ref="AI38:AK39"/>
    <mergeCell ref="AM38:AO38"/>
    <mergeCell ref="AM39:AO39"/>
    <mergeCell ref="T39:V39"/>
    <mergeCell ref="AX39:BA39"/>
    <mergeCell ref="AP38:AW38"/>
    <mergeCell ref="AX38:BA38"/>
    <mergeCell ref="A39:B39"/>
    <mergeCell ref="C39:F39"/>
    <mergeCell ref="G39:I39"/>
    <mergeCell ref="J39:M39"/>
    <mergeCell ref="N39:P39"/>
    <mergeCell ref="Q39:S39"/>
    <mergeCell ref="W39:Y39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97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11.625" style="217" customWidth="1"/>
    <col min="2" max="2" width="68.375" style="217" customWidth="1"/>
    <col min="3" max="3" width="5.375" style="217" customWidth="1"/>
    <col min="4" max="4" width="6.25390625" style="217" customWidth="1"/>
    <col min="5" max="5" width="5.75390625" style="217" customWidth="1"/>
    <col min="6" max="6" width="5.25390625" style="217" customWidth="1"/>
    <col min="7" max="7" width="6.75390625" style="217" customWidth="1"/>
    <col min="8" max="8" width="8.625" style="217" customWidth="1"/>
    <col min="9" max="10" width="7.875" style="217" customWidth="1"/>
    <col min="11" max="11" width="7.25390625" style="217" customWidth="1"/>
    <col min="12" max="12" width="7.75390625" style="217" customWidth="1"/>
    <col min="13" max="13" width="8.25390625" style="217" customWidth="1"/>
    <col min="14" max="14" width="6.625" style="217" hidden="1" customWidth="1"/>
    <col min="15" max="15" width="6.75390625" style="217" hidden="1" customWidth="1"/>
    <col min="16" max="16" width="6.375" style="221" hidden="1" customWidth="1"/>
    <col min="17" max="18" width="7.625" style="217" customWidth="1"/>
    <col min="19" max="20" width="8.125" style="218" customWidth="1"/>
    <col min="21" max="23" width="9.125" style="13" hidden="1" customWidth="1"/>
    <col min="24" max="24" width="9.125" style="13" customWidth="1"/>
    <col min="25" max="25" width="10.625" style="13" bestFit="1" customWidth="1"/>
  </cols>
  <sheetData>
    <row r="1" spans="1:27" s="52" customFormat="1" ht="19.5" customHeight="1" thickBot="1">
      <c r="A1" s="571" t="s">
        <v>291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281"/>
      <c r="U1" s="51"/>
      <c r="V1" s="51"/>
      <c r="W1" s="51"/>
      <c r="X1" s="51"/>
      <c r="Y1" s="51"/>
      <c r="Z1" s="51"/>
      <c r="AA1" s="51"/>
    </row>
    <row r="2" spans="1:27" s="52" customFormat="1" ht="19.5" customHeight="1">
      <c r="A2" s="593" t="s">
        <v>13</v>
      </c>
      <c r="B2" s="542" t="s">
        <v>10</v>
      </c>
      <c r="C2" s="562" t="s">
        <v>169</v>
      </c>
      <c r="D2" s="596"/>
      <c r="E2" s="562" t="s">
        <v>161</v>
      </c>
      <c r="F2" s="586"/>
      <c r="G2" s="578" t="s">
        <v>20</v>
      </c>
      <c r="H2" s="561" t="s">
        <v>2</v>
      </c>
      <c r="I2" s="562"/>
      <c r="J2" s="562"/>
      <c r="K2" s="562"/>
      <c r="L2" s="562"/>
      <c r="M2" s="572" t="s">
        <v>147</v>
      </c>
      <c r="N2" s="562" t="s">
        <v>146</v>
      </c>
      <c r="O2" s="562"/>
      <c r="P2" s="586"/>
      <c r="Q2" s="563" t="s">
        <v>50</v>
      </c>
      <c r="R2" s="562"/>
      <c r="S2" s="562"/>
      <c r="T2" s="564"/>
      <c r="U2" s="53"/>
      <c r="V2" s="53"/>
      <c r="W2" s="53"/>
      <c r="X2" s="53"/>
      <c r="Y2" s="53"/>
      <c r="Z2" s="53"/>
      <c r="AA2" s="51"/>
    </row>
    <row r="3" spans="1:26" s="52" customFormat="1" ht="23.25" customHeight="1">
      <c r="A3" s="594"/>
      <c r="B3" s="543"/>
      <c r="C3" s="597"/>
      <c r="D3" s="597"/>
      <c r="E3" s="566"/>
      <c r="F3" s="587"/>
      <c r="G3" s="579"/>
      <c r="H3" s="573" t="s">
        <v>3</v>
      </c>
      <c r="I3" s="543" t="s">
        <v>4</v>
      </c>
      <c r="J3" s="543"/>
      <c r="K3" s="543"/>
      <c r="L3" s="543"/>
      <c r="M3" s="540"/>
      <c r="N3" s="566"/>
      <c r="O3" s="566"/>
      <c r="P3" s="587"/>
      <c r="Q3" s="565"/>
      <c r="R3" s="566"/>
      <c r="S3" s="566"/>
      <c r="T3" s="567"/>
      <c r="U3" s="53"/>
      <c r="V3" s="53"/>
      <c r="W3" s="53"/>
      <c r="X3" s="53"/>
      <c r="Y3" s="53"/>
      <c r="Z3" s="53"/>
    </row>
    <row r="4" spans="1:25" s="52" customFormat="1" ht="24" customHeight="1">
      <c r="A4" s="594"/>
      <c r="B4" s="543"/>
      <c r="C4" s="537" t="s">
        <v>5</v>
      </c>
      <c r="D4" s="540" t="s">
        <v>6</v>
      </c>
      <c r="E4" s="584" t="s">
        <v>162</v>
      </c>
      <c r="F4" s="576" t="s">
        <v>163</v>
      </c>
      <c r="G4" s="579"/>
      <c r="H4" s="573"/>
      <c r="I4" s="540" t="s">
        <v>1</v>
      </c>
      <c r="J4" s="540" t="s">
        <v>7</v>
      </c>
      <c r="K4" s="540" t="s">
        <v>8</v>
      </c>
      <c r="L4" s="540" t="s">
        <v>9</v>
      </c>
      <c r="M4" s="540"/>
      <c r="N4" s="543" t="s">
        <v>152</v>
      </c>
      <c r="O4" s="543"/>
      <c r="P4" s="575"/>
      <c r="Q4" s="588" t="s">
        <v>152</v>
      </c>
      <c r="R4" s="589"/>
      <c r="S4" s="543" t="s">
        <v>189</v>
      </c>
      <c r="T4" s="568"/>
      <c r="U4" s="51"/>
      <c r="V4" s="51"/>
      <c r="W4" s="51"/>
      <c r="X4" s="51"/>
      <c r="Y4" s="51"/>
    </row>
    <row r="5" spans="1:25" s="52" customFormat="1" ht="18" customHeight="1">
      <c r="A5" s="594"/>
      <c r="B5" s="543"/>
      <c r="C5" s="538"/>
      <c r="D5" s="540"/>
      <c r="E5" s="584"/>
      <c r="F5" s="576"/>
      <c r="G5" s="579"/>
      <c r="H5" s="573"/>
      <c r="I5" s="540"/>
      <c r="J5" s="540"/>
      <c r="K5" s="540"/>
      <c r="L5" s="540"/>
      <c r="M5" s="540"/>
      <c r="N5" s="61">
        <v>1</v>
      </c>
      <c r="O5" s="61">
        <v>2</v>
      </c>
      <c r="P5" s="62">
        <v>3</v>
      </c>
      <c r="Q5" s="63">
        <v>1</v>
      </c>
      <c r="R5" s="61">
        <v>2</v>
      </c>
      <c r="S5" s="289">
        <v>3</v>
      </c>
      <c r="T5" s="194">
        <v>4</v>
      </c>
      <c r="U5" s="51"/>
      <c r="V5" s="51"/>
      <c r="W5" s="51"/>
      <c r="X5" s="51"/>
      <c r="Y5" s="51"/>
    </row>
    <row r="6" spans="1:25" s="52" customFormat="1" ht="8.25" customHeight="1" hidden="1">
      <c r="A6" s="594"/>
      <c r="B6" s="543"/>
      <c r="C6" s="538"/>
      <c r="D6" s="540"/>
      <c r="E6" s="584"/>
      <c r="F6" s="576"/>
      <c r="G6" s="579"/>
      <c r="H6" s="573"/>
      <c r="I6" s="540"/>
      <c r="J6" s="540"/>
      <c r="K6" s="540"/>
      <c r="L6" s="540"/>
      <c r="M6" s="540"/>
      <c r="N6" s="64"/>
      <c r="O6" s="64"/>
      <c r="P6" s="65"/>
      <c r="Q6" s="66"/>
      <c r="R6" s="64"/>
      <c r="S6" s="65"/>
      <c r="T6" s="195"/>
      <c r="U6" s="51"/>
      <c r="V6" s="51"/>
      <c r="W6" s="51"/>
      <c r="X6" s="51"/>
      <c r="Y6" s="51"/>
    </row>
    <row r="7" spans="1:25" s="52" customFormat="1" ht="15" customHeight="1" thickBot="1">
      <c r="A7" s="595"/>
      <c r="B7" s="544"/>
      <c r="C7" s="539"/>
      <c r="D7" s="541"/>
      <c r="E7" s="585"/>
      <c r="F7" s="577"/>
      <c r="G7" s="580"/>
      <c r="H7" s="574"/>
      <c r="I7" s="541"/>
      <c r="J7" s="541"/>
      <c r="K7" s="541"/>
      <c r="L7" s="541"/>
      <c r="M7" s="541"/>
      <c r="N7" s="85">
        <v>18</v>
      </c>
      <c r="O7" s="85">
        <v>11</v>
      </c>
      <c r="P7" s="86">
        <v>11</v>
      </c>
      <c r="Q7" s="291">
        <v>15</v>
      </c>
      <c r="R7" s="292">
        <v>18</v>
      </c>
      <c r="S7" s="293">
        <v>15</v>
      </c>
      <c r="T7" s="294">
        <v>18</v>
      </c>
      <c r="U7" s="51"/>
      <c r="V7" s="51"/>
      <c r="W7" s="51"/>
      <c r="X7" s="51"/>
      <c r="Y7" s="51"/>
    </row>
    <row r="8" spans="1:25" s="52" customFormat="1" ht="19.5" customHeight="1" thickBot="1">
      <c r="A8" s="83">
        <v>1</v>
      </c>
      <c r="B8" s="84">
        <v>2</v>
      </c>
      <c r="C8" s="84">
        <v>3</v>
      </c>
      <c r="D8" s="84">
        <v>4</v>
      </c>
      <c r="E8" s="84">
        <v>5</v>
      </c>
      <c r="F8" s="147">
        <v>6</v>
      </c>
      <c r="G8" s="149">
        <v>7</v>
      </c>
      <c r="H8" s="148">
        <v>8</v>
      </c>
      <c r="I8" s="84">
        <v>9</v>
      </c>
      <c r="J8" s="84">
        <v>10</v>
      </c>
      <c r="K8" s="84">
        <v>11</v>
      </c>
      <c r="L8" s="84">
        <v>12</v>
      </c>
      <c r="M8" s="84">
        <v>13</v>
      </c>
      <c r="N8" s="84">
        <v>27</v>
      </c>
      <c r="O8" s="84">
        <v>28</v>
      </c>
      <c r="P8" s="206">
        <v>29</v>
      </c>
      <c r="Q8" s="113">
        <v>27</v>
      </c>
      <c r="R8" s="98">
        <v>28</v>
      </c>
      <c r="S8" s="295">
        <v>29</v>
      </c>
      <c r="T8" s="296">
        <v>30</v>
      </c>
      <c r="U8" s="51"/>
      <c r="V8" s="51"/>
      <c r="W8" s="51"/>
      <c r="X8" s="51"/>
      <c r="Y8" s="51"/>
    </row>
    <row r="9" spans="1:25" s="54" customFormat="1" ht="19.5" customHeight="1" thickBot="1">
      <c r="A9" s="604" t="s">
        <v>176</v>
      </c>
      <c r="B9" s="605"/>
      <c r="C9" s="605"/>
      <c r="D9" s="605"/>
      <c r="E9" s="605"/>
      <c r="F9" s="605"/>
      <c r="G9" s="605"/>
      <c r="H9" s="605"/>
      <c r="I9" s="605"/>
      <c r="J9" s="605"/>
      <c r="K9" s="605"/>
      <c r="L9" s="605"/>
      <c r="M9" s="605"/>
      <c r="N9" s="605"/>
      <c r="O9" s="605"/>
      <c r="P9" s="605"/>
      <c r="Q9" s="605"/>
      <c r="R9" s="605"/>
      <c r="S9" s="605"/>
      <c r="T9" s="606"/>
      <c r="U9" s="173"/>
      <c r="V9" s="173"/>
      <c r="W9" s="173"/>
      <c r="X9" s="173"/>
      <c r="Y9" s="173"/>
    </row>
    <row r="10" spans="1:25" s="52" customFormat="1" ht="19.5" customHeight="1" thickBot="1">
      <c r="A10" s="557" t="s">
        <v>193</v>
      </c>
      <c r="B10" s="607"/>
      <c r="C10" s="607"/>
      <c r="D10" s="607"/>
      <c r="E10" s="607"/>
      <c r="F10" s="607"/>
      <c r="G10" s="607"/>
      <c r="H10" s="607"/>
      <c r="I10" s="607"/>
      <c r="J10" s="607"/>
      <c r="K10" s="607"/>
      <c r="L10" s="607"/>
      <c r="M10" s="607"/>
      <c r="N10" s="607"/>
      <c r="O10" s="607"/>
      <c r="P10" s="607"/>
      <c r="Q10" s="607"/>
      <c r="R10" s="607"/>
      <c r="S10" s="607"/>
      <c r="T10" s="558"/>
      <c r="U10" s="51"/>
      <c r="V10" s="51"/>
      <c r="W10" s="51"/>
      <c r="X10" s="51"/>
      <c r="Y10" s="51"/>
    </row>
    <row r="11" spans="1:25" s="120" customFormat="1" ht="19.5" customHeight="1">
      <c r="A11" s="93" t="s">
        <v>178</v>
      </c>
      <c r="B11" s="324" t="s">
        <v>23</v>
      </c>
      <c r="C11" s="131"/>
      <c r="D11" s="188">
        <v>1</v>
      </c>
      <c r="E11" s="188"/>
      <c r="F11" s="347"/>
      <c r="G11" s="264">
        <v>3</v>
      </c>
      <c r="H11" s="187">
        <f>G11*30</f>
        <v>90</v>
      </c>
      <c r="I11" s="188">
        <v>30</v>
      </c>
      <c r="J11" s="188"/>
      <c r="K11" s="188"/>
      <c r="L11" s="188">
        <v>30</v>
      </c>
      <c r="M11" s="188">
        <f>H11-I11</f>
        <v>60</v>
      </c>
      <c r="N11" s="188"/>
      <c r="O11" s="188"/>
      <c r="P11" s="346"/>
      <c r="Q11" s="131">
        <v>2</v>
      </c>
      <c r="R11" s="192"/>
      <c r="S11" s="263"/>
      <c r="T11" s="192"/>
      <c r="U11" s="174" t="s">
        <v>245</v>
      </c>
      <c r="V11" s="174"/>
      <c r="W11" s="174"/>
      <c r="X11" s="174"/>
      <c r="Y11" s="174"/>
    </row>
    <row r="12" spans="1:25" s="120" customFormat="1" ht="19.5" customHeight="1">
      <c r="A12" s="100" t="s">
        <v>279</v>
      </c>
      <c r="B12" s="250" t="s">
        <v>216</v>
      </c>
      <c r="C12" s="252"/>
      <c r="D12" s="235">
        <v>2</v>
      </c>
      <c r="E12" s="235"/>
      <c r="F12" s="253"/>
      <c r="G12" s="158">
        <v>3</v>
      </c>
      <c r="H12" s="75">
        <f>G12*30</f>
        <v>90</v>
      </c>
      <c r="I12" s="125">
        <f>J12+L12</f>
        <v>36</v>
      </c>
      <c r="J12" s="125">
        <v>18</v>
      </c>
      <c r="K12" s="125"/>
      <c r="L12" s="125">
        <v>18</v>
      </c>
      <c r="M12" s="193">
        <f>H12-I12</f>
        <v>54</v>
      </c>
      <c r="N12" s="180"/>
      <c r="O12" s="60"/>
      <c r="P12" s="80"/>
      <c r="Q12" s="222"/>
      <c r="R12" s="60">
        <v>2</v>
      </c>
      <c r="S12" s="80"/>
      <c r="T12" s="60"/>
      <c r="U12" s="174" t="s">
        <v>247</v>
      </c>
      <c r="V12" s="174"/>
      <c r="W12" s="174"/>
      <c r="X12" s="174"/>
      <c r="Y12" s="174"/>
    </row>
    <row r="13" spans="1:25" s="120" customFormat="1" ht="19.5" customHeight="1" thickBot="1">
      <c r="A13" s="100" t="s">
        <v>179</v>
      </c>
      <c r="B13" s="115" t="s">
        <v>174</v>
      </c>
      <c r="C13" s="252">
        <v>1</v>
      </c>
      <c r="D13" s="235"/>
      <c r="E13" s="235"/>
      <c r="F13" s="253"/>
      <c r="G13" s="158">
        <v>3</v>
      </c>
      <c r="H13" s="75">
        <f>G13*30</f>
        <v>90</v>
      </c>
      <c r="I13" s="125">
        <f>J13+L13</f>
        <v>30</v>
      </c>
      <c r="J13" s="125">
        <v>15</v>
      </c>
      <c r="K13" s="125"/>
      <c r="L13" s="125">
        <v>15</v>
      </c>
      <c r="M13" s="193">
        <f>H13-I13</f>
        <v>60</v>
      </c>
      <c r="N13" s="180"/>
      <c r="O13" s="60"/>
      <c r="P13" s="80"/>
      <c r="Q13" s="302">
        <v>2</v>
      </c>
      <c r="R13" s="303"/>
      <c r="S13" s="304"/>
      <c r="T13" s="303"/>
      <c r="U13" s="174" t="s">
        <v>242</v>
      </c>
      <c r="V13" s="174"/>
      <c r="W13" s="174"/>
      <c r="X13" s="174"/>
      <c r="Y13" s="174"/>
    </row>
    <row r="14" spans="1:25" s="52" customFormat="1" ht="19.5" customHeight="1" thickBot="1">
      <c r="A14" s="559" t="s">
        <v>194</v>
      </c>
      <c r="B14" s="560"/>
      <c r="C14" s="114"/>
      <c r="D14" s="105"/>
      <c r="E14" s="105"/>
      <c r="F14" s="151"/>
      <c r="G14" s="183">
        <f aca="true" t="shared" si="0" ref="G14:T14">SUM(G11:G13)</f>
        <v>9</v>
      </c>
      <c r="H14" s="183">
        <f t="shared" si="0"/>
        <v>270</v>
      </c>
      <c r="I14" s="183">
        <f t="shared" si="0"/>
        <v>96</v>
      </c>
      <c r="J14" s="183">
        <f t="shared" si="0"/>
        <v>33</v>
      </c>
      <c r="K14" s="183">
        <f t="shared" si="0"/>
        <v>0</v>
      </c>
      <c r="L14" s="183">
        <f t="shared" si="0"/>
        <v>63</v>
      </c>
      <c r="M14" s="183">
        <f t="shared" si="0"/>
        <v>174</v>
      </c>
      <c r="N14" s="183">
        <f t="shared" si="0"/>
        <v>0</v>
      </c>
      <c r="O14" s="183">
        <f t="shared" si="0"/>
        <v>0</v>
      </c>
      <c r="P14" s="183">
        <f t="shared" si="0"/>
        <v>0</v>
      </c>
      <c r="Q14" s="183">
        <f t="shared" si="0"/>
        <v>4</v>
      </c>
      <c r="R14" s="183">
        <f t="shared" si="0"/>
        <v>2</v>
      </c>
      <c r="S14" s="183">
        <f t="shared" si="0"/>
        <v>0</v>
      </c>
      <c r="T14" s="183">
        <f t="shared" si="0"/>
        <v>0</v>
      </c>
      <c r="U14" s="51"/>
      <c r="V14" s="51"/>
      <c r="W14" s="51"/>
      <c r="X14" s="51"/>
      <c r="Y14" s="51"/>
    </row>
    <row r="15" spans="1:25" s="52" customFormat="1" ht="19.5" customHeight="1" thickBot="1">
      <c r="A15" s="581" t="s">
        <v>195</v>
      </c>
      <c r="B15" s="582"/>
      <c r="C15" s="582"/>
      <c r="D15" s="582"/>
      <c r="E15" s="582"/>
      <c r="F15" s="582"/>
      <c r="G15" s="582"/>
      <c r="H15" s="582"/>
      <c r="I15" s="582"/>
      <c r="J15" s="582"/>
      <c r="K15" s="582"/>
      <c r="L15" s="582"/>
      <c r="M15" s="582"/>
      <c r="N15" s="582"/>
      <c r="O15" s="582"/>
      <c r="P15" s="582"/>
      <c r="Q15" s="582"/>
      <c r="R15" s="582"/>
      <c r="S15" s="582"/>
      <c r="T15" s="583"/>
      <c r="U15" s="51"/>
      <c r="V15" s="51"/>
      <c r="W15" s="51"/>
      <c r="X15" s="51"/>
      <c r="Y15" s="51"/>
    </row>
    <row r="16" spans="1:25" s="52" customFormat="1" ht="19.5" customHeight="1">
      <c r="A16" s="223" t="s">
        <v>164</v>
      </c>
      <c r="B16" s="305" t="s">
        <v>237</v>
      </c>
      <c r="C16" s="92"/>
      <c r="D16" s="89">
        <v>1</v>
      </c>
      <c r="E16" s="89"/>
      <c r="F16" s="111"/>
      <c r="G16" s="201">
        <v>3.5</v>
      </c>
      <c r="H16" s="94">
        <f aca="true" t="shared" si="1" ref="H16:H21">G16*30</f>
        <v>105</v>
      </c>
      <c r="I16" s="90">
        <f>SUM(J16:L16)</f>
        <v>45</v>
      </c>
      <c r="J16" s="90">
        <v>30</v>
      </c>
      <c r="K16" s="90"/>
      <c r="L16" s="90">
        <v>15</v>
      </c>
      <c r="M16" s="90">
        <f aca="true" t="shared" si="2" ref="M16:M21">H16-I16</f>
        <v>60</v>
      </c>
      <c r="N16" s="91"/>
      <c r="O16" s="91"/>
      <c r="P16" s="306" t="e">
        <f>G16/P3</f>
        <v>#DIV/0!</v>
      </c>
      <c r="Q16" s="202">
        <v>3</v>
      </c>
      <c r="R16" s="203"/>
      <c r="S16" s="284"/>
      <c r="T16" s="203"/>
      <c r="U16" s="174" t="s">
        <v>254</v>
      </c>
      <c r="V16" s="51"/>
      <c r="W16" s="51"/>
      <c r="X16" s="51"/>
      <c r="Y16" s="51"/>
    </row>
    <row r="17" spans="1:25" s="52" customFormat="1" ht="19.5" customHeight="1">
      <c r="A17" s="223" t="s">
        <v>167</v>
      </c>
      <c r="B17" s="122" t="s">
        <v>218</v>
      </c>
      <c r="C17" s="95">
        <v>1</v>
      </c>
      <c r="D17" s="59"/>
      <c r="E17" s="59"/>
      <c r="F17" s="71"/>
      <c r="G17" s="154">
        <v>3.5</v>
      </c>
      <c r="H17" s="94">
        <f>G17*30</f>
        <v>105</v>
      </c>
      <c r="I17" s="67">
        <f>SUM(J17:L17)</f>
        <v>45</v>
      </c>
      <c r="J17" s="67">
        <v>30</v>
      </c>
      <c r="K17" s="67"/>
      <c r="L17" s="67">
        <v>15</v>
      </c>
      <c r="M17" s="67">
        <f>H17-I17</f>
        <v>60</v>
      </c>
      <c r="N17" s="68"/>
      <c r="O17" s="68"/>
      <c r="P17" s="69" t="e">
        <f>G17/P3</f>
        <v>#DIV/0!</v>
      </c>
      <c r="Q17" s="128">
        <v>3</v>
      </c>
      <c r="R17" s="125"/>
      <c r="S17" s="284"/>
      <c r="T17" s="125"/>
      <c r="U17" s="174" t="s">
        <v>243</v>
      </c>
      <c r="V17" s="51"/>
      <c r="W17" s="51"/>
      <c r="X17" s="51"/>
      <c r="Y17" s="51"/>
    </row>
    <row r="18" spans="1:25" s="120" customFormat="1" ht="19.5" customHeight="1">
      <c r="A18" s="223" t="s">
        <v>168</v>
      </c>
      <c r="B18" s="122" t="s">
        <v>19</v>
      </c>
      <c r="C18" s="123">
        <v>1</v>
      </c>
      <c r="D18" s="67"/>
      <c r="E18" s="67"/>
      <c r="F18" s="150"/>
      <c r="G18" s="152">
        <v>5.5</v>
      </c>
      <c r="H18" s="94">
        <f t="shared" si="1"/>
        <v>165</v>
      </c>
      <c r="I18" s="67">
        <f>SUM(J18:L18)</f>
        <v>60</v>
      </c>
      <c r="J18" s="67">
        <v>30</v>
      </c>
      <c r="K18" s="67"/>
      <c r="L18" s="67">
        <v>30</v>
      </c>
      <c r="M18" s="67">
        <f t="shared" si="2"/>
        <v>105</v>
      </c>
      <c r="N18" s="68"/>
      <c r="O18" s="68"/>
      <c r="P18" s="69">
        <f>G18/11</f>
        <v>0.5</v>
      </c>
      <c r="Q18" s="202">
        <v>4</v>
      </c>
      <c r="R18" s="203"/>
      <c r="S18" s="284"/>
      <c r="T18" s="125"/>
      <c r="U18" s="174" t="s">
        <v>252</v>
      </c>
      <c r="V18" s="174"/>
      <c r="W18" s="174"/>
      <c r="X18" s="174"/>
      <c r="Y18" s="174"/>
    </row>
    <row r="19" spans="1:25" s="120" customFormat="1" ht="19.5" customHeight="1">
      <c r="A19" s="223" t="s">
        <v>181</v>
      </c>
      <c r="B19" s="122" t="s">
        <v>217</v>
      </c>
      <c r="C19" s="123">
        <v>2</v>
      </c>
      <c r="D19" s="67"/>
      <c r="E19" s="67"/>
      <c r="F19" s="150"/>
      <c r="G19" s="154">
        <v>3.5</v>
      </c>
      <c r="H19" s="94">
        <f t="shared" si="1"/>
        <v>105</v>
      </c>
      <c r="I19" s="67">
        <f>SUM(J19:L19)</f>
        <v>54</v>
      </c>
      <c r="J19" s="67">
        <v>18</v>
      </c>
      <c r="K19" s="67">
        <v>36</v>
      </c>
      <c r="L19" s="67"/>
      <c r="M19" s="67">
        <f t="shared" si="2"/>
        <v>51</v>
      </c>
      <c r="N19" s="68"/>
      <c r="O19" s="68"/>
      <c r="P19" s="69">
        <f>G19/P5</f>
        <v>1.1666666666666667</v>
      </c>
      <c r="Q19" s="128"/>
      <c r="R19" s="125">
        <v>3</v>
      </c>
      <c r="S19" s="284"/>
      <c r="T19" s="125"/>
      <c r="U19" s="174" t="s">
        <v>244</v>
      </c>
      <c r="V19" s="174"/>
      <c r="W19" s="174"/>
      <c r="X19" s="174"/>
      <c r="Y19" s="174"/>
    </row>
    <row r="20" spans="1:25" s="121" customFormat="1" ht="19.5" customHeight="1">
      <c r="A20" s="223" t="s">
        <v>219</v>
      </c>
      <c r="B20" s="122" t="s">
        <v>17</v>
      </c>
      <c r="C20" s="95">
        <v>1</v>
      </c>
      <c r="D20" s="59"/>
      <c r="E20" s="59"/>
      <c r="F20" s="71"/>
      <c r="G20" s="154">
        <v>5.5</v>
      </c>
      <c r="H20" s="94">
        <f t="shared" si="1"/>
        <v>165</v>
      </c>
      <c r="I20" s="67">
        <f>SUM(J20:L20)</f>
        <v>60</v>
      </c>
      <c r="J20" s="67">
        <v>30</v>
      </c>
      <c r="K20" s="67">
        <v>30</v>
      </c>
      <c r="L20" s="67"/>
      <c r="M20" s="67">
        <f t="shared" si="2"/>
        <v>105</v>
      </c>
      <c r="N20" s="68">
        <f>G20/N7</f>
        <v>0.3055555555555556</v>
      </c>
      <c r="O20" s="68"/>
      <c r="P20" s="69"/>
      <c r="Q20" s="128">
        <v>4</v>
      </c>
      <c r="R20" s="125"/>
      <c r="S20" s="283"/>
      <c r="T20" s="125"/>
      <c r="U20" s="174" t="s">
        <v>253</v>
      </c>
      <c r="V20" s="175"/>
      <c r="W20" s="175"/>
      <c r="X20" s="175"/>
      <c r="Y20" s="175"/>
    </row>
    <row r="21" spans="1:25" s="121" customFormat="1" ht="19.5" customHeight="1" thickBot="1">
      <c r="A21" s="223" t="s">
        <v>275</v>
      </c>
      <c r="B21" s="115" t="s">
        <v>180</v>
      </c>
      <c r="C21" s="95"/>
      <c r="D21" s="59"/>
      <c r="E21" s="59">
        <v>2</v>
      </c>
      <c r="F21" s="71"/>
      <c r="G21" s="154">
        <v>1</v>
      </c>
      <c r="H21" s="132">
        <f t="shared" si="1"/>
        <v>30</v>
      </c>
      <c r="I21" s="87">
        <v>18</v>
      </c>
      <c r="J21" s="87"/>
      <c r="K21" s="87"/>
      <c r="L21" s="87">
        <v>18</v>
      </c>
      <c r="M21" s="87">
        <f t="shared" si="2"/>
        <v>12</v>
      </c>
      <c r="N21" s="68"/>
      <c r="O21" s="68">
        <f>G21/11</f>
        <v>0.09090909090909091</v>
      </c>
      <c r="P21" s="69"/>
      <c r="Q21" s="252"/>
      <c r="R21" s="235">
        <v>1</v>
      </c>
      <c r="S21" s="307"/>
      <c r="T21" s="235"/>
      <c r="U21" s="174"/>
      <c r="V21" s="175"/>
      <c r="W21" s="175"/>
      <c r="X21" s="175"/>
      <c r="Y21" s="175"/>
    </row>
    <row r="22" spans="1:25" s="52" customFormat="1" ht="19.5" customHeight="1" thickBot="1">
      <c r="A22" s="559" t="s">
        <v>197</v>
      </c>
      <c r="B22" s="560"/>
      <c r="C22" s="116"/>
      <c r="D22" s="88"/>
      <c r="E22" s="88"/>
      <c r="F22" s="140"/>
      <c r="G22" s="183">
        <f aca="true" t="shared" si="3" ref="G22:T22">SUM(G16:G21)</f>
        <v>22.5</v>
      </c>
      <c r="H22" s="183">
        <f>G22*30</f>
        <v>675</v>
      </c>
      <c r="I22" s="183">
        <f t="shared" si="3"/>
        <v>282</v>
      </c>
      <c r="J22" s="183">
        <f t="shared" si="3"/>
        <v>138</v>
      </c>
      <c r="K22" s="183">
        <f t="shared" si="3"/>
        <v>66</v>
      </c>
      <c r="L22" s="183">
        <f t="shared" si="3"/>
        <v>78</v>
      </c>
      <c r="M22" s="183">
        <f t="shared" si="3"/>
        <v>393</v>
      </c>
      <c r="N22" s="183">
        <f t="shared" si="3"/>
        <v>0.3055555555555556</v>
      </c>
      <c r="O22" s="183">
        <f t="shared" si="3"/>
        <v>0.09090909090909091</v>
      </c>
      <c r="P22" s="183" t="e">
        <f t="shared" si="3"/>
        <v>#DIV/0!</v>
      </c>
      <c r="Q22" s="183">
        <f t="shared" si="3"/>
        <v>14</v>
      </c>
      <c r="R22" s="183">
        <f t="shared" si="3"/>
        <v>4</v>
      </c>
      <c r="S22" s="183">
        <f t="shared" si="3"/>
        <v>0</v>
      </c>
      <c r="T22" s="183">
        <f t="shared" si="3"/>
        <v>0</v>
      </c>
      <c r="U22" s="178"/>
      <c r="V22" s="178"/>
      <c r="W22" s="178"/>
      <c r="X22" s="178"/>
      <c r="Y22" s="51"/>
    </row>
    <row r="23" spans="1:25" s="52" customFormat="1" ht="19.5" customHeight="1" thickBot="1">
      <c r="A23" s="554" t="s">
        <v>255</v>
      </c>
      <c r="B23" s="555"/>
      <c r="C23" s="555"/>
      <c r="D23" s="555"/>
      <c r="E23" s="555"/>
      <c r="F23" s="555"/>
      <c r="G23" s="555"/>
      <c r="H23" s="555"/>
      <c r="I23" s="555"/>
      <c r="J23" s="555"/>
      <c r="K23" s="555"/>
      <c r="L23" s="555"/>
      <c r="M23" s="555"/>
      <c r="N23" s="555"/>
      <c r="O23" s="555"/>
      <c r="P23" s="555"/>
      <c r="Q23" s="555"/>
      <c r="R23" s="555"/>
      <c r="S23" s="555"/>
      <c r="T23" s="556"/>
      <c r="U23" s="178"/>
      <c r="V23" s="178"/>
      <c r="W23" s="178"/>
      <c r="X23" s="178"/>
      <c r="Y23" s="51"/>
    </row>
    <row r="24" spans="1:25" s="52" customFormat="1" ht="19.5" customHeight="1">
      <c r="A24" s="100" t="s">
        <v>173</v>
      </c>
      <c r="B24" s="250" t="s">
        <v>221</v>
      </c>
      <c r="C24" s="202"/>
      <c r="D24" s="203">
        <v>1</v>
      </c>
      <c r="E24" s="203"/>
      <c r="F24" s="340"/>
      <c r="G24" s="327">
        <v>3</v>
      </c>
      <c r="H24" s="112">
        <f aca="true" t="shared" si="4" ref="H24:H31">G24*30</f>
        <v>90</v>
      </c>
      <c r="I24" s="203">
        <f>J24+L24</f>
        <v>30</v>
      </c>
      <c r="J24" s="203">
        <v>20</v>
      </c>
      <c r="K24" s="203"/>
      <c r="L24" s="203">
        <v>10</v>
      </c>
      <c r="M24" s="203">
        <f>H24-I24</f>
        <v>60</v>
      </c>
      <c r="N24" s="297"/>
      <c r="O24" s="297"/>
      <c r="P24" s="157"/>
      <c r="Q24" s="341">
        <v>2</v>
      </c>
      <c r="R24" s="345"/>
      <c r="S24" s="342"/>
      <c r="T24" s="343"/>
      <c r="U24" s="178"/>
      <c r="V24" s="178"/>
      <c r="W24" s="178"/>
      <c r="X24" s="178"/>
      <c r="Y24" s="51"/>
    </row>
    <row r="25" spans="1:25" s="52" customFormat="1" ht="19.5" customHeight="1">
      <c r="A25" s="100" t="s">
        <v>270</v>
      </c>
      <c r="B25" s="325" t="s">
        <v>258</v>
      </c>
      <c r="C25" s="323"/>
      <c r="D25" s="330" t="s">
        <v>257</v>
      </c>
      <c r="E25" s="330"/>
      <c r="F25" s="331"/>
      <c r="G25" s="327">
        <v>3</v>
      </c>
      <c r="H25" s="337">
        <f t="shared" si="4"/>
        <v>90</v>
      </c>
      <c r="I25" s="338">
        <f>SUM(J25:L25)</f>
        <v>30</v>
      </c>
      <c r="J25" s="338">
        <v>15</v>
      </c>
      <c r="K25" s="338"/>
      <c r="L25" s="338">
        <v>15</v>
      </c>
      <c r="M25" s="338">
        <f>H25-I25</f>
        <v>60</v>
      </c>
      <c r="N25" s="330"/>
      <c r="O25" s="330"/>
      <c r="P25" s="332"/>
      <c r="Q25" s="101"/>
      <c r="R25" s="332"/>
      <c r="S25" s="339">
        <v>2</v>
      </c>
      <c r="T25" s="331"/>
      <c r="U25" s="178"/>
      <c r="V25" s="178"/>
      <c r="W25" s="178"/>
      <c r="X25" s="178"/>
      <c r="Y25" s="51"/>
    </row>
    <row r="26" spans="1:25" s="52" customFormat="1" ht="19.5" customHeight="1">
      <c r="A26" s="100" t="s">
        <v>271</v>
      </c>
      <c r="B26" s="325" t="s">
        <v>238</v>
      </c>
      <c r="C26" s="265">
        <v>3</v>
      </c>
      <c r="D26" s="67"/>
      <c r="E26" s="67"/>
      <c r="F26" s="329"/>
      <c r="G26" s="327">
        <v>5.5</v>
      </c>
      <c r="H26" s="265">
        <f t="shared" si="4"/>
        <v>165</v>
      </c>
      <c r="I26" s="59">
        <f>SUM(J26:L26)</f>
        <v>60</v>
      </c>
      <c r="J26" s="59">
        <v>30</v>
      </c>
      <c r="K26" s="59"/>
      <c r="L26" s="59">
        <v>30</v>
      </c>
      <c r="M26" s="59">
        <f>H26-I26</f>
        <v>105</v>
      </c>
      <c r="N26" s="259"/>
      <c r="O26" s="259">
        <f>G26/11</f>
        <v>0.5</v>
      </c>
      <c r="P26" s="70"/>
      <c r="Q26" s="128"/>
      <c r="R26" s="261"/>
      <c r="S26" s="261">
        <v>4</v>
      </c>
      <c r="T26" s="328"/>
      <c r="U26" s="178"/>
      <c r="V26" s="178"/>
      <c r="W26" s="178"/>
      <c r="X26" s="178"/>
      <c r="Y26" s="51"/>
    </row>
    <row r="27" spans="1:25" s="52" customFormat="1" ht="19.5" customHeight="1">
      <c r="A27" s="100" t="s">
        <v>272</v>
      </c>
      <c r="B27" s="325" t="s">
        <v>259</v>
      </c>
      <c r="C27" s="265">
        <v>3</v>
      </c>
      <c r="D27" s="67"/>
      <c r="E27" s="67"/>
      <c r="F27" s="329"/>
      <c r="G27" s="327">
        <v>5.5</v>
      </c>
      <c r="H27" s="265">
        <f t="shared" si="4"/>
        <v>165</v>
      </c>
      <c r="I27" s="59">
        <f>SUM(J27:L27)</f>
        <v>60</v>
      </c>
      <c r="J27" s="59">
        <v>30</v>
      </c>
      <c r="K27" s="59"/>
      <c r="L27" s="59">
        <v>30</v>
      </c>
      <c r="M27" s="59">
        <f>H27-I27</f>
        <v>105</v>
      </c>
      <c r="N27" s="259"/>
      <c r="O27" s="259">
        <f>G27/11</f>
        <v>0.5</v>
      </c>
      <c r="P27" s="70"/>
      <c r="Q27" s="128"/>
      <c r="R27" s="261"/>
      <c r="S27" s="261">
        <v>4</v>
      </c>
      <c r="T27" s="328"/>
      <c r="U27" s="178"/>
      <c r="V27" s="178"/>
      <c r="W27" s="178"/>
      <c r="X27" s="178"/>
      <c r="Y27" s="51"/>
    </row>
    <row r="28" spans="1:25" s="52" customFormat="1" ht="19.5" customHeight="1">
      <c r="A28" s="100" t="s">
        <v>273</v>
      </c>
      <c r="B28" s="325" t="s">
        <v>27</v>
      </c>
      <c r="C28" s="75">
        <v>3</v>
      </c>
      <c r="D28" s="59"/>
      <c r="E28" s="59"/>
      <c r="F28" s="290"/>
      <c r="G28" s="353">
        <v>4.5</v>
      </c>
      <c r="H28" s="265">
        <f t="shared" si="4"/>
        <v>135</v>
      </c>
      <c r="I28" s="59">
        <f>SUM(J28:L28)</f>
        <v>60</v>
      </c>
      <c r="J28" s="59">
        <v>30</v>
      </c>
      <c r="K28" s="59"/>
      <c r="L28" s="59">
        <v>30</v>
      </c>
      <c r="M28" s="59">
        <f>H28-I28</f>
        <v>75</v>
      </c>
      <c r="N28" s="354"/>
      <c r="O28" s="354"/>
      <c r="P28" s="355"/>
      <c r="Q28" s="356"/>
      <c r="R28" s="354"/>
      <c r="S28" s="357">
        <v>4</v>
      </c>
      <c r="T28" s="358"/>
      <c r="U28" s="178"/>
      <c r="V28" s="178"/>
      <c r="W28" s="178"/>
      <c r="X28" s="178"/>
      <c r="Y28" s="51"/>
    </row>
    <row r="29" spans="1:25" s="52" customFormat="1" ht="19.5" customHeight="1">
      <c r="A29" s="127" t="s">
        <v>290</v>
      </c>
      <c r="B29" s="244" t="s">
        <v>153</v>
      </c>
      <c r="C29" s="92"/>
      <c r="D29" s="89"/>
      <c r="E29" s="111"/>
      <c r="F29" s="191"/>
      <c r="G29" s="245">
        <f>G30+G31</f>
        <v>6</v>
      </c>
      <c r="H29" s="112">
        <f t="shared" si="4"/>
        <v>180</v>
      </c>
      <c r="I29" s="308"/>
      <c r="J29" s="308"/>
      <c r="K29" s="308"/>
      <c r="L29" s="308"/>
      <c r="M29" s="309"/>
      <c r="N29" s="246"/>
      <c r="O29" s="207"/>
      <c r="P29" s="247"/>
      <c r="Q29" s="248"/>
      <c r="R29" s="249"/>
      <c r="S29" s="285"/>
      <c r="T29" s="249"/>
      <c r="U29" s="174" t="s">
        <v>252</v>
      </c>
      <c r="V29" s="51"/>
      <c r="W29" s="51"/>
      <c r="X29" s="51"/>
      <c r="Y29" s="51"/>
    </row>
    <row r="30" spans="1:21" ht="18" customHeight="1">
      <c r="A30" s="127"/>
      <c r="B30" s="244" t="s">
        <v>153</v>
      </c>
      <c r="C30" s="92"/>
      <c r="D30" s="89">
        <v>1</v>
      </c>
      <c r="E30" s="111"/>
      <c r="F30" s="191"/>
      <c r="G30" s="245">
        <v>3</v>
      </c>
      <c r="H30" s="112">
        <f t="shared" si="4"/>
        <v>90</v>
      </c>
      <c r="I30" s="627" t="s">
        <v>220</v>
      </c>
      <c r="J30" s="628"/>
      <c r="K30" s="628"/>
      <c r="L30" s="628"/>
      <c r="M30" s="629"/>
      <c r="N30" s="246"/>
      <c r="O30" s="207"/>
      <c r="P30" s="247"/>
      <c r="Q30" s="248"/>
      <c r="R30" s="249"/>
      <c r="S30" s="285"/>
      <c r="T30" s="301"/>
      <c r="U30" s="175"/>
    </row>
    <row r="31" spans="1:25" s="52" customFormat="1" ht="18" customHeight="1" thickBot="1">
      <c r="A31" s="364"/>
      <c r="B31" s="244" t="s">
        <v>153</v>
      </c>
      <c r="C31" s="75"/>
      <c r="D31" s="59">
        <v>3</v>
      </c>
      <c r="E31" s="59"/>
      <c r="F31" s="290"/>
      <c r="G31" s="245">
        <v>3</v>
      </c>
      <c r="H31" s="112">
        <f t="shared" si="4"/>
        <v>90</v>
      </c>
      <c r="I31" s="627" t="s">
        <v>265</v>
      </c>
      <c r="J31" s="628"/>
      <c r="K31" s="628"/>
      <c r="L31" s="628"/>
      <c r="M31" s="629"/>
      <c r="N31" s="102"/>
      <c r="O31" s="103"/>
      <c r="P31" s="104"/>
      <c r="Q31" s="66"/>
      <c r="R31" s="359"/>
      <c r="S31" s="360"/>
      <c r="T31" s="359"/>
      <c r="U31" s="51"/>
      <c r="V31" s="51"/>
      <c r="W31" s="51"/>
      <c r="X31" s="51"/>
      <c r="Y31" s="51"/>
    </row>
    <row r="32" spans="1:25" s="52" customFormat="1" ht="19.5" customHeight="1" thickBot="1">
      <c r="A32" s="557" t="s">
        <v>198</v>
      </c>
      <c r="B32" s="558"/>
      <c r="C32" s="119"/>
      <c r="D32" s="88"/>
      <c r="E32" s="88"/>
      <c r="F32" s="361"/>
      <c r="G32" s="183">
        <f>SUM(G24:G29)</f>
        <v>27.5</v>
      </c>
      <c r="H32" s="183">
        <f>G32*30</f>
        <v>825</v>
      </c>
      <c r="I32" s="183">
        <f aca="true" t="shared" si="5" ref="I32:T32">SUM(I24:I28)</f>
        <v>240</v>
      </c>
      <c r="J32" s="183">
        <f t="shared" si="5"/>
        <v>125</v>
      </c>
      <c r="K32" s="183">
        <f t="shared" si="5"/>
        <v>0</v>
      </c>
      <c r="L32" s="183">
        <f t="shared" si="5"/>
        <v>115</v>
      </c>
      <c r="M32" s="183">
        <f t="shared" si="5"/>
        <v>405</v>
      </c>
      <c r="N32" s="183">
        <f t="shared" si="5"/>
        <v>0</v>
      </c>
      <c r="O32" s="183">
        <f t="shared" si="5"/>
        <v>1</v>
      </c>
      <c r="P32" s="183">
        <f t="shared" si="5"/>
        <v>0</v>
      </c>
      <c r="Q32" s="183">
        <f t="shared" si="5"/>
        <v>2</v>
      </c>
      <c r="R32" s="183">
        <f t="shared" si="5"/>
        <v>0</v>
      </c>
      <c r="S32" s="183">
        <f t="shared" si="5"/>
        <v>14</v>
      </c>
      <c r="T32" s="183">
        <f t="shared" si="5"/>
        <v>0</v>
      </c>
      <c r="U32" s="178"/>
      <c r="V32" s="178"/>
      <c r="W32" s="178"/>
      <c r="X32" s="178"/>
      <c r="Y32" s="51"/>
    </row>
    <row r="33" spans="1:25" s="52" customFormat="1" ht="19.5" customHeight="1" thickBot="1">
      <c r="A33" s="554" t="s">
        <v>256</v>
      </c>
      <c r="B33" s="555"/>
      <c r="C33" s="555"/>
      <c r="D33" s="555"/>
      <c r="E33" s="555"/>
      <c r="F33" s="555"/>
      <c r="G33" s="555"/>
      <c r="H33" s="555"/>
      <c r="I33" s="555"/>
      <c r="J33" s="555"/>
      <c r="K33" s="555"/>
      <c r="L33" s="555"/>
      <c r="M33" s="555"/>
      <c r="N33" s="555"/>
      <c r="O33" s="555"/>
      <c r="P33" s="555"/>
      <c r="Q33" s="555"/>
      <c r="R33" s="555"/>
      <c r="S33" s="555"/>
      <c r="T33" s="556"/>
      <c r="U33" s="51"/>
      <c r="V33" s="51"/>
      <c r="W33" s="51"/>
      <c r="X33" s="51"/>
      <c r="Y33" s="51"/>
    </row>
    <row r="34" spans="1:25" s="52" customFormat="1" ht="18" customHeight="1" thickBot="1">
      <c r="A34" s="96" t="s">
        <v>196</v>
      </c>
      <c r="B34" s="399" t="s">
        <v>263</v>
      </c>
      <c r="C34" s="97"/>
      <c r="D34" s="99">
        <v>4</v>
      </c>
      <c r="E34" s="99"/>
      <c r="F34" s="161"/>
      <c r="G34" s="245">
        <v>6</v>
      </c>
      <c r="H34" s="112">
        <f>G34*30</f>
        <v>180</v>
      </c>
      <c r="I34" s="627" t="s">
        <v>264</v>
      </c>
      <c r="J34" s="628"/>
      <c r="K34" s="628"/>
      <c r="L34" s="628"/>
      <c r="M34" s="629"/>
      <c r="N34" s="333"/>
      <c r="O34" s="334"/>
      <c r="P34" s="335"/>
      <c r="Q34" s="280"/>
      <c r="R34" s="310"/>
      <c r="S34" s="311"/>
      <c r="T34" s="311"/>
      <c r="U34" s="51"/>
      <c r="V34" s="51"/>
      <c r="W34" s="51"/>
      <c r="X34" s="51"/>
      <c r="Y34" s="51"/>
    </row>
    <row r="35" spans="1:25" s="52" customFormat="1" ht="19.5" customHeight="1" thickBot="1">
      <c r="A35" s="618" t="s">
        <v>199</v>
      </c>
      <c r="B35" s="619"/>
      <c r="C35" s="116"/>
      <c r="D35" s="88"/>
      <c r="E35" s="88"/>
      <c r="F35" s="140"/>
      <c r="G35" s="156">
        <f>G34</f>
        <v>6</v>
      </c>
      <c r="H35" s="130">
        <f>H30+H31+H34</f>
        <v>360</v>
      </c>
      <c r="I35" s="141"/>
      <c r="J35" s="141"/>
      <c r="K35" s="141"/>
      <c r="L35" s="141"/>
      <c r="M35" s="142"/>
      <c r="N35" s="143"/>
      <c r="O35" s="144"/>
      <c r="P35" s="145"/>
      <c r="Q35" s="146"/>
      <c r="R35" s="208"/>
      <c r="S35" s="286"/>
      <c r="T35" s="209"/>
      <c r="U35" s="51"/>
      <c r="V35" s="51"/>
      <c r="W35" s="51"/>
      <c r="X35" s="51"/>
      <c r="Y35" s="51"/>
    </row>
    <row r="36" spans="1:25" s="55" customFormat="1" ht="19.5" customHeight="1" thickBot="1">
      <c r="A36" s="557" t="s">
        <v>268</v>
      </c>
      <c r="B36" s="607"/>
      <c r="C36" s="607"/>
      <c r="D36" s="607"/>
      <c r="E36" s="607"/>
      <c r="F36" s="607"/>
      <c r="G36" s="607"/>
      <c r="H36" s="607"/>
      <c r="I36" s="607"/>
      <c r="J36" s="607"/>
      <c r="K36" s="607"/>
      <c r="L36" s="607"/>
      <c r="M36" s="607"/>
      <c r="N36" s="607"/>
      <c r="O36" s="607"/>
      <c r="P36" s="607"/>
      <c r="Q36" s="607"/>
      <c r="R36" s="607"/>
      <c r="S36" s="607"/>
      <c r="T36" s="626"/>
      <c r="U36" s="176"/>
      <c r="V36" s="176"/>
      <c r="W36" s="176"/>
      <c r="X36" s="176"/>
      <c r="Y36" s="176"/>
    </row>
    <row r="37" spans="1:25" s="52" customFormat="1" ht="19.5" customHeight="1" thickBot="1">
      <c r="A37" s="96" t="s">
        <v>280</v>
      </c>
      <c r="B37" s="275" t="s">
        <v>233</v>
      </c>
      <c r="C37" s="97">
        <v>4</v>
      </c>
      <c r="D37" s="99"/>
      <c r="E37" s="99"/>
      <c r="F37" s="161"/>
      <c r="G37" s="400">
        <v>24</v>
      </c>
      <c r="H37" s="119">
        <f>G37*30</f>
        <v>720</v>
      </c>
      <c r="I37" s="141"/>
      <c r="J37" s="141"/>
      <c r="K37" s="141"/>
      <c r="L37" s="141"/>
      <c r="M37" s="141"/>
      <c r="N37" s="144"/>
      <c r="O37" s="144"/>
      <c r="P37" s="145"/>
      <c r="Q37" s="146"/>
      <c r="R37" s="208"/>
      <c r="S37" s="286"/>
      <c r="T37" s="209"/>
      <c r="U37" s="51"/>
      <c r="V37" s="51"/>
      <c r="W37" s="51"/>
      <c r="X37" s="51"/>
      <c r="Y37" s="51"/>
    </row>
    <row r="38" spans="1:25" s="52" customFormat="1" ht="19.5" customHeight="1" thickBot="1">
      <c r="A38" s="618" t="s">
        <v>269</v>
      </c>
      <c r="B38" s="619"/>
      <c r="C38" s="117"/>
      <c r="D38" s="106"/>
      <c r="E38" s="106"/>
      <c r="F38" s="160"/>
      <c r="G38" s="156">
        <f>G37</f>
        <v>24</v>
      </c>
      <c r="H38" s="276">
        <f>H37</f>
        <v>720</v>
      </c>
      <c r="I38" s="164"/>
      <c r="J38" s="273"/>
      <c r="K38" s="273"/>
      <c r="L38" s="273"/>
      <c r="M38" s="274"/>
      <c r="N38" s="277" t="e">
        <f>SUM(N56:N79)</f>
        <v>#REF!</v>
      </c>
      <c r="O38" s="278">
        <f>SUM(O56:O79)</f>
        <v>9</v>
      </c>
      <c r="P38" s="279">
        <f>SUM(P56:P79)</f>
        <v>0</v>
      </c>
      <c r="Q38" s="146"/>
      <c r="R38" s="312"/>
      <c r="S38" s="313"/>
      <c r="T38" s="314"/>
      <c r="U38" s="51"/>
      <c r="V38" s="51"/>
      <c r="W38" s="51"/>
      <c r="X38" s="51"/>
      <c r="Y38" s="51"/>
    </row>
    <row r="39" spans="1:25" s="52" customFormat="1" ht="19.5" customHeight="1" thickBot="1">
      <c r="A39" s="557" t="s">
        <v>234</v>
      </c>
      <c r="B39" s="558"/>
      <c r="C39" s="116"/>
      <c r="D39" s="88"/>
      <c r="E39" s="88"/>
      <c r="F39" s="140"/>
      <c r="G39" s="153">
        <f>G14+G22+G32+G35+G38</f>
        <v>89</v>
      </c>
      <c r="H39" s="162">
        <f>G39*30</f>
        <v>2670</v>
      </c>
      <c r="I39" s="72">
        <f aca="true" t="shared" si="6" ref="I39:P39">I22+I14+I35+I38</f>
        <v>378</v>
      </c>
      <c r="J39" s="72">
        <f t="shared" si="6"/>
        <v>171</v>
      </c>
      <c r="K39" s="72">
        <f t="shared" si="6"/>
        <v>66</v>
      </c>
      <c r="L39" s="72">
        <f t="shared" si="6"/>
        <v>141</v>
      </c>
      <c r="M39" s="72">
        <f t="shared" si="6"/>
        <v>567</v>
      </c>
      <c r="N39" s="72" t="e">
        <f t="shared" si="6"/>
        <v>#REF!</v>
      </c>
      <c r="O39" s="72">
        <f t="shared" si="6"/>
        <v>9.090909090909092</v>
      </c>
      <c r="P39" s="72" t="e">
        <f t="shared" si="6"/>
        <v>#DIV/0!</v>
      </c>
      <c r="Q39" s="153">
        <f>Q22+Q14+Q35+Q38+Q32</f>
        <v>20</v>
      </c>
      <c r="R39" s="153">
        <f>R22+R14+R35+R38+R32</f>
        <v>6</v>
      </c>
      <c r="S39" s="153">
        <f>S22+S14+S35+S38+S32</f>
        <v>14</v>
      </c>
      <c r="T39" s="153">
        <f>T22+T14+T35+T38+T32</f>
        <v>0</v>
      </c>
      <c r="U39" s="51"/>
      <c r="V39" s="51"/>
      <c r="W39" s="51"/>
      <c r="X39" s="51"/>
      <c r="Y39" s="51"/>
    </row>
    <row r="40" spans="1:25" s="52" customFormat="1" ht="19.5" customHeight="1" thickBot="1">
      <c r="A40" s="557" t="s">
        <v>165</v>
      </c>
      <c r="B40" s="607"/>
      <c r="C40" s="607"/>
      <c r="D40" s="607"/>
      <c r="E40" s="607"/>
      <c r="F40" s="607"/>
      <c r="G40" s="607"/>
      <c r="H40" s="607"/>
      <c r="I40" s="607"/>
      <c r="J40" s="607"/>
      <c r="K40" s="607"/>
      <c r="L40" s="607"/>
      <c r="M40" s="607"/>
      <c r="N40" s="607"/>
      <c r="O40" s="607"/>
      <c r="P40" s="607"/>
      <c r="Q40" s="607"/>
      <c r="R40" s="607"/>
      <c r="S40" s="607"/>
      <c r="T40" s="558"/>
      <c r="U40" s="51"/>
      <c r="V40" s="51"/>
      <c r="W40" s="51"/>
      <c r="X40" s="51"/>
      <c r="Y40" s="51"/>
    </row>
    <row r="41" spans="1:25" s="52" customFormat="1" ht="19.5" customHeight="1" thickBot="1">
      <c r="A41" s="604" t="s">
        <v>200</v>
      </c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6"/>
      <c r="U41" s="51"/>
      <c r="V41" s="51"/>
      <c r="W41" s="51"/>
      <c r="X41" s="51"/>
      <c r="Y41" s="51"/>
    </row>
    <row r="42" spans="1:25" s="54" customFormat="1" ht="19.5" customHeight="1">
      <c r="A42" s="630" t="s">
        <v>211</v>
      </c>
      <c r="B42" s="631"/>
      <c r="C42" s="189"/>
      <c r="D42" s="89">
        <v>2</v>
      </c>
      <c r="E42" s="89"/>
      <c r="F42" s="157"/>
      <c r="G42" s="201">
        <v>3</v>
      </c>
      <c r="H42" s="92">
        <f>G42*30</f>
        <v>90</v>
      </c>
      <c r="I42" s="89">
        <f>L42+J42</f>
        <v>36</v>
      </c>
      <c r="J42" s="89">
        <v>18</v>
      </c>
      <c r="K42" s="89"/>
      <c r="L42" s="89">
        <v>18</v>
      </c>
      <c r="M42" s="89">
        <f>H42-I42</f>
        <v>54</v>
      </c>
      <c r="N42" s="89"/>
      <c r="O42" s="89"/>
      <c r="P42" s="111"/>
      <c r="Q42" s="112"/>
      <c r="R42" s="89">
        <v>2</v>
      </c>
      <c r="S42" s="298"/>
      <c r="T42" s="315"/>
      <c r="U42" s="173"/>
      <c r="V42" s="173"/>
      <c r="W42" s="173"/>
      <c r="X42" s="173"/>
      <c r="Y42" s="173"/>
    </row>
    <row r="43" spans="1:25" s="54" customFormat="1" ht="19.5" customHeight="1" thickBot="1">
      <c r="A43" s="616" t="s">
        <v>212</v>
      </c>
      <c r="B43" s="617"/>
      <c r="C43" s="126"/>
      <c r="D43" s="67">
        <v>2</v>
      </c>
      <c r="E43" s="67"/>
      <c r="F43" s="150"/>
      <c r="G43" s="172">
        <v>3</v>
      </c>
      <c r="H43" s="112">
        <f>G43*30</f>
        <v>90</v>
      </c>
      <c r="I43" s="67">
        <f>SUM(J43:L43)</f>
        <v>36</v>
      </c>
      <c r="J43" s="67">
        <v>18</v>
      </c>
      <c r="K43" s="67"/>
      <c r="L43" s="67">
        <v>18</v>
      </c>
      <c r="M43" s="182">
        <f>H43-I43</f>
        <v>54</v>
      </c>
      <c r="N43" s="181" t="e">
        <f>G43/N37</f>
        <v>#DIV/0!</v>
      </c>
      <c r="O43" s="68"/>
      <c r="P43" s="69"/>
      <c r="Q43" s="124"/>
      <c r="R43" s="235">
        <v>2</v>
      </c>
      <c r="S43" s="161"/>
      <c r="T43" s="350"/>
      <c r="U43" s="173"/>
      <c r="V43" s="173"/>
      <c r="W43" s="173"/>
      <c r="X43" s="173"/>
      <c r="Y43" s="173"/>
    </row>
    <row r="44" spans="1:25" s="54" customFormat="1" ht="19.5" customHeight="1" thickBot="1">
      <c r="A44" s="616" t="s">
        <v>277</v>
      </c>
      <c r="B44" s="617"/>
      <c r="C44" s="126"/>
      <c r="D44" s="67">
        <v>3</v>
      </c>
      <c r="E44" s="67"/>
      <c r="F44" s="150"/>
      <c r="G44" s="172">
        <v>3</v>
      </c>
      <c r="H44" s="112">
        <f>G44*30</f>
        <v>90</v>
      </c>
      <c r="I44" s="67">
        <f>SUM(J44:L44)</f>
        <v>30</v>
      </c>
      <c r="J44" s="67"/>
      <c r="K44" s="67"/>
      <c r="L44" s="67">
        <v>30</v>
      </c>
      <c r="M44" s="182">
        <f>H44-I44</f>
        <v>60</v>
      </c>
      <c r="N44" s="181" t="e">
        <f>G44/N38</f>
        <v>#REF!</v>
      </c>
      <c r="O44" s="68"/>
      <c r="P44" s="69"/>
      <c r="Q44" s="124"/>
      <c r="R44" s="235"/>
      <c r="S44" s="316">
        <v>2</v>
      </c>
      <c r="T44" s="317"/>
      <c r="U44" s="173"/>
      <c r="V44" s="173"/>
      <c r="W44" s="173"/>
      <c r="X44" s="173"/>
      <c r="Y44" s="173"/>
    </row>
    <row r="45" spans="1:25" s="52" customFormat="1" ht="19.5" customHeight="1" thickBot="1">
      <c r="A45" s="618" t="s">
        <v>228</v>
      </c>
      <c r="B45" s="619"/>
      <c r="C45" s="113"/>
      <c r="D45" s="98"/>
      <c r="E45" s="98"/>
      <c r="F45" s="155"/>
      <c r="G45" s="156">
        <f aca="true" t="shared" si="7" ref="G45:T45">SUM(G42:G44)</f>
        <v>9</v>
      </c>
      <c r="H45" s="107">
        <f t="shared" si="7"/>
        <v>270</v>
      </c>
      <c r="I45" s="107">
        <f t="shared" si="7"/>
        <v>102</v>
      </c>
      <c r="J45" s="107">
        <f t="shared" si="7"/>
        <v>36</v>
      </c>
      <c r="K45" s="107">
        <f t="shared" si="7"/>
        <v>0</v>
      </c>
      <c r="L45" s="107">
        <f t="shared" si="7"/>
        <v>66</v>
      </c>
      <c r="M45" s="107">
        <f t="shared" si="7"/>
        <v>168</v>
      </c>
      <c r="N45" s="107" t="e">
        <f t="shared" si="7"/>
        <v>#DIV/0!</v>
      </c>
      <c r="O45" s="107">
        <f t="shared" si="7"/>
        <v>0</v>
      </c>
      <c r="P45" s="107">
        <f t="shared" si="7"/>
        <v>0</v>
      </c>
      <c r="Q45" s="156">
        <f t="shared" si="7"/>
        <v>0</v>
      </c>
      <c r="R45" s="107">
        <f t="shared" si="7"/>
        <v>4</v>
      </c>
      <c r="S45" s="107">
        <f t="shared" si="7"/>
        <v>2</v>
      </c>
      <c r="T45" s="287">
        <f t="shared" si="7"/>
        <v>0</v>
      </c>
      <c r="U45" s="51"/>
      <c r="V45" s="51"/>
      <c r="W45" s="51"/>
      <c r="X45" s="51"/>
      <c r="Y45" s="51"/>
    </row>
    <row r="46" spans="1:34" s="52" customFormat="1" ht="19.5" customHeight="1">
      <c r="A46" s="100" t="s">
        <v>205</v>
      </c>
      <c r="B46" s="251" t="s">
        <v>26</v>
      </c>
      <c r="C46" s="131"/>
      <c r="D46" s="188">
        <v>2</v>
      </c>
      <c r="E46" s="188"/>
      <c r="F46" s="263"/>
      <c r="G46" s="264">
        <v>3</v>
      </c>
      <c r="H46" s="95">
        <f aca="true" t="shared" si="8" ref="H46:H53">G46*30</f>
        <v>90</v>
      </c>
      <c r="I46" s="59">
        <v>36</v>
      </c>
      <c r="J46" s="59">
        <v>18</v>
      </c>
      <c r="K46" s="59"/>
      <c r="L46" s="59">
        <v>18</v>
      </c>
      <c r="M46" s="59">
        <f aca="true" t="shared" si="9" ref="M46:M53">H46-I46</f>
        <v>54</v>
      </c>
      <c r="N46" s="59"/>
      <c r="O46" s="59"/>
      <c r="P46" s="71"/>
      <c r="Q46" s="112"/>
      <c r="R46" s="89">
        <v>2</v>
      </c>
      <c r="S46" s="298"/>
      <c r="T46" s="315"/>
      <c r="U46" s="174" t="s">
        <v>246</v>
      </c>
      <c r="V46" s="56"/>
      <c r="W46" s="56"/>
      <c r="X46" s="56"/>
      <c r="Y46" s="56"/>
      <c r="Z46" s="56"/>
      <c r="AA46" s="56"/>
      <c r="AB46" s="57"/>
      <c r="AC46" s="57"/>
      <c r="AD46" s="57"/>
      <c r="AE46" s="56"/>
      <c r="AF46" s="56"/>
      <c r="AG46" s="56"/>
      <c r="AH46" s="51"/>
    </row>
    <row r="47" spans="1:34" s="52" customFormat="1" ht="19.5" customHeight="1">
      <c r="A47" s="101" t="s">
        <v>206</v>
      </c>
      <c r="B47" s="262" t="s">
        <v>23</v>
      </c>
      <c r="C47" s="265"/>
      <c r="D47" s="67">
        <v>2</v>
      </c>
      <c r="E47" s="67"/>
      <c r="F47" s="150"/>
      <c r="G47" s="152">
        <v>3</v>
      </c>
      <c r="H47" s="95">
        <f t="shared" si="8"/>
        <v>90</v>
      </c>
      <c r="I47" s="67">
        <f>SUM(J47:L47)</f>
        <v>36</v>
      </c>
      <c r="J47" s="67">
        <v>18</v>
      </c>
      <c r="K47" s="67"/>
      <c r="L47" s="67">
        <v>18</v>
      </c>
      <c r="M47" s="182">
        <f t="shared" si="9"/>
        <v>54</v>
      </c>
      <c r="N47" s="181" t="e">
        <f>G47/#REF!</f>
        <v>#REF!</v>
      </c>
      <c r="O47" s="68"/>
      <c r="P47" s="69"/>
      <c r="Q47" s="185"/>
      <c r="R47" s="125">
        <v>2</v>
      </c>
      <c r="S47" s="129"/>
      <c r="T47" s="282"/>
      <c r="U47" s="174" t="s">
        <v>245</v>
      </c>
      <c r="V47" s="56"/>
      <c r="W47" s="56"/>
      <c r="X47" s="56"/>
      <c r="Y47" s="56"/>
      <c r="Z47" s="56"/>
      <c r="AA47" s="56"/>
      <c r="AB47" s="57"/>
      <c r="AC47" s="57"/>
      <c r="AD47" s="57"/>
      <c r="AE47" s="56"/>
      <c r="AF47" s="56"/>
      <c r="AG47" s="56"/>
      <c r="AH47" s="51"/>
    </row>
    <row r="48" spans="1:25" s="52" customFormat="1" ht="19.5" customHeight="1">
      <c r="A48" s="101" t="s">
        <v>207</v>
      </c>
      <c r="B48" s="262" t="s">
        <v>48</v>
      </c>
      <c r="C48" s="75"/>
      <c r="D48" s="59">
        <v>2</v>
      </c>
      <c r="E48" s="59"/>
      <c r="F48" s="80"/>
      <c r="G48" s="152">
        <v>3</v>
      </c>
      <c r="H48" s="95">
        <f t="shared" si="8"/>
        <v>90</v>
      </c>
      <c r="I48" s="59">
        <v>36</v>
      </c>
      <c r="J48" s="59">
        <v>18</v>
      </c>
      <c r="K48" s="59"/>
      <c r="L48" s="59">
        <v>18</v>
      </c>
      <c r="M48" s="59">
        <f t="shared" si="9"/>
        <v>54</v>
      </c>
      <c r="N48" s="59"/>
      <c r="O48" s="59"/>
      <c r="P48" s="71"/>
      <c r="Q48" s="75"/>
      <c r="R48" s="59">
        <v>2</v>
      </c>
      <c r="S48" s="298"/>
      <c r="T48" s="282"/>
      <c r="U48" s="174" t="s">
        <v>240</v>
      </c>
      <c r="V48" s="51"/>
      <c r="W48" s="51"/>
      <c r="X48" s="51"/>
      <c r="Y48" s="51"/>
    </row>
    <row r="49" spans="1:25" s="52" customFormat="1" ht="19.5" customHeight="1">
      <c r="A49" s="101" t="s">
        <v>213</v>
      </c>
      <c r="B49" s="271" t="s">
        <v>166</v>
      </c>
      <c r="C49" s="265"/>
      <c r="D49" s="67">
        <v>2</v>
      </c>
      <c r="E49" s="67"/>
      <c r="F49" s="150"/>
      <c r="G49" s="152">
        <v>3</v>
      </c>
      <c r="H49" s="95">
        <f t="shared" si="8"/>
        <v>90</v>
      </c>
      <c r="I49" s="67">
        <f>SUM(J49:L49)</f>
        <v>36</v>
      </c>
      <c r="J49" s="67">
        <v>18</v>
      </c>
      <c r="K49" s="67"/>
      <c r="L49" s="67">
        <v>18</v>
      </c>
      <c r="M49" s="182">
        <f t="shared" si="9"/>
        <v>54</v>
      </c>
      <c r="N49" s="181" t="e">
        <f>G49/#REF!</f>
        <v>#REF!</v>
      </c>
      <c r="O49" s="68"/>
      <c r="P49" s="69"/>
      <c r="Q49" s="185"/>
      <c r="R49" s="125">
        <v>2</v>
      </c>
      <c r="S49" s="298"/>
      <c r="T49" s="282"/>
      <c r="U49" s="174" t="s">
        <v>248</v>
      </c>
      <c r="V49" s="51"/>
      <c r="W49" s="51"/>
      <c r="X49" s="51"/>
      <c r="Y49" s="51"/>
    </row>
    <row r="50" spans="1:25" s="52" customFormat="1" ht="19.5" customHeight="1">
      <c r="A50" s="101"/>
      <c r="B50" s="272" t="s">
        <v>235</v>
      </c>
      <c r="C50" s="265"/>
      <c r="D50" s="67">
        <v>2</v>
      </c>
      <c r="E50" s="67"/>
      <c r="F50" s="150"/>
      <c r="G50" s="152">
        <v>3</v>
      </c>
      <c r="H50" s="95">
        <f t="shared" si="8"/>
        <v>90</v>
      </c>
      <c r="I50" s="67">
        <f>SUM(J50:L50)</f>
        <v>36</v>
      </c>
      <c r="J50" s="67">
        <v>18</v>
      </c>
      <c r="K50" s="67"/>
      <c r="L50" s="67">
        <v>18</v>
      </c>
      <c r="M50" s="182">
        <f t="shared" si="9"/>
        <v>54</v>
      </c>
      <c r="N50" s="181" t="e">
        <f>G50/#REF!</f>
        <v>#REF!</v>
      </c>
      <c r="O50" s="68"/>
      <c r="P50" s="69"/>
      <c r="Q50" s="185"/>
      <c r="R50" s="125">
        <v>2</v>
      </c>
      <c r="S50" s="298"/>
      <c r="T50" s="317"/>
      <c r="U50" s="174"/>
      <c r="V50" s="51"/>
      <c r="W50" s="51"/>
      <c r="X50" s="51"/>
      <c r="Y50" s="51"/>
    </row>
    <row r="51" spans="1:25" s="52" customFormat="1" ht="19.5" customHeight="1">
      <c r="A51" s="101" t="s">
        <v>229</v>
      </c>
      <c r="B51" s="262" t="s">
        <v>23</v>
      </c>
      <c r="C51" s="265"/>
      <c r="D51" s="67">
        <v>3</v>
      </c>
      <c r="E51" s="67"/>
      <c r="F51" s="150"/>
      <c r="G51" s="152">
        <v>3</v>
      </c>
      <c r="H51" s="95">
        <f t="shared" si="8"/>
        <v>90</v>
      </c>
      <c r="I51" s="67">
        <f>SUM(J51:L51)</f>
        <v>30</v>
      </c>
      <c r="J51" s="67"/>
      <c r="K51" s="67"/>
      <c r="L51" s="67">
        <v>30</v>
      </c>
      <c r="M51" s="182">
        <f t="shared" si="9"/>
        <v>60</v>
      </c>
      <c r="N51" s="181"/>
      <c r="O51" s="68"/>
      <c r="P51" s="69"/>
      <c r="Q51" s="124"/>
      <c r="R51" s="235"/>
      <c r="S51" s="282">
        <v>2</v>
      </c>
      <c r="T51" s="317"/>
      <c r="U51" s="174"/>
      <c r="V51" s="51"/>
      <c r="W51" s="51"/>
      <c r="X51" s="51"/>
      <c r="Y51" s="51"/>
    </row>
    <row r="52" spans="1:25" s="52" customFormat="1" ht="19.5" customHeight="1">
      <c r="A52" s="101" t="s">
        <v>281</v>
      </c>
      <c r="B52" s="344" t="s">
        <v>230</v>
      </c>
      <c r="C52" s="265"/>
      <c r="D52" s="67">
        <v>3</v>
      </c>
      <c r="E52" s="67"/>
      <c r="F52" s="150"/>
      <c r="G52" s="152">
        <v>3</v>
      </c>
      <c r="H52" s="95">
        <f t="shared" si="8"/>
        <v>90</v>
      </c>
      <c r="I52" s="67">
        <f>SUM(J52:L52)</f>
        <v>30</v>
      </c>
      <c r="J52" s="67"/>
      <c r="K52" s="67"/>
      <c r="L52" s="67">
        <v>30</v>
      </c>
      <c r="M52" s="182">
        <f t="shared" si="9"/>
        <v>60</v>
      </c>
      <c r="N52" s="181"/>
      <c r="O52" s="68"/>
      <c r="P52" s="69"/>
      <c r="Q52" s="124"/>
      <c r="R52" s="235"/>
      <c r="S52" s="282">
        <v>2</v>
      </c>
      <c r="T52" s="317"/>
      <c r="U52" s="174"/>
      <c r="V52" s="51"/>
      <c r="W52" s="51"/>
      <c r="X52" s="51"/>
      <c r="Y52" s="51"/>
    </row>
    <row r="53" spans="1:25" s="52" customFormat="1" ht="19.5" customHeight="1" thickBot="1">
      <c r="A53" s="101"/>
      <c r="B53" s="272" t="s">
        <v>235</v>
      </c>
      <c r="C53" s="265"/>
      <c r="D53" s="67">
        <v>3</v>
      </c>
      <c r="E53" s="67"/>
      <c r="F53" s="150"/>
      <c r="G53" s="152">
        <v>3</v>
      </c>
      <c r="H53" s="95">
        <f t="shared" si="8"/>
        <v>90</v>
      </c>
      <c r="I53" s="67">
        <f>SUM(J53:L53)</f>
        <v>30</v>
      </c>
      <c r="J53" s="67"/>
      <c r="K53" s="67"/>
      <c r="L53" s="67">
        <v>30</v>
      </c>
      <c r="M53" s="182">
        <f t="shared" si="9"/>
        <v>60</v>
      </c>
      <c r="N53" s="181" t="e">
        <f>G53/#REF!</f>
        <v>#REF!</v>
      </c>
      <c r="O53" s="68"/>
      <c r="P53" s="69"/>
      <c r="Q53" s="124"/>
      <c r="R53" s="235"/>
      <c r="S53" s="316">
        <v>2</v>
      </c>
      <c r="T53" s="317"/>
      <c r="U53" s="174" t="s">
        <v>249</v>
      </c>
      <c r="V53" s="51"/>
      <c r="W53" s="51"/>
      <c r="X53" s="51"/>
      <c r="Y53" s="51"/>
    </row>
    <row r="54" spans="1:25" s="52" customFormat="1" ht="19.5" customHeight="1">
      <c r="A54" s="93"/>
      <c r="B54" s="236" t="s">
        <v>227</v>
      </c>
      <c r="C54" s="228"/>
      <c r="D54" s="610" t="s">
        <v>266</v>
      </c>
      <c r="E54" s="229"/>
      <c r="F54" s="241"/>
      <c r="G54" s="242"/>
      <c r="H54" s="187"/>
      <c r="I54" s="229"/>
      <c r="J54" s="229"/>
      <c r="K54" s="229"/>
      <c r="L54" s="229"/>
      <c r="M54" s="229"/>
      <c r="N54" s="237"/>
      <c r="O54" s="237"/>
      <c r="P54" s="238"/>
      <c r="Q54" s="231" t="s">
        <v>43</v>
      </c>
      <c r="R54" s="232" t="s">
        <v>43</v>
      </c>
      <c r="S54" s="299" t="s">
        <v>43</v>
      </c>
      <c r="T54" s="190"/>
      <c r="U54" s="51"/>
      <c r="V54" s="51"/>
      <c r="W54" s="51"/>
      <c r="X54" s="51"/>
      <c r="Y54" s="51"/>
    </row>
    <row r="55" spans="1:25" s="52" customFormat="1" ht="19.5" customHeight="1" thickBot="1">
      <c r="A55" s="224"/>
      <c r="B55" s="239" t="s">
        <v>226</v>
      </c>
      <c r="C55" s="230"/>
      <c r="D55" s="611"/>
      <c r="E55" s="225"/>
      <c r="F55" s="226"/>
      <c r="G55" s="243"/>
      <c r="H55" s="234"/>
      <c r="I55" s="225" t="s">
        <v>14</v>
      </c>
      <c r="J55" s="225"/>
      <c r="K55" s="225"/>
      <c r="L55" s="225"/>
      <c r="M55" s="225"/>
      <c r="N55" s="227"/>
      <c r="O55" s="227"/>
      <c r="P55" s="240"/>
      <c r="Q55" s="196"/>
      <c r="R55" s="197"/>
      <c r="S55" s="78"/>
      <c r="T55" s="198"/>
      <c r="U55" s="51"/>
      <c r="V55" s="51"/>
      <c r="W55" s="51"/>
      <c r="X55" s="51"/>
      <c r="Y55" s="51"/>
    </row>
    <row r="56" spans="1:21" ht="19.5" customHeight="1" thickBot="1">
      <c r="A56" s="549" t="s">
        <v>201</v>
      </c>
      <c r="B56" s="550"/>
      <c r="C56" s="550"/>
      <c r="D56" s="550"/>
      <c r="E56" s="550"/>
      <c r="F56" s="550"/>
      <c r="G56" s="550"/>
      <c r="H56" s="550"/>
      <c r="I56" s="550"/>
      <c r="J56" s="550"/>
      <c r="K56" s="550"/>
      <c r="L56" s="550"/>
      <c r="M56" s="550"/>
      <c r="N56" s="550"/>
      <c r="O56" s="550"/>
      <c r="P56" s="550"/>
      <c r="Q56" s="550"/>
      <c r="R56" s="550"/>
      <c r="S56" s="550"/>
      <c r="T56" s="551"/>
      <c r="U56" s="58"/>
    </row>
    <row r="57" spans="1:25" s="54" customFormat="1" ht="19.5" customHeight="1">
      <c r="A57" s="614" t="s">
        <v>222</v>
      </c>
      <c r="B57" s="615"/>
      <c r="C57" s="112">
        <v>2</v>
      </c>
      <c r="D57" s="89"/>
      <c r="E57" s="89"/>
      <c r="F57" s="191"/>
      <c r="G57" s="158">
        <v>5.5</v>
      </c>
      <c r="H57" s="94">
        <f>G57*30</f>
        <v>165</v>
      </c>
      <c r="I57" s="89">
        <f>SUM(J57:L57)</f>
        <v>72</v>
      </c>
      <c r="J57" s="89">
        <v>36</v>
      </c>
      <c r="K57" s="89"/>
      <c r="L57" s="89">
        <v>36</v>
      </c>
      <c r="M57" s="89">
        <f>H57-I57</f>
        <v>93</v>
      </c>
      <c r="N57" s="179"/>
      <c r="O57" s="179">
        <f>G57/11</f>
        <v>0.5</v>
      </c>
      <c r="P57" s="118"/>
      <c r="Q57" s="202"/>
      <c r="R57" s="203">
        <v>4</v>
      </c>
      <c r="S57" s="298"/>
      <c r="T57" s="315"/>
      <c r="U57" s="173"/>
      <c r="V57" s="173"/>
      <c r="W57" s="173"/>
      <c r="X57" s="173"/>
      <c r="Y57" s="173"/>
    </row>
    <row r="58" spans="1:25" s="54" customFormat="1" ht="19.5" customHeight="1" thickBot="1">
      <c r="A58" s="612" t="s">
        <v>223</v>
      </c>
      <c r="B58" s="613"/>
      <c r="C58" s="112">
        <v>2</v>
      </c>
      <c r="D58" s="89"/>
      <c r="E58" s="89"/>
      <c r="F58" s="191"/>
      <c r="G58" s="158">
        <v>5.5</v>
      </c>
      <c r="H58" s="92">
        <f>G58*30</f>
        <v>165</v>
      </c>
      <c r="I58" s="89">
        <f>SUM(J58:L58)</f>
        <v>72</v>
      </c>
      <c r="J58" s="89">
        <v>36</v>
      </c>
      <c r="K58" s="89"/>
      <c r="L58" s="89">
        <v>36</v>
      </c>
      <c r="M58" s="89">
        <f>H58-I58</f>
        <v>93</v>
      </c>
      <c r="N58" s="91" t="e">
        <f>G58/#REF!</f>
        <v>#REF!</v>
      </c>
      <c r="O58" s="91"/>
      <c r="P58" s="118"/>
      <c r="Q58" s="318"/>
      <c r="R58" s="319">
        <v>4</v>
      </c>
      <c r="S58" s="161"/>
      <c r="T58" s="317"/>
      <c r="U58" s="173"/>
      <c r="V58" s="173"/>
      <c r="W58" s="173"/>
      <c r="X58" s="173"/>
      <c r="Y58" s="173"/>
    </row>
    <row r="59" spans="1:25" s="52" customFormat="1" ht="19.5" customHeight="1" thickBot="1">
      <c r="A59" s="569" t="s">
        <v>202</v>
      </c>
      <c r="B59" s="570"/>
      <c r="C59" s="210"/>
      <c r="D59" s="211"/>
      <c r="E59" s="211"/>
      <c r="F59" s="212"/>
      <c r="G59" s="213">
        <f aca="true" t="shared" si="10" ref="G59:T59">SUM(G57:G58)</f>
        <v>11</v>
      </c>
      <c r="H59" s="214">
        <f t="shared" si="10"/>
        <v>330</v>
      </c>
      <c r="I59" s="215">
        <f t="shared" si="10"/>
        <v>144</v>
      </c>
      <c r="J59" s="215">
        <f t="shared" si="10"/>
        <v>72</v>
      </c>
      <c r="K59" s="215">
        <f t="shared" si="10"/>
        <v>0</v>
      </c>
      <c r="L59" s="215">
        <f t="shared" si="10"/>
        <v>72</v>
      </c>
      <c r="M59" s="216">
        <f t="shared" si="10"/>
        <v>186</v>
      </c>
      <c r="N59" s="256" t="e">
        <f t="shared" si="10"/>
        <v>#REF!</v>
      </c>
      <c r="O59" s="257">
        <f t="shared" si="10"/>
        <v>0.5</v>
      </c>
      <c r="P59" s="258">
        <f t="shared" si="10"/>
        <v>0</v>
      </c>
      <c r="Q59" s="214">
        <f t="shared" si="10"/>
        <v>0</v>
      </c>
      <c r="R59" s="214">
        <f t="shared" si="10"/>
        <v>8</v>
      </c>
      <c r="S59" s="214">
        <f t="shared" si="10"/>
        <v>0</v>
      </c>
      <c r="T59" s="214">
        <f t="shared" si="10"/>
        <v>0</v>
      </c>
      <c r="U59" s="51"/>
      <c r="V59" s="51"/>
      <c r="W59" s="51"/>
      <c r="X59" s="51"/>
      <c r="Y59" s="51"/>
    </row>
    <row r="60" spans="1:25" s="120" customFormat="1" ht="19.5" customHeight="1">
      <c r="A60" s="100" t="s">
        <v>224</v>
      </c>
      <c r="B60" s="186" t="s">
        <v>225</v>
      </c>
      <c r="C60" s="92">
        <v>2</v>
      </c>
      <c r="D60" s="59"/>
      <c r="E60" s="59"/>
      <c r="F60" s="129"/>
      <c r="G60" s="158">
        <v>5.5</v>
      </c>
      <c r="H60" s="95">
        <f aca="true" t="shared" si="11" ref="H60:H65">G60*30</f>
        <v>165</v>
      </c>
      <c r="I60" s="59">
        <f aca="true" t="shared" si="12" ref="I60:I65">SUM(J60:L60)</f>
        <v>72</v>
      </c>
      <c r="J60" s="89">
        <v>36</v>
      </c>
      <c r="K60" s="89"/>
      <c r="L60" s="89">
        <v>36</v>
      </c>
      <c r="M60" s="59">
        <f aca="true" t="shared" si="13" ref="M60:M65">H60-I60</f>
        <v>93</v>
      </c>
      <c r="N60" s="259"/>
      <c r="O60" s="259">
        <f>G60/11</f>
        <v>0.5</v>
      </c>
      <c r="P60" s="70"/>
      <c r="Q60" s="202"/>
      <c r="R60" s="266">
        <v>4</v>
      </c>
      <c r="S60" s="300"/>
      <c r="T60" s="320"/>
      <c r="U60" s="174" t="s">
        <v>251</v>
      </c>
      <c r="V60" s="174"/>
      <c r="W60" s="174"/>
      <c r="X60" s="174"/>
      <c r="Y60" s="174"/>
    </row>
    <row r="61" spans="1:25" s="134" customFormat="1" ht="18" customHeight="1">
      <c r="A61" s="100" t="s">
        <v>208</v>
      </c>
      <c r="B61" s="255" t="s">
        <v>151</v>
      </c>
      <c r="C61" s="94">
        <v>2</v>
      </c>
      <c r="D61" s="90"/>
      <c r="E61" s="90"/>
      <c r="F61" s="233"/>
      <c r="G61" s="158">
        <v>5.5</v>
      </c>
      <c r="H61" s="92">
        <f t="shared" si="11"/>
        <v>165</v>
      </c>
      <c r="I61" s="89">
        <f t="shared" si="12"/>
        <v>72</v>
      </c>
      <c r="J61" s="89">
        <v>36</v>
      </c>
      <c r="K61" s="89"/>
      <c r="L61" s="89">
        <v>36</v>
      </c>
      <c r="M61" s="89">
        <f t="shared" si="13"/>
        <v>93</v>
      </c>
      <c r="N61" s="179"/>
      <c r="O61" s="179">
        <f>G61/11</f>
        <v>0.5</v>
      </c>
      <c r="P61" s="118"/>
      <c r="Q61" s="202"/>
      <c r="R61" s="266">
        <v>4</v>
      </c>
      <c r="S61" s="298"/>
      <c r="T61" s="282"/>
      <c r="U61" s="174" t="s">
        <v>241</v>
      </c>
      <c r="V61" s="177"/>
      <c r="W61" s="177"/>
      <c r="X61" s="177"/>
      <c r="Y61" s="177"/>
    </row>
    <row r="62" spans="1:25" s="120" customFormat="1" ht="19.5" customHeight="1">
      <c r="A62" s="100" t="s">
        <v>209</v>
      </c>
      <c r="B62" s="186" t="s">
        <v>204</v>
      </c>
      <c r="C62" s="95">
        <v>2</v>
      </c>
      <c r="D62" s="59"/>
      <c r="E62" s="59"/>
      <c r="F62" s="129"/>
      <c r="G62" s="158">
        <v>5.5</v>
      </c>
      <c r="H62" s="95">
        <f t="shared" si="11"/>
        <v>165</v>
      </c>
      <c r="I62" s="59">
        <f t="shared" si="12"/>
        <v>72</v>
      </c>
      <c r="J62" s="89">
        <v>36</v>
      </c>
      <c r="K62" s="89"/>
      <c r="L62" s="89">
        <v>36</v>
      </c>
      <c r="M62" s="59">
        <f t="shared" si="13"/>
        <v>93</v>
      </c>
      <c r="N62" s="259"/>
      <c r="O62" s="259">
        <f>G62/11</f>
        <v>0.5</v>
      </c>
      <c r="P62" s="70"/>
      <c r="Q62" s="128"/>
      <c r="R62" s="267">
        <v>4</v>
      </c>
      <c r="S62" s="129"/>
      <c r="T62" s="282"/>
      <c r="U62" s="174" t="s">
        <v>250</v>
      </c>
      <c r="V62" s="174"/>
      <c r="W62" s="174"/>
      <c r="X62" s="174"/>
      <c r="Y62" s="174"/>
    </row>
    <row r="63" spans="1:25" s="120" customFormat="1" ht="19.5" customHeight="1">
      <c r="A63" s="100" t="s">
        <v>210</v>
      </c>
      <c r="B63" s="351" t="s">
        <v>239</v>
      </c>
      <c r="C63" s="75">
        <v>2</v>
      </c>
      <c r="D63" s="59"/>
      <c r="E63" s="59"/>
      <c r="F63" s="290"/>
      <c r="G63" s="158">
        <v>5.5</v>
      </c>
      <c r="H63" s="95">
        <f t="shared" si="11"/>
        <v>165</v>
      </c>
      <c r="I63" s="59">
        <f t="shared" si="12"/>
        <v>72</v>
      </c>
      <c r="J63" s="89">
        <v>36</v>
      </c>
      <c r="K63" s="89"/>
      <c r="L63" s="89">
        <v>36</v>
      </c>
      <c r="M63" s="59">
        <f t="shared" si="13"/>
        <v>93</v>
      </c>
      <c r="N63" s="259"/>
      <c r="O63" s="259">
        <f>G63/11</f>
        <v>0.5</v>
      </c>
      <c r="P63" s="70"/>
      <c r="Q63" s="128"/>
      <c r="R63" s="267">
        <v>4</v>
      </c>
      <c r="S63" s="129"/>
      <c r="T63" s="282"/>
      <c r="U63" s="174"/>
      <c r="V63" s="174"/>
      <c r="W63" s="174"/>
      <c r="X63" s="174"/>
      <c r="Y63" s="174"/>
    </row>
    <row r="64" spans="1:25" s="134" customFormat="1" ht="18.75" customHeight="1">
      <c r="A64" s="100" t="s">
        <v>214</v>
      </c>
      <c r="B64" s="115" t="s">
        <v>172</v>
      </c>
      <c r="C64" s="95">
        <v>2</v>
      </c>
      <c r="D64" s="59"/>
      <c r="E64" s="59"/>
      <c r="F64" s="129"/>
      <c r="G64" s="158">
        <v>5.5</v>
      </c>
      <c r="H64" s="95">
        <f t="shared" si="11"/>
        <v>165</v>
      </c>
      <c r="I64" s="59">
        <f t="shared" si="12"/>
        <v>72</v>
      </c>
      <c r="J64" s="59">
        <v>36</v>
      </c>
      <c r="K64" s="59"/>
      <c r="L64" s="59">
        <v>36</v>
      </c>
      <c r="M64" s="59">
        <f t="shared" si="13"/>
        <v>93</v>
      </c>
      <c r="N64" s="68"/>
      <c r="O64" s="68"/>
      <c r="P64" s="70"/>
      <c r="Q64" s="260"/>
      <c r="R64" s="261">
        <v>4</v>
      </c>
      <c r="S64" s="129"/>
      <c r="T64" s="282"/>
      <c r="U64" s="174" t="s">
        <v>241</v>
      </c>
      <c r="V64" s="177"/>
      <c r="W64" s="177"/>
      <c r="X64" s="177"/>
      <c r="Y64" s="177"/>
    </row>
    <row r="65" spans="1:25" s="134" customFormat="1" ht="18.75" customHeight="1" thickBot="1">
      <c r="A65" s="100" t="s">
        <v>287</v>
      </c>
      <c r="B65" s="255" t="s">
        <v>18</v>
      </c>
      <c r="C65" s="92">
        <v>2</v>
      </c>
      <c r="D65" s="89"/>
      <c r="E65" s="133"/>
      <c r="F65" s="159"/>
      <c r="G65" s="158">
        <v>5.5</v>
      </c>
      <c r="H65" s="92">
        <f t="shared" si="11"/>
        <v>165</v>
      </c>
      <c r="I65" s="89">
        <f t="shared" si="12"/>
        <v>72</v>
      </c>
      <c r="J65" s="89">
        <v>36</v>
      </c>
      <c r="K65" s="89"/>
      <c r="L65" s="89">
        <v>36</v>
      </c>
      <c r="M65" s="89">
        <f t="shared" si="13"/>
        <v>93</v>
      </c>
      <c r="N65" s="91" t="e">
        <f>G65/#REF!</f>
        <v>#REF!</v>
      </c>
      <c r="O65" s="91"/>
      <c r="P65" s="118"/>
      <c r="Q65" s="318"/>
      <c r="R65" s="319">
        <v>4</v>
      </c>
      <c r="S65" s="321"/>
      <c r="T65" s="322"/>
      <c r="U65" s="174" t="s">
        <v>241</v>
      </c>
      <c r="V65" s="177"/>
      <c r="W65" s="177"/>
      <c r="X65" s="177"/>
      <c r="Y65" s="177"/>
    </row>
    <row r="66" spans="1:25" s="52" customFormat="1" ht="19.5" customHeight="1" thickBot="1">
      <c r="A66" s="554" t="s">
        <v>261</v>
      </c>
      <c r="B66" s="555"/>
      <c r="C66" s="555"/>
      <c r="D66" s="555"/>
      <c r="E66" s="555"/>
      <c r="F66" s="555"/>
      <c r="G66" s="555"/>
      <c r="H66" s="555"/>
      <c r="I66" s="555"/>
      <c r="J66" s="555"/>
      <c r="K66" s="555"/>
      <c r="L66" s="555"/>
      <c r="M66" s="555"/>
      <c r="N66" s="555"/>
      <c r="O66" s="555"/>
      <c r="P66" s="555"/>
      <c r="Q66" s="555"/>
      <c r="R66" s="555"/>
      <c r="S66" s="555"/>
      <c r="T66" s="556"/>
      <c r="U66" s="178"/>
      <c r="V66" s="178"/>
      <c r="W66" s="178"/>
      <c r="X66" s="178"/>
      <c r="Y66" s="51"/>
    </row>
    <row r="67" spans="1:25" s="52" customFormat="1" ht="19.5" customHeight="1">
      <c r="A67" s="614" t="s">
        <v>274</v>
      </c>
      <c r="B67" s="615"/>
      <c r="C67" s="112">
        <v>2</v>
      </c>
      <c r="D67" s="89"/>
      <c r="E67" s="89"/>
      <c r="F67" s="191"/>
      <c r="G67" s="336">
        <v>5.5</v>
      </c>
      <c r="H67" s="94">
        <f>G67*30</f>
        <v>165</v>
      </c>
      <c r="I67" s="89">
        <f>SUM(J67:L67)</f>
        <v>72</v>
      </c>
      <c r="J67" s="89">
        <v>36</v>
      </c>
      <c r="K67" s="89"/>
      <c r="L67" s="89">
        <v>36</v>
      </c>
      <c r="M67" s="89">
        <f>H67-I67</f>
        <v>93</v>
      </c>
      <c r="N67" s="179"/>
      <c r="O67" s="179">
        <f>G67/11</f>
        <v>0.5</v>
      </c>
      <c r="P67" s="118"/>
      <c r="Q67" s="202"/>
      <c r="R67" s="203">
        <v>4</v>
      </c>
      <c r="S67" s="298"/>
      <c r="T67" s="315"/>
      <c r="U67" s="178"/>
      <c r="V67" s="178"/>
      <c r="W67" s="178"/>
      <c r="X67" s="178"/>
      <c r="Y67" s="51"/>
    </row>
    <row r="68" spans="1:25" s="52" customFormat="1" ht="19.5" customHeight="1" thickBot="1">
      <c r="A68" s="614" t="s">
        <v>278</v>
      </c>
      <c r="B68" s="615"/>
      <c r="C68" s="112">
        <v>3</v>
      </c>
      <c r="D68" s="89"/>
      <c r="E68" s="89"/>
      <c r="F68" s="191"/>
      <c r="G68" s="158">
        <v>5.5</v>
      </c>
      <c r="H68" s="132">
        <f>G68*30</f>
        <v>165</v>
      </c>
      <c r="I68" s="99">
        <f>SUM(J68:L68)</f>
        <v>60</v>
      </c>
      <c r="J68" s="99">
        <v>30</v>
      </c>
      <c r="K68" s="99"/>
      <c r="L68" s="99">
        <v>30</v>
      </c>
      <c r="M68" s="99">
        <f>H68-I68</f>
        <v>105</v>
      </c>
      <c r="N68" s="179"/>
      <c r="O68" s="179">
        <f>G68/11</f>
        <v>0.5</v>
      </c>
      <c r="P68" s="118"/>
      <c r="Q68" s="202"/>
      <c r="R68" s="203"/>
      <c r="S68" s="298">
        <v>4</v>
      </c>
      <c r="T68" s="315"/>
      <c r="U68" s="178"/>
      <c r="V68" s="178"/>
      <c r="W68" s="178"/>
      <c r="X68" s="178"/>
      <c r="Y68" s="51"/>
    </row>
    <row r="69" spans="1:25" s="52" customFormat="1" ht="19.5" customHeight="1" thickBot="1">
      <c r="A69" s="559" t="s">
        <v>267</v>
      </c>
      <c r="B69" s="560"/>
      <c r="C69" s="116"/>
      <c r="D69" s="88"/>
      <c r="E69" s="88"/>
      <c r="F69" s="140"/>
      <c r="G69" s="183">
        <f aca="true" t="shared" si="14" ref="G69:T69">SUM(G67:G68)</f>
        <v>11</v>
      </c>
      <c r="H69" s="199">
        <f>G69*30</f>
        <v>330</v>
      </c>
      <c r="I69" s="184">
        <f t="shared" si="14"/>
        <v>132</v>
      </c>
      <c r="J69" s="184">
        <f t="shared" si="14"/>
        <v>66</v>
      </c>
      <c r="K69" s="184">
        <f t="shared" si="14"/>
        <v>0</v>
      </c>
      <c r="L69" s="184">
        <f t="shared" si="14"/>
        <v>66</v>
      </c>
      <c r="M69" s="72">
        <f t="shared" si="14"/>
        <v>198</v>
      </c>
      <c r="N69" s="349">
        <f t="shared" si="14"/>
        <v>0</v>
      </c>
      <c r="O69" s="183">
        <f t="shared" si="14"/>
        <v>1</v>
      </c>
      <c r="P69" s="183">
        <f t="shared" si="14"/>
        <v>0</v>
      </c>
      <c r="Q69" s="183">
        <f t="shared" si="14"/>
        <v>0</v>
      </c>
      <c r="R69" s="183">
        <f t="shared" si="14"/>
        <v>4</v>
      </c>
      <c r="S69" s="183">
        <f t="shared" si="14"/>
        <v>4</v>
      </c>
      <c r="T69" s="183">
        <f t="shared" si="14"/>
        <v>0</v>
      </c>
      <c r="U69" s="178"/>
      <c r="V69" s="178"/>
      <c r="W69" s="178"/>
      <c r="X69" s="178"/>
      <c r="Y69" s="51"/>
    </row>
    <row r="70" spans="1:25" s="52" customFormat="1" ht="19.5" customHeight="1">
      <c r="A70" s="100" t="s">
        <v>282</v>
      </c>
      <c r="B70" s="351" t="s">
        <v>236</v>
      </c>
      <c r="C70" s="131">
        <v>2</v>
      </c>
      <c r="D70" s="188"/>
      <c r="E70" s="188"/>
      <c r="F70" s="190"/>
      <c r="G70" s="158">
        <v>5.5</v>
      </c>
      <c r="H70" s="92">
        <f aca="true" t="shared" si="15" ref="H70:H77">G70*30</f>
        <v>165</v>
      </c>
      <c r="I70" s="89">
        <f aca="true" t="shared" si="16" ref="I70:I77">SUM(J70:L70)</f>
        <v>72</v>
      </c>
      <c r="J70" s="89">
        <v>36</v>
      </c>
      <c r="K70" s="89"/>
      <c r="L70" s="89">
        <v>36</v>
      </c>
      <c r="M70" s="89">
        <f aca="true" t="shared" si="17" ref="M70:M77">H70-I70</f>
        <v>93</v>
      </c>
      <c r="N70" s="259"/>
      <c r="O70" s="259">
        <f aca="true" t="shared" si="18" ref="O70:O77">G70/11</f>
        <v>0.5</v>
      </c>
      <c r="P70" s="70"/>
      <c r="Q70" s="128"/>
      <c r="R70" s="267">
        <v>4</v>
      </c>
      <c r="S70" s="298"/>
      <c r="T70" s="331"/>
      <c r="U70" s="178"/>
      <c r="V70" s="178"/>
      <c r="W70" s="178"/>
      <c r="X70" s="178"/>
      <c r="Y70" s="51"/>
    </row>
    <row r="71" spans="1:25" s="52" customFormat="1" ht="19.5" customHeight="1">
      <c r="A71" s="100" t="s">
        <v>283</v>
      </c>
      <c r="B71" s="351" t="s">
        <v>25</v>
      </c>
      <c r="C71" s="75">
        <v>2</v>
      </c>
      <c r="D71" s="59"/>
      <c r="E71" s="59"/>
      <c r="F71" s="290"/>
      <c r="G71" s="158">
        <v>5.5</v>
      </c>
      <c r="H71" s="95">
        <f t="shared" si="15"/>
        <v>165</v>
      </c>
      <c r="I71" s="59">
        <f t="shared" si="16"/>
        <v>72</v>
      </c>
      <c r="J71" s="89">
        <v>36</v>
      </c>
      <c r="K71" s="89"/>
      <c r="L71" s="89">
        <v>36</v>
      </c>
      <c r="M71" s="59">
        <f t="shared" si="17"/>
        <v>93</v>
      </c>
      <c r="N71" s="259"/>
      <c r="O71" s="259">
        <f t="shared" si="18"/>
        <v>0.5</v>
      </c>
      <c r="P71" s="70"/>
      <c r="Q71" s="128"/>
      <c r="R71" s="267">
        <v>4</v>
      </c>
      <c r="S71" s="298"/>
      <c r="T71" s="331"/>
      <c r="U71" s="178"/>
      <c r="V71" s="178"/>
      <c r="W71" s="178"/>
      <c r="X71" s="178"/>
      <c r="Y71" s="51"/>
    </row>
    <row r="72" spans="1:25" s="134" customFormat="1" ht="18.75" customHeight="1">
      <c r="A72" s="100" t="s">
        <v>284</v>
      </c>
      <c r="B72" s="186" t="s">
        <v>288</v>
      </c>
      <c r="C72" s="95">
        <v>2</v>
      </c>
      <c r="D72" s="59"/>
      <c r="E72" s="59"/>
      <c r="F72" s="129"/>
      <c r="G72" s="158">
        <v>5.5</v>
      </c>
      <c r="H72" s="95">
        <f>G72*30</f>
        <v>165</v>
      </c>
      <c r="I72" s="59">
        <f>SUM(J72:L72)</f>
        <v>72</v>
      </c>
      <c r="J72" s="59">
        <v>36</v>
      </c>
      <c r="K72" s="59"/>
      <c r="L72" s="59">
        <v>36</v>
      </c>
      <c r="M72" s="59">
        <f>H72-I72</f>
        <v>93</v>
      </c>
      <c r="N72" s="68"/>
      <c r="O72" s="68"/>
      <c r="P72" s="70"/>
      <c r="Q72" s="260"/>
      <c r="R72" s="261">
        <v>4</v>
      </c>
      <c r="S72" s="129"/>
      <c r="T72" s="317"/>
      <c r="U72" s="174"/>
      <c r="V72" s="177"/>
      <c r="W72" s="177"/>
      <c r="X72" s="177"/>
      <c r="Y72" s="177"/>
    </row>
    <row r="73" spans="1:25" s="52" customFormat="1" ht="19.5" customHeight="1">
      <c r="A73" s="100"/>
      <c r="B73" s="362" t="s">
        <v>235</v>
      </c>
      <c r="C73" s="75">
        <v>2</v>
      </c>
      <c r="D73" s="59"/>
      <c r="E73" s="59"/>
      <c r="F73" s="290"/>
      <c r="G73" s="158">
        <v>5.5</v>
      </c>
      <c r="H73" s="95">
        <f t="shared" si="15"/>
        <v>165</v>
      </c>
      <c r="I73" s="59">
        <f t="shared" si="16"/>
        <v>72</v>
      </c>
      <c r="J73" s="89">
        <v>36</v>
      </c>
      <c r="K73" s="89"/>
      <c r="L73" s="89">
        <v>36</v>
      </c>
      <c r="M73" s="59">
        <f t="shared" si="17"/>
        <v>93</v>
      </c>
      <c r="N73" s="259"/>
      <c r="O73" s="259">
        <f t="shared" si="18"/>
        <v>0.5</v>
      </c>
      <c r="P73" s="70"/>
      <c r="Q73" s="128"/>
      <c r="R73" s="267">
        <v>4</v>
      </c>
      <c r="S73" s="298"/>
      <c r="T73" s="331"/>
      <c r="U73" s="178"/>
      <c r="V73" s="178"/>
      <c r="W73" s="178"/>
      <c r="X73" s="178"/>
      <c r="Y73" s="51"/>
    </row>
    <row r="74" spans="1:25" s="52" customFormat="1" ht="19.5" customHeight="1">
      <c r="A74" s="100" t="s">
        <v>285</v>
      </c>
      <c r="B74" s="325" t="s">
        <v>260</v>
      </c>
      <c r="C74" s="348">
        <v>3</v>
      </c>
      <c r="D74" s="89"/>
      <c r="E74" s="89"/>
      <c r="F74" s="191"/>
      <c r="G74" s="158">
        <v>5.5</v>
      </c>
      <c r="H74" s="94">
        <f t="shared" si="15"/>
        <v>165</v>
      </c>
      <c r="I74" s="89">
        <f t="shared" si="16"/>
        <v>60</v>
      </c>
      <c r="J74" s="89">
        <v>30</v>
      </c>
      <c r="K74" s="89"/>
      <c r="L74" s="89">
        <v>30</v>
      </c>
      <c r="M74" s="89">
        <f t="shared" si="17"/>
        <v>105</v>
      </c>
      <c r="N74" s="179"/>
      <c r="O74" s="179">
        <f t="shared" si="18"/>
        <v>0.5</v>
      </c>
      <c r="P74" s="118"/>
      <c r="Q74" s="202"/>
      <c r="R74" s="203"/>
      <c r="S74" s="298">
        <v>4</v>
      </c>
      <c r="T74" s="331"/>
      <c r="U74" s="178"/>
      <c r="V74" s="178"/>
      <c r="W74" s="178"/>
      <c r="X74" s="178"/>
      <c r="Y74" s="51"/>
    </row>
    <row r="75" spans="1:25" s="52" customFormat="1" ht="18.75" customHeight="1">
      <c r="A75" s="100" t="s">
        <v>286</v>
      </c>
      <c r="B75" s="351" t="s">
        <v>276</v>
      </c>
      <c r="C75" s="101" t="s">
        <v>257</v>
      </c>
      <c r="D75" s="89"/>
      <c r="E75" s="89"/>
      <c r="F75" s="191"/>
      <c r="G75" s="158">
        <v>5.5</v>
      </c>
      <c r="H75" s="94">
        <f t="shared" si="15"/>
        <v>165</v>
      </c>
      <c r="I75" s="89">
        <f t="shared" si="16"/>
        <v>60</v>
      </c>
      <c r="J75" s="89">
        <v>30</v>
      </c>
      <c r="K75" s="89"/>
      <c r="L75" s="89">
        <v>30</v>
      </c>
      <c r="M75" s="89">
        <f t="shared" si="17"/>
        <v>105</v>
      </c>
      <c r="N75" s="179"/>
      <c r="O75" s="179">
        <f t="shared" si="18"/>
        <v>0.5</v>
      </c>
      <c r="P75" s="118"/>
      <c r="Q75" s="202"/>
      <c r="R75" s="203"/>
      <c r="S75" s="298">
        <v>4</v>
      </c>
      <c r="T75" s="331"/>
      <c r="U75" s="178"/>
      <c r="V75" s="178"/>
      <c r="W75" s="178"/>
      <c r="X75" s="178"/>
      <c r="Y75" s="51"/>
    </row>
    <row r="76" spans="1:25" s="52" customFormat="1" ht="21.75" customHeight="1">
      <c r="A76" s="100" t="s">
        <v>289</v>
      </c>
      <c r="B76" s="351" t="s">
        <v>262</v>
      </c>
      <c r="C76" s="101" t="s">
        <v>257</v>
      </c>
      <c r="D76" s="89"/>
      <c r="E76" s="89"/>
      <c r="F76" s="191"/>
      <c r="G76" s="158">
        <v>5.5</v>
      </c>
      <c r="H76" s="94">
        <f t="shared" si="15"/>
        <v>165</v>
      </c>
      <c r="I76" s="89">
        <f t="shared" si="16"/>
        <v>60</v>
      </c>
      <c r="J76" s="89">
        <v>30</v>
      </c>
      <c r="K76" s="89"/>
      <c r="L76" s="89">
        <v>30</v>
      </c>
      <c r="M76" s="89">
        <f t="shared" si="17"/>
        <v>105</v>
      </c>
      <c r="N76" s="179"/>
      <c r="O76" s="179">
        <f t="shared" si="18"/>
        <v>0.5</v>
      </c>
      <c r="P76" s="118"/>
      <c r="Q76" s="202"/>
      <c r="R76" s="203"/>
      <c r="S76" s="298">
        <v>4</v>
      </c>
      <c r="T76" s="331"/>
      <c r="U76" s="178"/>
      <c r="V76" s="178"/>
      <c r="W76" s="178"/>
      <c r="X76" s="178"/>
      <c r="Y76" s="51"/>
    </row>
    <row r="77" spans="1:25" s="52" customFormat="1" ht="21.75" customHeight="1" thickBot="1">
      <c r="A77" s="323"/>
      <c r="B77" s="363" t="s">
        <v>235</v>
      </c>
      <c r="C77" s="224" t="s">
        <v>257</v>
      </c>
      <c r="D77" s="326"/>
      <c r="E77" s="326"/>
      <c r="F77" s="352"/>
      <c r="G77" s="158">
        <v>5.5</v>
      </c>
      <c r="H77" s="132">
        <f t="shared" si="15"/>
        <v>165</v>
      </c>
      <c r="I77" s="99">
        <f t="shared" si="16"/>
        <v>60</v>
      </c>
      <c r="J77" s="99">
        <v>30</v>
      </c>
      <c r="K77" s="99"/>
      <c r="L77" s="99">
        <v>30</v>
      </c>
      <c r="M77" s="99">
        <f t="shared" si="17"/>
        <v>105</v>
      </c>
      <c r="N77" s="179"/>
      <c r="O77" s="179">
        <f t="shared" si="18"/>
        <v>0.5</v>
      </c>
      <c r="P77" s="118"/>
      <c r="Q77" s="202"/>
      <c r="R77" s="203"/>
      <c r="S77" s="298">
        <v>4</v>
      </c>
      <c r="T77" s="331"/>
      <c r="U77" s="178"/>
      <c r="V77" s="178"/>
      <c r="W77" s="178"/>
      <c r="X77" s="178"/>
      <c r="Y77" s="51"/>
    </row>
    <row r="78" spans="1:25" s="52" customFormat="1" ht="19.5" customHeight="1" thickBot="1">
      <c r="A78" s="557" t="s">
        <v>175</v>
      </c>
      <c r="B78" s="558"/>
      <c r="C78" s="119"/>
      <c r="D78" s="88"/>
      <c r="E78" s="88"/>
      <c r="F78" s="140"/>
      <c r="G78" s="183">
        <f>G45+G59+G69</f>
        <v>31</v>
      </c>
      <c r="H78" s="199">
        <f>G78*30</f>
        <v>930</v>
      </c>
      <c r="I78" s="184">
        <f aca="true" t="shared" si="19" ref="I78:Q78">I45+I59</f>
        <v>246</v>
      </c>
      <c r="J78" s="184">
        <f t="shared" si="19"/>
        <v>108</v>
      </c>
      <c r="K78" s="184">
        <f t="shared" si="19"/>
        <v>0</v>
      </c>
      <c r="L78" s="184">
        <f t="shared" si="19"/>
        <v>138</v>
      </c>
      <c r="M78" s="72">
        <f t="shared" si="19"/>
        <v>354</v>
      </c>
      <c r="N78" s="162" t="e">
        <f t="shared" si="19"/>
        <v>#DIV/0!</v>
      </c>
      <c r="O78" s="72">
        <f t="shared" si="19"/>
        <v>0.5</v>
      </c>
      <c r="P78" s="72">
        <f t="shared" si="19"/>
        <v>0</v>
      </c>
      <c r="Q78" s="183">
        <f t="shared" si="19"/>
        <v>0</v>
      </c>
      <c r="R78" s="184">
        <f>R45+R59+R69</f>
        <v>16</v>
      </c>
      <c r="S78" s="349">
        <f>S45+S59+S69</f>
        <v>6</v>
      </c>
      <c r="T78" s="72"/>
      <c r="U78" s="51"/>
      <c r="V78" s="51"/>
      <c r="W78" s="51"/>
      <c r="X78" s="51"/>
      <c r="Y78" s="51"/>
    </row>
    <row r="79" spans="1:20" ht="16.5" thickBot="1">
      <c r="A79" s="545" t="s">
        <v>203</v>
      </c>
      <c r="B79" s="546"/>
      <c r="C79" s="546"/>
      <c r="D79" s="546"/>
      <c r="E79" s="546"/>
      <c r="F79" s="546"/>
      <c r="G79" s="546"/>
      <c r="H79" s="552"/>
      <c r="I79" s="552"/>
      <c r="J79" s="552"/>
      <c r="K79" s="552"/>
      <c r="L79" s="552"/>
      <c r="M79" s="552"/>
      <c r="N79" s="546"/>
      <c r="O79" s="546"/>
      <c r="P79" s="546"/>
      <c r="Q79" s="546"/>
      <c r="R79" s="546"/>
      <c r="S79" s="546"/>
      <c r="T79" s="553"/>
    </row>
    <row r="80" spans="1:25" s="52" customFormat="1" ht="19.5" customHeight="1" thickBot="1">
      <c r="A80" s="608" t="s">
        <v>150</v>
      </c>
      <c r="B80" s="609"/>
      <c r="C80" s="163"/>
      <c r="D80" s="164"/>
      <c r="E80" s="164"/>
      <c r="F80" s="165"/>
      <c r="G80" s="205">
        <f>G39+G78</f>
        <v>120</v>
      </c>
      <c r="H80" s="166">
        <f>G80*30</f>
        <v>3600</v>
      </c>
      <c r="I80" s="167">
        <f aca="true" t="shared" si="20" ref="I80:S80">I38+I35+I78+I39</f>
        <v>624</v>
      </c>
      <c r="J80" s="167">
        <f t="shared" si="20"/>
        <v>279</v>
      </c>
      <c r="K80" s="167">
        <f t="shared" si="20"/>
        <v>66</v>
      </c>
      <c r="L80" s="167">
        <f t="shared" si="20"/>
        <v>279</v>
      </c>
      <c r="M80" s="168">
        <f t="shared" si="20"/>
        <v>921</v>
      </c>
      <c r="N80" s="169" t="e">
        <f t="shared" si="20"/>
        <v>#REF!</v>
      </c>
      <c r="O80" s="170">
        <f t="shared" si="20"/>
        <v>18.590909090909093</v>
      </c>
      <c r="P80" s="171" t="e">
        <f t="shared" si="20"/>
        <v>#DIV/0!</v>
      </c>
      <c r="Q80" s="199">
        <f t="shared" si="20"/>
        <v>20</v>
      </c>
      <c r="R80" s="200">
        <f t="shared" si="20"/>
        <v>22</v>
      </c>
      <c r="S80" s="287">
        <f t="shared" si="20"/>
        <v>20</v>
      </c>
      <c r="T80" s="107"/>
      <c r="U80" s="51"/>
      <c r="V80" s="51"/>
      <c r="W80" s="51"/>
      <c r="X80" s="51"/>
      <c r="Y80" s="51"/>
    </row>
    <row r="81" spans="1:25" s="52" customFormat="1" ht="19.5" customHeight="1">
      <c r="A81" s="73"/>
      <c r="B81" s="74"/>
      <c r="C81" s="74"/>
      <c r="D81" s="74"/>
      <c r="E81" s="74"/>
      <c r="F81" s="74"/>
      <c r="G81" s="11"/>
      <c r="H81" s="623" t="s">
        <v>11</v>
      </c>
      <c r="I81" s="624"/>
      <c r="J81" s="624"/>
      <c r="K81" s="624"/>
      <c r="L81" s="624"/>
      <c r="M81" s="625"/>
      <c r="N81" s="59">
        <v>2</v>
      </c>
      <c r="O81" s="59">
        <v>2</v>
      </c>
      <c r="P81" s="71">
        <v>2</v>
      </c>
      <c r="Q81" s="112">
        <v>4</v>
      </c>
      <c r="R81" s="89">
        <v>4</v>
      </c>
      <c r="S81" s="111">
        <v>4</v>
      </c>
      <c r="T81" s="111" t="s">
        <v>90</v>
      </c>
      <c r="U81" s="51"/>
      <c r="V81" s="51"/>
      <c r="W81" s="51"/>
      <c r="X81" s="51"/>
      <c r="Y81" s="51"/>
    </row>
    <row r="82" spans="1:25" s="52" customFormat="1" ht="19.5" customHeight="1">
      <c r="A82" s="76" t="s">
        <v>14</v>
      </c>
      <c r="B82" s="74"/>
      <c r="C82" s="74"/>
      <c r="D82" s="74"/>
      <c r="E82" s="74"/>
      <c r="F82" s="74"/>
      <c r="G82" s="11"/>
      <c r="H82" s="620" t="s">
        <v>15</v>
      </c>
      <c r="I82" s="621"/>
      <c r="J82" s="621"/>
      <c r="K82" s="621"/>
      <c r="L82" s="621"/>
      <c r="M82" s="622"/>
      <c r="N82" s="59">
        <v>9</v>
      </c>
      <c r="O82" s="59">
        <v>3</v>
      </c>
      <c r="P82" s="71">
        <v>4</v>
      </c>
      <c r="Q82" s="75">
        <v>4</v>
      </c>
      <c r="R82" s="59">
        <v>3</v>
      </c>
      <c r="S82" s="71">
        <v>3</v>
      </c>
      <c r="T82" s="71">
        <v>1</v>
      </c>
      <c r="U82" s="51"/>
      <c r="V82" s="51"/>
      <c r="W82" s="51"/>
      <c r="X82" s="51"/>
      <c r="Y82" s="51"/>
    </row>
    <row r="83" spans="1:25" s="52" customFormat="1" ht="19.5" customHeight="1" thickBot="1">
      <c r="A83" s="76"/>
      <c r="B83" s="74"/>
      <c r="C83" s="74"/>
      <c r="D83" s="74"/>
      <c r="E83" s="74"/>
      <c r="F83" s="74"/>
      <c r="G83" s="11"/>
      <c r="H83" s="601" t="s">
        <v>12</v>
      </c>
      <c r="I83" s="602"/>
      <c r="J83" s="602"/>
      <c r="K83" s="602"/>
      <c r="L83" s="602"/>
      <c r="M83" s="603"/>
      <c r="N83" s="77"/>
      <c r="O83" s="77"/>
      <c r="P83" s="78">
        <v>1</v>
      </c>
      <c r="Q83" s="79"/>
      <c r="R83" s="77">
        <v>1</v>
      </c>
      <c r="S83" s="78"/>
      <c r="T83" s="198"/>
      <c r="U83" s="51"/>
      <c r="V83" s="51"/>
      <c r="W83" s="51"/>
      <c r="X83" s="51"/>
      <c r="Y83" s="51"/>
    </row>
    <row r="84" spans="1:25" s="52" customFormat="1" ht="19.5" customHeight="1" thickBot="1">
      <c r="A84" s="6"/>
      <c r="B84" s="7"/>
      <c r="C84" s="8"/>
      <c r="D84" s="8"/>
      <c r="E84" s="8"/>
      <c r="F84" s="7"/>
      <c r="G84" s="9"/>
      <c r="H84" s="598" t="s">
        <v>190</v>
      </c>
      <c r="I84" s="599"/>
      <c r="J84" s="599"/>
      <c r="K84" s="599"/>
      <c r="L84" s="599"/>
      <c r="M84" s="600"/>
      <c r="N84" s="81">
        <v>1</v>
      </c>
      <c r="O84" s="82">
        <v>3</v>
      </c>
      <c r="P84" s="82">
        <v>4</v>
      </c>
      <c r="Q84" s="268">
        <v>1</v>
      </c>
      <c r="R84" s="269">
        <v>2</v>
      </c>
      <c r="S84" s="288">
        <v>3</v>
      </c>
      <c r="T84" s="270">
        <v>4</v>
      </c>
      <c r="U84" s="51"/>
      <c r="V84" s="51"/>
      <c r="W84" s="51"/>
      <c r="X84" s="51"/>
      <c r="Y84" s="51"/>
    </row>
    <row r="85" spans="1:20" ht="16.5" thickBot="1">
      <c r="A85" s="6"/>
      <c r="B85" s="7"/>
      <c r="C85" s="8"/>
      <c r="D85" s="8"/>
      <c r="E85" s="8"/>
      <c r="F85" s="7"/>
      <c r="G85" s="9"/>
      <c r="P85" s="218"/>
      <c r="Q85" s="401">
        <f>G11+G24+G13+G16+G17+G18+G20+G30</f>
        <v>30</v>
      </c>
      <c r="R85" s="401">
        <f>G12+G19+G21+G42+G43+G59+G67</f>
        <v>30</v>
      </c>
      <c r="S85" s="404">
        <f>G31+G25+G28+G68+G26+G44+G27</f>
        <v>30</v>
      </c>
      <c r="T85" s="404">
        <f>G34+G37</f>
        <v>30</v>
      </c>
    </row>
    <row r="86" spans="1:20" ht="16.5" thickBot="1">
      <c r="A86" s="545" t="s">
        <v>311</v>
      </c>
      <c r="B86" s="546"/>
      <c r="C86" s="546"/>
      <c r="D86" s="546"/>
      <c r="E86" s="546"/>
      <c r="F86" s="546"/>
      <c r="G86" s="546"/>
      <c r="H86" s="546"/>
      <c r="I86" s="546"/>
      <c r="J86" s="546"/>
      <c r="K86" s="546"/>
      <c r="L86" s="546"/>
      <c r="M86" s="546"/>
      <c r="N86" s="546"/>
      <c r="O86" s="546"/>
      <c r="P86" s="546"/>
      <c r="Q86" s="547"/>
      <c r="R86" s="547"/>
      <c r="S86" s="547"/>
      <c r="T86" s="548"/>
    </row>
    <row r="87" spans="1:20" ht="32.25" thickBot="1">
      <c r="A87" s="405" t="s">
        <v>312</v>
      </c>
      <c r="B87" s="406" t="s">
        <v>313</v>
      </c>
      <c r="C87" s="407">
        <v>2</v>
      </c>
      <c r="D87" s="408">
        <v>1</v>
      </c>
      <c r="E87" s="408"/>
      <c r="F87" s="409"/>
      <c r="G87" s="410">
        <v>6</v>
      </c>
      <c r="H87" s="411">
        <f>G87*30</f>
        <v>180</v>
      </c>
      <c r="I87" s="412">
        <f>J87+L87+K87</f>
        <v>99</v>
      </c>
      <c r="J87" s="408"/>
      <c r="K87" s="408"/>
      <c r="L87" s="413">
        <v>99</v>
      </c>
      <c r="M87" s="414">
        <f>H87-I87</f>
        <v>81</v>
      </c>
      <c r="N87" s="415"/>
      <c r="O87" s="415"/>
      <c r="P87" s="416"/>
      <c r="Q87" s="402">
        <v>3</v>
      </c>
      <c r="R87" s="403">
        <v>3</v>
      </c>
      <c r="S87" s="417"/>
      <c r="T87" s="418"/>
    </row>
    <row r="88" spans="1:20" ht="18.75" customHeight="1">
      <c r="A88" s="6"/>
      <c r="B88" s="7"/>
      <c r="C88" s="8"/>
      <c r="D88" s="8"/>
      <c r="E88" s="8"/>
      <c r="F88" s="7"/>
      <c r="G88" s="9"/>
      <c r="P88" s="218"/>
      <c r="Q88" s="401"/>
      <c r="R88" s="401"/>
      <c r="S88" s="401"/>
      <c r="T88" s="401"/>
    </row>
    <row r="89" spans="1:20" ht="15.75">
      <c r="A89" s="219"/>
      <c r="B89" s="220" t="s">
        <v>170</v>
      </c>
      <c r="C89" s="220"/>
      <c r="D89" s="590"/>
      <c r="E89" s="590"/>
      <c r="F89" s="591"/>
      <c r="G89" s="591"/>
      <c r="H89" s="220"/>
      <c r="I89" s="592" t="s">
        <v>171</v>
      </c>
      <c r="J89" s="592"/>
      <c r="K89" s="592"/>
      <c r="L89" s="219"/>
      <c r="M89" s="219"/>
      <c r="N89" s="219"/>
      <c r="O89" s="219"/>
      <c r="P89" s="219"/>
      <c r="Q89" s="110"/>
      <c r="R89" s="110"/>
      <c r="S89" s="219"/>
      <c r="T89" s="219"/>
    </row>
    <row r="90" spans="1:20" ht="15.75">
      <c r="A90" s="219"/>
      <c r="B90" s="220"/>
      <c r="C90" s="220"/>
      <c r="D90" s="220"/>
      <c r="E90" s="220"/>
      <c r="F90" s="220"/>
      <c r="G90" s="220"/>
      <c r="H90" s="220"/>
      <c r="I90" s="220"/>
      <c r="J90" s="220"/>
      <c r="K90" s="220"/>
      <c r="L90" s="219"/>
      <c r="M90" s="219"/>
      <c r="N90" s="219"/>
      <c r="O90" s="219"/>
      <c r="P90" s="219"/>
      <c r="Q90" s="219"/>
      <c r="R90" s="219"/>
      <c r="S90" s="219"/>
      <c r="T90" s="219"/>
    </row>
    <row r="91" spans="1:20" ht="15.75">
      <c r="A91" s="219"/>
      <c r="B91" s="220" t="s">
        <v>191</v>
      </c>
      <c r="C91" s="220"/>
      <c r="D91" s="590"/>
      <c r="E91" s="590"/>
      <c r="F91" s="591"/>
      <c r="G91" s="591"/>
      <c r="H91" s="220"/>
      <c r="I91" s="592" t="s">
        <v>192</v>
      </c>
      <c r="J91" s="592"/>
      <c r="K91" s="592"/>
      <c r="L91" s="219"/>
      <c r="M91" s="219"/>
      <c r="N91" s="219"/>
      <c r="O91" s="219"/>
      <c r="P91" s="219"/>
      <c r="Q91" s="219"/>
      <c r="R91" s="219"/>
      <c r="S91" s="219"/>
      <c r="T91" s="219"/>
    </row>
    <row r="92" spans="1:20" ht="15">
      <c r="A92" s="219"/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</row>
    <row r="93" spans="1:19" ht="15.75">
      <c r="A93" s="219"/>
      <c r="B93" s="220" t="s">
        <v>314</v>
      </c>
      <c r="C93" s="220"/>
      <c r="D93" s="590"/>
      <c r="E93" s="590"/>
      <c r="F93" s="591"/>
      <c r="G93" s="591"/>
      <c r="H93" s="220"/>
      <c r="I93" s="592" t="s">
        <v>315</v>
      </c>
      <c r="J93" s="592"/>
      <c r="K93" s="592"/>
      <c r="L93" s="219"/>
      <c r="M93" s="219"/>
      <c r="N93" s="219"/>
      <c r="O93" s="219"/>
      <c r="P93" s="219"/>
      <c r="Q93" s="219"/>
      <c r="R93" s="219"/>
      <c r="S93" s="219"/>
    </row>
    <row r="97" ht="15.75">
      <c r="B97" s="254"/>
    </row>
  </sheetData>
  <sheetProtection/>
  <mergeCells count="67">
    <mergeCell ref="D93:G93"/>
    <mergeCell ref="I93:K93"/>
    <mergeCell ref="A36:T36"/>
    <mergeCell ref="A68:B68"/>
    <mergeCell ref="A22:B22"/>
    <mergeCell ref="I31:M31"/>
    <mergeCell ref="I30:M30"/>
    <mergeCell ref="A42:B42"/>
    <mergeCell ref="A44:B44"/>
    <mergeCell ref="I34:M34"/>
    <mergeCell ref="A35:B35"/>
    <mergeCell ref="A39:B39"/>
    <mergeCell ref="A38:B38"/>
    <mergeCell ref="A78:B78"/>
    <mergeCell ref="H82:M82"/>
    <mergeCell ref="H81:M81"/>
    <mergeCell ref="A45:B45"/>
    <mergeCell ref="D89:G89"/>
    <mergeCell ref="I89:K89"/>
    <mergeCell ref="A80:B80"/>
    <mergeCell ref="D54:D55"/>
    <mergeCell ref="A58:B58"/>
    <mergeCell ref="A40:T40"/>
    <mergeCell ref="A41:T41"/>
    <mergeCell ref="A67:B67"/>
    <mergeCell ref="A43:B43"/>
    <mergeCell ref="A57:B57"/>
    <mergeCell ref="D91:G91"/>
    <mergeCell ref="I91:K91"/>
    <mergeCell ref="A14:B14"/>
    <mergeCell ref="A2:A7"/>
    <mergeCell ref="C2:D3"/>
    <mergeCell ref="E2:F3"/>
    <mergeCell ref="H84:M84"/>
    <mergeCell ref="H83:M83"/>
    <mergeCell ref="A9:T9"/>
    <mergeCell ref="A10:T10"/>
    <mergeCell ref="L4:L7"/>
    <mergeCell ref="J4:J7"/>
    <mergeCell ref="A15:T15"/>
    <mergeCell ref="A33:T33"/>
    <mergeCell ref="E4:E7"/>
    <mergeCell ref="N2:P3"/>
    <mergeCell ref="K4:K7"/>
    <mergeCell ref="Q4:R4"/>
    <mergeCell ref="I4:I7"/>
    <mergeCell ref="I3:L3"/>
    <mergeCell ref="H2:L2"/>
    <mergeCell ref="Q2:T3"/>
    <mergeCell ref="S4:T4"/>
    <mergeCell ref="A59:B59"/>
    <mergeCell ref="A1:S1"/>
    <mergeCell ref="M2:M7"/>
    <mergeCell ref="H3:H7"/>
    <mergeCell ref="N4:P4"/>
    <mergeCell ref="F4:F7"/>
    <mergeCell ref="G2:G7"/>
    <mergeCell ref="C4:C7"/>
    <mergeCell ref="D4:D7"/>
    <mergeCell ref="B2:B7"/>
    <mergeCell ref="A86:T86"/>
    <mergeCell ref="A56:T56"/>
    <mergeCell ref="A79:T79"/>
    <mergeCell ref="A23:T23"/>
    <mergeCell ref="A32:B32"/>
    <mergeCell ref="A66:T66"/>
    <mergeCell ref="A69:B69"/>
  </mergeCells>
  <printOptions/>
  <pageMargins left="0.7" right="0.7" top="0.75" bottom="0.75" header="0.3" footer="0.3"/>
  <pageSetup fitToHeight="0" horizontalDpi="600" verticalDpi="600" orientation="landscape" paperSize="9" scale="69" r:id="rId1"/>
  <rowBreaks count="2" manualBreakCount="2">
    <brk id="32" max="19" man="1"/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1" sqref="A1:P6"/>
    </sheetView>
  </sheetViews>
  <sheetFormatPr defaultColWidth="9.00390625" defaultRowHeight="12.75"/>
  <sheetData>
    <row r="1" spans="1:16" ht="15.75">
      <c r="A1" s="6"/>
      <c r="B1" s="5"/>
      <c r="C1" s="3"/>
      <c r="D1" s="4"/>
      <c r="E1" s="3"/>
      <c r="F1" s="4"/>
      <c r="G1" s="3"/>
      <c r="H1" s="1"/>
      <c r="I1" s="1"/>
      <c r="J1" s="1"/>
      <c r="K1" s="14"/>
      <c r="L1" s="14"/>
      <c r="M1" s="15"/>
      <c r="N1" s="14"/>
      <c r="O1" s="14"/>
      <c r="P1" s="14"/>
    </row>
    <row r="2" spans="2:16" ht="15.75">
      <c r="B2" s="10" t="s">
        <v>53</v>
      </c>
      <c r="C2" s="10" t="s">
        <v>53</v>
      </c>
      <c r="D2" s="2"/>
      <c r="E2" s="2"/>
      <c r="F2" s="2"/>
      <c r="G2" s="2"/>
      <c r="H2" s="2"/>
      <c r="I2" s="2"/>
      <c r="J2" s="1"/>
      <c r="K2" s="10" t="s">
        <v>53</v>
      </c>
      <c r="L2" s="11"/>
      <c r="M2" s="11"/>
      <c r="N2" s="11"/>
      <c r="O2" s="11"/>
      <c r="P2" s="11"/>
    </row>
    <row r="3" spans="2:16" ht="15.75">
      <c r="B3" s="2" t="s">
        <v>54</v>
      </c>
      <c r="C3" s="2" t="s">
        <v>55</v>
      </c>
      <c r="D3" s="2"/>
      <c r="E3" s="2"/>
      <c r="F3" s="2"/>
      <c r="G3" s="2"/>
      <c r="H3" s="2"/>
      <c r="I3" s="2"/>
      <c r="K3" s="11" t="s">
        <v>56</v>
      </c>
      <c r="L3" s="11"/>
      <c r="M3" s="11"/>
      <c r="N3" s="11"/>
      <c r="O3" s="11"/>
      <c r="P3" s="11"/>
    </row>
    <row r="4" spans="2:16" ht="94.5">
      <c r="B4" s="12" t="s">
        <v>57</v>
      </c>
      <c r="C4" s="632" t="s">
        <v>57</v>
      </c>
      <c r="D4" s="632"/>
      <c r="E4" s="632"/>
      <c r="F4" s="632"/>
      <c r="G4" s="632"/>
      <c r="H4" s="632"/>
      <c r="I4" s="632"/>
      <c r="K4" s="633" t="s">
        <v>58</v>
      </c>
      <c r="L4" s="633"/>
      <c r="M4" s="633"/>
      <c r="N4" s="633"/>
      <c r="O4" s="633"/>
      <c r="P4" s="633"/>
    </row>
    <row r="5" spans="11:16" ht="15.75">
      <c r="K5" s="2" t="s">
        <v>57</v>
      </c>
      <c r="L5" s="1"/>
      <c r="M5" s="1"/>
      <c r="N5" s="1"/>
      <c r="O5" s="1"/>
      <c r="P5" s="1"/>
    </row>
    <row r="6" spans="11:16" ht="12.75">
      <c r="K6" s="13"/>
      <c r="L6" s="13"/>
      <c r="M6" s="13"/>
      <c r="N6" s="13"/>
      <c r="O6" s="13"/>
      <c r="P6" s="13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25.00390625" style="0" customWidth="1"/>
    <col min="2" max="2" width="27.125" style="0" customWidth="1"/>
    <col min="3" max="3" width="24.125" style="0" customWidth="1"/>
  </cols>
  <sheetData>
    <row r="2" spans="1:12" ht="12.75">
      <c r="A2" s="634" t="s">
        <v>144</v>
      </c>
      <c r="B2" s="634"/>
      <c r="C2" s="634"/>
      <c r="D2" s="33"/>
      <c r="E2" s="33"/>
      <c r="F2" s="33"/>
      <c r="G2" s="33"/>
      <c r="H2" s="33"/>
      <c r="I2" s="33"/>
      <c r="J2" s="33"/>
      <c r="K2" s="33"/>
      <c r="L2" s="33"/>
    </row>
    <row r="3" spans="1:3" ht="12.75">
      <c r="A3" s="635" t="s">
        <v>75</v>
      </c>
      <c r="B3" s="636"/>
      <c r="C3" s="636"/>
    </row>
    <row r="4" spans="1:3" ht="12.75">
      <c r="A4" s="34">
        <v>13</v>
      </c>
      <c r="B4" s="34">
        <v>14</v>
      </c>
      <c r="C4" s="34">
        <v>15</v>
      </c>
    </row>
    <row r="5" spans="1:3" ht="12.75">
      <c r="A5" s="35"/>
      <c r="B5" s="35"/>
      <c r="C5" s="36" t="s">
        <v>76</v>
      </c>
    </row>
    <row r="6" spans="1:3" ht="12.75">
      <c r="A6" s="637" t="s">
        <v>131</v>
      </c>
      <c r="B6" s="637"/>
      <c r="C6" s="36"/>
    </row>
    <row r="7" spans="1:3" ht="12.75">
      <c r="A7" s="35" t="s">
        <v>142</v>
      </c>
      <c r="B7" s="35"/>
      <c r="C7" s="36"/>
    </row>
    <row r="8" spans="1:3" ht="12.75">
      <c r="A8" s="46" t="s">
        <v>134</v>
      </c>
      <c r="B8" s="35" t="s">
        <v>78</v>
      </c>
      <c r="C8" s="35"/>
    </row>
    <row r="9" spans="1:3" ht="12.75">
      <c r="A9" s="35"/>
      <c r="B9" s="35" t="s">
        <v>77</v>
      </c>
      <c r="C9" s="35"/>
    </row>
    <row r="10" spans="1:3" ht="12.75">
      <c r="A10" s="35" t="s">
        <v>79</v>
      </c>
      <c r="B10" s="35"/>
      <c r="C10" s="35"/>
    </row>
    <row r="11" spans="1:3" ht="12.75">
      <c r="A11" s="35" t="s">
        <v>141</v>
      </c>
      <c r="B11" s="35"/>
      <c r="C11" s="35"/>
    </row>
    <row r="12" spans="1:3" ht="12.75">
      <c r="A12" s="35" t="s">
        <v>140</v>
      </c>
      <c r="B12" s="35"/>
      <c r="C12" s="35"/>
    </row>
    <row r="13" spans="1:3" ht="12.75">
      <c r="A13" s="35" t="s">
        <v>138</v>
      </c>
      <c r="B13" s="35" t="s">
        <v>139</v>
      </c>
      <c r="C13" s="35"/>
    </row>
    <row r="14" spans="1:3" ht="12.75">
      <c r="A14" s="35" t="s">
        <v>81</v>
      </c>
      <c r="B14" s="35"/>
      <c r="C14" s="35"/>
    </row>
    <row r="15" spans="1:3" ht="12.75">
      <c r="A15" s="638" t="s">
        <v>80</v>
      </c>
      <c r="B15" s="638"/>
      <c r="C15" s="38"/>
    </row>
    <row r="16" spans="1:3" ht="12.75">
      <c r="A16" s="37" t="s">
        <v>143</v>
      </c>
      <c r="B16" s="35"/>
      <c r="C16" s="38"/>
    </row>
    <row r="17" spans="1:3" ht="12.75">
      <c r="A17" s="35" t="s">
        <v>132</v>
      </c>
      <c r="B17" s="35"/>
      <c r="C17" s="38"/>
    </row>
    <row r="18" spans="1:3" ht="12.75">
      <c r="A18" s="35" t="s">
        <v>82</v>
      </c>
      <c r="B18" s="35" t="s">
        <v>137</v>
      </c>
      <c r="C18" s="38"/>
    </row>
    <row r="19" spans="1:3" ht="12.75">
      <c r="A19" s="37" t="s">
        <v>133</v>
      </c>
      <c r="B19" s="46"/>
      <c r="C19" s="35"/>
    </row>
    <row r="20" spans="1:3" ht="12.75">
      <c r="A20" s="46"/>
      <c r="B20" s="37" t="s">
        <v>145</v>
      </c>
      <c r="C20" s="35"/>
    </row>
    <row r="21" spans="1:3" ht="12.75">
      <c r="A21" s="35"/>
      <c r="B21" s="35"/>
      <c r="C21" s="36" t="s">
        <v>130</v>
      </c>
    </row>
  </sheetData>
  <sheetProtection/>
  <mergeCells count="4">
    <mergeCell ref="A2:C2"/>
    <mergeCell ref="A3:C3"/>
    <mergeCell ref="A6:B6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26.375" style="16" customWidth="1"/>
    <col min="2" max="2" width="3.75390625" style="16" customWidth="1"/>
    <col min="3" max="3" width="31.375" style="16" customWidth="1"/>
    <col min="4" max="4" width="16.25390625" style="16" customWidth="1"/>
    <col min="5" max="5" width="9.125" style="16" customWidth="1"/>
    <col min="11" max="11" width="27.00390625" style="0" customWidth="1"/>
  </cols>
  <sheetData>
    <row r="1" spans="1:4" ht="12.75">
      <c r="A1" s="639" t="s">
        <v>83</v>
      </c>
      <c r="B1" s="639"/>
      <c r="C1" s="639"/>
      <c r="D1" s="639"/>
    </row>
    <row r="2" spans="1:17" s="13" customFormat="1" ht="12.75">
      <c r="A2" s="640" t="s">
        <v>59</v>
      </c>
      <c r="B2" s="640"/>
      <c r="C2" s="640"/>
      <c r="D2" s="640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s="13" customFormat="1" ht="13.5" customHeight="1">
      <c r="A3" s="18"/>
      <c r="B3" s="42" t="s">
        <v>84</v>
      </c>
      <c r="C3" s="44" t="s">
        <v>23</v>
      </c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s="13" customFormat="1" ht="12.75">
      <c r="A4" s="21" t="s">
        <v>92</v>
      </c>
      <c r="B4" s="43"/>
      <c r="C4" s="23" t="s">
        <v>66</v>
      </c>
      <c r="D4" s="21" t="s">
        <v>103</v>
      </c>
      <c r="E4" s="17"/>
      <c r="F4" s="17"/>
      <c r="G4" s="17"/>
      <c r="H4" s="17"/>
      <c r="I4" s="17"/>
      <c r="K4" s="17"/>
      <c r="L4" s="17"/>
      <c r="M4" s="17"/>
      <c r="N4" s="17"/>
      <c r="O4" s="17"/>
      <c r="P4" s="17"/>
      <c r="Q4" s="17"/>
    </row>
    <row r="5" spans="1:17" s="13" customFormat="1" ht="12.75">
      <c r="A5" s="18"/>
      <c r="B5" s="42" t="s">
        <v>85</v>
      </c>
      <c r="C5" s="20" t="s">
        <v>22</v>
      </c>
      <c r="D5" s="24"/>
      <c r="E5" s="17"/>
      <c r="F5" s="17"/>
      <c r="G5" s="17"/>
      <c r="H5" s="17"/>
      <c r="I5" s="17"/>
      <c r="J5" s="39"/>
      <c r="K5" s="17"/>
      <c r="L5" s="17"/>
      <c r="M5" s="17"/>
      <c r="N5" s="17"/>
      <c r="O5" s="17"/>
      <c r="P5" s="17"/>
      <c r="Q5" s="17"/>
    </row>
    <row r="6" spans="1:17" s="13" customFormat="1" ht="12.75">
      <c r="A6" s="21" t="s">
        <v>67</v>
      </c>
      <c r="B6" s="43"/>
      <c r="C6" s="23" t="s">
        <v>66</v>
      </c>
      <c r="D6" s="21" t="s">
        <v>101</v>
      </c>
      <c r="E6" s="17"/>
      <c r="F6" s="17"/>
      <c r="G6" s="17"/>
      <c r="H6" s="17"/>
      <c r="I6" s="17"/>
      <c r="J6" s="39"/>
      <c r="K6" s="17"/>
      <c r="L6" s="17"/>
      <c r="M6" s="17"/>
      <c r="N6" s="17"/>
      <c r="O6" s="17"/>
      <c r="P6" s="17"/>
      <c r="Q6" s="17"/>
    </row>
    <row r="7" spans="1:17" s="13" customFormat="1" ht="12.75">
      <c r="A7" s="18"/>
      <c r="B7" s="42" t="s">
        <v>86</v>
      </c>
      <c r="C7" s="20" t="s">
        <v>62</v>
      </c>
      <c r="D7" s="24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13" customFormat="1" ht="12.75">
      <c r="A8" s="21" t="s">
        <v>68</v>
      </c>
      <c r="B8" s="43"/>
      <c r="C8" s="23" t="s">
        <v>66</v>
      </c>
      <c r="D8" s="21" t="s">
        <v>90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13" customFormat="1" ht="12.75">
      <c r="A9" s="640" t="s">
        <v>60</v>
      </c>
      <c r="B9" s="640"/>
      <c r="C9" s="640"/>
      <c r="D9" s="640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s="13" customFormat="1" ht="22.5">
      <c r="A10" s="24"/>
      <c r="B10" s="24" t="s">
        <v>87</v>
      </c>
      <c r="C10" s="20" t="s">
        <v>51</v>
      </c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s="13" customFormat="1" ht="12.75">
      <c r="A11" s="21" t="s">
        <v>112</v>
      </c>
      <c r="B11" s="21"/>
      <c r="C11" s="23" t="s">
        <v>66</v>
      </c>
      <c r="D11" s="21" t="s">
        <v>136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s="13" customFormat="1" ht="12.75">
      <c r="A12" s="24"/>
      <c r="B12" s="24" t="s">
        <v>88</v>
      </c>
      <c r="C12" s="20" t="s">
        <v>19</v>
      </c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5" s="13" customFormat="1" ht="12.75">
      <c r="A13" s="22" t="s">
        <v>135</v>
      </c>
      <c r="B13" s="22"/>
      <c r="C13" s="28" t="s">
        <v>66</v>
      </c>
      <c r="D13" s="22" t="s">
        <v>90</v>
      </c>
      <c r="E13" s="27"/>
    </row>
    <row r="14" spans="1:17" s="13" customFormat="1" ht="22.5">
      <c r="A14" s="24"/>
      <c r="B14" s="24" t="s">
        <v>89</v>
      </c>
      <c r="C14" s="20" t="s">
        <v>26</v>
      </c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8" s="13" customFormat="1" ht="12.75">
      <c r="A15" s="22" t="s">
        <v>104</v>
      </c>
      <c r="B15" s="22"/>
      <c r="C15" s="28" t="s">
        <v>66</v>
      </c>
      <c r="D15" s="22" t="s">
        <v>90</v>
      </c>
      <c r="E15" s="27"/>
      <c r="H15" s="25"/>
    </row>
    <row r="16" spans="1:17" s="13" customFormat="1" ht="12.75" customHeight="1">
      <c r="A16" s="646" t="s">
        <v>61</v>
      </c>
      <c r="B16" s="646"/>
      <c r="C16" s="646"/>
      <c r="D16" s="646"/>
      <c r="E16" s="25"/>
      <c r="F16" s="25"/>
      <c r="G16" s="25"/>
      <c r="H16" s="25"/>
      <c r="I16" s="25"/>
      <c r="J16" s="25"/>
      <c r="K16" s="40"/>
      <c r="L16" s="25"/>
      <c r="M16" s="25"/>
      <c r="N16" s="25"/>
      <c r="O16" s="25"/>
      <c r="P16" s="25"/>
      <c r="Q16" s="25"/>
    </row>
    <row r="17" spans="1:11" s="13" customFormat="1" ht="22.5">
      <c r="A17" s="18"/>
      <c r="B17" s="19" t="s">
        <v>93</v>
      </c>
      <c r="C17" s="26" t="s">
        <v>49</v>
      </c>
      <c r="D17" s="19"/>
      <c r="E17" s="27"/>
      <c r="K17" s="40"/>
    </row>
    <row r="18" spans="1:5" s="13" customFormat="1" ht="12.75">
      <c r="A18" s="22" t="s">
        <v>69</v>
      </c>
      <c r="B18" s="22"/>
      <c r="C18" s="28" t="s">
        <v>66</v>
      </c>
      <c r="D18" s="22" t="s">
        <v>105</v>
      </c>
      <c r="E18" s="27"/>
    </row>
    <row r="19" spans="1:11" s="13" customFormat="1" ht="12.75">
      <c r="A19" s="29" t="s">
        <v>107</v>
      </c>
      <c r="B19" s="29"/>
      <c r="C19" s="28" t="s">
        <v>70</v>
      </c>
      <c r="D19" s="22" t="s">
        <v>102</v>
      </c>
      <c r="E19" s="27"/>
      <c r="K19" s="41"/>
    </row>
    <row r="20" spans="1:5" s="13" customFormat="1" ht="22.5">
      <c r="A20" s="18"/>
      <c r="B20" s="19" t="s">
        <v>94</v>
      </c>
      <c r="C20" s="26" t="s">
        <v>48</v>
      </c>
      <c r="D20" s="19"/>
      <c r="E20" s="27"/>
    </row>
    <row r="21" spans="1:5" s="13" customFormat="1" ht="12.75" customHeight="1">
      <c r="A21" s="22" t="s">
        <v>106</v>
      </c>
      <c r="B21" s="22"/>
      <c r="C21" s="28" t="s">
        <v>66</v>
      </c>
      <c r="D21" s="22" t="s">
        <v>108</v>
      </c>
      <c r="E21" s="27"/>
    </row>
    <row r="22" spans="1:5" s="13" customFormat="1" ht="12.75">
      <c r="A22" s="18"/>
      <c r="B22" s="19" t="s">
        <v>95</v>
      </c>
      <c r="C22" s="26" t="s">
        <v>16</v>
      </c>
      <c r="D22" s="19"/>
      <c r="E22" s="27"/>
    </row>
    <row r="23" spans="1:5" s="13" customFormat="1" ht="12.75">
      <c r="A23" s="22" t="s">
        <v>71</v>
      </c>
      <c r="B23" s="22"/>
      <c r="C23" s="28" t="s">
        <v>66</v>
      </c>
      <c r="D23" s="22" t="s">
        <v>109</v>
      </c>
      <c r="E23" s="27"/>
    </row>
    <row r="24" spans="1:5" s="13" customFormat="1" ht="22.5">
      <c r="A24" s="19"/>
      <c r="B24" s="19" t="s">
        <v>96</v>
      </c>
      <c r="C24" s="20" t="s">
        <v>17</v>
      </c>
      <c r="D24" s="19"/>
      <c r="E24" s="27"/>
    </row>
    <row r="25" spans="1:5" s="13" customFormat="1" ht="13.5" customHeight="1">
      <c r="A25" s="22" t="s">
        <v>123</v>
      </c>
      <c r="B25" s="22"/>
      <c r="C25" s="23" t="s">
        <v>66</v>
      </c>
      <c r="D25" s="22" t="s">
        <v>122</v>
      </c>
      <c r="E25" s="27"/>
    </row>
    <row r="26" spans="1:5" s="13" customFormat="1" ht="12.75">
      <c r="A26" s="22" t="s">
        <v>124</v>
      </c>
      <c r="B26" s="22"/>
      <c r="C26" s="23" t="s">
        <v>70</v>
      </c>
      <c r="D26" s="22" t="s">
        <v>110</v>
      </c>
      <c r="E26" s="27"/>
    </row>
    <row r="27" spans="1:5" s="13" customFormat="1" ht="12.75">
      <c r="A27" s="22" t="s">
        <v>111</v>
      </c>
      <c r="B27" s="22"/>
      <c r="C27" s="30" t="s">
        <v>72</v>
      </c>
      <c r="D27" s="22" t="s">
        <v>90</v>
      </c>
      <c r="E27" s="27"/>
    </row>
    <row r="28" spans="2:3" ht="12.75">
      <c r="B28" s="31" t="s">
        <v>97</v>
      </c>
      <c r="C28" s="26" t="s">
        <v>18</v>
      </c>
    </row>
    <row r="29" spans="1:4" ht="12.75">
      <c r="A29" s="22" t="s">
        <v>117</v>
      </c>
      <c r="B29" s="22"/>
      <c r="C29" s="28" t="s">
        <v>66</v>
      </c>
      <c r="D29" s="22" t="s">
        <v>90</v>
      </c>
    </row>
    <row r="30" spans="1:5" s="13" customFormat="1" ht="22.5">
      <c r="A30" s="19"/>
      <c r="B30" s="19" t="s">
        <v>98</v>
      </c>
      <c r="C30" s="45" t="s">
        <v>24</v>
      </c>
      <c r="D30" s="19"/>
      <c r="E30" s="27"/>
    </row>
    <row r="31" spans="1:4" ht="12.75">
      <c r="A31" s="22" t="s">
        <v>125</v>
      </c>
      <c r="B31" s="22"/>
      <c r="C31" s="28" t="s">
        <v>66</v>
      </c>
      <c r="D31" s="22" t="s">
        <v>114</v>
      </c>
    </row>
    <row r="32" spans="2:4" ht="12.75" customHeight="1">
      <c r="B32" s="31" t="s">
        <v>99</v>
      </c>
      <c r="C32" s="26" t="s">
        <v>21</v>
      </c>
      <c r="D32" s="31"/>
    </row>
    <row r="33" spans="1:4" ht="12.75">
      <c r="A33" s="22" t="s">
        <v>126</v>
      </c>
      <c r="B33" s="22"/>
      <c r="C33" s="28" t="s">
        <v>66</v>
      </c>
      <c r="D33" s="22" t="s">
        <v>90</v>
      </c>
    </row>
    <row r="34" spans="1:5" s="13" customFormat="1" ht="12.75">
      <c r="A34" s="18"/>
      <c r="B34" s="19" t="s">
        <v>100</v>
      </c>
      <c r="C34" s="45" t="s">
        <v>27</v>
      </c>
      <c r="D34" s="18"/>
      <c r="E34" s="27"/>
    </row>
    <row r="35" spans="1:4" ht="12.75">
      <c r="A35" s="22" t="s">
        <v>113</v>
      </c>
      <c r="B35" s="22"/>
      <c r="C35" s="28" t="s">
        <v>66</v>
      </c>
      <c r="D35" s="22" t="s">
        <v>90</v>
      </c>
    </row>
    <row r="36" spans="1:5" s="13" customFormat="1" ht="22.5">
      <c r="A36" s="19"/>
      <c r="B36" s="19" t="s">
        <v>118</v>
      </c>
      <c r="C36" s="45" t="s">
        <v>25</v>
      </c>
      <c r="D36" s="19"/>
      <c r="E36" s="27"/>
    </row>
    <row r="37" spans="1:5" s="13" customFormat="1" ht="12.75">
      <c r="A37" s="22" t="s">
        <v>115</v>
      </c>
      <c r="B37" s="22"/>
      <c r="C37" s="28" t="s">
        <v>66</v>
      </c>
      <c r="D37" s="22" t="s">
        <v>116</v>
      </c>
      <c r="E37" s="27"/>
    </row>
    <row r="38" spans="1:18" ht="12.75" customHeight="1">
      <c r="A38" s="641" t="s">
        <v>73</v>
      </c>
      <c r="B38" s="641"/>
      <c r="C38" s="641"/>
      <c r="D38" s="641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13"/>
    </row>
    <row r="39" spans="1:4" ht="12.75" customHeight="1">
      <c r="A39" s="31"/>
      <c r="B39" s="19" t="s">
        <v>119</v>
      </c>
      <c r="C39" s="45" t="s">
        <v>52</v>
      </c>
      <c r="D39" s="31"/>
    </row>
    <row r="40" spans="1:4" ht="12.75">
      <c r="A40" s="22" t="s">
        <v>120</v>
      </c>
      <c r="B40" s="22"/>
      <c r="C40" s="28" t="s">
        <v>66</v>
      </c>
      <c r="D40" s="22" t="s">
        <v>121</v>
      </c>
    </row>
    <row r="41" spans="1:4" ht="12.75">
      <c r="A41" s="18"/>
      <c r="B41" s="19" t="s">
        <v>127</v>
      </c>
      <c r="C41" s="20" t="s">
        <v>63</v>
      </c>
      <c r="D41" s="13"/>
    </row>
    <row r="42" spans="1:4" ht="12.75">
      <c r="A42" s="21" t="s">
        <v>65</v>
      </c>
      <c r="B42" s="22"/>
      <c r="C42" s="23" t="s">
        <v>66</v>
      </c>
      <c r="D42" s="21" t="s">
        <v>90</v>
      </c>
    </row>
    <row r="43" spans="1:4" ht="12.75">
      <c r="A43" s="19"/>
      <c r="B43" s="19" t="s">
        <v>128</v>
      </c>
      <c r="C43" s="26" t="s">
        <v>64</v>
      </c>
      <c r="D43" s="19"/>
    </row>
    <row r="44" spans="1:4" ht="12.75">
      <c r="A44" s="22" t="s">
        <v>129</v>
      </c>
      <c r="B44" s="22"/>
      <c r="C44" s="28" t="s">
        <v>66</v>
      </c>
      <c r="D44" s="22" t="s">
        <v>90</v>
      </c>
    </row>
    <row r="45" spans="1:18" s="16" customFormat="1" ht="12.75">
      <c r="A45" s="642" t="s">
        <v>74</v>
      </c>
      <c r="B45" s="642"/>
      <c r="C45" s="642"/>
      <c r="D45" s="642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s="16" customFormat="1" ht="12.75">
      <c r="A46" s="643" t="s">
        <v>91</v>
      </c>
      <c r="B46" s="644"/>
      <c r="C46" s="644"/>
      <c r="D46" s="645"/>
      <c r="F46"/>
      <c r="G46"/>
      <c r="H46"/>
      <c r="I46"/>
      <c r="J46"/>
      <c r="K46"/>
      <c r="L46"/>
      <c r="M46"/>
      <c r="N46"/>
      <c r="O46"/>
      <c r="P46"/>
      <c r="Q46"/>
      <c r="R46"/>
    </row>
  </sheetData>
  <sheetProtection/>
  <mergeCells count="7">
    <mergeCell ref="A1:D1"/>
    <mergeCell ref="A2:D2"/>
    <mergeCell ref="A9:D9"/>
    <mergeCell ref="A38:D38"/>
    <mergeCell ref="A45:D45"/>
    <mergeCell ref="A46:D46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User</cp:lastModifiedBy>
  <cp:lastPrinted>2020-05-04T10:02:28Z</cp:lastPrinted>
  <dcterms:created xsi:type="dcterms:W3CDTF">2003-06-23T04:55:14Z</dcterms:created>
  <dcterms:modified xsi:type="dcterms:W3CDTF">2020-05-07T07:40:00Z</dcterms:modified>
  <cp:category/>
  <cp:version/>
  <cp:contentType/>
  <cp:contentStatus/>
</cp:coreProperties>
</file>