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плани на обговорення- частина 2\D3 магістр\"/>
    </mc:Choice>
  </mc:AlternateContent>
  <bookViews>
    <workbookView xWindow="0" yWindow="0" windowWidth="20400" windowHeight="7155"/>
  </bookViews>
  <sheets>
    <sheet name="тит ЗО" sheetId="1" r:id="rId1"/>
    <sheet name="План МЕН (24-25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(24-25)'!$9:$9</definedName>
    <definedName name="_xlnm.Print_Area" localSheetId="1">'План МЕН (24-25)'!$A$1:$AA$72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<sst xmlns="http://schemas.openxmlformats.org/spreadsheetml/2006/main" count="459" uniqueCount="242">
  <si>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</si>
  <si>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</si>
  <si>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</si>
  <si>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</si>
  <si>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</si>
  <si>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</si>
  <si>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</si>
  <si>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</si>
  <si>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</si>
  <si>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</si>
  <si>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</si>
  <si>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</si>
  <si>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</si>
  <si>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</si>
  <si>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</si>
  <si>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</si>
  <si>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</si>
  <si>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</si>
  <si>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</si>
  <si>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</si>
  <si>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</si>
  <si>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</si>
  <si>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</si>
  <si>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</si>
  <si>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</si>
  <si>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</si>
  <si>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</si>
  <si>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</si>
  <si>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</si>
  <si>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</si>
  <si>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</si>
  <si>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</si>
  <si>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</si>
  <si>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</si>
  <si>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</si>
  <si>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</si>
  <si>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</si>
  <si>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</si>
  <si>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</si>
  <si>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</si>
  <si>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</si>
  <si>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</si>
  <si>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</si>
  <si>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</si>
  <si>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</si>
  <si>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</si>
  <si>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</si>
  <si>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</si>
  <si>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</si>
  <si>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</si>
  <si>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</si>
  <si>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</si>
  <si>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</si>
  <si>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</si>
  <si>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</si>
  <si>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</si>
  <si>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</si>
  <si>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</si>
  <si>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</si>
  <si>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</si>
  <si>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</si>
  <si>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</si>
  <si>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</si>
  <si>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</si>
  <si>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</si>
  <si>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</si>
  <si>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</si>
  <si>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</si>
  <si>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</si>
  <si>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</si>
  <si>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</si>
  <si>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</si>
  <si>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</si>
  <si>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</si>
  <si>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</si>
  <si>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</si>
  <si>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</si>
  <si>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</si>
  <si>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</si>
  <si>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</si>
  <si>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</si>
  <si>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</si>
  <si>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</si>
  <si>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</si>
  <si>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</si>
  <si>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</si>
  <si>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</si>
  <si>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</si>
  <si>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</si>
  <si>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</si>
  <si>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</si>
  <si>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</si>
  <si>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</si>
  <si>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</si>
  <si>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</si>
  <si>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</si>
  <si>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</si>
  <si>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</si>
  <si>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</si>
  <si>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</si>
  <si>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</si>
  <si>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</si>
  <si>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</si>
  <si>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</si>
  <si>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</si>
  <si>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</si>
  <si>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</si>
  <si>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</si>
  <si>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</si>
  <si>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</si>
  <si>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</si>
  <si>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</si>
  <si>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</si>
  <si>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</si>
  <si>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</si>
  <si>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</si>
  <si>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</si>
  <si>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</si>
  <si>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</si>
  <si>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</si>
  <si>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</si>
  <si>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</si>
  <si>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</si>
  <si>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</si>
  <si>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</si>
  <si>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</si>
  <si>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</si>
  <si>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</si>
  <si>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</si>
  <si>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</si>
  <si>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</si>
  <si>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</si>
  <si>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</si>
  <si>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</si>
  <si>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</si>
  <si>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</si>
  <si>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</si>
  <si>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</si>
  <si>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</si>
  <si>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</si>
  <si>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</si>
  <si>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</si>
  <si>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</si>
  <si>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</si>
  <si>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</si>
  <si>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</si>
  <si>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</si>
  <si>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</si>
  <si>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</si>
  <si>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</si>
  <si>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</si>
  <si>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</si>
  <si>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</si>
  <si>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</si>
  <si>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</si>
  <si>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</si>
  <si>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</si>
  <si>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</si>
  <si>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</si>
  <si>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</si>
  <si>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</si>
  <si>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</si>
  <si>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</si>
  <si>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</si>
  <si>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</si>
  <si>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</si>
  <si>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</si>
  <si>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</si>
  <si>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</si>
  <si>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</si>
  <si>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</si>
  <si>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</si>
  <si>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</si>
  <si>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</si>
  <si>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</si>
  <si>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</si>
  <si>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</si>
  <si>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</si>
  <si>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</si>
  <si>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</si>
  <si>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</si>
  <si>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</si>
  <si>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</si>
  <si>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</si>
  <si>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</si>
  <si>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</si>
  <si>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</si>
  <si>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</si>
  <si>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</si>
  <si>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</si>
  <si>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</si>
  <si>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</si>
  <si>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</si>
  <si>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</si>
  <si>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</si>
  <si>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</si>
  <si>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</si>
  <si>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</si>
  <si>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</si>
  <si>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</si>
  <si>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</si>
  <si>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</si>
  <si>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</si>
  <si>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</si>
  <si>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</si>
  <si>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</si>
  <si>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</si>
  <si>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</si>
  <si>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</si>
  <si>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</si>
  <si>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</si>
  <si>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</si>
  <si>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</si>
  <si>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</si>
  <si>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</si>
  <si>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</si>
  <si>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</si>
  <si>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</si>
  <si>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</si>
  <si>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</si>
  <si>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</si>
  <si>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</si>
  <si>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</si>
  <si>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</si>
  <si>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</si>
  <si>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</si>
  <si>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</si>
  <si>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</si>
  <si>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</si>
  <si>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</si>
  <si>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</si>
  <si>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</si>
  <si>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</si>
  <si>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</si>
  <si>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</si>
  <si>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</si>
  <si>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</si>
  <si>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</si>
  <si>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>протокол № 9</t>
  </si>
  <si>
    <t>"   25  "    квітня    2024 р.</t>
  </si>
  <si>
    <r>
      <t xml:space="preserve">спеціальність:  </t>
    </r>
    <r>
      <rPr>
        <b/>
        <sz val="20"/>
        <rFont val="Times New Roman"/>
        <family val="1"/>
        <charset val="204"/>
      </rPr>
      <t>D3 Менеджмент</t>
    </r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</si>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</sst>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6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2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P11" sqref="P11:AJ11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80"/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1" t="s">
        <v>0</v>
      </c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2"/>
      <c r="AP1" s="482"/>
      <c r="AQ1" s="482"/>
      <c r="AR1" s="482"/>
      <c r="AS1" s="482"/>
      <c r="AT1" s="482"/>
      <c r="AU1" s="482"/>
      <c r="AV1" s="482"/>
      <c r="AW1" s="482"/>
      <c r="AX1" s="482"/>
      <c r="AY1" s="482"/>
      <c r="AZ1" s="482"/>
      <c r="BA1" s="482"/>
    </row>
    <row r="2" spans="1:53" ht="24" customHeight="1" x14ac:dyDescent="0.4">
      <c r="A2" s="478" t="s">
        <v>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</row>
    <row r="3" spans="1:53" ht="30.75" x14ac:dyDescent="0.45">
      <c r="A3" s="478" t="s">
        <v>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83" t="s">
        <v>3</v>
      </c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</row>
    <row r="4" spans="1:53" ht="29.25" customHeight="1" x14ac:dyDescent="0.4">
      <c r="A4" s="475" t="s">
        <v>238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76" t="s">
        <v>4</v>
      </c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</row>
    <row r="5" spans="1:53" ht="29.25" customHeight="1" x14ac:dyDescent="0.4">
      <c r="A5" s="477" t="s">
        <v>239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</row>
    <row r="7" spans="1:53" s="7" customFormat="1" ht="24.75" customHeight="1" x14ac:dyDescent="0.4">
      <c r="A7" s="478" t="s">
        <v>5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</row>
    <row r="8" spans="1:53" s="7" customFormat="1" ht="44.25" customHeight="1" x14ac:dyDescent="0.4">
      <c r="A8" s="478" t="s">
        <v>6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9" t="s">
        <v>7</v>
      </c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Y8" s="476"/>
      <c r="AZ8" s="476"/>
      <c r="BA8" s="476"/>
    </row>
    <row r="9" spans="1:53" s="7" customFormat="1" ht="30" customHeight="1" x14ac:dyDescent="0.4">
      <c r="P9" s="469" t="s">
        <v>8</v>
      </c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70" t="s">
        <v>9</v>
      </c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</row>
    <row r="10" spans="1:53" s="7" customFormat="1" ht="24" customHeight="1" x14ac:dyDescent="0.4">
      <c r="P10" s="469" t="s">
        <v>241</v>
      </c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5"/>
      <c r="AM10" s="5"/>
      <c r="AN10" s="470" t="s">
        <v>10</v>
      </c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</row>
    <row r="11" spans="1:53" s="7" customFormat="1" ht="28.5" customHeight="1" x14ac:dyDescent="0.4">
      <c r="P11" s="469" t="s">
        <v>240</v>
      </c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5"/>
      <c r="AL11" s="5"/>
      <c r="AM11" s="5"/>
      <c r="AN11" s="470"/>
      <c r="AO11" s="470"/>
      <c r="AP11" s="470"/>
      <c r="AQ11" s="470"/>
      <c r="AR11" s="470"/>
      <c r="AS11" s="470"/>
      <c r="AT11" s="470"/>
      <c r="AU11" s="470"/>
      <c r="AV11" s="470"/>
      <c r="AW11" s="470"/>
      <c r="AX11" s="470"/>
      <c r="AY11" s="470"/>
      <c r="AZ11" s="470"/>
      <c r="BA11" s="470"/>
    </row>
    <row r="12" spans="1:53" s="7" customFormat="1" ht="27.75" customHeight="1" x14ac:dyDescent="0.35">
      <c r="P12" s="471" t="s">
        <v>11</v>
      </c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71"/>
      <c r="AK12" s="471"/>
      <c r="AL12" s="471"/>
      <c r="AM12" s="471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</row>
    <row r="13" spans="1:53" s="7" customFormat="1" ht="28.5" customHeight="1" x14ac:dyDescent="0.4">
      <c r="P13" s="469" t="s">
        <v>12</v>
      </c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9"/>
      <c r="AO14" s="473"/>
      <c r="AP14" s="473"/>
      <c r="AQ14" s="473"/>
      <c r="AR14" s="473"/>
      <c r="AS14" s="473"/>
      <c r="AT14" s="473"/>
      <c r="AU14" s="473"/>
      <c r="AV14" s="473"/>
      <c r="AW14" s="473"/>
      <c r="AX14" s="473"/>
      <c r="AY14" s="473"/>
      <c r="AZ14" s="473"/>
      <c r="BA14" s="473"/>
    </row>
    <row r="15" spans="1:53" s="7" customFormat="1" ht="21.75" customHeight="1" x14ac:dyDescent="0.4"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68" t="s">
        <v>13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  <c r="AU18" s="468"/>
      <c r="AV18" s="468"/>
      <c r="AW18" s="468"/>
      <c r="AX18" s="468"/>
      <c r="AY18" s="468"/>
      <c r="AZ18" s="468"/>
      <c r="BA18" s="468"/>
    </row>
    <row r="19" spans="1:53" ht="16.5" thickBot="1" x14ac:dyDescent="0.3">
      <c r="A19" s="467" t="s">
        <v>14</v>
      </c>
      <c r="B19" s="466" t="s">
        <v>15</v>
      </c>
      <c r="C19" s="466"/>
      <c r="D19" s="466"/>
      <c r="E19" s="466"/>
      <c r="F19" s="466" t="s">
        <v>16</v>
      </c>
      <c r="G19" s="466"/>
      <c r="H19" s="466"/>
      <c r="I19" s="466"/>
      <c r="J19" s="466" t="s">
        <v>17</v>
      </c>
      <c r="K19" s="466"/>
      <c r="L19" s="466"/>
      <c r="M19" s="466"/>
      <c r="N19" s="466" t="s">
        <v>18</v>
      </c>
      <c r="O19" s="466"/>
      <c r="P19" s="466"/>
      <c r="Q19" s="466"/>
      <c r="R19" s="466"/>
      <c r="S19" s="466" t="s">
        <v>19</v>
      </c>
      <c r="T19" s="466"/>
      <c r="U19" s="466"/>
      <c r="V19" s="466"/>
      <c r="W19" s="466"/>
      <c r="X19" s="466" t="s">
        <v>20</v>
      </c>
      <c r="Y19" s="466"/>
      <c r="Z19" s="466"/>
      <c r="AA19" s="466"/>
      <c r="AB19" s="466" t="s">
        <v>21</v>
      </c>
      <c r="AC19" s="466"/>
      <c r="AD19" s="466"/>
      <c r="AE19" s="466"/>
      <c r="AF19" s="466" t="s">
        <v>22</v>
      </c>
      <c r="AG19" s="466"/>
      <c r="AH19" s="466"/>
      <c r="AI19" s="466"/>
      <c r="AJ19" s="466" t="s">
        <v>23</v>
      </c>
      <c r="AK19" s="466"/>
      <c r="AL19" s="466"/>
      <c r="AM19" s="466"/>
      <c r="AN19" s="466"/>
      <c r="AO19" s="466" t="s">
        <v>24</v>
      </c>
      <c r="AP19" s="466"/>
      <c r="AQ19" s="466"/>
      <c r="AR19" s="466"/>
      <c r="AS19" s="466" t="s">
        <v>25</v>
      </c>
      <c r="AT19" s="466"/>
      <c r="AU19" s="466"/>
      <c r="AV19" s="466"/>
      <c r="AW19" s="447" t="s">
        <v>26</v>
      </c>
      <c r="AX19" s="447"/>
      <c r="AY19" s="447"/>
      <c r="AZ19" s="447"/>
      <c r="BA19" s="447"/>
    </row>
    <row r="20" spans="1:53" ht="24" customHeight="1" thickBot="1" x14ac:dyDescent="0.3">
      <c r="A20" s="467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27</v>
      </c>
      <c r="C21" s="15" t="s">
        <v>28</v>
      </c>
      <c r="D21" s="16" t="s">
        <v>28</v>
      </c>
      <c r="E21" s="16" t="s">
        <v>28</v>
      </c>
      <c r="F21" s="17" t="s">
        <v>28</v>
      </c>
      <c r="G21" s="15" t="s">
        <v>28</v>
      </c>
      <c r="H21" s="16" t="s">
        <v>28</v>
      </c>
      <c r="I21" s="16" t="s">
        <v>28</v>
      </c>
      <c r="J21" s="17" t="s">
        <v>28</v>
      </c>
      <c r="K21" s="15" t="s">
        <v>28</v>
      </c>
      <c r="L21" s="16" t="s">
        <v>28</v>
      </c>
      <c r="M21" s="15" t="s">
        <v>28</v>
      </c>
      <c r="N21" s="16" t="s">
        <v>28</v>
      </c>
      <c r="O21" s="16" t="s">
        <v>28</v>
      </c>
      <c r="P21" s="17" t="s">
        <v>28</v>
      </c>
      <c r="Q21" s="398" t="s">
        <v>29</v>
      </c>
      <c r="R21" s="399" t="s">
        <v>236</v>
      </c>
      <c r="S21" s="400" t="s">
        <v>30</v>
      </c>
      <c r="T21" s="401" t="s">
        <v>30</v>
      </c>
      <c r="U21" s="402" t="s">
        <v>237</v>
      </c>
      <c r="V21" s="16" t="s">
        <v>28</v>
      </c>
      <c r="W21" s="16" t="s">
        <v>28</v>
      </c>
      <c r="X21" s="17" t="s">
        <v>28</v>
      </c>
      <c r="Y21" s="15" t="s">
        <v>28</v>
      </c>
      <c r="Z21" s="16" t="s">
        <v>28</v>
      </c>
      <c r="AA21" s="16" t="s">
        <v>28</v>
      </c>
      <c r="AB21" s="17" t="s">
        <v>28</v>
      </c>
      <c r="AC21" s="15" t="s">
        <v>28</v>
      </c>
      <c r="AD21" s="16" t="s">
        <v>28</v>
      </c>
      <c r="AE21" s="16" t="s">
        <v>28</v>
      </c>
      <c r="AF21" s="17" t="s">
        <v>28</v>
      </c>
      <c r="AG21" s="15" t="s">
        <v>28</v>
      </c>
      <c r="AH21" s="16" t="s">
        <v>28</v>
      </c>
      <c r="AI21" s="16" t="s">
        <v>28</v>
      </c>
      <c r="AJ21" s="17" t="s">
        <v>28</v>
      </c>
      <c r="AK21" s="15" t="s">
        <v>28</v>
      </c>
      <c r="AL21" s="16" t="s">
        <v>28</v>
      </c>
      <c r="AM21" s="15" t="s">
        <v>28</v>
      </c>
      <c r="AN21" s="16" t="s">
        <v>28</v>
      </c>
      <c r="AO21" s="16" t="s">
        <v>28</v>
      </c>
      <c r="AP21" s="17" t="s">
        <v>28</v>
      </c>
      <c r="AQ21" s="19" t="s">
        <v>29</v>
      </c>
      <c r="AR21" s="20" t="s">
        <v>184</v>
      </c>
      <c r="AS21" s="403" t="s">
        <v>30</v>
      </c>
      <c r="AT21" s="401" t="s">
        <v>30</v>
      </c>
      <c r="AU21" s="19" t="s">
        <v>30</v>
      </c>
      <c r="AV21" s="21" t="s">
        <v>30</v>
      </c>
      <c r="AW21" s="18" t="s">
        <v>30</v>
      </c>
      <c r="AX21" s="19" t="s">
        <v>30</v>
      </c>
      <c r="AY21" s="19" t="s">
        <v>30</v>
      </c>
      <c r="AZ21" s="19" t="s">
        <v>30</v>
      </c>
      <c r="BA21" s="20" t="s">
        <v>30</v>
      </c>
    </row>
    <row r="22" spans="1:53" ht="21" customHeight="1" thickBot="1" x14ac:dyDescent="0.3">
      <c r="A22" s="22">
        <v>2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32</v>
      </c>
      <c r="G22" s="23" t="s">
        <v>32</v>
      </c>
      <c r="H22" s="23" t="s">
        <v>32</v>
      </c>
      <c r="I22" s="23" t="s">
        <v>32</v>
      </c>
      <c r="J22" s="23" t="s">
        <v>32</v>
      </c>
      <c r="K22" s="23" t="s">
        <v>32</v>
      </c>
      <c r="L22" s="23" t="s">
        <v>32</v>
      </c>
      <c r="M22" s="23" t="s">
        <v>32</v>
      </c>
      <c r="N22" s="23" t="s">
        <v>32</v>
      </c>
      <c r="O22" s="23" t="s">
        <v>32</v>
      </c>
      <c r="P22" s="24" t="s">
        <v>32</v>
      </c>
      <c r="Q22" s="25" t="s">
        <v>33</v>
      </c>
      <c r="R22" s="25" t="s">
        <v>33</v>
      </c>
      <c r="S22" s="448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49"/>
      <c r="AL22" s="449"/>
      <c r="AM22" s="449"/>
      <c r="AN22" s="449"/>
      <c r="AO22" s="449"/>
      <c r="AP22" s="449"/>
      <c r="AQ22" s="449"/>
      <c r="AR22" s="449"/>
      <c r="AS22" s="449"/>
      <c r="AT22" s="449"/>
      <c r="AU22" s="449"/>
      <c r="AV22" s="449"/>
      <c r="AW22" s="449"/>
      <c r="AX22" s="449"/>
      <c r="AY22" s="449"/>
      <c r="AZ22" s="449"/>
      <c r="BA22" s="450"/>
    </row>
    <row r="23" spans="1:53" ht="20.25" customHeight="1" x14ac:dyDescent="0.3">
      <c r="A23" s="451" t="s">
        <v>187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52" t="s">
        <v>14</v>
      </c>
      <c r="B26" s="452"/>
      <c r="C26" s="453" t="s">
        <v>35</v>
      </c>
      <c r="D26" s="453"/>
      <c r="E26" s="453"/>
      <c r="F26" s="453"/>
      <c r="G26" s="454" t="s">
        <v>36</v>
      </c>
      <c r="H26" s="455"/>
      <c r="I26" s="454" t="s">
        <v>37</v>
      </c>
      <c r="J26" s="455"/>
      <c r="K26" s="460" t="s">
        <v>38</v>
      </c>
      <c r="L26" s="460"/>
      <c r="M26" s="461"/>
      <c r="N26" s="439" t="s">
        <v>186</v>
      </c>
      <c r="O26" s="439"/>
      <c r="P26" s="439"/>
      <c r="Q26" s="439" t="s">
        <v>39</v>
      </c>
      <c r="R26" s="439"/>
      <c r="S26" s="439"/>
      <c r="T26" s="439" t="s">
        <v>40</v>
      </c>
      <c r="U26" s="439"/>
      <c r="V26" s="439"/>
      <c r="W26" s="438" t="s">
        <v>41</v>
      </c>
      <c r="X26" s="438"/>
      <c r="Y26" s="438"/>
      <c r="Z26" s="33"/>
      <c r="AA26" s="440" t="s">
        <v>42</v>
      </c>
      <c r="AB26" s="440"/>
      <c r="AC26" s="440"/>
      <c r="AD26" s="440"/>
      <c r="AE26" s="440"/>
      <c r="AF26" s="439" t="s">
        <v>43</v>
      </c>
      <c r="AG26" s="439"/>
      <c r="AH26" s="439"/>
      <c r="AI26" s="438" t="s">
        <v>44</v>
      </c>
      <c r="AJ26" s="438"/>
      <c r="AK26" s="438"/>
      <c r="AL26" s="34"/>
      <c r="AM26" s="441" t="s">
        <v>45</v>
      </c>
      <c r="AN26" s="441"/>
      <c r="AO26" s="441"/>
      <c r="AP26" s="437" t="s">
        <v>188</v>
      </c>
      <c r="AQ26" s="437"/>
      <c r="AR26" s="437"/>
      <c r="AS26" s="437"/>
      <c r="AT26" s="437"/>
      <c r="AU26" s="437"/>
      <c r="AV26" s="437"/>
      <c r="AW26" s="437"/>
      <c r="AX26" s="438" t="s">
        <v>43</v>
      </c>
      <c r="AY26" s="438"/>
      <c r="AZ26" s="438"/>
      <c r="BA26" s="438"/>
    </row>
    <row r="27" spans="1:53" ht="16.5" customHeight="1" thickBot="1" x14ac:dyDescent="0.3">
      <c r="A27" s="452"/>
      <c r="B27" s="452"/>
      <c r="C27" s="453"/>
      <c r="D27" s="453"/>
      <c r="E27" s="453"/>
      <c r="F27" s="453"/>
      <c r="G27" s="456"/>
      <c r="H27" s="457"/>
      <c r="I27" s="456"/>
      <c r="J27" s="457"/>
      <c r="K27" s="462"/>
      <c r="L27" s="462"/>
      <c r="M27" s="463"/>
      <c r="N27" s="439"/>
      <c r="O27" s="439"/>
      <c r="P27" s="439"/>
      <c r="Q27" s="439"/>
      <c r="R27" s="439"/>
      <c r="S27" s="439"/>
      <c r="T27" s="439"/>
      <c r="U27" s="439"/>
      <c r="V27" s="439"/>
      <c r="W27" s="438"/>
      <c r="X27" s="438"/>
      <c r="Y27" s="438"/>
      <c r="Z27" s="33"/>
      <c r="AA27" s="440"/>
      <c r="AB27" s="440"/>
      <c r="AC27" s="440"/>
      <c r="AD27" s="440"/>
      <c r="AE27" s="440"/>
      <c r="AF27" s="439"/>
      <c r="AG27" s="439"/>
      <c r="AH27" s="439"/>
      <c r="AI27" s="438"/>
      <c r="AJ27" s="438"/>
      <c r="AK27" s="438"/>
      <c r="AL27" s="35"/>
      <c r="AM27" s="441"/>
      <c r="AN27" s="441"/>
      <c r="AO27" s="441"/>
      <c r="AP27" s="437"/>
      <c r="AQ27" s="437"/>
      <c r="AR27" s="437"/>
      <c r="AS27" s="437"/>
      <c r="AT27" s="437"/>
      <c r="AU27" s="437"/>
      <c r="AV27" s="437"/>
      <c r="AW27" s="437"/>
      <c r="AX27" s="438"/>
      <c r="AY27" s="438"/>
      <c r="AZ27" s="438"/>
      <c r="BA27" s="438"/>
    </row>
    <row r="28" spans="1:53" ht="31.5" customHeight="1" thickBot="1" x14ac:dyDescent="0.3">
      <c r="A28" s="452"/>
      <c r="B28" s="452"/>
      <c r="C28" s="453"/>
      <c r="D28" s="453"/>
      <c r="E28" s="453"/>
      <c r="F28" s="453"/>
      <c r="G28" s="458"/>
      <c r="H28" s="459"/>
      <c r="I28" s="458"/>
      <c r="J28" s="459"/>
      <c r="K28" s="464"/>
      <c r="L28" s="464"/>
      <c r="M28" s="465"/>
      <c r="N28" s="439"/>
      <c r="O28" s="439"/>
      <c r="P28" s="439"/>
      <c r="Q28" s="439"/>
      <c r="R28" s="439"/>
      <c r="S28" s="439"/>
      <c r="T28" s="439"/>
      <c r="U28" s="439"/>
      <c r="V28" s="439"/>
      <c r="W28" s="438"/>
      <c r="X28" s="438"/>
      <c r="Y28" s="438"/>
      <c r="Z28" s="33"/>
      <c r="AA28" s="440"/>
      <c r="AB28" s="440"/>
      <c r="AC28" s="440"/>
      <c r="AD28" s="440"/>
      <c r="AE28" s="440"/>
      <c r="AF28" s="439"/>
      <c r="AG28" s="439"/>
      <c r="AH28" s="439"/>
      <c r="AI28" s="438"/>
      <c r="AJ28" s="438"/>
      <c r="AK28" s="438"/>
      <c r="AL28" s="35"/>
      <c r="AM28" s="441"/>
      <c r="AN28" s="441"/>
      <c r="AO28" s="441"/>
      <c r="AP28" s="437"/>
      <c r="AQ28" s="437"/>
      <c r="AR28" s="437"/>
      <c r="AS28" s="437"/>
      <c r="AT28" s="437"/>
      <c r="AU28" s="437"/>
      <c r="AV28" s="437"/>
      <c r="AW28" s="437"/>
      <c r="AX28" s="438"/>
      <c r="AY28" s="438"/>
      <c r="AZ28" s="438"/>
      <c r="BA28" s="438"/>
    </row>
    <row r="29" spans="1:53" ht="20.25" customHeight="1" x14ac:dyDescent="0.25">
      <c r="A29" s="444">
        <v>1</v>
      </c>
      <c r="B29" s="444"/>
      <c r="C29" s="445">
        <v>35</v>
      </c>
      <c r="D29" s="445"/>
      <c r="E29" s="445"/>
      <c r="F29" s="445"/>
      <c r="G29" s="423">
        <v>2</v>
      </c>
      <c r="H29" s="424"/>
      <c r="I29" s="425">
        <v>2</v>
      </c>
      <c r="J29" s="425"/>
      <c r="K29" s="426">
        <v>2</v>
      </c>
      <c r="L29" s="426"/>
      <c r="M29" s="427"/>
      <c r="N29" s="431"/>
      <c r="O29" s="431"/>
      <c r="P29" s="431"/>
      <c r="Q29" s="430"/>
      <c r="R29" s="430"/>
      <c r="S29" s="430"/>
      <c r="T29" s="431">
        <v>11</v>
      </c>
      <c r="U29" s="431"/>
      <c r="V29" s="431"/>
      <c r="W29" s="442">
        <v>52</v>
      </c>
      <c r="X29" s="442"/>
      <c r="Y29" s="442"/>
      <c r="Z29" s="33"/>
      <c r="AA29" s="443" t="s">
        <v>185</v>
      </c>
      <c r="AB29" s="443"/>
      <c r="AC29" s="443"/>
      <c r="AD29" s="443"/>
      <c r="AE29" s="443"/>
      <c r="AF29" s="445">
        <v>2</v>
      </c>
      <c r="AG29" s="445"/>
      <c r="AH29" s="445"/>
      <c r="AI29" s="446">
        <v>1</v>
      </c>
      <c r="AJ29" s="446"/>
      <c r="AK29" s="446"/>
      <c r="AL29" s="35"/>
      <c r="AM29" s="441"/>
      <c r="AN29" s="441"/>
      <c r="AO29" s="441"/>
      <c r="AP29" s="437"/>
      <c r="AQ29" s="437"/>
      <c r="AR29" s="437"/>
      <c r="AS29" s="437"/>
      <c r="AT29" s="437"/>
      <c r="AU29" s="437"/>
      <c r="AV29" s="437"/>
      <c r="AW29" s="437"/>
      <c r="AX29" s="438"/>
      <c r="AY29" s="438"/>
      <c r="AZ29" s="438"/>
      <c r="BA29" s="438"/>
    </row>
    <row r="30" spans="1:53" ht="20.25" customHeight="1" thickBot="1" x14ac:dyDescent="0.35">
      <c r="A30" s="435">
        <v>2</v>
      </c>
      <c r="B30" s="435"/>
      <c r="C30" s="436"/>
      <c r="D30" s="436"/>
      <c r="E30" s="436"/>
      <c r="F30" s="436"/>
      <c r="G30" s="423"/>
      <c r="H30" s="424"/>
      <c r="I30" s="425"/>
      <c r="J30" s="425"/>
      <c r="K30" s="426">
        <v>4</v>
      </c>
      <c r="L30" s="426"/>
      <c r="M30" s="427"/>
      <c r="N30" s="431">
        <v>11</v>
      </c>
      <c r="O30" s="431"/>
      <c r="P30" s="431"/>
      <c r="Q30" s="430">
        <v>2</v>
      </c>
      <c r="R30" s="430"/>
      <c r="S30" s="430"/>
      <c r="T30" s="431"/>
      <c r="U30" s="431"/>
      <c r="V30" s="431"/>
      <c r="W30" s="432">
        <v>17</v>
      </c>
      <c r="X30" s="432"/>
      <c r="Y30" s="432"/>
      <c r="Z30" s="33"/>
      <c r="AA30" s="412" t="s">
        <v>46</v>
      </c>
      <c r="AB30" s="413"/>
      <c r="AC30" s="413"/>
      <c r="AD30" s="413"/>
      <c r="AE30" s="414"/>
      <c r="AF30" s="404">
        <v>3</v>
      </c>
      <c r="AG30" s="405"/>
      <c r="AH30" s="410"/>
      <c r="AI30" s="404">
        <v>4</v>
      </c>
      <c r="AJ30" s="405"/>
      <c r="AK30" s="406"/>
      <c r="AL30" s="36"/>
      <c r="AM30" s="418">
        <v>1</v>
      </c>
      <c r="AN30" s="418"/>
      <c r="AO30" s="418"/>
      <c r="AP30" s="419" t="s">
        <v>47</v>
      </c>
      <c r="AQ30" s="419"/>
      <c r="AR30" s="419"/>
      <c r="AS30" s="419"/>
      <c r="AT30" s="419"/>
      <c r="AU30" s="419"/>
      <c r="AV30" s="419"/>
      <c r="AW30" s="419"/>
      <c r="AX30" s="420">
        <v>3</v>
      </c>
      <c r="AY30" s="420"/>
      <c r="AZ30" s="420"/>
      <c r="BA30" s="420"/>
    </row>
    <row r="31" spans="1:53" ht="21" customHeight="1" thickBot="1" x14ac:dyDescent="0.35">
      <c r="A31" s="421" t="s">
        <v>48</v>
      </c>
      <c r="B31" s="421"/>
      <c r="C31" s="422">
        <v>36</v>
      </c>
      <c r="D31" s="422"/>
      <c r="E31" s="422"/>
      <c r="F31" s="422"/>
      <c r="G31" s="423">
        <v>2</v>
      </c>
      <c r="H31" s="424"/>
      <c r="I31" s="425">
        <v>2</v>
      </c>
      <c r="J31" s="425"/>
      <c r="K31" s="426">
        <v>5</v>
      </c>
      <c r="L31" s="426"/>
      <c r="M31" s="427"/>
      <c r="N31" s="428">
        <f>N29+N30</f>
        <v>11</v>
      </c>
      <c r="O31" s="428"/>
      <c r="P31" s="428"/>
      <c r="Q31" s="429">
        <v>2</v>
      </c>
      <c r="R31" s="429"/>
      <c r="S31" s="429"/>
      <c r="T31" s="433">
        <f>T29+T30</f>
        <v>11</v>
      </c>
      <c r="U31" s="433"/>
      <c r="V31" s="433"/>
      <c r="W31" s="434">
        <f>W29+W30</f>
        <v>69</v>
      </c>
      <c r="X31" s="434"/>
      <c r="Y31" s="434"/>
      <c r="Z31" s="33"/>
      <c r="AA31" s="415"/>
      <c r="AB31" s="416"/>
      <c r="AC31" s="416"/>
      <c r="AD31" s="416"/>
      <c r="AE31" s="417"/>
      <c r="AF31" s="407"/>
      <c r="AG31" s="408"/>
      <c r="AH31" s="411"/>
      <c r="AI31" s="407"/>
      <c r="AJ31" s="408"/>
      <c r="AK31" s="409"/>
      <c r="AL31" s="37"/>
      <c r="AM31" s="418"/>
      <c r="AN31" s="418"/>
      <c r="AO31" s="418"/>
      <c r="AP31" s="419"/>
      <c r="AQ31" s="419"/>
      <c r="AR31" s="419"/>
      <c r="AS31" s="419"/>
      <c r="AT31" s="419"/>
      <c r="AU31" s="419"/>
      <c r="AV31" s="419"/>
      <c r="AW31" s="419"/>
      <c r="AX31" s="420"/>
      <c r="AY31" s="420"/>
      <c r="AZ31" s="420"/>
      <c r="BA31" s="42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O19:AR19"/>
    <mergeCell ref="AS19:AV19"/>
    <mergeCell ref="A19:A20"/>
    <mergeCell ref="B19:E19"/>
    <mergeCell ref="F19:I19"/>
    <mergeCell ref="J19:M19"/>
    <mergeCell ref="N19:R19"/>
    <mergeCell ref="S19:W1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29:B29"/>
    <mergeCell ref="C29:F29"/>
    <mergeCell ref="G29:H29"/>
    <mergeCell ref="I29:J29"/>
    <mergeCell ref="K29:M29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AI30:AK31"/>
    <mergeCell ref="AF30:AH31"/>
    <mergeCell ref="AA30:AE31"/>
    <mergeCell ref="AM30:AO31"/>
    <mergeCell ref="AP30:AW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view="pageBreakPreview" zoomScale="90" zoomScaleNormal="50" zoomScaleSheetLayoutView="90" workbookViewId="0">
      <selection activeCell="G25" sqref="G25"/>
    </sheetView>
  </sheetViews>
  <sheetFormatPr defaultRowHeight="15.75" x14ac:dyDescent="0.2"/>
  <cols>
    <col min="1" max="1" width="11.28515625" style="229" customWidth="1"/>
    <col min="2" max="2" width="47.28515625" style="67" customWidth="1"/>
    <col min="3" max="3" width="6.7109375" style="230" customWidth="1"/>
    <col min="4" max="4" width="12" style="231" customWidth="1"/>
    <col min="5" max="5" width="7.28515625" style="231" customWidth="1"/>
    <col min="6" max="6" width="6.42578125" style="230" customWidth="1"/>
    <col min="7" max="7" width="7.42578125" style="230" customWidth="1"/>
    <col min="8" max="8" width="9.85546875" style="230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575" t="s">
        <v>49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7"/>
    </row>
    <row r="2" spans="1:47" s="38" customFormat="1" x14ac:dyDescent="0.2">
      <c r="A2" s="578" t="s">
        <v>50</v>
      </c>
      <c r="B2" s="581" t="s">
        <v>51</v>
      </c>
      <c r="C2" s="584" t="s">
        <v>52</v>
      </c>
      <c r="D2" s="585"/>
      <c r="E2" s="585"/>
      <c r="F2" s="586"/>
      <c r="G2" s="587" t="s">
        <v>53</v>
      </c>
      <c r="H2" s="590" t="s">
        <v>54</v>
      </c>
      <c r="I2" s="591"/>
      <c r="J2" s="591"/>
      <c r="K2" s="591"/>
      <c r="L2" s="591"/>
      <c r="M2" s="592"/>
      <c r="N2" s="593" t="s">
        <v>55</v>
      </c>
      <c r="O2" s="594"/>
      <c r="P2" s="594"/>
      <c r="Q2" s="594"/>
      <c r="R2" s="594"/>
      <c r="S2" s="594"/>
      <c r="T2" s="594"/>
      <c r="U2" s="594"/>
      <c r="V2" s="595"/>
    </row>
    <row r="3" spans="1:47" s="38" customFormat="1" ht="16.5" thickBot="1" x14ac:dyDescent="0.25">
      <c r="A3" s="579"/>
      <c r="B3" s="582"/>
      <c r="C3" s="599" t="s">
        <v>56</v>
      </c>
      <c r="D3" s="568" t="s">
        <v>57</v>
      </c>
      <c r="E3" s="601" t="s">
        <v>58</v>
      </c>
      <c r="F3" s="602"/>
      <c r="G3" s="588"/>
      <c r="H3" s="558" t="s">
        <v>59</v>
      </c>
      <c r="I3" s="561" t="s">
        <v>60</v>
      </c>
      <c r="J3" s="562"/>
      <c r="K3" s="562"/>
      <c r="L3" s="563"/>
      <c r="M3" s="564" t="s">
        <v>61</v>
      </c>
      <c r="N3" s="596"/>
      <c r="O3" s="597"/>
      <c r="P3" s="597"/>
      <c r="Q3" s="597"/>
      <c r="R3" s="597"/>
      <c r="S3" s="597"/>
      <c r="T3" s="597"/>
      <c r="U3" s="597"/>
      <c r="V3" s="598"/>
    </row>
    <row r="4" spans="1:47" s="38" customFormat="1" x14ac:dyDescent="0.2">
      <c r="A4" s="579"/>
      <c r="B4" s="582"/>
      <c r="C4" s="599"/>
      <c r="D4" s="568"/>
      <c r="E4" s="568" t="s">
        <v>62</v>
      </c>
      <c r="F4" s="570" t="s">
        <v>63</v>
      </c>
      <c r="G4" s="588"/>
      <c r="H4" s="559"/>
      <c r="I4" s="572" t="s">
        <v>48</v>
      </c>
      <c r="J4" s="572" t="s">
        <v>64</v>
      </c>
      <c r="K4" s="572" t="s">
        <v>65</v>
      </c>
      <c r="L4" s="572" t="s">
        <v>66</v>
      </c>
      <c r="M4" s="565"/>
      <c r="N4" s="545" t="s">
        <v>67</v>
      </c>
      <c r="O4" s="546"/>
      <c r="P4" s="547"/>
      <c r="Q4" s="545" t="s">
        <v>68</v>
      </c>
      <c r="R4" s="547"/>
      <c r="S4" s="548"/>
      <c r="T4" s="549"/>
      <c r="U4" s="548"/>
      <c r="V4" s="549"/>
    </row>
    <row r="5" spans="1:47" s="38" customFormat="1" ht="16.5" thickBot="1" x14ac:dyDescent="0.25">
      <c r="A5" s="579"/>
      <c r="B5" s="582"/>
      <c r="C5" s="599"/>
      <c r="D5" s="568"/>
      <c r="E5" s="568"/>
      <c r="F5" s="570"/>
      <c r="G5" s="588"/>
      <c r="H5" s="559"/>
      <c r="I5" s="573"/>
      <c r="J5" s="573"/>
      <c r="K5" s="573"/>
      <c r="L5" s="573"/>
      <c r="M5" s="565"/>
      <c r="N5" s="39">
        <v>1</v>
      </c>
      <c r="O5" s="40" t="s">
        <v>69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579"/>
      <c r="B6" s="582"/>
      <c r="C6" s="599"/>
      <c r="D6" s="568"/>
      <c r="E6" s="568"/>
      <c r="F6" s="570"/>
      <c r="G6" s="588"/>
      <c r="H6" s="559"/>
      <c r="I6" s="573"/>
      <c r="J6" s="573"/>
      <c r="K6" s="573"/>
      <c r="L6" s="573"/>
      <c r="M6" s="566"/>
      <c r="N6" s="550" t="s">
        <v>70</v>
      </c>
      <c r="O6" s="551"/>
      <c r="P6" s="552"/>
      <c r="Q6" s="552"/>
      <c r="R6" s="552"/>
      <c r="S6" s="552"/>
      <c r="T6" s="552"/>
      <c r="U6" s="552"/>
      <c r="V6" s="553"/>
    </row>
    <row r="7" spans="1:47" s="38" customFormat="1" ht="16.5" thickBot="1" x14ac:dyDescent="0.25">
      <c r="A7" s="580"/>
      <c r="B7" s="583"/>
      <c r="C7" s="600"/>
      <c r="D7" s="569"/>
      <c r="E7" s="569"/>
      <c r="F7" s="571"/>
      <c r="G7" s="589"/>
      <c r="H7" s="560"/>
      <c r="I7" s="574"/>
      <c r="J7" s="574"/>
      <c r="K7" s="574"/>
      <c r="L7" s="574"/>
      <c r="M7" s="567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54" t="s">
        <v>71</v>
      </c>
      <c r="B9" s="555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5"/>
      <c r="O9" s="555"/>
      <c r="P9" s="555"/>
      <c r="Q9" s="555"/>
      <c r="R9" s="555"/>
      <c r="S9" s="555"/>
      <c r="T9" s="555"/>
      <c r="U9" s="555"/>
      <c r="V9" s="557"/>
    </row>
    <row r="10" spans="1:47" s="38" customFormat="1" ht="16.5" thickBot="1" x14ac:dyDescent="0.25">
      <c r="A10" s="530" t="s">
        <v>72</v>
      </c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2"/>
    </row>
    <row r="11" spans="1:47" s="251" customFormat="1" ht="31.5" x14ac:dyDescent="0.2">
      <c r="A11" s="61" t="s">
        <v>73</v>
      </c>
      <c r="B11" s="280" t="s">
        <v>74</v>
      </c>
      <c r="C11" s="281"/>
      <c r="D11" s="282" t="s">
        <v>75</v>
      </c>
      <c r="E11" s="282"/>
      <c r="F11" s="283"/>
      <c r="G11" s="284">
        <v>3</v>
      </c>
      <c r="H11" s="285">
        <f>G11*30</f>
        <v>90</v>
      </c>
      <c r="I11" s="286">
        <v>4</v>
      </c>
      <c r="J11" s="287" t="s">
        <v>76</v>
      </c>
      <c r="K11" s="287"/>
      <c r="L11" s="287"/>
      <c r="M11" s="288">
        <f>H11-I11</f>
        <v>86</v>
      </c>
      <c r="N11" s="289" t="s">
        <v>76</v>
      </c>
      <c r="O11" s="290"/>
      <c r="P11" s="291"/>
      <c r="Q11" s="292"/>
      <c r="R11" s="293"/>
      <c r="S11" s="248"/>
      <c r="T11" s="250"/>
      <c r="U11" s="248"/>
      <c r="V11" s="249"/>
      <c r="AB11" s="251" t="s">
        <v>77</v>
      </c>
    </row>
    <row r="12" spans="1:47" s="251" customFormat="1" ht="31.5" x14ac:dyDescent="0.2">
      <c r="A12" s="294" t="s">
        <v>78</v>
      </c>
      <c r="B12" s="295" t="s">
        <v>79</v>
      </c>
      <c r="C12" s="296"/>
      <c r="D12" s="297" t="s">
        <v>75</v>
      </c>
      <c r="E12" s="297"/>
      <c r="F12" s="298"/>
      <c r="G12" s="299">
        <v>3</v>
      </c>
      <c r="H12" s="300">
        <f>G12*30</f>
        <v>90</v>
      </c>
      <c r="I12" s="301">
        <v>4</v>
      </c>
      <c r="J12" s="302"/>
      <c r="K12" s="302"/>
      <c r="L12" s="302" t="s">
        <v>76</v>
      </c>
      <c r="M12" s="303">
        <f>H12-I12</f>
        <v>86</v>
      </c>
      <c r="N12" s="304" t="s">
        <v>76</v>
      </c>
      <c r="O12" s="305"/>
      <c r="P12" s="306"/>
      <c r="Q12" s="307"/>
      <c r="R12" s="308"/>
      <c r="S12" s="252"/>
      <c r="T12" s="254"/>
      <c r="U12" s="252"/>
      <c r="V12" s="253"/>
      <c r="AB12" s="251" t="s">
        <v>77</v>
      </c>
    </row>
    <row r="13" spans="1:47" s="251" customFormat="1" ht="32.25" thickBot="1" x14ac:dyDescent="0.25">
      <c r="A13" s="294" t="s">
        <v>80</v>
      </c>
      <c r="B13" s="295" t="s">
        <v>81</v>
      </c>
      <c r="C13" s="296"/>
      <c r="D13" s="297" t="s">
        <v>82</v>
      </c>
      <c r="E13" s="297"/>
      <c r="F13" s="298"/>
      <c r="G13" s="299">
        <v>3</v>
      </c>
      <c r="H13" s="300">
        <f>G13*30</f>
        <v>90</v>
      </c>
      <c r="I13" s="301">
        <v>8</v>
      </c>
      <c r="J13" s="302" t="s">
        <v>83</v>
      </c>
      <c r="K13" s="302"/>
      <c r="L13" s="302" t="s">
        <v>84</v>
      </c>
      <c r="M13" s="303">
        <f>H13-I13</f>
        <v>82</v>
      </c>
      <c r="N13" s="304"/>
      <c r="O13" s="305">
        <v>2</v>
      </c>
      <c r="P13" s="306" t="s">
        <v>85</v>
      </c>
      <c r="Q13" s="307"/>
      <c r="R13" s="308"/>
      <c r="S13" s="252"/>
      <c r="T13" s="254"/>
      <c r="U13" s="252"/>
      <c r="V13" s="253"/>
      <c r="AB13" s="251" t="s">
        <v>77</v>
      </c>
    </row>
    <row r="14" spans="1:47" s="38" customFormat="1" ht="16.5" thickBot="1" x14ac:dyDescent="0.25">
      <c r="A14" s="520" t="s">
        <v>86</v>
      </c>
      <c r="B14" s="522"/>
      <c r="C14" s="279"/>
      <c r="D14" s="62"/>
      <c r="E14" s="278"/>
      <c r="F14" s="278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87</v>
      </c>
      <c r="K14" s="64">
        <f t="shared" si="0"/>
        <v>0</v>
      </c>
      <c r="L14" s="64" t="s">
        <v>83</v>
      </c>
      <c r="M14" s="64">
        <f t="shared" si="0"/>
        <v>254</v>
      </c>
      <c r="N14" s="64" t="s">
        <v>85</v>
      </c>
      <c r="O14" s="64">
        <f t="shared" si="0"/>
        <v>2</v>
      </c>
      <c r="P14" s="64" t="s">
        <v>85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33" t="s">
        <v>88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5"/>
      <c r="O15" s="535"/>
      <c r="P15" s="535"/>
      <c r="Q15" s="535"/>
      <c r="R15" s="535"/>
      <c r="S15" s="535"/>
      <c r="T15" s="535"/>
      <c r="U15" s="535"/>
      <c r="V15" s="536"/>
    </row>
    <row r="16" spans="1:47" s="255" customFormat="1" ht="16.5" thickBot="1" x14ac:dyDescent="0.25">
      <c r="A16" s="107" t="s">
        <v>89</v>
      </c>
      <c r="B16" s="276" t="s">
        <v>90</v>
      </c>
      <c r="C16" s="79">
        <v>1</v>
      </c>
      <c r="D16" s="80"/>
      <c r="E16" s="81"/>
      <c r="F16" s="309"/>
      <c r="G16" s="310">
        <v>4</v>
      </c>
      <c r="H16" s="311">
        <f t="shared" ref="H16:H21" si="1">G16*30</f>
        <v>120</v>
      </c>
      <c r="I16" s="312">
        <v>8</v>
      </c>
      <c r="J16" s="282" t="s">
        <v>91</v>
      </c>
      <c r="K16" s="282"/>
      <c r="L16" s="282" t="s">
        <v>92</v>
      </c>
      <c r="M16" s="313">
        <f t="shared" ref="M16:M21" si="2">H16-I16</f>
        <v>112</v>
      </c>
      <c r="N16" s="314" t="s">
        <v>93</v>
      </c>
      <c r="O16" s="315"/>
      <c r="P16" s="316"/>
      <c r="Q16" s="289"/>
      <c r="R16" s="291"/>
      <c r="S16" s="248"/>
      <c r="T16" s="249"/>
      <c r="U16" s="248"/>
      <c r="V16" s="249"/>
      <c r="AB16" s="255" t="s">
        <v>77</v>
      </c>
      <c r="AD16" s="256"/>
      <c r="AU16" s="276"/>
    </row>
    <row r="17" spans="1:28" s="255" customFormat="1" x14ac:dyDescent="0.2">
      <c r="A17" s="317" t="s">
        <v>94</v>
      </c>
      <c r="B17" s="318" t="s">
        <v>95</v>
      </c>
      <c r="C17" s="319">
        <v>1</v>
      </c>
      <c r="D17" s="320"/>
      <c r="E17" s="321"/>
      <c r="F17" s="322"/>
      <c r="G17" s="323">
        <v>5</v>
      </c>
      <c r="H17" s="324">
        <f t="shared" si="1"/>
        <v>150</v>
      </c>
      <c r="I17" s="312">
        <v>8</v>
      </c>
      <c r="J17" s="282" t="s">
        <v>91</v>
      </c>
      <c r="K17" s="282"/>
      <c r="L17" s="282" t="s">
        <v>92</v>
      </c>
      <c r="M17" s="313">
        <f t="shared" si="2"/>
        <v>142</v>
      </c>
      <c r="N17" s="314" t="s">
        <v>93</v>
      </c>
      <c r="O17" s="325"/>
      <c r="P17" s="326"/>
      <c r="Q17" s="327"/>
      <c r="R17" s="328"/>
      <c r="S17" s="257"/>
      <c r="T17" s="258"/>
      <c r="U17" s="257"/>
      <c r="V17" s="258"/>
      <c r="AB17" s="255" t="s">
        <v>77</v>
      </c>
    </row>
    <row r="18" spans="1:28" s="255" customFormat="1" x14ac:dyDescent="0.2">
      <c r="A18" s="317" t="s">
        <v>96</v>
      </c>
      <c r="B18" s="318" t="s">
        <v>97</v>
      </c>
      <c r="C18" s="319">
        <v>2</v>
      </c>
      <c r="D18" s="320"/>
      <c r="E18" s="321"/>
      <c r="F18" s="322"/>
      <c r="G18" s="323">
        <v>5</v>
      </c>
      <c r="H18" s="324">
        <f t="shared" si="1"/>
        <v>150</v>
      </c>
      <c r="I18" s="329">
        <v>8</v>
      </c>
      <c r="J18" s="297" t="s">
        <v>91</v>
      </c>
      <c r="K18" s="297"/>
      <c r="L18" s="297" t="s">
        <v>92</v>
      </c>
      <c r="M18" s="330">
        <f t="shared" si="2"/>
        <v>142</v>
      </c>
      <c r="N18" s="331"/>
      <c r="O18" s="332">
        <v>3</v>
      </c>
      <c r="P18" s="333" t="s">
        <v>93</v>
      </c>
      <c r="Q18" s="304"/>
      <c r="R18" s="306"/>
      <c r="S18" s="252"/>
      <c r="T18" s="253"/>
      <c r="U18" s="252"/>
      <c r="V18" s="253"/>
      <c r="AB18" s="255" t="s">
        <v>77</v>
      </c>
    </row>
    <row r="19" spans="1:28" s="255" customFormat="1" x14ac:dyDescent="0.25">
      <c r="A19" s="317" t="s">
        <v>98</v>
      </c>
      <c r="B19" s="334" t="s">
        <v>99</v>
      </c>
      <c r="C19" s="319">
        <v>2</v>
      </c>
      <c r="D19" s="320"/>
      <c r="E19" s="321"/>
      <c r="F19" s="322"/>
      <c r="G19" s="323">
        <v>5</v>
      </c>
      <c r="H19" s="324">
        <f t="shared" si="1"/>
        <v>150</v>
      </c>
      <c r="I19" s="329">
        <v>12</v>
      </c>
      <c r="J19" s="297" t="s">
        <v>93</v>
      </c>
      <c r="K19" s="297"/>
      <c r="L19" s="297" t="s">
        <v>76</v>
      </c>
      <c r="M19" s="330">
        <f t="shared" si="2"/>
        <v>138</v>
      </c>
      <c r="N19" s="335"/>
      <c r="O19" s="325">
        <v>3</v>
      </c>
      <c r="P19" s="326" t="s">
        <v>100</v>
      </c>
      <c r="Q19" s="327"/>
      <c r="R19" s="328"/>
      <c r="S19" s="257"/>
      <c r="T19" s="258"/>
      <c r="U19" s="257"/>
      <c r="V19" s="258"/>
      <c r="AB19" s="255" t="s">
        <v>77</v>
      </c>
    </row>
    <row r="20" spans="1:28" s="255" customFormat="1" ht="16.5" thickBot="1" x14ac:dyDescent="0.25">
      <c r="A20" s="336" t="s">
        <v>101</v>
      </c>
      <c r="B20" s="337" t="s">
        <v>102</v>
      </c>
      <c r="C20" s="338"/>
      <c r="D20" s="320"/>
      <c r="E20" s="321"/>
      <c r="F20" s="330" t="s">
        <v>103</v>
      </c>
      <c r="G20" s="323">
        <v>2</v>
      </c>
      <c r="H20" s="324">
        <f t="shared" si="1"/>
        <v>60</v>
      </c>
      <c r="I20" s="319">
        <v>4</v>
      </c>
      <c r="J20" s="320"/>
      <c r="K20" s="320"/>
      <c r="L20" s="320" t="s">
        <v>76</v>
      </c>
      <c r="M20" s="330">
        <f t="shared" si="2"/>
        <v>56</v>
      </c>
      <c r="N20" s="335"/>
      <c r="O20" s="339"/>
      <c r="P20" s="340" t="s">
        <v>76</v>
      </c>
      <c r="Q20" s="341"/>
      <c r="R20" s="342"/>
      <c r="S20" s="257"/>
      <c r="T20" s="258"/>
      <c r="U20" s="257"/>
      <c r="V20" s="258"/>
      <c r="AB20" s="255" t="s">
        <v>77</v>
      </c>
    </row>
    <row r="21" spans="1:28" s="255" customFormat="1" ht="32.25" thickBot="1" x14ac:dyDescent="0.25">
      <c r="A21" s="336" t="s">
        <v>104</v>
      </c>
      <c r="B21" s="280" t="s">
        <v>105</v>
      </c>
      <c r="C21" s="281"/>
      <c r="D21" s="282" t="s">
        <v>75</v>
      </c>
      <c r="E21" s="282"/>
      <c r="F21" s="283"/>
      <c r="G21" s="284">
        <v>4</v>
      </c>
      <c r="H21" s="285">
        <f t="shared" si="1"/>
        <v>120</v>
      </c>
      <c r="I21" s="286">
        <v>8</v>
      </c>
      <c r="J21" s="287" t="s">
        <v>76</v>
      </c>
      <c r="K21" s="287" t="s">
        <v>76</v>
      </c>
      <c r="L21" s="287"/>
      <c r="M21" s="288">
        <f t="shared" si="2"/>
        <v>112</v>
      </c>
      <c r="N21" s="343" t="s">
        <v>85</v>
      </c>
      <c r="O21" s="344"/>
      <c r="P21" s="344"/>
      <c r="Q21" s="345"/>
      <c r="R21" s="345"/>
      <c r="S21" s="259"/>
      <c r="T21" s="260"/>
      <c r="U21" s="261"/>
      <c r="V21" s="260"/>
    </row>
    <row r="22" spans="1:28" ht="26.25" customHeight="1" thickBot="1" x14ac:dyDescent="0.25">
      <c r="A22" s="520" t="s">
        <v>106</v>
      </c>
      <c r="B22" s="537"/>
      <c r="C22" s="537"/>
      <c r="D22" s="537"/>
      <c r="E22" s="537"/>
      <c r="F22" s="538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107</v>
      </c>
      <c r="K22" s="72" t="s">
        <v>76</v>
      </c>
      <c r="L22" s="72" t="s">
        <v>108</v>
      </c>
      <c r="M22" s="72">
        <f t="shared" si="3"/>
        <v>702</v>
      </c>
      <c r="N22" s="72" t="s">
        <v>109</v>
      </c>
      <c r="O22" s="73">
        <f t="shared" si="3"/>
        <v>6</v>
      </c>
      <c r="P22" s="73" t="s">
        <v>109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39" t="s">
        <v>110</v>
      </c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1"/>
    </row>
    <row r="24" spans="1:28" s="88" customFormat="1" ht="18.75" customHeight="1" thickBot="1" x14ac:dyDescent="0.25">
      <c r="A24" s="61" t="s">
        <v>111</v>
      </c>
      <c r="B24" s="75" t="s">
        <v>112</v>
      </c>
      <c r="C24" s="15"/>
      <c r="D24" s="16" t="s">
        <v>103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113</v>
      </c>
      <c r="B25" s="89" t="s">
        <v>114</v>
      </c>
      <c r="C25" s="90"/>
      <c r="D25" s="91" t="s">
        <v>115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42" t="s">
        <v>116</v>
      </c>
      <c r="B26" s="543"/>
      <c r="C26" s="543"/>
      <c r="D26" s="543"/>
      <c r="E26" s="543"/>
      <c r="F26" s="544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06" t="s">
        <v>117</v>
      </c>
      <c r="B27" s="507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8"/>
    </row>
    <row r="28" spans="1:28" s="38" customFormat="1" ht="16.5" thickBot="1" x14ac:dyDescent="0.25">
      <c r="A28" s="107" t="s">
        <v>118</v>
      </c>
      <c r="B28" s="108" t="s">
        <v>47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09" t="s">
        <v>119</v>
      </c>
      <c r="B29" s="510"/>
      <c r="C29" s="510"/>
      <c r="D29" s="510"/>
      <c r="E29" s="510"/>
      <c r="F29" s="511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12" t="s">
        <v>120</v>
      </c>
      <c r="B30" s="513"/>
      <c r="C30" s="513"/>
      <c r="D30" s="513"/>
      <c r="E30" s="513"/>
      <c r="F30" s="513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183</v>
      </c>
      <c r="K30" s="126" t="s">
        <v>76</v>
      </c>
      <c r="L30" s="126" t="s">
        <v>121</v>
      </c>
      <c r="M30" s="125">
        <f t="shared" si="7"/>
        <v>1946</v>
      </c>
      <c r="N30" s="126" t="s">
        <v>122</v>
      </c>
      <c r="O30" s="126">
        <f t="shared" si="7"/>
        <v>8</v>
      </c>
      <c r="P30" s="126" t="s">
        <v>122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14" t="s">
        <v>123</v>
      </c>
      <c r="B31" s="515"/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6"/>
    </row>
    <row r="32" spans="1:28" ht="16.5" thickBot="1" x14ac:dyDescent="0.25">
      <c r="A32" s="517" t="s">
        <v>124</v>
      </c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9"/>
    </row>
    <row r="33" spans="1:29" ht="32.25" thickBot="1" x14ac:dyDescent="0.25">
      <c r="A33" s="346"/>
      <c r="B33" s="347" t="s">
        <v>125</v>
      </c>
      <c r="C33" s="348"/>
      <c r="D33" s="349"/>
      <c r="E33" s="349"/>
      <c r="F33" s="350"/>
      <c r="G33" s="130">
        <v>3</v>
      </c>
      <c r="H33" s="131">
        <f>G33*30</f>
        <v>90</v>
      </c>
      <c r="I33" s="132">
        <v>4</v>
      </c>
      <c r="J33" s="133" t="s">
        <v>76</v>
      </c>
      <c r="K33" s="133"/>
      <c r="L33" s="133"/>
      <c r="M33" s="134">
        <f>H33-I33</f>
        <v>86</v>
      </c>
      <c r="N33" s="135" t="s">
        <v>76</v>
      </c>
      <c r="O33" s="351"/>
      <c r="P33" s="351"/>
      <c r="Q33" s="351"/>
      <c r="R33" s="351"/>
      <c r="S33" s="128"/>
      <c r="T33" s="129"/>
      <c r="U33" s="128"/>
      <c r="V33" s="136"/>
    </row>
    <row r="34" spans="1:29" s="255" customFormat="1" ht="16.5" thickBot="1" x14ac:dyDescent="0.25">
      <c r="A34" s="352" t="s">
        <v>126</v>
      </c>
      <c r="B34" s="353" t="s">
        <v>127</v>
      </c>
      <c r="C34" s="354"/>
      <c r="D34" s="355">
        <v>1</v>
      </c>
      <c r="E34" s="355"/>
      <c r="F34" s="356"/>
      <c r="G34" s="357">
        <v>3</v>
      </c>
      <c r="H34" s="358">
        <f>G34*30</f>
        <v>90</v>
      </c>
      <c r="I34" s="359">
        <v>4</v>
      </c>
      <c r="J34" s="360" t="s">
        <v>76</v>
      </c>
      <c r="K34" s="360"/>
      <c r="L34" s="360"/>
      <c r="M34" s="361">
        <f>H34-I34</f>
        <v>86</v>
      </c>
      <c r="N34" s="362" t="s">
        <v>76</v>
      </c>
      <c r="O34" s="363"/>
      <c r="P34" s="363"/>
      <c r="Q34" s="363"/>
      <c r="R34" s="363"/>
      <c r="S34" s="264"/>
      <c r="T34" s="263"/>
      <c r="U34" s="262"/>
      <c r="V34" s="263"/>
      <c r="AB34" s="255" t="s">
        <v>77</v>
      </c>
      <c r="AC34" s="255" t="s">
        <v>128</v>
      </c>
    </row>
    <row r="35" spans="1:29" s="255" customFormat="1" ht="16.5" thickBot="1" x14ac:dyDescent="0.25">
      <c r="A35" s="364" t="s">
        <v>129</v>
      </c>
      <c r="B35" s="365" t="s">
        <v>130</v>
      </c>
      <c r="C35" s="46"/>
      <c r="D35" s="363">
        <v>1</v>
      </c>
      <c r="E35" s="363"/>
      <c r="F35" s="48"/>
      <c r="G35" s="366">
        <v>3</v>
      </c>
      <c r="H35" s="367">
        <f>G35*30</f>
        <v>90</v>
      </c>
      <c r="I35" s="368">
        <v>4</v>
      </c>
      <c r="J35" s="369" t="s">
        <v>76</v>
      </c>
      <c r="K35" s="369"/>
      <c r="L35" s="369"/>
      <c r="M35" s="370">
        <f>H35-I35</f>
        <v>86</v>
      </c>
      <c r="N35" s="371" t="s">
        <v>76</v>
      </c>
      <c r="O35" s="137"/>
      <c r="P35" s="137"/>
      <c r="Q35" s="137"/>
      <c r="R35" s="137"/>
      <c r="S35" s="265"/>
      <c r="T35" s="266"/>
      <c r="U35" s="267"/>
      <c r="V35" s="266"/>
    </row>
    <row r="36" spans="1:29" s="69" customFormat="1" ht="16.5" thickBot="1" x14ac:dyDescent="0.3">
      <c r="A36" s="138"/>
      <c r="B36" s="139" t="s">
        <v>131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20" t="s">
        <v>132</v>
      </c>
      <c r="B37" s="521"/>
      <c r="C37" s="521"/>
      <c r="D37" s="521"/>
      <c r="E37" s="521"/>
      <c r="F37" s="522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23" t="s">
        <v>133</v>
      </c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5"/>
    </row>
    <row r="39" spans="1:29" ht="32.25" thickBot="1" x14ac:dyDescent="0.25">
      <c r="A39" s="372"/>
      <c r="B39" s="347" t="s">
        <v>134</v>
      </c>
      <c r="C39" s="372"/>
      <c r="D39" s="372" t="s">
        <v>135</v>
      </c>
      <c r="E39" s="372"/>
      <c r="F39" s="372"/>
      <c r="G39" s="372">
        <v>8</v>
      </c>
      <c r="H39" s="148">
        <f t="shared" ref="H39:H52" si="9">G39*30</f>
        <v>240</v>
      </c>
      <c r="I39" s="149">
        <v>16</v>
      </c>
      <c r="J39" s="372" t="s">
        <v>85</v>
      </c>
      <c r="K39" s="372"/>
      <c r="L39" s="372" t="s">
        <v>85</v>
      </c>
      <c r="M39" s="372">
        <v>150</v>
      </c>
      <c r="N39" s="373" t="s">
        <v>136</v>
      </c>
      <c r="O39" s="373"/>
      <c r="P39" s="373"/>
      <c r="Q39" s="372"/>
      <c r="R39" s="372"/>
      <c r="S39" s="128"/>
      <c r="T39" s="150"/>
      <c r="U39" s="128"/>
      <c r="V39" s="151"/>
    </row>
    <row r="40" spans="1:29" ht="32.25" thickBot="1" x14ac:dyDescent="0.25">
      <c r="A40" s="374"/>
      <c r="B40" s="375" t="s">
        <v>137</v>
      </c>
      <c r="C40" s="374"/>
      <c r="D40" s="374" t="s">
        <v>138</v>
      </c>
      <c r="E40" s="374"/>
      <c r="F40" s="374"/>
      <c r="G40" s="374">
        <v>12</v>
      </c>
      <c r="H40" s="152">
        <f t="shared" si="9"/>
        <v>360</v>
      </c>
      <c r="I40" s="374" t="s">
        <v>139</v>
      </c>
      <c r="J40" s="374" t="s">
        <v>180</v>
      </c>
      <c r="K40" s="374"/>
      <c r="L40" s="374" t="s">
        <v>180</v>
      </c>
      <c r="M40" s="376">
        <v>198</v>
      </c>
      <c r="N40" s="377"/>
      <c r="O40" s="377">
        <v>9</v>
      </c>
      <c r="P40" s="377" t="s">
        <v>139</v>
      </c>
      <c r="Q40" s="374"/>
      <c r="R40" s="374"/>
      <c r="S40" s="128"/>
      <c r="T40" s="150"/>
      <c r="U40" s="128"/>
      <c r="V40" s="151"/>
    </row>
    <row r="41" spans="1:29" s="255" customFormat="1" ht="16.5" thickBot="1" x14ac:dyDescent="0.25">
      <c r="A41" s="378" t="s">
        <v>140</v>
      </c>
      <c r="B41" s="379" t="s">
        <v>141</v>
      </c>
      <c r="C41" s="380"/>
      <c r="D41" s="381">
        <v>1</v>
      </c>
      <c r="E41" s="381"/>
      <c r="F41" s="381"/>
      <c r="G41" s="382">
        <v>4</v>
      </c>
      <c r="H41" s="383">
        <f t="shared" si="9"/>
        <v>120</v>
      </c>
      <c r="I41" s="380">
        <v>8</v>
      </c>
      <c r="J41" s="381" t="s">
        <v>76</v>
      </c>
      <c r="K41" s="381"/>
      <c r="L41" s="381" t="s">
        <v>76</v>
      </c>
      <c r="M41" s="384">
        <f t="shared" ref="M41:M51" si="10">H41-I41</f>
        <v>112</v>
      </c>
      <c r="N41" s="385" t="s">
        <v>85</v>
      </c>
      <c r="O41" s="386"/>
      <c r="P41" s="387"/>
      <c r="Q41" s="388"/>
      <c r="R41" s="389"/>
      <c r="S41" s="268"/>
      <c r="T41" s="269"/>
      <c r="U41" s="268"/>
      <c r="V41" s="269"/>
      <c r="W41" s="270"/>
      <c r="X41" s="270"/>
      <c r="Y41" s="270"/>
      <c r="AB41" s="255" t="s">
        <v>77</v>
      </c>
    </row>
    <row r="42" spans="1:29" s="255" customFormat="1" ht="16.5" thickBot="1" x14ac:dyDescent="0.25">
      <c r="A42" s="378" t="s">
        <v>142</v>
      </c>
      <c r="B42" s="390" t="s">
        <v>143</v>
      </c>
      <c r="C42" s="391"/>
      <c r="D42" s="391">
        <v>1</v>
      </c>
      <c r="E42" s="391"/>
      <c r="F42" s="391"/>
      <c r="G42" s="392">
        <v>4</v>
      </c>
      <c r="H42" s="393">
        <f t="shared" si="9"/>
        <v>120</v>
      </c>
      <c r="I42" s="380">
        <v>8</v>
      </c>
      <c r="J42" s="381" t="s">
        <v>76</v>
      </c>
      <c r="K42" s="381"/>
      <c r="L42" s="381" t="s">
        <v>76</v>
      </c>
      <c r="M42" s="153">
        <f t="shared" si="10"/>
        <v>112</v>
      </c>
      <c r="N42" s="385" t="s">
        <v>85</v>
      </c>
      <c r="O42" s="394"/>
      <c r="P42" s="395"/>
      <c r="Q42" s="391"/>
      <c r="R42" s="396"/>
      <c r="S42" s="271"/>
      <c r="T42" s="272"/>
      <c r="U42" s="271"/>
      <c r="V42" s="272"/>
      <c r="W42" s="270"/>
      <c r="X42" s="270"/>
      <c r="Y42" s="270"/>
    </row>
    <row r="43" spans="1:29" s="255" customFormat="1" ht="16.5" thickBot="1" x14ac:dyDescent="0.25">
      <c r="A43" s="378" t="s">
        <v>144</v>
      </c>
      <c r="B43" s="154" t="s">
        <v>145</v>
      </c>
      <c r="C43" s="155"/>
      <c r="D43" s="156" t="s">
        <v>75</v>
      </c>
      <c r="E43" s="157"/>
      <c r="F43" s="158"/>
      <c r="G43" s="159">
        <v>4</v>
      </c>
      <c r="H43" s="160">
        <f t="shared" si="9"/>
        <v>120</v>
      </c>
      <c r="I43" s="380">
        <v>8</v>
      </c>
      <c r="J43" s="381" t="s">
        <v>76</v>
      </c>
      <c r="K43" s="381"/>
      <c r="L43" s="381" t="s">
        <v>76</v>
      </c>
      <c r="M43" s="153">
        <f t="shared" si="10"/>
        <v>112</v>
      </c>
      <c r="N43" s="385" t="s">
        <v>85</v>
      </c>
      <c r="O43" s="161"/>
      <c r="P43" s="162"/>
      <c r="Q43" s="163"/>
      <c r="R43" s="164"/>
      <c r="S43" s="274"/>
      <c r="T43" s="273"/>
      <c r="U43" s="274"/>
      <c r="V43" s="275"/>
      <c r="AB43" s="255" t="s">
        <v>77</v>
      </c>
    </row>
    <row r="44" spans="1:29" s="255" customFormat="1" ht="21" customHeight="1" thickBot="1" x14ac:dyDescent="0.25">
      <c r="A44" s="397" t="s">
        <v>146</v>
      </c>
      <c r="B44" s="168" t="s">
        <v>147</v>
      </c>
      <c r="C44" s="155"/>
      <c r="D44" s="156" t="s">
        <v>75</v>
      </c>
      <c r="E44" s="157"/>
      <c r="F44" s="158"/>
      <c r="G44" s="159">
        <v>4</v>
      </c>
      <c r="H44" s="160">
        <f t="shared" si="9"/>
        <v>120</v>
      </c>
      <c r="I44" s="380">
        <v>8</v>
      </c>
      <c r="J44" s="381" t="s">
        <v>76</v>
      </c>
      <c r="K44" s="381"/>
      <c r="L44" s="381" t="s">
        <v>76</v>
      </c>
      <c r="M44" s="153">
        <f t="shared" si="10"/>
        <v>112</v>
      </c>
      <c r="N44" s="385" t="s">
        <v>85</v>
      </c>
      <c r="O44" s="161"/>
      <c r="P44" s="162"/>
      <c r="Q44" s="163"/>
      <c r="R44" s="164"/>
      <c r="S44" s="274"/>
      <c r="T44" s="273"/>
      <c r="U44" s="274"/>
      <c r="V44" s="275"/>
    </row>
    <row r="45" spans="1:29" s="69" customFormat="1" ht="21" customHeight="1" x14ac:dyDescent="0.25">
      <c r="A45" s="168"/>
      <c r="B45" s="169" t="s">
        <v>131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148</v>
      </c>
      <c r="B46" s="175" t="s">
        <v>149</v>
      </c>
      <c r="C46" s="155"/>
      <c r="D46" s="156" t="s">
        <v>82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76</v>
      </c>
      <c r="K46" s="172"/>
      <c r="L46" s="172" t="s">
        <v>76</v>
      </c>
      <c r="M46" s="153">
        <f t="shared" si="10"/>
        <v>112</v>
      </c>
      <c r="N46" s="173"/>
      <c r="O46" s="161">
        <v>3</v>
      </c>
      <c r="P46" s="162" t="s">
        <v>85</v>
      </c>
      <c r="Q46" s="163"/>
      <c r="R46" s="164"/>
      <c r="S46" s="165"/>
      <c r="T46" s="166"/>
      <c r="U46" s="165"/>
      <c r="V46" s="167"/>
      <c r="AB46" s="69" t="s">
        <v>77</v>
      </c>
    </row>
    <row r="47" spans="1:29" s="69" customFormat="1" x14ac:dyDescent="0.2">
      <c r="A47" s="176" t="s">
        <v>150</v>
      </c>
      <c r="B47" s="177" t="s">
        <v>151</v>
      </c>
      <c r="C47" s="155"/>
      <c r="D47" s="156" t="s">
        <v>82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76</v>
      </c>
      <c r="K47" s="172"/>
      <c r="L47" s="172" t="s">
        <v>76</v>
      </c>
      <c r="M47" s="153">
        <f t="shared" si="10"/>
        <v>112</v>
      </c>
      <c r="N47" s="173"/>
      <c r="O47" s="161">
        <v>3</v>
      </c>
      <c r="P47" s="162" t="s">
        <v>85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152</v>
      </c>
      <c r="B48" s="177" t="s">
        <v>153</v>
      </c>
      <c r="C48" s="155"/>
      <c r="D48" s="156" t="s">
        <v>82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76</v>
      </c>
      <c r="K48" s="172"/>
      <c r="L48" s="172" t="s">
        <v>76</v>
      </c>
      <c r="M48" s="153">
        <f t="shared" si="10"/>
        <v>112</v>
      </c>
      <c r="N48" s="173"/>
      <c r="O48" s="161">
        <v>3</v>
      </c>
      <c r="P48" s="162" t="s">
        <v>85</v>
      </c>
      <c r="Q48" s="163"/>
      <c r="R48" s="164"/>
      <c r="S48" s="165"/>
      <c r="T48" s="166"/>
      <c r="U48" s="165"/>
      <c r="V48" s="167"/>
      <c r="AB48" s="69" t="s">
        <v>77</v>
      </c>
    </row>
    <row r="49" spans="1:28" s="69" customFormat="1" x14ac:dyDescent="0.2">
      <c r="A49" s="176" t="s">
        <v>154</v>
      </c>
      <c r="B49" s="177" t="s">
        <v>155</v>
      </c>
      <c r="C49" s="155"/>
      <c r="D49" s="156" t="s">
        <v>82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76</v>
      </c>
      <c r="K49" s="172"/>
      <c r="L49" s="172" t="s">
        <v>76</v>
      </c>
      <c r="M49" s="153">
        <f t="shared" si="10"/>
        <v>112</v>
      </c>
      <c r="N49" s="173"/>
      <c r="O49" s="161">
        <v>3</v>
      </c>
      <c r="P49" s="162" t="s">
        <v>85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156</v>
      </c>
      <c r="B50" s="177" t="s">
        <v>157</v>
      </c>
      <c r="C50" s="155"/>
      <c r="D50" s="156" t="s">
        <v>82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76</v>
      </c>
      <c r="K50" s="172"/>
      <c r="L50" s="172" t="s">
        <v>76</v>
      </c>
      <c r="M50" s="153">
        <f t="shared" si="10"/>
        <v>112</v>
      </c>
      <c r="N50" s="173"/>
      <c r="O50" s="161">
        <v>3</v>
      </c>
      <c r="P50" s="162" t="s">
        <v>85</v>
      </c>
      <c r="Q50" s="163"/>
      <c r="R50" s="164"/>
      <c r="S50" s="165"/>
      <c r="T50" s="166"/>
      <c r="U50" s="165"/>
      <c r="V50" s="167"/>
      <c r="AB50" s="69" t="s">
        <v>77</v>
      </c>
    </row>
    <row r="51" spans="1:28" s="69" customFormat="1" x14ac:dyDescent="0.2">
      <c r="A51" s="176" t="s">
        <v>158</v>
      </c>
      <c r="B51" s="154" t="s">
        <v>159</v>
      </c>
      <c r="C51" s="178"/>
      <c r="D51" s="179" t="s">
        <v>82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76</v>
      </c>
      <c r="K51" s="172"/>
      <c r="L51" s="172" t="s">
        <v>76</v>
      </c>
      <c r="M51" s="184">
        <f t="shared" si="10"/>
        <v>112</v>
      </c>
      <c r="N51" s="185"/>
      <c r="O51" s="186">
        <v>3</v>
      </c>
      <c r="P51" s="162" t="s">
        <v>85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131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20" t="s">
        <v>160</v>
      </c>
      <c r="B53" s="521"/>
      <c r="C53" s="521"/>
      <c r="D53" s="521"/>
      <c r="E53" s="521"/>
      <c r="F53" s="522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162</v>
      </c>
      <c r="K53" s="146">
        <f t="shared" si="11"/>
        <v>0</v>
      </c>
      <c r="L53" s="146" t="s">
        <v>162</v>
      </c>
      <c r="M53" s="146">
        <f t="shared" si="11"/>
        <v>560</v>
      </c>
      <c r="N53" s="73" t="s">
        <v>136</v>
      </c>
      <c r="O53" s="73">
        <f t="shared" si="11"/>
        <v>9</v>
      </c>
      <c r="P53" s="73" t="s">
        <v>139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26" t="s">
        <v>161</v>
      </c>
      <c r="B54" s="527"/>
      <c r="C54" s="527"/>
      <c r="D54" s="527"/>
      <c r="E54" s="527"/>
      <c r="F54" s="528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139</v>
      </c>
      <c r="K54" s="201">
        <f t="shared" si="13"/>
        <v>0</v>
      </c>
      <c r="L54" s="201" t="s">
        <v>162</v>
      </c>
      <c r="M54" s="201">
        <f t="shared" si="13"/>
        <v>646</v>
      </c>
      <c r="N54" s="72" t="s">
        <v>162</v>
      </c>
      <c r="O54" s="72">
        <f t="shared" si="13"/>
        <v>9</v>
      </c>
      <c r="P54" s="72" t="s">
        <v>139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29" t="s">
        <v>163</v>
      </c>
      <c r="B55" s="529"/>
      <c r="C55" s="529"/>
      <c r="D55" s="529"/>
      <c r="E55" s="529"/>
      <c r="F55" s="529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32" t="s">
        <v>181</v>
      </c>
      <c r="K55" s="232" t="s">
        <v>76</v>
      </c>
      <c r="L55" s="232" t="s">
        <v>182</v>
      </c>
      <c r="M55" s="201">
        <f t="shared" si="14"/>
        <v>2592</v>
      </c>
      <c r="N55" s="72" t="s">
        <v>164</v>
      </c>
      <c r="O55" s="72">
        <f t="shared" ref="O55:V55" si="15">O30+O54</f>
        <v>17</v>
      </c>
      <c r="P55" s="72" t="s">
        <v>165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496" t="s">
        <v>166</v>
      </c>
      <c r="B56" s="496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496" t="s">
        <v>167</v>
      </c>
      <c r="B57" s="496"/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496" t="s">
        <v>168</v>
      </c>
      <c r="B58" s="496"/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497" t="s">
        <v>169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498" t="s">
        <v>170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500"/>
      <c r="N60" s="501" t="s">
        <v>171</v>
      </c>
      <c r="O60" s="502"/>
      <c r="P60" s="503"/>
      <c r="Q60" s="504">
        <f>G30/$G$55*100</f>
        <v>74.444444444444443</v>
      </c>
      <c r="R60" s="505"/>
      <c r="S60" s="494" t="s">
        <v>172</v>
      </c>
      <c r="T60" s="495"/>
      <c r="U60" s="489"/>
      <c r="V60" s="490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491" t="s">
        <v>172</v>
      </c>
      <c r="O61" s="491"/>
      <c r="P61" s="491"/>
      <c r="Q61" s="492">
        <f>G54/$G$55*100</f>
        <v>25.555555555555554</v>
      </c>
      <c r="R61" s="492"/>
      <c r="S61" s="220"/>
      <c r="T61" s="220"/>
      <c r="U61" s="220"/>
      <c r="V61" s="220"/>
    </row>
    <row r="62" spans="1:28" s="38" customFormat="1" x14ac:dyDescent="0.2">
      <c r="S62" s="221"/>
      <c r="T62" s="221"/>
      <c r="U62" s="221"/>
      <c r="V62" s="221"/>
    </row>
    <row r="63" spans="1:28" s="38" customFormat="1" ht="47.25" x14ac:dyDescent="0.2">
      <c r="A63" s="222">
        <v>1</v>
      </c>
      <c r="B63" s="223" t="s">
        <v>173</v>
      </c>
      <c r="C63" s="224">
        <v>2</v>
      </c>
      <c r="D63" s="224">
        <v>1</v>
      </c>
      <c r="E63" s="224"/>
      <c r="F63" s="224"/>
      <c r="G63" s="224">
        <v>6</v>
      </c>
      <c r="H63" s="224">
        <f>G63*30</f>
        <v>180</v>
      </c>
      <c r="I63" s="170">
        <f>J63+L63+K63</f>
        <v>99</v>
      </c>
      <c r="J63" s="224"/>
      <c r="K63" s="224"/>
      <c r="L63" s="225">
        <v>99</v>
      </c>
      <c r="M63" s="153">
        <f>H63-I63</f>
        <v>81</v>
      </c>
      <c r="N63" s="225">
        <v>3</v>
      </c>
      <c r="O63" s="225">
        <v>3</v>
      </c>
      <c r="P63" s="225">
        <v>3</v>
      </c>
      <c r="Q63" s="225"/>
      <c r="R63" s="225"/>
      <c r="S63" s="221"/>
      <c r="T63" s="221"/>
      <c r="U63" s="221"/>
      <c r="V63" s="221"/>
    </row>
    <row r="64" spans="1:28" s="38" customFormat="1" x14ac:dyDescent="0.2">
      <c r="B64" s="226"/>
      <c r="C64" s="277"/>
      <c r="D64" s="277"/>
      <c r="E64" s="277"/>
      <c r="F64" s="277"/>
      <c r="G64" s="277"/>
      <c r="H64" s="277"/>
      <c r="I64" s="277"/>
      <c r="J64" s="277"/>
      <c r="K64" s="277"/>
      <c r="S64" s="221"/>
      <c r="T64" s="221"/>
      <c r="U64" s="221"/>
      <c r="V64" s="221"/>
    </row>
    <row r="65" spans="1:22" s="38" customFormat="1" x14ac:dyDescent="0.2">
      <c r="B65" s="226"/>
      <c r="C65" s="277"/>
      <c r="D65" s="277"/>
      <c r="E65" s="277"/>
      <c r="F65" s="277"/>
      <c r="G65" s="277"/>
      <c r="H65" s="277"/>
      <c r="I65" s="277"/>
      <c r="J65" s="277"/>
      <c r="K65" s="277"/>
      <c r="S65" s="221"/>
      <c r="T65" s="221"/>
      <c r="U65" s="221"/>
      <c r="V65" s="221"/>
    </row>
    <row r="66" spans="1:22" s="38" customFormat="1" x14ac:dyDescent="0.2">
      <c r="B66" s="277" t="s">
        <v>174</v>
      </c>
      <c r="C66" s="277"/>
      <c r="D66" s="484"/>
      <c r="E66" s="484"/>
      <c r="F66" s="485"/>
      <c r="G66" s="485"/>
      <c r="H66" s="277"/>
      <c r="I66" s="486" t="s">
        <v>175</v>
      </c>
      <c r="J66" s="493"/>
      <c r="K66" s="493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7" t="s">
        <v>176</v>
      </c>
      <c r="C68" s="277"/>
      <c r="D68" s="484"/>
      <c r="E68" s="484"/>
      <c r="F68" s="485"/>
      <c r="G68" s="485"/>
      <c r="H68" s="277"/>
      <c r="I68" s="486" t="s">
        <v>177</v>
      </c>
      <c r="J68" s="487"/>
      <c r="K68" s="487"/>
      <c r="S68" s="221"/>
      <c r="T68" s="221"/>
      <c r="U68" s="221"/>
      <c r="V68" s="221"/>
    </row>
    <row r="69" spans="1:22" s="38" customFormat="1" ht="15.75" customHeight="1" x14ac:dyDescent="0.2">
      <c r="S69" s="221"/>
      <c r="T69" s="221"/>
      <c r="U69" s="221"/>
      <c r="V69" s="221"/>
    </row>
    <row r="70" spans="1:22" s="38" customFormat="1" ht="15.75" customHeight="1" x14ac:dyDescent="0.2">
      <c r="B70" s="277" t="s">
        <v>178</v>
      </c>
      <c r="C70" s="277"/>
      <c r="D70" s="484"/>
      <c r="E70" s="484"/>
      <c r="F70" s="485"/>
      <c r="G70" s="485"/>
      <c r="H70" s="277"/>
      <c r="I70" s="486" t="s">
        <v>189</v>
      </c>
      <c r="J70" s="487"/>
      <c r="K70" s="487"/>
      <c r="S70" s="221"/>
      <c r="T70" s="221"/>
      <c r="U70" s="221"/>
      <c r="V70" s="221"/>
    </row>
    <row r="71" spans="1:22" s="38" customFormat="1" ht="15.75" customHeight="1" x14ac:dyDescent="0.25">
      <c r="A71" s="53"/>
      <c r="B71" s="227"/>
      <c r="C71" s="488" t="s">
        <v>179</v>
      </c>
      <c r="D71" s="488"/>
      <c r="E71" s="488"/>
      <c r="F71" s="488"/>
      <c r="G71" s="488"/>
      <c r="H71" s="488"/>
      <c r="I71" s="488"/>
      <c r="J71" s="488"/>
      <c r="K71" s="488"/>
      <c r="L71" s="228"/>
      <c r="M71" s="228"/>
      <c r="S71" s="221"/>
      <c r="T71" s="221"/>
      <c r="U71" s="221"/>
      <c r="V71" s="221"/>
    </row>
    <row r="72" spans="1:22" ht="15" customHeight="1" x14ac:dyDescent="0.2"/>
    <row r="81" spans="1:22" ht="15.75" customHeight="1" x14ac:dyDescent="0.2"/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3" spans="1:22" ht="15" x14ac:dyDescent="0.2">
      <c r="A183" s="67"/>
      <c r="C183" s="67"/>
      <c r="D183" s="67"/>
      <c r="E183" s="67"/>
      <c r="F183" s="67"/>
      <c r="G183" s="67"/>
      <c r="H183" s="67"/>
      <c r="S183" s="67"/>
      <c r="T183" s="67"/>
      <c r="U183" s="67"/>
      <c r="V183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  <row r="189" spans="1:22" ht="15" x14ac:dyDescent="0.2">
      <c r="A189" s="67"/>
      <c r="C189" s="67"/>
      <c r="D189" s="67"/>
      <c r="E189" s="67"/>
      <c r="F189" s="67"/>
      <c r="G189" s="67"/>
      <c r="H189" s="67"/>
      <c r="S189" s="67"/>
      <c r="T189" s="67"/>
      <c r="U189" s="67"/>
      <c r="V189" s="67"/>
    </row>
    <row r="190" spans="1:22" ht="15" x14ac:dyDescent="0.2">
      <c r="A190" s="67"/>
      <c r="C190" s="67"/>
      <c r="D190" s="67"/>
      <c r="E190" s="67"/>
      <c r="F190" s="67"/>
      <c r="G190" s="67"/>
      <c r="H190" s="67"/>
      <c r="S190" s="67"/>
      <c r="T190" s="67"/>
      <c r="U190" s="67"/>
      <c r="V190" s="67"/>
    </row>
  </sheetData>
  <sheetProtection selectLockedCells="1" selectUnlockedCells="1"/>
  <mergeCells count="59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N60:P60"/>
    <mergeCell ref="Q60:R60"/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5" customFormat="1" ht="20.100000000000001" customHeight="1" x14ac:dyDescent="0.25">
      <c r="A1" s="233"/>
      <c r="B1" s="233"/>
      <c r="C1" s="233"/>
      <c r="D1" s="233"/>
      <c r="E1" s="233"/>
      <c r="F1" s="603" t="s">
        <v>190</v>
      </c>
      <c r="G1" s="603"/>
      <c r="H1" s="603"/>
      <c r="I1" s="603" t="s">
        <v>191</v>
      </c>
      <c r="J1" s="603"/>
      <c r="K1" s="603"/>
      <c r="L1" s="233"/>
      <c r="M1" s="233"/>
      <c r="N1" s="233"/>
      <c r="O1" s="233"/>
      <c r="P1" s="233"/>
      <c r="Q1" s="233"/>
      <c r="R1" s="233"/>
      <c r="S1" s="233"/>
      <c r="T1" s="233"/>
      <c r="U1" s="234"/>
      <c r="V1" s="234"/>
      <c r="W1" s="234"/>
      <c r="X1" s="234"/>
    </row>
    <row r="2" spans="1:24" s="235" customFormat="1" ht="54.75" customHeight="1" x14ac:dyDescent="0.25">
      <c r="A2" s="236" t="s">
        <v>192</v>
      </c>
      <c r="B2" s="233" t="s">
        <v>193</v>
      </c>
      <c r="C2" s="237" t="s">
        <v>194</v>
      </c>
      <c r="D2" s="237" t="s">
        <v>191</v>
      </c>
      <c r="E2" s="237" t="s">
        <v>195</v>
      </c>
      <c r="F2" s="237" t="s">
        <v>196</v>
      </c>
      <c r="G2" s="237" t="s">
        <v>197</v>
      </c>
      <c r="H2" s="237" t="s">
        <v>198</v>
      </c>
      <c r="I2" s="237" t="s">
        <v>196</v>
      </c>
      <c r="J2" s="237" t="s">
        <v>197</v>
      </c>
      <c r="K2" s="237" t="s">
        <v>198</v>
      </c>
      <c r="L2" s="237" t="s">
        <v>199</v>
      </c>
      <c r="M2" s="237"/>
      <c r="N2" s="237"/>
      <c r="O2" s="237" t="s">
        <v>200</v>
      </c>
      <c r="P2" s="237" t="s">
        <v>201</v>
      </c>
      <c r="Q2" s="238" t="s">
        <v>202</v>
      </c>
      <c r="R2" s="238" t="s">
        <v>203</v>
      </c>
      <c r="S2" s="237" t="s">
        <v>204</v>
      </c>
      <c r="T2" s="239" t="s">
        <v>205</v>
      </c>
      <c r="U2" s="234"/>
      <c r="V2" s="234"/>
      <c r="W2" s="234"/>
      <c r="X2" s="234"/>
    </row>
    <row r="3" spans="1:24" x14ac:dyDescent="0.2">
      <c r="A3" s="604" t="s">
        <v>206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S3" t="s">
        <v>207</v>
      </c>
    </row>
    <row r="4" spans="1:24" s="247" customFormat="1" x14ac:dyDescent="0.2">
      <c r="A4" s="246" t="str">
        <f>'[1]семестровка МН-21-маг'!A197</f>
        <v>1.1.1</v>
      </c>
      <c r="B4" s="247" t="str">
        <f>'[1]семестровка МН-21-маг'!AT197</f>
        <v>ЗО</v>
      </c>
      <c r="C4" s="246" t="str">
        <f>'[1]семестровка МН-21-маг'!B197</f>
        <v>Психологія лідерства та професійної успішності</v>
      </c>
      <c r="D4" s="247">
        <v>1</v>
      </c>
      <c r="E4" s="247" t="s">
        <v>235</v>
      </c>
      <c r="F4" s="247">
        <f>'[1]семестровка МН-21-маг'!AW197</f>
        <v>4</v>
      </c>
      <c r="G4" s="247">
        <f>'[1]семестровка МН-21-маг'!AX197</f>
        <v>0</v>
      </c>
      <c r="H4" s="247">
        <f>'[1]семестровка МН-21-маг'!AY197</f>
        <v>0</v>
      </c>
      <c r="I4" s="247">
        <f>'[1]семестровка МН-21-маг'!AZ197</f>
        <v>0</v>
      </c>
      <c r="J4" s="247">
        <f>'[1]семестровка МН-21-маг'!BA197</f>
        <v>0</v>
      </c>
      <c r="K4" s="247">
        <f>'[1]семестровка МН-21-маг'!BB197</f>
        <v>0</v>
      </c>
      <c r="L4" s="247" t="str">
        <f>'[1]семестровка МН-21-маг'!AV197</f>
        <v>залік</v>
      </c>
      <c r="O4" s="247">
        <f>'[1]семестровка МН-21-маг'!G197</f>
        <v>3</v>
      </c>
      <c r="P4" s="247" t="str">
        <f>'[1]семестровка МН-21-маг'!AU197</f>
        <v>м</v>
      </c>
      <c r="S4" s="247" t="s">
        <v>207</v>
      </c>
    </row>
    <row r="5" spans="1:24" s="247" customFormat="1" x14ac:dyDescent="0.2">
      <c r="A5" s="246" t="str">
        <f>'[1]семестровка МН-21-маг'!A198</f>
        <v>1.1.2</v>
      </c>
      <c r="B5" s="247" t="str">
        <f>'[1]семестровка МН-21-маг'!AT198</f>
        <v>ЗО</v>
      </c>
      <c r="C5" s="246" t="str">
        <f>'[1]семестровка МН-21-маг'!B198</f>
        <v>Ділове та академічне письмо іноземною мовою</v>
      </c>
      <c r="D5" s="247">
        <v>1</v>
      </c>
      <c r="E5" s="247" t="s">
        <v>235</v>
      </c>
      <c r="F5" s="247">
        <f>'[1]семестровка МН-21-маг'!AW198</f>
        <v>0</v>
      </c>
      <c r="G5" s="247">
        <f>'[1]семестровка МН-21-маг'!AX198</f>
        <v>0</v>
      </c>
      <c r="H5" s="247">
        <f>'[1]семестровка МН-21-маг'!AY198</f>
        <v>4</v>
      </c>
      <c r="I5" s="247">
        <f>'[1]семестровка МН-21-маг'!AZ198</f>
        <v>0</v>
      </c>
      <c r="J5" s="247">
        <f>'[1]семестровка МН-21-маг'!BA198</f>
        <v>0</v>
      </c>
      <c r="K5" s="247">
        <f>'[1]семестровка МН-21-маг'!BB198</f>
        <v>0</v>
      </c>
      <c r="L5" s="247" t="str">
        <f>'[1]семестровка МН-21-маг'!AV198</f>
        <v>залік</v>
      </c>
      <c r="O5" s="247">
        <f>'[1]семестровка МН-21-маг'!G198</f>
        <v>3</v>
      </c>
      <c r="P5" s="247" t="str">
        <f>'[1]семестровка МН-21-маг'!AU198</f>
        <v>мп</v>
      </c>
      <c r="S5" s="247" t="s">
        <v>207</v>
      </c>
    </row>
    <row r="6" spans="1:24" s="247" customFormat="1" x14ac:dyDescent="0.2">
      <c r="A6" s="246" t="str">
        <f>'[1]семестровка МН-21-маг'!A199</f>
        <v>1.2.1</v>
      </c>
      <c r="B6" s="247" t="str">
        <f>'[1]семестровка МН-21-маг'!AT199</f>
        <v>ПО</v>
      </c>
      <c r="C6" s="246" t="str">
        <f>'[1]семестровка МН-21-маг'!B199</f>
        <v>Бізнес - стратегії  для промисловості</v>
      </c>
      <c r="D6" s="247">
        <v>1</v>
      </c>
      <c r="E6" s="247" t="s">
        <v>235</v>
      </c>
      <c r="F6" s="247">
        <f>'[1]семестровка МН-21-маг'!AW199</f>
        <v>4</v>
      </c>
      <c r="G6" s="247">
        <f>'[1]семестровка МН-21-маг'!AX199</f>
        <v>0</v>
      </c>
      <c r="H6" s="247">
        <f>'[1]семестровка МН-21-маг'!AY199</f>
        <v>0</v>
      </c>
      <c r="I6" s="247">
        <f>'[1]семестровка МН-21-маг'!AZ199</f>
        <v>2</v>
      </c>
      <c r="J6" s="247">
        <f>'[1]семестровка МН-21-маг'!BA199</f>
        <v>0</v>
      </c>
      <c r="K6" s="247">
        <f>'[1]семестровка МН-21-маг'!BB199</f>
        <v>2</v>
      </c>
      <c r="L6" s="247" t="str">
        <f>'[1]семестровка МН-21-маг'!AV199</f>
        <v>екзамен</v>
      </c>
      <c r="O6" s="247">
        <f>'[1]семестровка МН-21-маг'!G199</f>
        <v>4</v>
      </c>
      <c r="P6" s="247" t="str">
        <f>'[1]семестровка МН-21-маг'!AU199</f>
        <v>м</v>
      </c>
      <c r="S6" s="247" t="s">
        <v>207</v>
      </c>
    </row>
    <row r="7" spans="1:24" s="247" customFormat="1" x14ac:dyDescent="0.2">
      <c r="A7" s="246" t="str">
        <f>'[1]семестровка МН-21-маг'!A200</f>
        <v>1.2.2</v>
      </c>
      <c r="B7" s="247" t="str">
        <f>'[1]семестровка МН-21-маг'!AT200</f>
        <v>ПО</v>
      </c>
      <c r="C7" s="246" t="str">
        <f>'[1]семестровка МН-21-маг'!B200</f>
        <v xml:space="preserve">Менеджмент організацій </v>
      </c>
      <c r="D7" s="247">
        <v>1</v>
      </c>
      <c r="E7" s="247" t="s">
        <v>235</v>
      </c>
      <c r="F7" s="247">
        <f>'[1]семестровка МН-21-маг'!AW200</f>
        <v>4</v>
      </c>
      <c r="G7" s="247">
        <f>'[1]семестровка МН-21-маг'!AX200</f>
        <v>0</v>
      </c>
      <c r="H7" s="247">
        <f>'[1]семестровка МН-21-маг'!AY200</f>
        <v>0</v>
      </c>
      <c r="I7" s="247">
        <f>'[1]семестровка МН-21-маг'!AZ200</f>
        <v>2</v>
      </c>
      <c r="J7" s="247">
        <f>'[1]семестровка МН-21-маг'!BA200</f>
        <v>0</v>
      </c>
      <c r="K7" s="247">
        <f>'[1]семестровка МН-21-маг'!BB200</f>
        <v>2</v>
      </c>
      <c r="L7" s="247" t="str">
        <f>'[1]семестровка МН-21-маг'!AV200</f>
        <v>екзамен</v>
      </c>
      <c r="O7" s="247">
        <f>'[1]семестровка МН-21-маг'!G200</f>
        <v>5</v>
      </c>
      <c r="P7" s="247" t="str">
        <f>'[1]семестровка МН-21-маг'!AU200</f>
        <v>м</v>
      </c>
      <c r="S7" s="247" t="s">
        <v>207</v>
      </c>
    </row>
    <row r="8" spans="1:24" s="247" customFormat="1" x14ac:dyDescent="0.2">
      <c r="A8" s="246" t="str">
        <f>'[1]семестровка МН-21-маг'!A201</f>
        <v>1.2.6</v>
      </c>
      <c r="B8" s="247" t="str">
        <f>'[1]семестровка МН-21-маг'!AT201</f>
        <v>ПО</v>
      </c>
      <c r="C8" s="246" t="str">
        <f>'[1]семестровка МН-21-маг'!B201</f>
        <v xml:space="preserve">Інформаційні системи і технології в управлінні організацією </v>
      </c>
      <c r="D8" s="247">
        <v>1</v>
      </c>
      <c r="E8" s="247" t="s">
        <v>235</v>
      </c>
      <c r="F8" s="247">
        <f>'[1]семестровка МН-21-маг'!AW201</f>
        <v>4</v>
      </c>
      <c r="G8" s="247">
        <f>'[1]семестровка МН-21-маг'!AX201</f>
        <v>4</v>
      </c>
      <c r="H8" s="247">
        <f>'[1]семестровка МН-21-маг'!AY201</f>
        <v>0</v>
      </c>
      <c r="I8" s="247">
        <f>'[1]семестровка МН-21-маг'!AZ201</f>
        <v>0</v>
      </c>
      <c r="J8" s="247">
        <f>'[1]семестровка МН-21-маг'!BA201</f>
        <v>0</v>
      </c>
      <c r="K8" s="247">
        <f>'[1]семестровка МН-21-маг'!BB201</f>
        <v>0</v>
      </c>
      <c r="L8" s="247" t="str">
        <f>'[1]семестровка МН-21-маг'!AV201</f>
        <v>залік</v>
      </c>
      <c r="O8" s="247">
        <f>'[1]семестровка МН-21-маг'!G201</f>
        <v>4</v>
      </c>
      <c r="P8" s="247" t="s">
        <v>208</v>
      </c>
      <c r="S8" s="247" t="s">
        <v>207</v>
      </c>
    </row>
    <row r="9" spans="1:24" x14ac:dyDescent="0.2">
      <c r="A9" s="240">
        <f>'[1]семестровка МН-21-маг'!A202</f>
        <v>0</v>
      </c>
      <c r="B9" t="str">
        <f>'[1]семестровка МН-21-маг'!AT202</f>
        <v>ЗВ</v>
      </c>
      <c r="C9" s="240" t="str">
        <f>'[1]семестровка МН-21-маг'!B202</f>
        <v>Вибіркова дисципліна циклу
 загальної підготовки</v>
      </c>
      <c r="D9">
        <v>1</v>
      </c>
      <c r="E9" s="247" t="s">
        <v>235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207</v>
      </c>
    </row>
    <row r="10" spans="1:24" s="247" customFormat="1" x14ac:dyDescent="0.2">
      <c r="A10" s="246" t="str">
        <f>'[1]семестровка МН-21-маг'!A203</f>
        <v>2.1.1</v>
      </c>
      <c r="B10" s="247" t="str">
        <f>'[1]семестровка МН-21-маг'!AT203</f>
        <v>ЗВ</v>
      </c>
      <c r="C10" s="246" t="str">
        <f>'[1]семестровка МН-21-маг'!B203</f>
        <v xml:space="preserve">Охорона праці в галузі та цивільний захист </v>
      </c>
      <c r="D10" s="247">
        <v>1</v>
      </c>
      <c r="E10" s="247" t="s">
        <v>235</v>
      </c>
      <c r="F10" s="247">
        <f>'[1]семестровка МН-21-маг'!AW203</f>
        <v>4</v>
      </c>
      <c r="G10" s="247">
        <f>'[1]семестровка МН-21-маг'!AX203</f>
        <v>0</v>
      </c>
      <c r="H10" s="247">
        <f>'[1]семестровка МН-21-маг'!AY203</f>
        <v>0</v>
      </c>
      <c r="I10" s="247">
        <f>'[1]семестровка МН-21-маг'!AZ203</f>
        <v>0</v>
      </c>
      <c r="J10" s="247">
        <f>'[1]семестровка МН-21-маг'!BA203</f>
        <v>0</v>
      </c>
      <c r="K10" s="247">
        <f>'[1]семестровка МН-21-маг'!BB203</f>
        <v>0</v>
      </c>
      <c r="L10" s="247" t="str">
        <f>'[1]семестровка МН-21-маг'!AV203</f>
        <v>залік</v>
      </c>
      <c r="P10" s="247" t="str">
        <f>'[1]семестровка МН-21-маг'!AU203</f>
        <v>хіоп</v>
      </c>
      <c r="S10" s="247" t="s">
        <v>207</v>
      </c>
    </row>
    <row r="11" spans="1:24" s="247" customFormat="1" x14ac:dyDescent="0.2">
      <c r="A11" s="246" t="str">
        <f>'[1]семестровка МН-21-маг'!A204</f>
        <v>2.1.2</v>
      </c>
      <c r="B11" s="247" t="str">
        <f>'[1]семестровка МН-21-маг'!AT204</f>
        <v>ЗВ</v>
      </c>
      <c r="C11" s="246" t="str">
        <f>'[1]семестровка МН-21-маг'!B204</f>
        <v>Ділова риторика</v>
      </c>
      <c r="D11" s="247">
        <v>1</v>
      </c>
      <c r="E11" s="247" t="s">
        <v>235</v>
      </c>
      <c r="F11" s="247">
        <f>'[1]семестровка МН-21-маг'!AW204</f>
        <v>4</v>
      </c>
      <c r="G11" s="247">
        <f>'[1]семестровка МН-21-маг'!AX204</f>
        <v>0</v>
      </c>
      <c r="H11" s="247">
        <f>'[1]семестровка МН-21-маг'!AY204</f>
        <v>0</v>
      </c>
      <c r="I11" s="247">
        <f>'[1]семестровка МН-21-маг'!AZ204</f>
        <v>0</v>
      </c>
      <c r="J11" s="247">
        <f>'[1]семестровка МН-21-маг'!BA204</f>
        <v>0</v>
      </c>
      <c r="K11" s="247">
        <f>'[1]семестровка МН-21-маг'!BB204</f>
        <v>0</v>
      </c>
      <c r="L11" s="247" t="str">
        <f>'[1]семестровка МН-21-маг'!AV204</f>
        <v>залік</v>
      </c>
      <c r="O11" s="247">
        <f>'[1]семестровка МН-21-маг'!G204</f>
        <v>3</v>
      </c>
      <c r="P11" s="247" t="str">
        <f>'[1]семестровка МН-21-маг'!AU204</f>
        <v>м</v>
      </c>
      <c r="S11" s="247" t="s">
        <v>207</v>
      </c>
    </row>
    <row r="12" spans="1:24" x14ac:dyDescent="0.2">
      <c r="A12" s="240">
        <f>'[1]семестровка МН-21-маг'!A205</f>
        <v>0</v>
      </c>
      <c r="B12" t="str">
        <f>'[1]семестровка МН-21-маг'!AT205</f>
        <v>ПВ</v>
      </c>
      <c r="C12" s="240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7" t="s">
        <v>235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207</v>
      </c>
    </row>
    <row r="13" spans="1:24" s="247" customFormat="1" x14ac:dyDescent="0.2">
      <c r="A13" s="246" t="str">
        <f>'[1]семестровка МН-21-маг'!A206</f>
        <v>2.2.1</v>
      </c>
      <c r="B13" s="247" t="str">
        <f>'[1]семестровка МН-21-маг'!AT206</f>
        <v>ПВ</v>
      </c>
      <c r="C13" s="246" t="str">
        <f>'[1]семестровка МН-21-маг'!B206</f>
        <v>Управління змінами</v>
      </c>
      <c r="D13" s="247">
        <v>1</v>
      </c>
      <c r="E13" s="247" t="s">
        <v>235</v>
      </c>
      <c r="F13" s="247">
        <f>'[1]семестровка МН-21-маг'!AW206</f>
        <v>4</v>
      </c>
      <c r="G13" s="247">
        <f>'[1]семестровка МН-21-маг'!AX206</f>
        <v>0</v>
      </c>
      <c r="H13" s="247">
        <f>'[1]семестровка МН-21-маг'!AY206</f>
        <v>4</v>
      </c>
      <c r="I13" s="247">
        <f>'[1]семестровка МН-21-маг'!AZ206</f>
        <v>0</v>
      </c>
      <c r="J13" s="247">
        <f>'[1]семестровка МН-21-маг'!BA206</f>
        <v>0</v>
      </c>
      <c r="K13" s="247">
        <f>'[1]семестровка МН-21-маг'!BB206</f>
        <v>0</v>
      </c>
      <c r="L13" s="247" t="str">
        <f>'[1]семестровка МН-21-маг'!AV206</f>
        <v>залік</v>
      </c>
      <c r="O13" s="247">
        <f>'[1]семестровка МН-21-маг'!G206</f>
        <v>4</v>
      </c>
      <c r="P13" s="247" t="str">
        <f>'[1]семестровка МН-21-маг'!AU206</f>
        <v>м</v>
      </c>
      <c r="S13" s="247" t="s">
        <v>207</v>
      </c>
    </row>
    <row r="14" spans="1:24" s="247" customFormat="1" x14ac:dyDescent="0.2">
      <c r="A14" s="246" t="str">
        <f>'[1]семестровка МН-21-маг'!A207</f>
        <v>2.2.2</v>
      </c>
      <c r="B14" s="247" t="str">
        <f>'[1]семестровка МН-21-маг'!AT207</f>
        <v>ПВ</v>
      </c>
      <c r="C14" s="246" t="str">
        <f>'[1]семестровка МН-21-маг'!B207</f>
        <v>Управління якістю</v>
      </c>
      <c r="D14" s="247">
        <v>1</v>
      </c>
      <c r="E14" s="247" t="s">
        <v>235</v>
      </c>
      <c r="F14" s="247">
        <f>'[1]семестровка МН-21-маг'!AW207</f>
        <v>4</v>
      </c>
      <c r="G14" s="247">
        <f>'[1]семестровка МН-21-маг'!AX207</f>
        <v>0</v>
      </c>
      <c r="H14" s="247">
        <f>'[1]семестровка МН-21-маг'!AY207</f>
        <v>4</v>
      </c>
      <c r="I14" s="247">
        <f>'[1]семестровка МН-21-маг'!AZ207</f>
        <v>0</v>
      </c>
      <c r="J14" s="247">
        <f>'[1]семестровка МН-21-маг'!BA207</f>
        <v>0</v>
      </c>
      <c r="K14" s="247">
        <f>'[1]семестровка МН-21-маг'!BB207</f>
        <v>0</v>
      </c>
      <c r="L14" s="247" t="str">
        <f>'[1]семестровка МН-21-маг'!AV207</f>
        <v>залік</v>
      </c>
      <c r="O14" s="247">
        <f>'[1]семестровка МН-21-маг'!G207</f>
        <v>4</v>
      </c>
      <c r="P14" s="247" t="str">
        <f>'[1]семестровка МН-21-маг'!AU207</f>
        <v>м</v>
      </c>
      <c r="S14" s="247" t="s">
        <v>207</v>
      </c>
    </row>
    <row r="15" spans="1:24" s="247" customFormat="1" x14ac:dyDescent="0.2">
      <c r="A15" s="246" t="str">
        <f>'[1]семестровка МН-21-маг'!A208</f>
        <v>2.2.3</v>
      </c>
      <c r="B15" s="247" t="str">
        <f>'[1]семестровка МН-21-маг'!AT208</f>
        <v>ПВ</v>
      </c>
      <c r="C15" s="246" t="str">
        <f>'[1]семестровка МН-21-маг'!B208</f>
        <v>Фінансовий менеджмент</v>
      </c>
      <c r="D15" s="247">
        <v>1</v>
      </c>
      <c r="E15" s="247" t="s">
        <v>235</v>
      </c>
      <c r="F15" s="247">
        <f>'[1]семестровка МН-21-маг'!AW208</f>
        <v>4</v>
      </c>
      <c r="G15" s="247">
        <f>'[1]семестровка МН-21-маг'!AX208</f>
        <v>0</v>
      </c>
      <c r="H15" s="247">
        <f>'[1]семестровка МН-21-маг'!AY208</f>
        <v>4</v>
      </c>
      <c r="I15" s="247">
        <f>'[1]семестровка МН-21-маг'!AZ208</f>
        <v>0</v>
      </c>
      <c r="J15" s="247">
        <f>'[1]семестровка МН-21-маг'!BA208</f>
        <v>0</v>
      </c>
      <c r="K15" s="247">
        <f>'[1]семестровка МН-21-маг'!BB208</f>
        <v>0</v>
      </c>
      <c r="L15" s="247" t="str">
        <f>'[1]семестровка МН-21-маг'!AV208</f>
        <v>залік</v>
      </c>
      <c r="P15" s="247" t="str">
        <f>'[1]семестровка МН-21-маг'!AU208</f>
        <v>м</v>
      </c>
      <c r="S15" s="247" t="s">
        <v>207</v>
      </c>
    </row>
    <row r="16" spans="1:24" s="247" customFormat="1" x14ac:dyDescent="0.2">
      <c r="A16" s="246" t="str">
        <f>'[1]семестровка МН-21-маг'!A209</f>
        <v>2.2.4</v>
      </c>
      <c r="B16" s="247" t="str">
        <f>'[1]семестровка МН-21-маг'!AT209</f>
        <v>ПВ</v>
      </c>
      <c r="C16" s="246" t="str">
        <f>'[1]семестровка МН-21-маг'!B209</f>
        <v>Інвестиційний менеджмент</v>
      </c>
      <c r="D16" s="247">
        <v>1</v>
      </c>
      <c r="E16" s="247" t="s">
        <v>235</v>
      </c>
      <c r="F16" s="247">
        <f>'[1]семестровка МН-21-маг'!AW209</f>
        <v>4</v>
      </c>
      <c r="G16" s="247">
        <f>'[1]семестровка МН-21-маг'!AX209</f>
        <v>0</v>
      </c>
      <c r="H16" s="247">
        <f>'[1]семестровка МН-21-маг'!AY209</f>
        <v>4</v>
      </c>
      <c r="I16" s="247">
        <f>'[1]семестровка МН-21-маг'!AZ209</f>
        <v>0</v>
      </c>
      <c r="J16" s="247">
        <f>'[1]семестровка МН-21-маг'!BA209</f>
        <v>0</v>
      </c>
      <c r="K16" s="247">
        <f>'[1]семестровка МН-21-маг'!BB209</f>
        <v>0</v>
      </c>
      <c r="L16" s="247" t="str">
        <f>'[1]семестровка МН-21-маг'!AV209</f>
        <v>залік</v>
      </c>
      <c r="P16" s="247" t="str">
        <f>'[1]семестровка МН-21-маг'!AU209</f>
        <v>м</v>
      </c>
      <c r="S16" s="247" t="s">
        <v>207</v>
      </c>
    </row>
    <row r="17" spans="1:19" x14ac:dyDescent="0.2">
      <c r="A17" s="240">
        <f>'[1]семестровка МН-21-маг'!A219</f>
        <v>0</v>
      </c>
      <c r="B17">
        <f>'[1]семестровка МН-21-маг'!AT219</f>
        <v>0</v>
      </c>
      <c r="C17" s="240" t="str">
        <f>'[1]семестровка МН-21-маг'!B219</f>
        <v>2 семестр</v>
      </c>
      <c r="E17" s="247" t="s">
        <v>235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207</v>
      </c>
    </row>
    <row r="18" spans="1:19" s="247" customFormat="1" x14ac:dyDescent="0.2">
      <c r="A18" s="246" t="str">
        <f>'[1]семестровка МН-21-маг'!A220</f>
        <v>1.1.3</v>
      </c>
      <c r="B18" s="247" t="str">
        <f>'[1]семестровка МН-21-маг'!AT220</f>
        <v>ЗО</v>
      </c>
      <c r="C18" s="246" t="str">
        <f>'[1]семестровка МН-21-маг'!B220</f>
        <v>Методологія наукових досліджень у професійній сфері</v>
      </c>
      <c r="D18" s="247">
        <v>2</v>
      </c>
      <c r="E18" s="247" t="s">
        <v>235</v>
      </c>
      <c r="F18" s="247">
        <f>'[1]семестровка МН-21-маг'!AW220</f>
        <v>6</v>
      </c>
      <c r="G18" s="247">
        <f>'[1]семестровка МН-21-маг'!AX220</f>
        <v>0</v>
      </c>
      <c r="H18" s="247">
        <f>'[1]семестровка МН-21-маг'!AY220</f>
        <v>2</v>
      </c>
      <c r="I18" s="247">
        <f>'[1]семестровка МН-21-маг'!AZ220</f>
        <v>0</v>
      </c>
      <c r="J18" s="247">
        <f>'[1]семестровка МН-21-маг'!BA220</f>
        <v>0</v>
      </c>
      <c r="K18" s="247">
        <f>'[1]семестровка МН-21-маг'!BB220</f>
        <v>0</v>
      </c>
      <c r="L18" s="247" t="str">
        <f>'[1]семестровка МН-21-маг'!AV220</f>
        <v>залік</v>
      </c>
      <c r="O18" s="247">
        <f>'[1]семестровка МН-21-маг'!G220</f>
        <v>3</v>
      </c>
      <c r="P18" s="247" t="str">
        <f>'[1]семестровка МН-21-маг'!AU220</f>
        <v>м</v>
      </c>
      <c r="S18" s="247" t="s">
        <v>207</v>
      </c>
    </row>
    <row r="19" spans="1:19" s="247" customFormat="1" x14ac:dyDescent="0.2">
      <c r="A19" s="246" t="str">
        <f>'[1]семестровка МН-21-маг'!A221</f>
        <v>1.2.3</v>
      </c>
      <c r="B19" s="247" t="str">
        <f>'[1]семестровка МН-21-маг'!AT221</f>
        <v>ПО</v>
      </c>
      <c r="C19" s="246" t="str">
        <f>'[1]семестровка МН-21-маг'!B221</f>
        <v>Корпоративне управління</v>
      </c>
      <c r="D19" s="247">
        <v>2</v>
      </c>
      <c r="E19" s="247" t="s">
        <v>235</v>
      </c>
      <c r="F19" s="247">
        <f>'[1]семестровка МН-21-маг'!AW221</f>
        <v>4</v>
      </c>
      <c r="G19" s="247">
        <f>'[1]семестровка МН-21-маг'!AX221</f>
        <v>0</v>
      </c>
      <c r="H19" s="247">
        <f>'[1]семестровка МН-21-маг'!AY221</f>
        <v>0</v>
      </c>
      <c r="I19" s="247">
        <f>'[1]семестровка МН-21-маг'!AZ221</f>
        <v>2</v>
      </c>
      <c r="J19" s="247">
        <f>'[1]семестровка МН-21-маг'!BA221</f>
        <v>0</v>
      </c>
      <c r="K19" s="247">
        <f>'[1]семестровка МН-21-маг'!BB221</f>
        <v>2</v>
      </c>
      <c r="L19" s="247" t="str">
        <f>'[1]семестровка МН-21-маг'!AV221</f>
        <v>екзамен</v>
      </c>
      <c r="O19" s="247">
        <f>'[1]семестровка МН-21-маг'!G221</f>
        <v>5</v>
      </c>
      <c r="P19" s="247" t="str">
        <f>'[1]семестровка МН-21-маг'!AU221</f>
        <v>м</v>
      </c>
      <c r="S19" s="247" t="s">
        <v>207</v>
      </c>
    </row>
    <row r="20" spans="1:19" s="247" customFormat="1" x14ac:dyDescent="0.2">
      <c r="A20" s="246" t="str">
        <f>'[1]семестровка МН-21-маг'!A222</f>
        <v>1.2.4</v>
      </c>
      <c r="B20" s="247" t="str">
        <f>'[1]семестровка МН-21-маг'!AT222</f>
        <v>ПО</v>
      </c>
      <c r="C20" s="246" t="str">
        <f>'[1]семестровка МН-21-маг'!B222</f>
        <v>Project Management</v>
      </c>
      <c r="D20" s="247">
        <v>2</v>
      </c>
      <c r="E20" s="247" t="s">
        <v>235</v>
      </c>
      <c r="F20" s="247">
        <f>'[1]семестровка МН-21-маг'!AW222</f>
        <v>4</v>
      </c>
      <c r="G20" s="247">
        <f>'[1]семестровка МН-21-маг'!AX222</f>
        <v>0</v>
      </c>
      <c r="H20" s="247">
        <f>'[1]семестровка МН-21-маг'!AY222</f>
        <v>4</v>
      </c>
      <c r="I20" s="247">
        <f>'[1]семестровка МН-21-маг'!AZ222</f>
        <v>4</v>
      </c>
      <c r="J20" s="247">
        <f>'[1]семестровка МН-21-маг'!BA222</f>
        <v>0</v>
      </c>
      <c r="K20" s="247">
        <f>'[1]семестровка МН-21-маг'!BB222</f>
        <v>0</v>
      </c>
      <c r="L20" s="247" t="str">
        <f>'[1]семестровка МН-21-маг'!AV222</f>
        <v>екзамен</v>
      </c>
      <c r="O20" s="247">
        <f>'[1]семестровка МН-21-маг'!G222</f>
        <v>5</v>
      </c>
      <c r="P20" s="247" t="str">
        <f>'[1]семестровка МН-21-маг'!AU222</f>
        <v>м</v>
      </c>
      <c r="S20" s="247" t="s">
        <v>207</v>
      </c>
    </row>
    <row r="21" spans="1:19" s="247" customFormat="1" x14ac:dyDescent="0.2">
      <c r="A21" s="246" t="str">
        <f>'[1]семестровка МН-21-маг'!A223</f>
        <v>1.2.5</v>
      </c>
      <c r="B21" s="247" t="str">
        <f>'[1]семестровка МН-21-маг'!AT223</f>
        <v>ПО</v>
      </c>
      <c r="C21" s="246" t="str">
        <f>'[1]семестровка МН-21-маг'!B223</f>
        <v>Курсова робота "Менеджмент організацій"</v>
      </c>
      <c r="D21" s="247">
        <v>2</v>
      </c>
      <c r="E21" s="247" t="s">
        <v>235</v>
      </c>
      <c r="F21" s="247">
        <f>'[1]семестровка МН-21-маг'!AW223</f>
        <v>0</v>
      </c>
      <c r="G21" s="247">
        <f>'[1]семестровка МН-21-маг'!AX223</f>
        <v>0</v>
      </c>
      <c r="H21" s="247">
        <f>'[1]семестровка МН-21-маг'!AY223</f>
        <v>4</v>
      </c>
      <c r="I21" s="247">
        <f>'[1]семестровка МН-21-маг'!AZ223</f>
        <v>0</v>
      </c>
      <c r="J21" s="247">
        <f>'[1]семестровка МН-21-маг'!BA223</f>
        <v>0</v>
      </c>
      <c r="K21" s="247">
        <f>'[1]семестровка МН-21-маг'!BB223</f>
        <v>0</v>
      </c>
      <c r="L21" s="247" t="str">
        <f>'[1]семестровка МН-21-маг'!AV223</f>
        <v>курс.роб.</v>
      </c>
      <c r="O21" s="247">
        <f>'[1]семестровка МН-21-маг'!G223</f>
        <v>2</v>
      </c>
      <c r="P21" s="247" t="str">
        <f>'[1]семестровка МН-21-маг'!AU223</f>
        <v>м</v>
      </c>
      <c r="S21" s="247" t="s">
        <v>207</v>
      </c>
    </row>
    <row r="22" spans="1:19" s="247" customFormat="1" x14ac:dyDescent="0.2">
      <c r="A22" s="246">
        <f>'[1]семестровка МН-21-маг'!A224</f>
        <v>0</v>
      </c>
      <c r="B22" s="247" t="str">
        <f>'[1]семестровка МН-21-маг'!AT224</f>
        <v>ПВ</v>
      </c>
      <c r="C22" s="246" t="str">
        <f>'[1]семестровка МН-21-маг'!B224</f>
        <v>Вибіркові дисципліни циклу професійної 
підготовки (2 семестр)</v>
      </c>
      <c r="D22" s="247">
        <v>2</v>
      </c>
      <c r="E22" s="247" t="s">
        <v>235</v>
      </c>
      <c r="F22" s="247">
        <f>'[1]семестровка МН-21-маг'!AW224</f>
        <v>0</v>
      </c>
      <c r="G22" s="247">
        <f>'[1]семестровка МН-21-маг'!AX224</f>
        <v>0</v>
      </c>
      <c r="H22" s="247">
        <f>'[1]семестровка МН-21-маг'!AY224</f>
        <v>0</v>
      </c>
      <c r="I22" s="247">
        <f>'[1]семестровка МН-21-маг'!AZ224</f>
        <v>0</v>
      </c>
      <c r="J22" s="247">
        <f>'[1]семестровка МН-21-маг'!BA224</f>
        <v>0</v>
      </c>
      <c r="K22" s="247">
        <f>'[1]семестровка МН-21-маг'!BB224</f>
        <v>0</v>
      </c>
      <c r="L22" s="247">
        <f>'[1]семестровка МН-21-маг'!AV224</f>
        <v>0</v>
      </c>
      <c r="P22" s="247">
        <f>'[1]семестровка МН-21-маг'!AU224</f>
        <v>0</v>
      </c>
      <c r="S22" s="247" t="s">
        <v>207</v>
      </c>
    </row>
    <row r="23" spans="1:19" s="247" customFormat="1" x14ac:dyDescent="0.2">
      <c r="A23" s="246" t="str">
        <f>'[1]семестровка МН-21-маг'!A225</f>
        <v>2.2.5</v>
      </c>
      <c r="B23" s="247" t="str">
        <f>'[1]семестровка МН-21-маг'!AT225</f>
        <v>ПВ</v>
      </c>
      <c r="C23" s="246" t="str">
        <f>'[1]семестровка МН-21-маг'!B225</f>
        <v xml:space="preserve">Психологічні технології роботи з персоналом  </v>
      </c>
      <c r="D23" s="247">
        <v>2</v>
      </c>
      <c r="E23" s="247" t="s">
        <v>235</v>
      </c>
      <c r="F23" s="247">
        <f>'[1]семестровка МН-21-маг'!AW225</f>
        <v>4</v>
      </c>
      <c r="G23" s="247">
        <f>'[1]семестровка МН-21-маг'!AX225</f>
        <v>0</v>
      </c>
      <c r="H23" s="247">
        <f>'[1]семестровка МН-21-маг'!AY225</f>
        <v>4</v>
      </c>
      <c r="I23" s="247">
        <f>'[1]семестровка МН-21-маг'!AZ225</f>
        <v>0</v>
      </c>
      <c r="J23" s="247">
        <f>'[1]семестровка МН-21-маг'!BA225</f>
        <v>0</v>
      </c>
      <c r="K23" s="247">
        <f>'[1]семестровка МН-21-маг'!BB225</f>
        <v>0</v>
      </c>
      <c r="L23" s="247" t="str">
        <f>'[1]семестровка МН-21-маг'!AV225</f>
        <v>залік</v>
      </c>
      <c r="O23" s="247">
        <f>'[1]семестровка МН-21-маг'!G225</f>
        <v>4</v>
      </c>
      <c r="P23" s="247" t="str">
        <f>'[1]семестровка МН-21-маг'!AU225</f>
        <v>м</v>
      </c>
      <c r="S23" s="247" t="s">
        <v>207</v>
      </c>
    </row>
    <row r="24" spans="1:19" s="247" customFormat="1" x14ac:dyDescent="0.2">
      <c r="A24" s="246" t="str">
        <f>'[1]семестровка МН-21-маг'!A226</f>
        <v>2.2.6</v>
      </c>
      <c r="B24" s="247" t="str">
        <f>'[1]семестровка МН-21-маг'!AT226</f>
        <v>ПВ</v>
      </c>
      <c r="C24" s="246" t="str">
        <f>'[1]семестровка МН-21-маг'!B226</f>
        <v xml:space="preserve">Інформаційно-комунікаційні технології </v>
      </c>
      <c r="D24" s="247">
        <v>2</v>
      </c>
      <c r="E24" s="247" t="s">
        <v>235</v>
      </c>
      <c r="F24" s="247">
        <f>'[1]семестровка МН-21-маг'!AW226</f>
        <v>4</v>
      </c>
      <c r="G24" s="247">
        <f>'[1]семестровка МН-21-маг'!AX226</f>
        <v>0</v>
      </c>
      <c r="H24" s="247">
        <f>'[1]семестровка МН-21-маг'!AY226</f>
        <v>4</v>
      </c>
      <c r="I24" s="247">
        <f>'[1]семестровка МН-21-маг'!AZ226</f>
        <v>0</v>
      </c>
      <c r="J24" s="247">
        <f>'[1]семестровка МН-21-маг'!BA226</f>
        <v>0</v>
      </c>
      <c r="K24" s="247">
        <f>'[1]семестровка МН-21-маг'!BB226</f>
        <v>0</v>
      </c>
      <c r="L24" s="247" t="str">
        <f>'[1]семестровка МН-21-маг'!AV226</f>
        <v>залік</v>
      </c>
      <c r="O24" s="247">
        <f>'[1]семестровка МН-21-маг'!G226</f>
        <v>4</v>
      </c>
      <c r="P24" s="247" t="str">
        <f>'[1]семестровка МН-21-маг'!AU226</f>
        <v>м</v>
      </c>
      <c r="S24" s="247" t="s">
        <v>207</v>
      </c>
    </row>
    <row r="25" spans="1:19" s="247" customFormat="1" x14ac:dyDescent="0.2">
      <c r="A25" s="246" t="str">
        <f>'[1]семестровка МН-21-маг'!A227</f>
        <v>2.2.7</v>
      </c>
      <c r="B25" s="247" t="str">
        <f>'[1]семестровка МН-21-маг'!AT227</f>
        <v>ПВ</v>
      </c>
      <c r="C25" s="246" t="str">
        <f>'[1]семестровка МН-21-маг'!B227</f>
        <v>Управління конкурентоспроможністю</v>
      </c>
      <c r="D25" s="247">
        <v>2</v>
      </c>
      <c r="E25" s="247" t="s">
        <v>235</v>
      </c>
      <c r="F25" s="247">
        <f>'[1]семестровка МН-21-маг'!AW227</f>
        <v>4</v>
      </c>
      <c r="G25" s="247">
        <f>'[1]семестровка МН-21-маг'!AX227</f>
        <v>0</v>
      </c>
      <c r="H25" s="247">
        <f>'[1]семестровка МН-21-маг'!AY227</f>
        <v>4</v>
      </c>
      <c r="I25" s="247">
        <f>'[1]семестровка МН-21-маг'!AZ227</f>
        <v>0</v>
      </c>
      <c r="J25" s="247">
        <f>'[1]семестровка МН-21-маг'!BA227</f>
        <v>0</v>
      </c>
      <c r="K25" s="247">
        <f>'[1]семестровка МН-21-маг'!BB227</f>
        <v>0</v>
      </c>
      <c r="L25" s="247" t="str">
        <f>'[1]семестровка МН-21-маг'!AV227</f>
        <v>залік</v>
      </c>
      <c r="O25" s="247">
        <f>'[1]семестровка МН-21-маг'!G227</f>
        <v>4</v>
      </c>
      <c r="P25" s="247" t="str">
        <f>'[1]семестровка МН-21-маг'!AU227</f>
        <v>м</v>
      </c>
      <c r="S25" s="247" t="s">
        <v>207</v>
      </c>
    </row>
    <row r="26" spans="1:19" s="247" customFormat="1" x14ac:dyDescent="0.2">
      <c r="A26" s="246" t="str">
        <f>'[1]семестровка МН-21-маг'!A228</f>
        <v>2.2.8</v>
      </c>
      <c r="B26" s="247" t="str">
        <f>'[1]семестровка МН-21-маг'!AT228</f>
        <v>ПВ</v>
      </c>
      <c r="C26" s="246" t="str">
        <f>'[1]семестровка МН-21-маг'!B228</f>
        <v>Міжнародний маркетинг</v>
      </c>
      <c r="D26" s="247">
        <v>2</v>
      </c>
      <c r="E26" s="247" t="s">
        <v>235</v>
      </c>
      <c r="F26" s="247">
        <f>'[1]семестровка МН-21-маг'!AW228</f>
        <v>4</v>
      </c>
      <c r="G26" s="247">
        <f>'[1]семестровка МН-21-маг'!AX228</f>
        <v>0</v>
      </c>
      <c r="H26" s="247">
        <f>'[1]семестровка МН-21-маг'!AY228</f>
        <v>4</v>
      </c>
      <c r="I26" s="247">
        <f>'[1]семестровка МН-21-маг'!AZ228</f>
        <v>0</v>
      </c>
      <c r="J26" s="247">
        <f>'[1]семестровка МН-21-маг'!BA228</f>
        <v>0</v>
      </c>
      <c r="K26" s="247">
        <f>'[1]семестровка МН-21-маг'!BB228</f>
        <v>0</v>
      </c>
      <c r="L26" s="247" t="str">
        <f>'[1]семестровка МН-21-маг'!AV228</f>
        <v>залік</v>
      </c>
      <c r="P26" s="247" t="str">
        <f>'[1]семестровка МН-21-маг'!AU228</f>
        <v>м</v>
      </c>
      <c r="S26" s="247" t="s">
        <v>207</v>
      </c>
    </row>
    <row r="27" spans="1:19" s="247" customFormat="1" x14ac:dyDescent="0.2">
      <c r="A27" s="246" t="str">
        <f>'[1]семестровка МН-21-маг'!A229</f>
        <v>2.2.9</v>
      </c>
      <c r="B27" s="247" t="str">
        <f>'[1]семестровка МН-21-маг'!AT229</f>
        <v>ПВ</v>
      </c>
      <c r="C27" s="246" t="str">
        <f>'[1]семестровка МН-21-маг'!B229</f>
        <v>Менеджмент технологій</v>
      </c>
      <c r="D27" s="247">
        <v>2</v>
      </c>
      <c r="E27" s="247" t="s">
        <v>235</v>
      </c>
      <c r="F27" s="247">
        <f>'[1]семестровка МН-21-маг'!AW229</f>
        <v>4</v>
      </c>
      <c r="G27" s="247">
        <f>'[1]семестровка МН-21-маг'!AX229</f>
        <v>0</v>
      </c>
      <c r="H27" s="247">
        <f>'[1]семестровка МН-21-маг'!AY229</f>
        <v>4</v>
      </c>
      <c r="I27" s="247">
        <f>'[1]семестровка МН-21-маг'!AZ229</f>
        <v>0</v>
      </c>
      <c r="J27" s="247">
        <f>'[1]семестровка МН-21-маг'!BA229</f>
        <v>0</v>
      </c>
      <c r="K27" s="247">
        <f>'[1]семестровка МН-21-маг'!BB229</f>
        <v>0</v>
      </c>
      <c r="L27" s="247" t="str">
        <f>'[1]семестровка МН-21-маг'!AV229</f>
        <v>залік</v>
      </c>
      <c r="P27" s="247" t="str">
        <f>'[1]семестровка МН-21-маг'!AU229</f>
        <v>м</v>
      </c>
      <c r="S27" s="247" t="s">
        <v>207</v>
      </c>
    </row>
    <row r="28" spans="1:19" s="247" customFormat="1" x14ac:dyDescent="0.2">
      <c r="A28" s="246" t="str">
        <f>'[1]семестровка МН-21-маг'!A230</f>
        <v>2.2.10</v>
      </c>
      <c r="B28" s="247" t="str">
        <f>'[1]семестровка МН-21-маг'!AT230</f>
        <v>ПВ</v>
      </c>
      <c r="C28" s="246" t="str">
        <f>'[1]семестровка МН-21-маг'!B230</f>
        <v>Венчурне підприємництво</v>
      </c>
      <c r="D28" s="247">
        <v>2</v>
      </c>
      <c r="E28" s="247" t="s">
        <v>235</v>
      </c>
      <c r="F28" s="247">
        <f>'[1]семестровка МН-21-маг'!AW230</f>
        <v>4</v>
      </c>
      <c r="G28" s="247">
        <f>'[1]семестровка МН-21-маг'!AX230</f>
        <v>0</v>
      </c>
      <c r="H28" s="247">
        <f>'[1]семестровка МН-21-маг'!AY230</f>
        <v>4</v>
      </c>
      <c r="I28" s="247">
        <f>'[1]семестровка МН-21-маг'!AZ230</f>
        <v>0</v>
      </c>
      <c r="J28" s="247">
        <f>'[1]семестровка МН-21-маг'!BA230</f>
        <v>0</v>
      </c>
      <c r="K28" s="247">
        <f>'[1]семестровка МН-21-маг'!BB230</f>
        <v>0</v>
      </c>
      <c r="L28" s="247" t="str">
        <f>'[1]семестровка МН-21-маг'!AV230</f>
        <v>залік</v>
      </c>
      <c r="P28" s="247" t="str">
        <f>'[1]семестровка МН-21-маг'!AU230</f>
        <v>м</v>
      </c>
      <c r="S28" s="247" t="s">
        <v>207</v>
      </c>
    </row>
    <row r="29" spans="1:19" s="247" customFormat="1" x14ac:dyDescent="0.2">
      <c r="A29" s="246" t="str">
        <f>'[1]семестровка МН-21-маг'!A231</f>
        <v>1.3.1</v>
      </c>
      <c r="B29" s="247" t="str">
        <f>'[1]семестровка МН-21-маг'!AT231</f>
        <v>ПР</v>
      </c>
      <c r="C29" s="246" t="str">
        <f>'[1]семестровка МН-21-маг'!B231</f>
        <v>Виробнича практика</v>
      </c>
      <c r="D29" s="247">
        <v>2</v>
      </c>
      <c r="E29" s="247" t="s">
        <v>235</v>
      </c>
      <c r="F29" s="247">
        <f>'[1]семестровка МН-21-маг'!AW231</f>
        <v>0</v>
      </c>
      <c r="G29" s="247">
        <f>'[1]семестровка МН-21-маг'!AX231</f>
        <v>0</v>
      </c>
      <c r="H29" s="247">
        <f>'[1]семестровка МН-21-маг'!AY231</f>
        <v>0</v>
      </c>
      <c r="I29" s="247">
        <f>'[1]семестровка МН-21-маг'!AZ231</f>
        <v>0</v>
      </c>
      <c r="J29" s="247">
        <f>'[1]семестровка МН-21-маг'!BA231</f>
        <v>0</v>
      </c>
      <c r="K29" s="247">
        <f>'[1]семестровка МН-21-маг'!BB231</f>
        <v>0</v>
      </c>
      <c r="L29" s="247" t="str">
        <f>'[1]семестровка МН-21-маг'!AV231</f>
        <v>залік</v>
      </c>
      <c r="O29" s="247">
        <f>'[1]семестровка МН-21-маг'!G231</f>
        <v>3</v>
      </c>
      <c r="P29" s="247" t="str">
        <f>'[1]семестровка МН-21-маг'!AU231</f>
        <v>м</v>
      </c>
      <c r="S29" s="247" t="s">
        <v>207</v>
      </c>
    </row>
    <row r="30" spans="1:19" x14ac:dyDescent="0.2">
      <c r="A30" s="240"/>
      <c r="C30" s="240"/>
    </row>
    <row r="31" spans="1:19" x14ac:dyDescent="0.2">
      <c r="A31" s="240"/>
      <c r="C31" s="240"/>
    </row>
    <row r="32" spans="1:19" x14ac:dyDescent="0.2">
      <c r="A32" s="240"/>
      <c r="C32" s="240"/>
    </row>
    <row r="33" spans="1:3" x14ac:dyDescent="0.2">
      <c r="A33" s="240"/>
      <c r="C33" s="240"/>
    </row>
    <row r="34" spans="1:3" x14ac:dyDescent="0.2">
      <c r="A34" s="240"/>
      <c r="C34" s="240"/>
    </row>
    <row r="35" spans="1:3" x14ac:dyDescent="0.2">
      <c r="A35" s="240"/>
      <c r="C35" s="240"/>
    </row>
    <row r="36" spans="1:3" x14ac:dyDescent="0.2">
      <c r="A36" s="240"/>
      <c r="C36" s="240"/>
    </row>
    <row r="37" spans="1:3" x14ac:dyDescent="0.2">
      <c r="A37" s="240"/>
      <c r="C37" s="240"/>
    </row>
    <row r="38" spans="1:3" x14ac:dyDescent="0.2">
      <c r="A38" s="240"/>
      <c r="C38" s="240"/>
    </row>
    <row r="39" spans="1:3" x14ac:dyDescent="0.2">
      <c r="A39" s="240"/>
      <c r="C39" s="240"/>
    </row>
    <row r="40" spans="1:3" x14ac:dyDescent="0.2">
      <c r="A40" s="240"/>
      <c r="C40" s="240"/>
    </row>
    <row r="41" spans="1:3" x14ac:dyDescent="0.2">
      <c r="A41" s="240"/>
      <c r="C41" s="240"/>
    </row>
    <row r="42" spans="1:3" x14ac:dyDescent="0.2">
      <c r="A42" s="240"/>
      <c r="C42" s="240"/>
    </row>
    <row r="43" spans="1:3" x14ac:dyDescent="0.2">
      <c r="A43" s="240"/>
      <c r="C43" s="240"/>
    </row>
    <row r="44" spans="1:3" ht="13.5" customHeight="1" x14ac:dyDescent="0.2">
      <c r="A44" s="240"/>
      <c r="C44" s="240"/>
    </row>
    <row r="45" spans="1:3" x14ac:dyDescent="0.2">
      <c r="A45" s="240"/>
      <c r="C45" s="240"/>
    </row>
    <row r="46" spans="1:3" x14ac:dyDescent="0.2">
      <c r="A46" s="240"/>
    </row>
    <row r="47" spans="1:3" x14ac:dyDescent="0.2">
      <c r="A47" s="240"/>
    </row>
    <row r="48" spans="1:3" x14ac:dyDescent="0.2">
      <c r="A48" s="240"/>
    </row>
    <row r="49" spans="1:17" x14ac:dyDescent="0.2">
      <c r="A49" s="240"/>
    </row>
    <row r="50" spans="1:17" x14ac:dyDescent="0.2">
      <c r="A50" s="240"/>
    </row>
    <row r="51" spans="1:17" x14ac:dyDescent="0.2">
      <c r="A51" s="240"/>
      <c r="P51" t="s">
        <v>209</v>
      </c>
      <c r="Q51" t="s">
        <v>210</v>
      </c>
    </row>
    <row r="52" spans="1:17" ht="15.75" x14ac:dyDescent="0.25">
      <c r="A52" s="240"/>
      <c r="O52" s="241" t="s">
        <v>211</v>
      </c>
      <c r="P52" s="242">
        <f>SUMIF(P$3:P$29,O52,O$3:O$29)</f>
        <v>0</v>
      </c>
      <c r="Q52">
        <f>P52/P$77*100</f>
        <v>0</v>
      </c>
    </row>
    <row r="53" spans="1:17" ht="15.75" x14ac:dyDescent="0.25">
      <c r="A53" s="240">
        <f>'[1]семестровка МН-21-маг'!A261</f>
        <v>0</v>
      </c>
      <c r="O53" s="241" t="s">
        <v>212</v>
      </c>
      <c r="P53" s="242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41" t="s">
        <v>213</v>
      </c>
      <c r="P54" s="242">
        <f t="shared" si="0"/>
        <v>0</v>
      </c>
      <c r="Q54">
        <f t="shared" si="1"/>
        <v>0</v>
      </c>
    </row>
    <row r="55" spans="1:17" ht="15.75" x14ac:dyDescent="0.25">
      <c r="O55" s="241" t="s">
        <v>214</v>
      </c>
      <c r="P55" s="242">
        <f t="shared" si="0"/>
        <v>0</v>
      </c>
      <c r="Q55">
        <f t="shared" si="1"/>
        <v>0</v>
      </c>
    </row>
    <row r="56" spans="1:17" ht="15.75" x14ac:dyDescent="0.25">
      <c r="O56" s="241" t="s">
        <v>215</v>
      </c>
      <c r="P56" s="242">
        <f t="shared" si="0"/>
        <v>0</v>
      </c>
      <c r="Q56">
        <f t="shared" si="1"/>
        <v>0</v>
      </c>
    </row>
    <row r="57" spans="1:17" ht="15.75" x14ac:dyDescent="0.25">
      <c r="O57" s="241" t="s">
        <v>216</v>
      </c>
      <c r="P57" s="242">
        <f t="shared" si="0"/>
        <v>0</v>
      </c>
      <c r="Q57">
        <f t="shared" si="1"/>
        <v>0</v>
      </c>
    </row>
    <row r="58" spans="1:17" ht="15.75" x14ac:dyDescent="0.25">
      <c r="O58" s="241" t="s">
        <v>217</v>
      </c>
      <c r="P58" s="242">
        <f t="shared" si="0"/>
        <v>0</v>
      </c>
      <c r="Q58">
        <f t="shared" si="1"/>
        <v>0</v>
      </c>
    </row>
    <row r="59" spans="1:17" ht="15.75" x14ac:dyDescent="0.25">
      <c r="O59" s="241" t="s">
        <v>218</v>
      </c>
      <c r="P59" s="242">
        <f t="shared" si="0"/>
        <v>0</v>
      </c>
      <c r="Q59">
        <f t="shared" si="1"/>
        <v>0</v>
      </c>
    </row>
    <row r="60" spans="1:17" ht="15.75" x14ac:dyDescent="0.25">
      <c r="O60" s="241" t="s">
        <v>219</v>
      </c>
      <c r="P60" s="242">
        <f t="shared" si="0"/>
        <v>0</v>
      </c>
      <c r="Q60">
        <f t="shared" si="1"/>
        <v>0</v>
      </c>
    </row>
    <row r="61" spans="1:17" ht="15.75" x14ac:dyDescent="0.25">
      <c r="O61" s="241" t="s">
        <v>220</v>
      </c>
      <c r="P61" s="242">
        <f t="shared" si="0"/>
        <v>0</v>
      </c>
      <c r="Q61">
        <f t="shared" si="1"/>
        <v>0</v>
      </c>
    </row>
    <row r="62" spans="1:17" ht="15.75" x14ac:dyDescent="0.25">
      <c r="O62" s="241" t="s">
        <v>221</v>
      </c>
      <c r="P62" s="242">
        <f t="shared" si="0"/>
        <v>0</v>
      </c>
      <c r="Q62">
        <f t="shared" si="1"/>
        <v>0</v>
      </c>
    </row>
    <row r="63" spans="1:17" ht="15.75" x14ac:dyDescent="0.25">
      <c r="O63" s="241" t="s">
        <v>222</v>
      </c>
      <c r="P63" s="242">
        <f t="shared" si="0"/>
        <v>0</v>
      </c>
      <c r="Q63">
        <f t="shared" si="1"/>
        <v>0</v>
      </c>
    </row>
    <row r="64" spans="1:17" ht="15.75" x14ac:dyDescent="0.25">
      <c r="O64" s="241" t="s">
        <v>223</v>
      </c>
      <c r="P64" s="242">
        <f t="shared" si="0"/>
        <v>0</v>
      </c>
      <c r="Q64">
        <f t="shared" si="1"/>
        <v>0</v>
      </c>
    </row>
    <row r="65" spans="15:17" ht="15.75" x14ac:dyDescent="0.25">
      <c r="O65" s="241" t="s">
        <v>224</v>
      </c>
      <c r="P65" s="242">
        <f t="shared" si="0"/>
        <v>0</v>
      </c>
      <c r="Q65">
        <f t="shared" si="1"/>
        <v>0</v>
      </c>
    </row>
    <row r="66" spans="15:17" ht="15.75" x14ac:dyDescent="0.25">
      <c r="O66" s="241" t="s">
        <v>225</v>
      </c>
      <c r="P66" s="242">
        <f t="shared" si="0"/>
        <v>0</v>
      </c>
      <c r="Q66">
        <f t="shared" si="1"/>
        <v>0</v>
      </c>
    </row>
    <row r="67" spans="15:17" ht="15.75" x14ac:dyDescent="0.25">
      <c r="O67" s="241" t="s">
        <v>226</v>
      </c>
      <c r="P67" s="242">
        <f t="shared" si="0"/>
        <v>0</v>
      </c>
      <c r="Q67">
        <f t="shared" si="1"/>
        <v>0</v>
      </c>
    </row>
    <row r="68" spans="15:17" ht="15.75" x14ac:dyDescent="0.25">
      <c r="O68" s="241" t="s">
        <v>227</v>
      </c>
      <c r="P68" s="242">
        <f t="shared" si="0"/>
        <v>0</v>
      </c>
      <c r="Q68">
        <f t="shared" si="1"/>
        <v>0</v>
      </c>
    </row>
    <row r="69" spans="15:17" ht="15.75" x14ac:dyDescent="0.25">
      <c r="O69" s="241" t="s">
        <v>228</v>
      </c>
      <c r="P69" s="242">
        <f t="shared" si="0"/>
        <v>0</v>
      </c>
      <c r="Q69">
        <f t="shared" si="1"/>
        <v>0</v>
      </c>
    </row>
    <row r="70" spans="15:17" ht="15.75" x14ac:dyDescent="0.25">
      <c r="O70" s="241" t="s">
        <v>229</v>
      </c>
      <c r="P70" s="242">
        <f t="shared" si="0"/>
        <v>0</v>
      </c>
      <c r="Q70">
        <f t="shared" si="1"/>
        <v>0</v>
      </c>
    </row>
    <row r="71" spans="15:17" ht="15.75" x14ac:dyDescent="0.25">
      <c r="O71" s="241" t="s">
        <v>230</v>
      </c>
      <c r="P71" s="242">
        <f t="shared" si="0"/>
        <v>0</v>
      </c>
      <c r="Q71">
        <f t="shared" si="1"/>
        <v>0</v>
      </c>
    </row>
    <row r="72" spans="15:17" ht="15.75" x14ac:dyDescent="0.25">
      <c r="O72" s="241" t="s">
        <v>208</v>
      </c>
      <c r="P72" s="242">
        <f t="shared" si="0"/>
        <v>57</v>
      </c>
      <c r="Q72">
        <f t="shared" si="1"/>
        <v>95</v>
      </c>
    </row>
    <row r="73" spans="15:17" ht="15.75" x14ac:dyDescent="0.25">
      <c r="O73" s="241" t="s">
        <v>231</v>
      </c>
      <c r="P73" s="242">
        <f t="shared" si="0"/>
        <v>3</v>
      </c>
      <c r="Q73">
        <f t="shared" si="1"/>
        <v>5</v>
      </c>
    </row>
    <row r="74" spans="15:17" ht="15.75" x14ac:dyDescent="0.25">
      <c r="O74" s="241" t="s">
        <v>232</v>
      </c>
      <c r="P74" s="242">
        <f t="shared" si="0"/>
        <v>0</v>
      </c>
      <c r="Q74">
        <f t="shared" si="1"/>
        <v>0</v>
      </c>
    </row>
    <row r="75" spans="15:17" ht="15.75" x14ac:dyDescent="0.25">
      <c r="O75" s="241" t="s">
        <v>233</v>
      </c>
      <c r="P75" s="242">
        <f t="shared" si="0"/>
        <v>0</v>
      </c>
      <c r="Q75">
        <f t="shared" si="1"/>
        <v>0</v>
      </c>
    </row>
    <row r="76" spans="15:17" ht="15" x14ac:dyDescent="0.25">
      <c r="O76" s="243" t="s">
        <v>234</v>
      </c>
      <c r="P76" s="242">
        <f t="shared" ref="P76" si="2">SUMIF(P$3:P$28,O76,O$3:O$28)</f>
        <v>0</v>
      </c>
      <c r="Q76">
        <f t="shared" si="1"/>
        <v>0</v>
      </c>
    </row>
    <row r="77" spans="15:17" ht="15" x14ac:dyDescent="0.2">
      <c r="O77" s="244"/>
      <c r="P77" s="245">
        <f>SUM(P52:P76)</f>
        <v>60</v>
      </c>
      <c r="Q77" s="245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(24-25)</vt:lpstr>
      <vt:lpstr>до наказу</vt:lpstr>
      <vt:lpstr>'План МЕН (24-25)'!Заголовки_для_печати</vt:lpstr>
      <vt:lpstr>'План МЕН (24-25)'!Область_печати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2025-04-14T15:29:12Z</dcterms:modified>
</cp:coreProperties>
</file>