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та\Навч_плани\2024\"/>
    </mc:Choice>
  </mc:AlternateContent>
  <xr:revisionPtr revIDLastSave="0" documentId="13_ncr:1_{CC400F91-E931-4B41-B4C5-9B9A2CC9FD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ітул 051  заочне" sheetId="1" r:id="rId1"/>
    <sheet name="План 2024" sheetId="2" r:id="rId2"/>
    <sheet name="семестровка для заоч.2020_21" sheetId="3" state="hidden" r:id="rId3"/>
  </sheets>
  <calcPr calcId="191029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H46" i="2" l="1"/>
  <c r="M34" i="2"/>
  <c r="M35" i="2"/>
  <c r="M36" i="2"/>
  <c r="M37" i="2"/>
  <c r="M38" i="2"/>
  <c r="M39" i="2"/>
  <c r="M40" i="2"/>
  <c r="M41" i="2"/>
  <c r="M42" i="2"/>
  <c r="M43" i="2"/>
  <c r="M44" i="2"/>
  <c r="M46" i="2"/>
  <c r="M47" i="2"/>
  <c r="M48" i="2"/>
  <c r="M49" i="2"/>
  <c r="M51" i="2"/>
  <c r="M52" i="2"/>
  <c r="M53" i="2"/>
  <c r="M33" i="2"/>
  <c r="I136" i="2"/>
  <c r="M135" i="2"/>
  <c r="H134" i="2"/>
  <c r="G134" i="2"/>
  <c r="H106" i="2"/>
  <c r="M130" i="2"/>
  <c r="M131" i="2"/>
  <c r="M129" i="2"/>
  <c r="H128" i="2"/>
  <c r="M123" i="2"/>
  <c r="M124" i="2"/>
  <c r="M125" i="2"/>
  <c r="M126" i="2"/>
  <c r="M122" i="2"/>
  <c r="M120" i="2"/>
  <c r="M111" i="2"/>
  <c r="H102" i="2"/>
  <c r="M108" i="2"/>
  <c r="H42" i="2"/>
  <c r="H52" i="2"/>
  <c r="H41" i="2"/>
  <c r="M161" i="3" l="1"/>
  <c r="D161" i="3"/>
  <c r="E161" i="3" s="1"/>
  <c r="M160" i="3"/>
  <c r="D160" i="3"/>
  <c r="E160" i="3" s="1"/>
  <c r="M159" i="3"/>
  <c r="M158" i="3"/>
  <c r="E158" i="3"/>
  <c r="D158" i="3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M162" i="3" s="1"/>
  <c r="L149" i="3"/>
  <c r="I149" i="3"/>
  <c r="H149" i="3"/>
  <c r="G149" i="3"/>
  <c r="D149" i="3"/>
  <c r="D150" i="3" s="1"/>
  <c r="F148" i="3"/>
  <c r="M148" i="3" s="1"/>
  <c r="E148" i="3"/>
  <c r="K147" i="3"/>
  <c r="J147" i="3"/>
  <c r="F147" i="3"/>
  <c r="E147" i="3"/>
  <c r="M147" i="3" s="1"/>
  <c r="K146" i="3"/>
  <c r="F146" i="3"/>
  <c r="E146" i="3"/>
  <c r="J146" i="3" s="1"/>
  <c r="F145" i="3"/>
  <c r="K145" i="3" s="1"/>
  <c r="E145" i="3"/>
  <c r="M145" i="3" s="1"/>
  <c r="F144" i="3"/>
  <c r="M144" i="3" s="1"/>
  <c r="E144" i="3"/>
  <c r="K143" i="3"/>
  <c r="J143" i="3"/>
  <c r="F143" i="3"/>
  <c r="E143" i="3"/>
  <c r="M143" i="3" s="1"/>
  <c r="K142" i="3"/>
  <c r="J142" i="3"/>
  <c r="F142" i="3"/>
  <c r="E142" i="3"/>
  <c r="K141" i="3"/>
  <c r="F141" i="3"/>
  <c r="F149" i="3" s="1"/>
  <c r="E141" i="3"/>
  <c r="J141" i="3" s="1"/>
  <c r="D132" i="3"/>
  <c r="L131" i="3"/>
  <c r="I131" i="3"/>
  <c r="H131" i="3"/>
  <c r="G131" i="3"/>
  <c r="D131" i="3"/>
  <c r="F130" i="3"/>
  <c r="K130" i="3" s="1"/>
  <c r="E130" i="3"/>
  <c r="M130" i="3" s="1"/>
  <c r="F129" i="3"/>
  <c r="M129" i="3" s="1"/>
  <c r="E129" i="3"/>
  <c r="K128" i="3"/>
  <c r="J128" i="3"/>
  <c r="F128" i="3"/>
  <c r="E128" i="3"/>
  <c r="M128" i="3" s="1"/>
  <c r="K127" i="3"/>
  <c r="F127" i="3"/>
  <c r="E127" i="3"/>
  <c r="J127" i="3" s="1"/>
  <c r="F126" i="3"/>
  <c r="K126" i="3" s="1"/>
  <c r="E126" i="3"/>
  <c r="J126" i="3" s="1"/>
  <c r="F125" i="3"/>
  <c r="M125" i="3" s="1"/>
  <c r="E125" i="3"/>
  <c r="K124" i="3"/>
  <c r="J124" i="3"/>
  <c r="F124" i="3"/>
  <c r="F131" i="3" s="1"/>
  <c r="E124" i="3"/>
  <c r="E131" i="3" s="1"/>
  <c r="D112" i="3"/>
  <c r="I111" i="3"/>
  <c r="H111" i="3"/>
  <c r="G111" i="3"/>
  <c r="D111" i="3"/>
  <c r="K110" i="3"/>
  <c r="J110" i="3"/>
  <c r="F110" i="3"/>
  <c r="E110" i="3"/>
  <c r="M110" i="3" s="1"/>
  <c r="E109" i="3"/>
  <c r="J109" i="3" s="1"/>
  <c r="F108" i="3"/>
  <c r="M108" i="3" s="1"/>
  <c r="E108" i="3"/>
  <c r="K107" i="3"/>
  <c r="J107" i="3"/>
  <c r="F107" i="3"/>
  <c r="E107" i="3"/>
  <c r="M107" i="3" s="1"/>
  <c r="K106" i="3"/>
  <c r="F106" i="3"/>
  <c r="E106" i="3"/>
  <c r="J106" i="3" s="1"/>
  <c r="F105" i="3"/>
  <c r="K105" i="3" s="1"/>
  <c r="E105" i="3"/>
  <c r="J105" i="3" s="1"/>
  <c r="F104" i="3"/>
  <c r="M104" i="3" s="1"/>
  <c r="E104" i="3"/>
  <c r="D95" i="3"/>
  <c r="L94" i="3"/>
  <c r="I94" i="3"/>
  <c r="H94" i="3"/>
  <c r="G94" i="3"/>
  <c r="D94" i="3"/>
  <c r="K93" i="3"/>
  <c r="J93" i="3"/>
  <c r="F93" i="3"/>
  <c r="E93" i="3"/>
  <c r="M93" i="3" s="1"/>
  <c r="K92" i="3"/>
  <c r="F92" i="3"/>
  <c r="E92" i="3"/>
  <c r="J92" i="3" s="1"/>
  <c r="F91" i="3"/>
  <c r="K91" i="3" s="1"/>
  <c r="E91" i="3"/>
  <c r="H44" i="2" s="1"/>
  <c r="F90" i="3"/>
  <c r="M90" i="3" s="1"/>
  <c r="E90" i="3"/>
  <c r="K89" i="3"/>
  <c r="J89" i="3"/>
  <c r="F89" i="3"/>
  <c r="E89" i="3"/>
  <c r="M89" i="3" s="1"/>
  <c r="K88" i="3"/>
  <c r="F88" i="3"/>
  <c r="E88" i="3"/>
  <c r="J88" i="3" s="1"/>
  <c r="F87" i="3"/>
  <c r="K87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M70" i="3" s="1"/>
  <c r="E70" i="3"/>
  <c r="K69" i="3"/>
  <c r="J69" i="3"/>
  <c r="F69" i="3"/>
  <c r="E69" i="3"/>
  <c r="M69" i="3" s="1"/>
  <c r="K68" i="3"/>
  <c r="F68" i="3"/>
  <c r="E68" i="3"/>
  <c r="J68" i="3" s="1"/>
  <c r="F67" i="3"/>
  <c r="K67" i="3" s="1"/>
  <c r="E67" i="3"/>
  <c r="J67" i="3" s="1"/>
  <c r="F66" i="3"/>
  <c r="M66" i="3" s="1"/>
  <c r="E66" i="3"/>
  <c r="K65" i="3"/>
  <c r="J65" i="3"/>
  <c r="F65" i="3"/>
  <c r="E65" i="3"/>
  <c r="M65" i="3" s="1"/>
  <c r="K64" i="3"/>
  <c r="F64" i="3"/>
  <c r="F72" i="3" s="1"/>
  <c r="E64" i="3"/>
  <c r="J64" i="3" s="1"/>
  <c r="D55" i="3"/>
  <c r="L54" i="3"/>
  <c r="I54" i="3"/>
  <c r="H54" i="3"/>
  <c r="G54" i="3"/>
  <c r="D54" i="3"/>
  <c r="F52" i="3"/>
  <c r="K52" i="3" s="1"/>
  <c r="E52" i="3"/>
  <c r="M52" i="3" s="1"/>
  <c r="F51" i="3"/>
  <c r="M51" i="3" s="1"/>
  <c r="E51" i="3"/>
  <c r="K50" i="3"/>
  <c r="J50" i="3"/>
  <c r="F50" i="3"/>
  <c r="E50" i="3"/>
  <c r="M50" i="3" s="1"/>
  <c r="K49" i="3"/>
  <c r="F49" i="3"/>
  <c r="E49" i="3"/>
  <c r="J49" i="3" s="1"/>
  <c r="F48" i="3"/>
  <c r="K48" i="3" s="1"/>
  <c r="E48" i="3"/>
  <c r="E54" i="3" s="1"/>
  <c r="F47" i="3"/>
  <c r="F54" i="3" s="1"/>
  <c r="E47" i="3"/>
  <c r="I34" i="3"/>
  <c r="H34" i="3"/>
  <c r="G34" i="3"/>
  <c r="D34" i="3"/>
  <c r="D35" i="3" s="1"/>
  <c r="F32" i="3"/>
  <c r="M32" i="3" s="1"/>
  <c r="E32" i="3"/>
  <c r="F31" i="3"/>
  <c r="K31" i="3" s="1"/>
  <c r="E31" i="3"/>
  <c r="K30" i="3"/>
  <c r="J30" i="3"/>
  <c r="F30" i="3"/>
  <c r="E30" i="3"/>
  <c r="M30" i="3" s="1"/>
  <c r="K29" i="3"/>
  <c r="F29" i="3"/>
  <c r="E29" i="3"/>
  <c r="J29" i="3" s="1"/>
  <c r="F28" i="3"/>
  <c r="K28" i="3" s="1"/>
  <c r="E28" i="3"/>
  <c r="H22" i="2" s="1"/>
  <c r="M22" i="2" s="1"/>
  <c r="F27" i="3"/>
  <c r="M27" i="3" s="1"/>
  <c r="E27" i="3"/>
  <c r="K26" i="3"/>
  <c r="J26" i="3"/>
  <c r="F26" i="3"/>
  <c r="E26" i="3"/>
  <c r="M26" i="3" s="1"/>
  <c r="D17" i="3"/>
  <c r="I16" i="3"/>
  <c r="H16" i="3"/>
  <c r="G16" i="3"/>
  <c r="D16" i="3"/>
  <c r="K15" i="3"/>
  <c r="J15" i="3"/>
  <c r="F15" i="3"/>
  <c r="E15" i="3"/>
  <c r="M15" i="3" s="1"/>
  <c r="K14" i="3"/>
  <c r="F14" i="3"/>
  <c r="E14" i="3"/>
  <c r="J14" i="3" s="1"/>
  <c r="M13" i="3"/>
  <c r="F13" i="3"/>
  <c r="K13" i="3" s="1"/>
  <c r="E13" i="3"/>
  <c r="E16" i="3" s="1"/>
  <c r="F12" i="3"/>
  <c r="M12" i="3" s="1"/>
  <c r="E12" i="3"/>
  <c r="K11" i="3"/>
  <c r="J11" i="3"/>
  <c r="F11" i="3"/>
  <c r="E11" i="3"/>
  <c r="M11" i="3" s="1"/>
  <c r="M10" i="3"/>
  <c r="K10" i="3"/>
  <c r="F10" i="3"/>
  <c r="E10" i="3"/>
  <c r="J10" i="3" s="1"/>
  <c r="I147" i="2"/>
  <c r="H147" i="2"/>
  <c r="M147" i="2" s="1"/>
  <c r="I146" i="2"/>
  <c r="H146" i="2"/>
  <c r="I145" i="2"/>
  <c r="H145" i="2"/>
  <c r="M145" i="2" s="1"/>
  <c r="I144" i="2"/>
  <c r="H144" i="2"/>
  <c r="L143" i="2"/>
  <c r="K143" i="2"/>
  <c r="J143" i="2"/>
  <c r="G143" i="2"/>
  <c r="AN138" i="2"/>
  <c r="AM138" i="2"/>
  <c r="AL138" i="2"/>
  <c r="AK138" i="2"/>
  <c r="AJ138" i="2"/>
  <c r="AI138" i="2"/>
  <c r="AH138" i="2"/>
  <c r="AG138" i="2"/>
  <c r="AF138" i="2"/>
  <c r="AE138" i="2"/>
  <c r="AD138" i="2"/>
  <c r="AC137" i="2"/>
  <c r="AB137" i="2"/>
  <c r="AA137" i="2"/>
  <c r="Z137" i="2"/>
  <c r="Y137" i="2"/>
  <c r="L136" i="2"/>
  <c r="K136" i="2"/>
  <c r="J136" i="2"/>
  <c r="AC134" i="2"/>
  <c r="AB134" i="2"/>
  <c r="AA134" i="2"/>
  <c r="Z134" i="2"/>
  <c r="Y134" i="2"/>
  <c r="M119" i="2"/>
  <c r="J119" i="2"/>
  <c r="M110" i="2"/>
  <c r="M107" i="2"/>
  <c r="J107" i="2"/>
  <c r="H105" i="2"/>
  <c r="H104" i="2"/>
  <c r="H103" i="2"/>
  <c r="H101" i="2"/>
  <c r="AC99" i="2"/>
  <c r="AB99" i="2"/>
  <c r="AA99" i="2"/>
  <c r="Z99" i="2"/>
  <c r="Y99" i="2"/>
  <c r="I99" i="2"/>
  <c r="H89" i="2"/>
  <c r="M88" i="2"/>
  <c r="M87" i="2"/>
  <c r="H86" i="2"/>
  <c r="M85" i="2"/>
  <c r="G84" i="2"/>
  <c r="H83" i="2"/>
  <c r="M82" i="2"/>
  <c r="M81" i="2"/>
  <c r="M79" i="2"/>
  <c r="M78" i="2"/>
  <c r="K78" i="2"/>
  <c r="M76" i="2"/>
  <c r="K75" i="2"/>
  <c r="G75" i="2"/>
  <c r="H74" i="2"/>
  <c r="H73" i="2"/>
  <c r="H72" i="2"/>
  <c r="H71" i="2"/>
  <c r="H70" i="2"/>
  <c r="X66" i="2"/>
  <c r="W66" i="2"/>
  <c r="V66" i="2"/>
  <c r="U66" i="2"/>
  <c r="T66" i="2"/>
  <c r="S66" i="2"/>
  <c r="R66" i="2"/>
  <c r="Q66" i="2"/>
  <c r="P66" i="2"/>
  <c r="O66" i="2"/>
  <c r="N66" i="2"/>
  <c r="L66" i="2"/>
  <c r="K66" i="2"/>
  <c r="J66" i="2"/>
  <c r="G66" i="2"/>
  <c r="I64" i="2"/>
  <c r="I66" i="2" s="1"/>
  <c r="H64" i="2"/>
  <c r="M64" i="2" s="1"/>
  <c r="M66" i="2" s="1"/>
  <c r="X62" i="2"/>
  <c r="W62" i="2"/>
  <c r="V62" i="2"/>
  <c r="U62" i="2"/>
  <c r="T62" i="2"/>
  <c r="S62" i="2"/>
  <c r="R62" i="2"/>
  <c r="Q62" i="2"/>
  <c r="P62" i="2"/>
  <c r="O62" i="2"/>
  <c r="N62" i="2"/>
  <c r="L62" i="2"/>
  <c r="K62" i="2"/>
  <c r="J62" i="2"/>
  <c r="G62" i="2"/>
  <c r="I61" i="2"/>
  <c r="H61" i="2"/>
  <c r="I60" i="2"/>
  <c r="M60" i="2" s="1"/>
  <c r="I59" i="2"/>
  <c r="M59" i="2" s="1"/>
  <c r="H58" i="2"/>
  <c r="AC55" i="2"/>
  <c r="AB55" i="2"/>
  <c r="AA55" i="2"/>
  <c r="Z55" i="2"/>
  <c r="Y55" i="2"/>
  <c r="L51" i="2"/>
  <c r="J51" i="2"/>
  <c r="J48" i="2"/>
  <c r="H47" i="2"/>
  <c r="G47" i="2"/>
  <c r="G45" i="2" s="1"/>
  <c r="G44" i="2"/>
  <c r="J40" i="2"/>
  <c r="I40" i="2"/>
  <c r="H40" i="2"/>
  <c r="G40" i="2"/>
  <c r="I39" i="2"/>
  <c r="H39" i="2"/>
  <c r="G39" i="2"/>
  <c r="J38" i="2"/>
  <c r="G38" i="2"/>
  <c r="I37" i="2"/>
  <c r="I36" i="2"/>
  <c r="H36" i="2"/>
  <c r="G36" i="2"/>
  <c r="G34" i="2"/>
  <c r="AC30" i="2"/>
  <c r="AB30" i="2"/>
  <c r="AA30" i="2"/>
  <c r="Z30" i="2"/>
  <c r="Y30" i="2"/>
  <c r="M29" i="2"/>
  <c r="J29" i="2"/>
  <c r="M28" i="2"/>
  <c r="M27" i="2"/>
  <c r="M26" i="2"/>
  <c r="G25" i="2"/>
  <c r="M24" i="2"/>
  <c r="K23" i="2"/>
  <c r="H23" i="2"/>
  <c r="M23" i="2" s="1"/>
  <c r="G22" i="2"/>
  <c r="L21" i="2"/>
  <c r="H21" i="2"/>
  <c r="G21" i="2"/>
  <c r="M20" i="2"/>
  <c r="J20" i="2"/>
  <c r="M19" i="2"/>
  <c r="H18" i="2"/>
  <c r="M18" i="2" s="1"/>
  <c r="G18" i="2"/>
  <c r="M17" i="2"/>
  <c r="I16" i="2"/>
  <c r="I30" i="2" s="1"/>
  <c r="M15" i="2"/>
  <c r="M14" i="2"/>
  <c r="H13" i="2"/>
  <c r="H11" i="2" s="1"/>
  <c r="G13" i="2"/>
  <c r="G11" i="2" s="1"/>
  <c r="N12" i="2"/>
  <c r="M12" i="2"/>
  <c r="T38" i="1"/>
  <c r="Q38" i="1"/>
  <c r="N38" i="1"/>
  <c r="J38" i="1"/>
  <c r="G38" i="1"/>
  <c r="E38" i="1"/>
  <c r="W37" i="1"/>
  <c r="W36" i="1"/>
  <c r="W35" i="1"/>
  <c r="W34" i="1"/>
  <c r="AA135" i="2" l="1"/>
  <c r="I135" i="2"/>
  <c r="AB135" i="2"/>
  <c r="I55" i="2"/>
  <c r="M55" i="2"/>
  <c r="H62" i="2"/>
  <c r="Z135" i="2"/>
  <c r="M144" i="2"/>
  <c r="Y135" i="2"/>
  <c r="I143" i="2"/>
  <c r="H143" i="2"/>
  <c r="M146" i="2"/>
  <c r="M143" i="2" s="1"/>
  <c r="G99" i="2"/>
  <c r="G135" i="2" s="1"/>
  <c r="AC135" i="2"/>
  <c r="E159" i="3"/>
  <c r="F160" i="3" s="1"/>
  <c r="E156" i="3"/>
  <c r="F157" i="3" s="1"/>
  <c r="F161" i="3"/>
  <c r="E152" i="3"/>
  <c r="F152" i="3" s="1"/>
  <c r="M28" i="3"/>
  <c r="M48" i="3"/>
  <c r="M67" i="3"/>
  <c r="M71" i="3"/>
  <c r="M87" i="3"/>
  <c r="M105" i="3"/>
  <c r="E111" i="3"/>
  <c r="M126" i="3"/>
  <c r="D151" i="3"/>
  <c r="M13" i="2"/>
  <c r="I62" i="2"/>
  <c r="M14" i="3"/>
  <c r="F16" i="3"/>
  <c r="J27" i="3"/>
  <c r="M29" i="3"/>
  <c r="J31" i="3"/>
  <c r="E34" i="3"/>
  <c r="E151" i="3" s="1"/>
  <c r="J47" i="3"/>
  <c r="J51" i="3"/>
  <c r="J66" i="3"/>
  <c r="J72" i="3" s="1"/>
  <c r="M68" i="3"/>
  <c r="M88" i="3"/>
  <c r="J90" i="3"/>
  <c r="M92" i="3"/>
  <c r="F94" i="3"/>
  <c r="J104" i="3"/>
  <c r="J111" i="3" s="1"/>
  <c r="M106" i="3"/>
  <c r="J108" i="3"/>
  <c r="F111" i="3"/>
  <c r="J125" i="3"/>
  <c r="J131" i="3" s="1"/>
  <c r="M127" i="3"/>
  <c r="J129" i="3"/>
  <c r="M141" i="3"/>
  <c r="M149" i="3" s="1"/>
  <c r="J144" i="3"/>
  <c r="J149" i="3" s="1"/>
  <c r="M146" i="3"/>
  <c r="J148" i="3"/>
  <c r="E149" i="3"/>
  <c r="D152" i="3"/>
  <c r="H66" i="2"/>
  <c r="G30" i="2"/>
  <c r="H84" i="2"/>
  <c r="M84" i="2" s="1"/>
  <c r="J12" i="3"/>
  <c r="J32" i="3"/>
  <c r="M49" i="3"/>
  <c r="M64" i="3"/>
  <c r="J70" i="3"/>
  <c r="H34" i="2"/>
  <c r="H38" i="2"/>
  <c r="M61" i="2"/>
  <c r="M62" i="2" s="1"/>
  <c r="H75" i="2"/>
  <c r="K12" i="3"/>
  <c r="K16" i="3" s="1"/>
  <c r="J13" i="3"/>
  <c r="K27" i="3"/>
  <c r="J28" i="3"/>
  <c r="K32" i="3"/>
  <c r="F34" i="3"/>
  <c r="K47" i="3"/>
  <c r="J48" i="3"/>
  <c r="K51" i="3"/>
  <c r="K54" i="3" s="1"/>
  <c r="J52" i="3"/>
  <c r="K66" i="3"/>
  <c r="K70" i="3"/>
  <c r="E72" i="3"/>
  <c r="J87" i="3"/>
  <c r="J94" i="3" s="1"/>
  <c r="K90" i="3"/>
  <c r="J91" i="3"/>
  <c r="K104" i="3"/>
  <c r="K111" i="3" s="1"/>
  <c r="K108" i="3"/>
  <c r="M124" i="3"/>
  <c r="M131" i="3" s="1"/>
  <c r="K125" i="3"/>
  <c r="K131" i="3" s="1"/>
  <c r="K129" i="3"/>
  <c r="J130" i="3"/>
  <c r="K144" i="3"/>
  <c r="K149" i="3" s="1"/>
  <c r="J145" i="3"/>
  <c r="K148" i="3"/>
  <c r="D159" i="3"/>
  <c r="J16" i="3"/>
  <c r="K94" i="3"/>
  <c r="M91" i="3"/>
  <c r="M16" i="2"/>
  <c r="W38" i="1"/>
  <c r="H25" i="2"/>
  <c r="M25" i="2" s="1"/>
  <c r="I51" i="2"/>
  <c r="M47" i="3"/>
  <c r="M21" i="2"/>
  <c r="H32" i="2"/>
  <c r="H55" i="2" s="1"/>
  <c r="I67" i="2"/>
  <c r="G32" i="2"/>
  <c r="G55" i="2" s="1"/>
  <c r="K72" i="3" l="1"/>
  <c r="K34" i="3"/>
  <c r="J54" i="3"/>
  <c r="J34" i="3"/>
  <c r="M94" i="3"/>
  <c r="F151" i="3"/>
  <c r="F159" i="3"/>
  <c r="G67" i="2"/>
  <c r="F154" i="3"/>
  <c r="M75" i="2"/>
  <c r="M99" i="2" s="1"/>
  <c r="H99" i="2"/>
  <c r="H135" i="2" s="1"/>
  <c r="H30" i="2"/>
  <c r="F153" i="3"/>
  <c r="F156" i="3"/>
  <c r="F158" i="3"/>
  <c r="M30" i="2" l="1"/>
  <c r="M67" i="2" s="1"/>
  <c r="M136" i="2" s="1"/>
  <c r="H67" i="2"/>
  <c r="H136" i="2" s="1"/>
  <c r="G136" i="2"/>
  <c r="W142" i="2" s="1"/>
  <c r="Y67" i="2"/>
  <c r="Q142" i="2" l="1"/>
  <c r="Y1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ID#AAAAZmAe5Z0
Admin    (2022-05-19 16:51:59)
еп 16з</t>
        </r>
      </text>
    </comment>
    <comment ref="B1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ID#AAAAZmAe5Zk
Admin    (2022-05-19 16:51:59)
перенос из проф.дисц</t>
        </r>
      </text>
    </comment>
    <comment ref="G19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ID#AAAAZmAe5Yw
Admin    (2022-05-19 16:51:59)
денне -3,5</t>
        </r>
      </text>
    </comment>
    <comment ref="G20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ID#AAAAZmAe5aA
Admin    (2022-05-19 16:51:59)
денне-4К</t>
        </r>
      </text>
    </comment>
    <comment ref="G22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ID#AAAAZmAe5Zs
Admin    (2022-05-19 16:51:59)
денне- 6К</t>
        </r>
      </text>
    </comment>
    <comment ref="G23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ID#AAAAZl8Yvc0
Admin    (2022-05-19 16:51:59)
денне-6К</t>
        </r>
      </text>
    </comment>
    <comment ref="G24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ID#AAAAZl8Yvc4
Admin    (2022-05-19 16:51:59)
денне 6К</t>
        </r>
      </text>
    </comment>
    <comment ref="G25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ID#AAAAZl8Yvcw
Admin    (2022-05-19 16:51:59)
денне 6к</t>
        </r>
      </text>
    </comment>
    <comment ref="G33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ID#AAAAZmAe5Z8
Admin    (2022-05-19 16:51:59)
денне 6</t>
        </r>
      </text>
    </comment>
    <comment ref="G35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======
ID#AAAAZmAe5aI
Admin    (2022-05-19 16:51:59)
денне 4</t>
        </r>
      </text>
    </comment>
    <comment ref="B4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======
ID#AAAAZl8YvdI
Admin    (2022-05-19 16:51:59)
у 2019  вільн
/в</t>
        </r>
      </text>
    </comment>
    <comment ref="G42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ID#AAAAZmAe5Z4
Admin    (2022-05-19 16:51:59)
деннне 5к</t>
        </r>
      </text>
    </comment>
    <comment ref="G43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======
ID#AAAAZmAe5Ys
Admin    (2022-05-19 16:51:59)
денне 4</t>
        </r>
      </text>
    </comment>
    <comment ref="B4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ID#AAAAZmAe5Zg
Admin    (2022-05-19 16:51:59)
нова дисц</t>
        </r>
      </text>
    </comment>
    <comment ref="G4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ID#AAAAZmAe5ZA
Admin    (2022-05-19 16:51:59)
денне 4</t>
        </r>
      </text>
    </comment>
    <comment ref="B48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======
ID#AAAAZl8Yvco
Admin    (2022-05-19 16:51:59)
вместо звітність підпр...в</t>
        </r>
      </text>
    </comment>
    <comment ref="AD55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======
ID#AAAAZmAe5ZE
Admin    (2022-05-19 16:51:59)
за годинами семестрами</t>
        </r>
      </text>
    </comment>
    <comment ref="G64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======
ID#AAAAZl8YvdM
Admin    (2022-05-19 16:51:59)
денне 6К-та, + для 240К</t>
        </r>
      </text>
    </comment>
    <comment ref="AD67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ID#AAAAZmAe5Zo
Admin    (2022-05-19 16:51:59)
за семестрами</t>
        </r>
      </text>
    </comment>
    <comment ref="G75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======
ID#AAAAZl8YvdE
Admin    (2022-05-19 16:51:59)
денне 4</t>
        </r>
      </text>
    </comment>
    <comment ref="B90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======
ID#AAAAZl8Yvc8
Admin    (2022-05-19 16:51:59)
нові дисц</t>
        </r>
      </text>
    </comment>
    <comment ref="D116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ID#AAAAZmAe5ZQ
Admin    (2022-05-19 16:51:59)
денне екз</t>
        </r>
      </text>
    </comment>
    <comment ref="D117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======
ID#AAAAZmAe5Y4
Admin    (2022-05-19 16:51:59)
денне екз</t>
        </r>
      </text>
    </comment>
    <comment ref="B131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======
ID#AAAAZmAe5ZU
Admin    (2022-05-19 16:51:59)
новая?</t>
        </r>
      </text>
    </comment>
    <comment ref="B132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======
ID#AAAAZmAe5ZI
Admin    (2022-05-19 16:51:59)
уточнить у смирновой</t>
        </r>
      </text>
    </comment>
    <comment ref="G134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0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ID#AAAAZmAe5Y0
Admin    (2022-05-19 16:51:59)
было так</t>
        </r>
      </text>
    </comment>
    <comment ref="L2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======
ID#AAAAZl8Yvcs
Admin    (2022-05-19 16:51:59)
был залик, а сейчас диф?</t>
        </r>
      </text>
    </comment>
    <comment ref="H28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======
ID#AAAAZmAe5aE
Admin    (2022-05-19 16:51:59)
было 18 пр+18 лаб</t>
        </r>
      </text>
    </comment>
    <comment ref="C3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======
ID#AAAAZmAe5Zw
Admin    (2022-05-19 16:51:59)
нет у заочки</t>
        </r>
      </text>
    </comment>
    <comment ref="D3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======
ID#AAAAZl8YvdA
Admin    (2022-05-19 16:51:59)
денне 4,5К-та</t>
        </r>
      </text>
    </comment>
    <comment ref="C92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======
ID#AAAAZmAe5ZY
Admin    (2022-05-19 16:51:59)
раньше залик</t>
        </r>
      </text>
    </comment>
    <comment ref="D143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<sst xmlns="http://schemas.openxmlformats.org/spreadsheetml/2006/main" count="1285" uniqueCount="397">
  <si>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</si>
  <si>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</si>
  <si>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</si>
  <si>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</si>
  <si>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</si>
  <si>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</si>
  <si>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</si>
  <si>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</si>
  <si>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</si>
  <si>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підготовки: </t>
    </r>
    <r>
      <rPr>
        <b/>
        <sz val="20"/>
        <color theme="1"/>
        <rFont val="Times New Roman"/>
        <family val="1"/>
      </rPr>
      <t>бакалавра</t>
    </r>
  </si>
  <si>
    <t>Срок навчання - 3 роки 10 місяців</t>
  </si>
  <si>
    <r>
      <rPr>
        <sz val="20"/>
        <color theme="1"/>
        <rFont val="Times New Roman"/>
        <family val="1"/>
      </rPr>
      <t xml:space="preserve">з галузі знань: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</si>
  <si>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повної загальної середньої освіти</t>
  </si>
  <si>
    <r>
      <rPr>
        <sz val="20"/>
        <color theme="1"/>
        <rFont val="Times New Roman"/>
        <family val="1"/>
      </rPr>
      <t>спеціальність:</t>
    </r>
    <r>
      <rPr>
        <b/>
        <sz val="20"/>
        <color theme="1"/>
        <rFont val="Times New Roman"/>
        <family val="1"/>
      </rPr>
      <t xml:space="preserve"> 051 Економіка</t>
    </r>
  </si>
  <si>
    <r>
      <rPr>
        <sz val="20"/>
        <color theme="1"/>
        <rFont val="Times New Roman"/>
        <family val="1"/>
      </rPr>
      <t xml:space="preserve">форма навчання:   </t>
    </r>
    <r>
      <rPr>
        <b/>
        <sz val="20"/>
        <color theme="1"/>
        <rFont val="Times New Roman"/>
        <family val="1"/>
      </rPr>
      <t xml:space="preserve"> заочна</t>
    </r>
  </si>
  <si>
    <r>
      <rPr>
        <sz val="20"/>
        <color theme="1"/>
        <rFont val="Times New Roman"/>
        <family val="1"/>
      </rPr>
      <t xml:space="preserve">освітня програма: </t>
    </r>
    <r>
      <rPr>
        <b/>
        <sz val="20"/>
        <color theme="1"/>
        <rFont val="Times New Roman"/>
        <family val="1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</si>
  <si>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</si>
  <si>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</si>
  <si>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</si>
  <si>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</si>
  <si>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</si>
  <si>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</si>
  <si>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</si>
  <si>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</si>
  <si>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</si>
  <si>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</si>
  <si>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</si>
  <si>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</si>
  <si>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</si>
  <si>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</si>
  <si>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</si>
  <si>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</si>
  <si>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</si>
  <si>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</si>
  <si>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</si>
  <si>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</si>
  <si>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</si>
  <si>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</si>
  <si>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</si>
  <si>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</si>
  <si>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</si>
  <si>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</si>
  <si>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</si>
  <si>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</si>
  <si>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</si>
  <si>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</si>
  <si>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</si>
  <si>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</si>
  <si>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</si>
  <si>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</si>
  <si>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</si>
  <si>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</si>
  <si>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</si>
  <si>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</si>
  <si>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</si>
  <si>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</si>
  <si>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Виробнича 1 (економічна)</t>
  </si>
  <si>
    <t>Виробнича 2 (аналітична)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</si>
  <si>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</si>
  <si>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</si>
  <si>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</si>
  <si>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</si>
  <si>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</si>
  <si>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</si>
  <si>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</si>
  <si>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</si>
  <si>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</si>
  <si>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</si>
  <si>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</si>
  <si>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</si>
  <si>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</si>
  <si>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</si>
  <si>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</si>
  <si>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</si>
  <si>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</si>
  <si>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</si>
  <si>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</si>
  <si>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</si>
  <si>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</si>
  <si>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</si>
  <si>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</si>
  <si>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</si>
  <si>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</si>
  <si>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</si>
  <si>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</si>
  <si>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</si>
  <si>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</si>
  <si>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</si>
  <si>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</si>
  <si>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</si>
  <si>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</si>
  <si>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</si>
  <si>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</si>
  <si>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</si>
  <si>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</si>
  <si>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</si>
  <si>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</si>
  <si>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</si>
  <si>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</si>
  <si>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</si>
  <si>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</si>
  <si>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</si>
  <si>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</si>
  <si>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</si>
  <si>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</si>
  <si>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</si>
  <si>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</si>
  <si>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</si>
  <si>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</si>
  <si>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</si>
  <si>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</si>
  <si>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</si>
  <si>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</si>
  <si>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</si>
  <si>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</si>
  <si>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</si>
  <si>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</si>
  <si>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</si>
  <si>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</si>
  <si>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</si>
  <si>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</si>
  <si>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</si>
  <si>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</si>
  <si>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</si>
  <si>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</si>
  <si>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</si>
  <si>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Ділове листування іноземною мовою</t>
  </si>
  <si>
    <t>Безпека життєдіяльності та основи охорони праці</t>
  </si>
  <si>
    <t>0/4</t>
  </si>
  <si>
    <t>Разом:</t>
  </si>
  <si>
    <t>56/16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</si>
  <si>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</si>
  <si>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</si>
  <si>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</si>
  <si>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</si>
  <si>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</si>
  <si>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</si>
  <si>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</si>
  <si>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</si>
  <si>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</si>
  <si>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</si>
  <si>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</si>
  <si>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</si>
  <si>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</si>
  <si>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</si>
  <si>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</si>
  <si>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</si>
  <si>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</si>
  <si>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</si>
  <si>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</si>
  <si>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</si>
  <si>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</si>
  <si>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</si>
  <si>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</si>
  <si>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</si>
  <si>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</si>
  <si>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</si>
  <si>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</si>
  <si>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</si>
  <si>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</si>
  <si>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</si>
  <si>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</si>
  <si>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</si>
  <si>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</si>
  <si>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</si>
  <si>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</si>
  <si>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</si>
  <si>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</si>
  <si>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</si>
  <si>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</si>
  <si>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</si>
  <si>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</si>
  <si>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Курсова робота "Проектний аналіз"</t>
  </si>
  <si>
    <t>8д</t>
  </si>
  <si>
    <t>Разом п.1.2</t>
  </si>
  <si>
    <t>28/6</t>
  </si>
  <si>
    <t>24/6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</si>
  <si>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</si>
  <si>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</si>
  <si>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</si>
  <si>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</si>
  <si>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</si>
  <si>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</si>
  <si>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1.3.4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</si>
  <si>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</si>
  <si>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</si>
  <si>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</si>
  <si>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</si>
  <si>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</si>
  <si>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</si>
  <si>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16/0</t>
  </si>
  <si>
    <t>2. ДИСЦИПЛІНИ ВІЛЬНОГО ВИБОРУ</t>
  </si>
  <si>
    <t>2.1.  Цикл загальної підготовки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</si>
  <si>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</si>
  <si>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</si>
  <si>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</si>
  <si>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</si>
  <si>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</si>
  <si>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</si>
  <si>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</si>
  <si>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</si>
  <si>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</si>
  <si>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</si>
  <si>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</si>
  <si>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</si>
  <si>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</si>
  <si>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</si>
  <si>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</si>
  <si>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</si>
  <si>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</si>
  <si>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</si>
  <si>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</si>
  <si>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</si>
  <si>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</si>
  <si>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</si>
  <si>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</si>
  <si>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</si>
  <si>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</si>
  <si>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</si>
  <si>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</si>
  <si>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</si>
  <si>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</si>
  <si>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</si>
  <si>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</si>
  <si>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</si>
  <si>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</si>
  <si>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</si>
  <si>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</si>
  <si>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8, 8</t>
  </si>
  <si>
    <t>2.2.1</t>
  </si>
  <si>
    <t>Основи бізнесу</t>
  </si>
  <si>
    <t>2.2.2</t>
  </si>
  <si>
    <t>Дисципліни з інших ОП ДДМА</t>
  </si>
  <si>
    <t>2.2.3</t>
  </si>
  <si>
    <t>6/2</t>
  </si>
  <si>
    <t>2.2.4</t>
  </si>
  <si>
    <t>Логістика</t>
  </si>
  <si>
    <t>2.2.5</t>
  </si>
  <si>
    <t>2.2.6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</si>
  <si>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</si>
  <si>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</si>
  <si>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</si>
  <si>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</si>
  <si>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</si>
  <si>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</si>
  <si>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</si>
  <si>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</si>
  <si>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>2.2.11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</si>
  <si>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</si>
  <si>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</si>
  <si>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</si>
  <si>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</si>
  <si>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</si>
  <si>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</si>
  <si>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</si>
  <si>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</si>
  <si>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Бізнес-культура та бізнес-айдентика</t>
  </si>
  <si>
    <t>2.2.17</t>
  </si>
  <si>
    <t>8</t>
  </si>
  <si>
    <t>Методи прийняття управлінських рішень</t>
  </si>
  <si>
    <t>Ринок праці</t>
  </si>
  <si>
    <t>Разом п. 2.2</t>
  </si>
  <si>
    <t>12/12</t>
  </si>
  <si>
    <t>Разом вибіркові компоненти освітньої програми</t>
  </si>
  <si>
    <t>Загальна кількість</t>
  </si>
  <si>
    <t>60</t>
  </si>
  <si>
    <t>68</t>
  </si>
  <si>
    <t>62</t>
  </si>
  <si>
    <t>64</t>
  </si>
  <si>
    <t>58</t>
  </si>
  <si>
    <t>52</t>
  </si>
  <si>
    <t>семестровка</t>
  </si>
  <si>
    <t>ауд</t>
  </si>
  <si>
    <t>по плану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</si>
  <si>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</si>
  <si>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</si>
  <si>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</si>
  <si>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</si>
  <si>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</si>
  <si>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</si>
  <si>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</si>
  <si>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</si>
  <si>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</si>
  <si>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</si>
  <si>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</si>
  <si>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</si>
  <si>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</si>
  <si>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</si>
  <si>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</si>
  <si>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</si>
  <si>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</si>
  <si>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</si>
  <si>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</si>
  <si>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</si>
  <si>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</si>
  <si>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</si>
  <si>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</si>
  <si>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</si>
  <si>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</si>
  <si>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</si>
  <si>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</si>
  <si>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</si>
  <si>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</si>
  <si>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</si>
  <si>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</si>
  <si>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</si>
  <si>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</si>
  <si>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</si>
  <si>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</si>
  <si>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</si>
  <si>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</si>
  <si>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</si>
  <si>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</si>
  <si>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</si>
  <si>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</si>
  <si>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</si>
  <si>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</si>
  <si>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</si>
  <si>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</si>
  <si>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</si>
  <si>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</si>
  <si>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</si>
  <si>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</si>
  <si>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</si>
  <si>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</si>
  <si>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</si>
  <si>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</si>
  <si>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</si>
  <si>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</si>
  <si>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</si>
  <si>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</si>
  <si>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</si>
  <si>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</si>
  <si>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</si>
  <si>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</si>
  <si>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</si>
  <si>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</si>
  <si>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</si>
  <si>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</si>
  <si>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</si>
  <si>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</si>
  <si>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</si>
  <si>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</si>
  <si>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</si>
  <si>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</si>
  <si>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</si>
  <si>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</si>
  <si>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</si>
  <si>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</si>
  <si>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</si>
  <si>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</si>
  <si>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</si>
  <si>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</si>
  <si>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</si>
  <si>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</si>
  <si>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</si>
  <si>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</si>
  <si>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</si>
  <si>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</si>
  <si>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</si>
  <si>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</si>
  <si>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</si>
  <si>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</si>
  <si>
    <t>Самоменджмент</t>
  </si>
  <si>
    <t>Курсова робота "Економічний аналіз"</t>
  </si>
  <si>
    <t>Проєктний аналіз</t>
  </si>
  <si>
    <t xml:space="preserve">Проектний аналіз </t>
  </si>
  <si>
    <t>Курсова робота "Проєктний аналіз"</t>
  </si>
  <si>
    <t>1.2.15</t>
  </si>
  <si>
    <t>Проєктування бізнес-процесів</t>
  </si>
  <si>
    <t>Бізнес-аналітика</t>
  </si>
  <si>
    <t>28/2</t>
  </si>
  <si>
    <t>26/2</t>
  </si>
  <si>
    <t>44/6</t>
  </si>
  <si>
    <t>Економіка добробуту</t>
  </si>
  <si>
    <t>Вибіркова дисципліна 4 семестру</t>
  </si>
  <si>
    <t>Бізнес-культура</t>
  </si>
  <si>
    <t xml:space="preserve">Мотивація персоналу </t>
  </si>
  <si>
    <t>7, 7, 7, 7</t>
  </si>
  <si>
    <t>Огрунтування господарських рішень та оцінка ризиків</t>
  </si>
  <si>
    <t>16/8</t>
  </si>
  <si>
    <t>20/8</t>
  </si>
  <si>
    <t>52/8</t>
  </si>
  <si>
    <t>36/8</t>
  </si>
  <si>
    <t>38/6</t>
  </si>
  <si>
    <t>36/4</t>
  </si>
  <si>
    <t>32/12</t>
  </si>
  <si>
    <t>24/4</t>
  </si>
  <si>
    <t>"    "                  2024    р.</t>
  </si>
  <si>
    <t>1.1.2</t>
  </si>
  <si>
    <t>1.2.12.1</t>
  </si>
  <si>
    <t>1.1.12.2</t>
  </si>
  <si>
    <t>1.2.14.1</t>
  </si>
  <si>
    <t>1.2.14.2</t>
  </si>
  <si>
    <t>2.2.16</t>
  </si>
  <si>
    <t>Н/П</t>
  </si>
  <si>
    <t>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</si>
</sst>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9">
    <font>
      <sz val="11"/>
      <color theme="1"/>
      <name val="Calibri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sz val="12"/>
      <color rgb="FF00B0F0"/>
      <name val="Times New Roman"/>
      <family val="1"/>
    </font>
    <font>
      <sz val="9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20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7" fillId="0" borderId="146"/>
  </cellStyleXfs>
  <cellXfs count="9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7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vertical="center"/>
    </xf>
    <xf numFmtId="1" fontId="14" fillId="2" borderId="68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 wrapText="1"/>
    </xf>
    <xf numFmtId="49" fontId="14" fillId="2" borderId="135" xfId="0" applyNumberFormat="1" applyFont="1" applyFill="1" applyBorder="1" applyAlignment="1">
      <alignment horizontal="center" vertical="center" wrapText="1"/>
    </xf>
    <xf numFmtId="49" fontId="14" fillId="2" borderId="12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1" fontId="14" fillId="2" borderId="1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49" fontId="14" fillId="2" borderId="13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167" fontId="19" fillId="4" borderId="122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16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67" fontId="26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7" fillId="5" borderId="69" xfId="0" applyFont="1" applyFill="1" applyBorder="1"/>
    <xf numFmtId="0" fontId="26" fillId="5" borderId="69" xfId="0" applyFont="1" applyFill="1" applyBorder="1"/>
    <xf numFmtId="0" fontId="26" fillId="0" borderId="15" xfId="0" applyFont="1" applyBorder="1" applyAlignment="1">
      <alignment horizontal="left" vertical="center" wrapText="1"/>
    </xf>
    <xf numFmtId="172" fontId="23" fillId="0" borderId="15" xfId="0" applyNumberFormat="1" applyFont="1" applyBorder="1" applyAlignment="1">
      <alignment horizontal="center" vertical="center"/>
    </xf>
    <xf numFmtId="165" fontId="23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85" xfId="0" applyFont="1" applyBorder="1" applyAlignment="1">
      <alignment horizontal="left" wrapText="1"/>
    </xf>
    <xf numFmtId="167" fontId="26" fillId="0" borderId="36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wrapText="1"/>
    </xf>
    <xf numFmtId="1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/>
    <xf numFmtId="167" fontId="26" fillId="4" borderId="15" xfId="0" applyNumberFormat="1" applyFont="1" applyFill="1" applyBorder="1" applyAlignment="1">
      <alignment horizontal="center" vertical="center"/>
    </xf>
    <xf numFmtId="172" fontId="26" fillId="0" borderId="0" xfId="0" applyNumberFormat="1" applyFont="1"/>
    <xf numFmtId="170" fontId="23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0" xfId="0" applyNumberFormat="1" applyFont="1"/>
    <xf numFmtId="2" fontId="27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0" fontId="23" fillId="0" borderId="0" xfId="0" applyFont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79" xfId="0" applyNumberFormat="1" applyFont="1" applyBorder="1" applyAlignment="1">
      <alignment horizontal="center" vertical="center" wrapText="1"/>
    </xf>
    <xf numFmtId="49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8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14" fillId="0" borderId="80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left" vertical="center" wrapText="1"/>
    </xf>
    <xf numFmtId="166" fontId="15" fillId="0" borderId="16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14" fillId="0" borderId="82" xfId="0" applyNumberFormat="1" applyFont="1" applyBorder="1" applyAlignment="1">
      <alignment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19" fillId="0" borderId="82" xfId="0" applyNumberFormat="1" applyFont="1" applyBorder="1" applyAlignment="1">
      <alignment vertical="center" wrapText="1"/>
    </xf>
    <xf numFmtId="1" fontId="36" fillId="0" borderId="11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1" fontId="36" fillId="0" borderId="22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166" fontId="36" fillId="0" borderId="22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6" fillId="0" borderId="8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68" fontId="2" fillId="0" borderId="88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166" fontId="2" fillId="0" borderId="89" xfId="0" applyNumberFormat="1" applyFont="1" applyBorder="1" applyAlignment="1">
      <alignment horizontal="center" vertical="center"/>
    </xf>
    <xf numFmtId="166" fontId="2" fillId="0" borderId="86" xfId="0" applyNumberFormat="1" applyFont="1" applyBorder="1" applyAlignment="1">
      <alignment horizontal="center" vertical="center"/>
    </xf>
    <xf numFmtId="166" fontId="2" fillId="0" borderId="87" xfId="0" applyNumberFormat="1" applyFont="1" applyBorder="1" applyAlignment="1">
      <alignment horizontal="center" vertical="center"/>
    </xf>
    <xf numFmtId="166" fontId="2" fillId="0" borderId="90" xfId="0" applyNumberFormat="1" applyFont="1" applyBorder="1" applyAlignment="1">
      <alignment horizontal="center" vertical="center"/>
    </xf>
    <xf numFmtId="49" fontId="2" fillId="0" borderId="89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9" fontId="2" fillId="0" borderId="100" xfId="0" applyNumberFormat="1" applyFont="1" applyBorder="1" applyAlignment="1">
      <alignment horizontal="center" vertical="center"/>
    </xf>
    <xf numFmtId="170" fontId="2" fillId="0" borderId="10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0" fontId="2" fillId="0" borderId="2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9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168" fontId="2" fillId="0" borderId="101" xfId="0" applyNumberFormat="1" applyFont="1" applyBorder="1" applyAlignment="1">
      <alignment horizontal="center" vertical="center"/>
    </xf>
    <xf numFmtId="170" fontId="2" fillId="0" borderId="10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49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68" fontId="2" fillId="0" borderId="45" xfId="0" applyNumberFormat="1" applyFont="1" applyBorder="1" applyAlignment="1">
      <alignment horizontal="center" vertical="center"/>
    </xf>
    <xf numFmtId="170" fontId="2" fillId="0" borderId="45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1" fontId="2" fillId="0" borderId="9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" fontId="2" fillId="0" borderId="10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64" fontId="17" fillId="0" borderId="69" xfId="0" applyNumberFormat="1" applyFont="1" applyBorder="1" applyAlignment="1">
      <alignment vertical="center"/>
    </xf>
    <xf numFmtId="166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/>
    </xf>
    <xf numFmtId="49" fontId="2" fillId="0" borderId="103" xfId="0" applyNumberFormat="1" applyFont="1" applyBorder="1" applyAlignment="1">
      <alignment horizontal="center" vertical="center" wrapText="1"/>
    </xf>
    <xf numFmtId="168" fontId="2" fillId="0" borderId="104" xfId="0" applyNumberFormat="1" applyFont="1" applyBorder="1" applyAlignment="1">
      <alignment horizontal="center" vertical="center"/>
    </xf>
    <xf numFmtId="170" fontId="2" fillId="0" borderId="104" xfId="0" applyNumberFormat="1" applyFont="1" applyBorder="1" applyAlignment="1">
      <alignment horizontal="center" vertical="center"/>
    </xf>
    <xf numFmtId="166" fontId="2" fillId="0" borderId="104" xfId="0" applyNumberFormat="1" applyFont="1" applyBorder="1" applyAlignment="1">
      <alignment horizontal="center" vertical="center"/>
    </xf>
    <xf numFmtId="170" fontId="2" fillId="0" borderId="80" xfId="0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 vertical="center" wrapText="1"/>
    </xf>
    <xf numFmtId="49" fontId="2" fillId="0" borderId="105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170" fontId="2" fillId="0" borderId="103" xfId="0" applyNumberFormat="1" applyFont="1" applyBorder="1" applyAlignment="1">
      <alignment horizontal="center" vertical="center"/>
    </xf>
    <xf numFmtId="166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03" xfId="0" applyNumberFormat="1" applyFont="1" applyBorder="1" applyAlignment="1">
      <alignment vertical="center" wrapText="1"/>
    </xf>
    <xf numFmtId="1" fontId="2" fillId="0" borderId="106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2" fontId="2" fillId="0" borderId="103" xfId="0" applyNumberFormat="1" applyFont="1" applyBorder="1" applyAlignment="1">
      <alignment horizontal="center" vertical="center" wrapText="1"/>
    </xf>
    <xf numFmtId="49" fontId="2" fillId="0" borderId="106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/>
    </xf>
    <xf numFmtId="49" fontId="35" fillId="0" borderId="35" xfId="0" applyNumberFormat="1" applyFont="1" applyBorder="1" applyAlignment="1">
      <alignment vertical="center" wrapText="1"/>
    </xf>
    <xf numFmtId="0" fontId="2" fillId="0" borderId="81" xfId="0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 wrapText="1"/>
    </xf>
    <xf numFmtId="49" fontId="2" fillId="0" borderId="107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49" fontId="2" fillId="0" borderId="108" xfId="0" applyNumberFormat="1" applyFont="1" applyBorder="1" applyAlignment="1">
      <alignment horizontal="center" vertical="center" wrapText="1"/>
    </xf>
    <xf numFmtId="167" fontId="14" fillId="0" borderId="68" xfId="0" applyNumberFormat="1" applyFont="1" applyBorder="1" applyAlignment="1">
      <alignment horizontal="center" vertical="center" wrapText="1"/>
    </xf>
    <xf numFmtId="1" fontId="14" fillId="0" borderId="68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vertical="center"/>
    </xf>
    <xf numFmtId="167" fontId="14" fillId="0" borderId="10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7" fontId="14" fillId="0" borderId="109" xfId="0" applyNumberFormat="1" applyFont="1" applyBorder="1" applyAlignment="1">
      <alignment horizontal="center" vertical="center"/>
    </xf>
    <xf numFmtId="1" fontId="14" fillId="0" borderId="110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10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166" fontId="15" fillId="0" borderId="87" xfId="0" applyNumberFormat="1" applyFont="1" applyBorder="1" applyAlignment="1">
      <alignment horizontal="center" vertical="center"/>
    </xf>
    <xf numFmtId="167" fontId="14" fillId="0" borderId="9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67" fontId="14" fillId="0" borderId="92" xfId="0" applyNumberFormat="1" applyFont="1" applyBorder="1" applyAlignment="1">
      <alignment horizontal="center" vertical="center"/>
    </xf>
    <xf numFmtId="1" fontId="14" fillId="0" borderId="111" xfId="0" applyNumberFormat="1" applyFont="1" applyBorder="1" applyAlignment="1">
      <alignment horizontal="center" vertical="center"/>
    </xf>
    <xf numFmtId="1" fontId="14" fillId="0" borderId="87" xfId="0" applyNumberFormat="1" applyFont="1" applyBorder="1" applyAlignment="1">
      <alignment horizontal="center" vertical="center"/>
    </xf>
    <xf numFmtId="167" fontId="14" fillId="0" borderId="89" xfId="0" applyNumberFormat="1" applyFont="1" applyBorder="1" applyAlignment="1">
      <alignment horizontal="center" vertical="center"/>
    </xf>
    <xf numFmtId="167" fontId="14" fillId="0" borderId="111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 wrapText="1"/>
    </xf>
    <xf numFmtId="1" fontId="14" fillId="0" borderId="9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167" fontId="14" fillId="0" borderId="22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107" xfId="0" applyFont="1" applyBorder="1" applyAlignment="1">
      <alignment horizontal="left" vertical="center"/>
    </xf>
    <xf numFmtId="0" fontId="2" fillId="0" borderId="11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66" fontId="15" fillId="0" borderId="8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67" fontId="14" fillId="0" borderId="106" xfId="0" applyNumberFormat="1" applyFont="1" applyBorder="1" applyAlignment="1">
      <alignment horizontal="center" vertical="center"/>
    </xf>
    <xf numFmtId="167" fontId="14" fillId="0" borderId="103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69" xfId="0" applyNumberFormat="1" applyFont="1" applyBorder="1" applyAlignment="1">
      <alignment horizontal="center" vertical="center"/>
    </xf>
    <xf numFmtId="1" fontId="14" fillId="0" borderId="114" xfId="0" applyNumberFormat="1" applyFont="1" applyBorder="1" applyAlignment="1">
      <alignment horizontal="center" vertical="center"/>
    </xf>
    <xf numFmtId="1" fontId="14" fillId="0" borderId="115" xfId="0" applyNumberFormat="1" applyFont="1" applyBorder="1" applyAlignment="1">
      <alignment horizontal="center" vertical="center"/>
    </xf>
    <xf numFmtId="166" fontId="14" fillId="0" borderId="110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79" xfId="0" applyNumberFormat="1" applyFont="1" applyBorder="1" applyAlignment="1">
      <alignment horizontal="center" vertical="center"/>
    </xf>
    <xf numFmtId="167" fontId="14" fillId="0" borderId="68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1" fontId="14" fillId="0" borderId="14" xfId="0" applyNumberFormat="1" applyFont="1" applyBorder="1" applyAlignment="1">
      <alignment horizontal="center" vertical="center" wrapText="1"/>
    </xf>
    <xf numFmtId="0" fontId="14" fillId="0" borderId="109" xfId="0" applyFont="1" applyBorder="1" applyAlignment="1">
      <alignment horizontal="left" vertical="top" wrapText="1"/>
    </xf>
    <xf numFmtId="0" fontId="14" fillId="0" borderId="110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66" fontId="14" fillId="0" borderId="116" xfId="0" applyNumberFormat="1" applyFont="1" applyBorder="1" applyAlignment="1">
      <alignment horizontal="left" vertical="top" wrapText="1"/>
    </xf>
    <xf numFmtId="166" fontId="2" fillId="0" borderId="17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6" fontId="2" fillId="0" borderId="93" xfId="0" applyNumberFormat="1" applyFont="1" applyBorder="1" applyAlignment="1">
      <alignment horizontal="center" vertical="center"/>
    </xf>
    <xf numFmtId="167" fontId="14" fillId="0" borderId="117" xfId="0" applyNumberFormat="1" applyFont="1" applyBorder="1" applyAlignment="1">
      <alignment horizontal="center" vertical="center"/>
    </xf>
    <xf numFmtId="166" fontId="14" fillId="0" borderId="1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4" fillId="0" borderId="108" xfId="0" applyFont="1" applyBorder="1" applyAlignment="1">
      <alignment horizontal="left" vertical="top" wrapText="1"/>
    </xf>
    <xf numFmtId="0" fontId="14" fillId="0" borderId="116" xfId="0" applyFont="1" applyBorder="1" applyAlignment="1">
      <alignment horizontal="left" vertical="top" wrapText="1"/>
    </xf>
    <xf numFmtId="0" fontId="14" fillId="0" borderId="93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167" fontId="14" fillId="0" borderId="122" xfId="0" applyNumberFormat="1" applyFont="1" applyBorder="1" applyAlignment="1">
      <alignment horizontal="center" vertical="center"/>
    </xf>
    <xf numFmtId="1" fontId="14" fillId="0" borderId="122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horizontal="center" vertical="center"/>
    </xf>
    <xf numFmtId="167" fontId="14" fillId="0" borderId="40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6" fontId="14" fillId="0" borderId="68" xfId="0" applyNumberFormat="1" applyFont="1" applyBorder="1" applyAlignment="1">
      <alignment horizontal="center" vertical="center"/>
    </xf>
    <xf numFmtId="166" fontId="14" fillId="0" borderId="43" xfId="0" applyNumberFormat="1" applyFont="1" applyBorder="1" applyAlignment="1">
      <alignment horizontal="left" vertical="center"/>
    </xf>
    <xf numFmtId="169" fontId="14" fillId="0" borderId="40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left" vertical="center"/>
    </xf>
    <xf numFmtId="166" fontId="14" fillId="0" borderId="49" xfId="0" applyNumberFormat="1" applyFont="1" applyBorder="1" applyAlignment="1">
      <alignment horizontal="left" vertical="center"/>
    </xf>
    <xf numFmtId="169" fontId="14" fillId="0" borderId="68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8" fontId="14" fillId="0" borderId="78" xfId="0" applyNumberFormat="1" applyFont="1" applyBorder="1" applyAlignment="1">
      <alignment horizontal="center" vertical="center"/>
    </xf>
    <xf numFmtId="166" fontId="14" fillId="0" borderId="78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09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7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8" fontId="14" fillId="0" borderId="80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8" fontId="14" fillId="0" borderId="16" xfId="0" applyNumberFormat="1" applyFont="1" applyBorder="1" applyAlignment="1">
      <alignment horizontal="center" vertical="center"/>
    </xf>
    <xf numFmtId="166" fontId="14" fillId="0" borderId="9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81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68" fontId="14" fillId="0" borderId="105" xfId="0" applyNumberFormat="1" applyFont="1" applyBorder="1" applyAlignment="1">
      <alignment horizontal="center" vertical="center"/>
    </xf>
    <xf numFmtId="166" fontId="14" fillId="0" borderId="107" xfId="0" applyNumberFormat="1" applyFont="1" applyBorder="1" applyAlignment="1">
      <alignment horizontal="center" vertical="center"/>
    </xf>
    <xf numFmtId="168" fontId="14" fillId="0" borderId="112" xfId="0" applyNumberFormat="1" applyFont="1" applyBorder="1" applyAlignment="1">
      <alignment horizontal="center" vertical="center"/>
    </xf>
    <xf numFmtId="168" fontId="14" fillId="0" borderId="113" xfId="0" applyNumberFormat="1" applyFont="1" applyBorder="1" applyAlignment="1">
      <alignment horizontal="center" vertical="center"/>
    </xf>
    <xf numFmtId="166" fontId="14" fillId="0" borderId="113" xfId="0" applyNumberFormat="1" applyFont="1" applyBorder="1" applyAlignment="1">
      <alignment horizontal="center" vertical="center"/>
    </xf>
    <xf numFmtId="168" fontId="14" fillId="0" borderId="83" xfId="0" applyNumberFormat="1" applyFont="1" applyBorder="1" applyAlignment="1">
      <alignment horizontal="center" vertical="center"/>
    </xf>
    <xf numFmtId="49" fontId="14" fillId="0" borderId="112" xfId="0" applyNumberFormat="1" applyFont="1" applyBorder="1" applyAlignment="1">
      <alignment horizontal="center" vertical="center"/>
    </xf>
    <xf numFmtId="49" fontId="14" fillId="0" borderId="83" xfId="0" applyNumberFormat="1" applyFont="1" applyBorder="1" applyAlignment="1">
      <alignment horizontal="center" vertical="center"/>
    </xf>
    <xf numFmtId="49" fontId="14" fillId="0" borderId="123" xfId="0" applyNumberFormat="1" applyFont="1" applyBorder="1" applyAlignment="1">
      <alignment horizontal="center" vertical="center"/>
    </xf>
    <xf numFmtId="49" fontId="14" fillId="0" borderId="113" xfId="0" applyNumberFormat="1" applyFont="1" applyBorder="1" applyAlignment="1">
      <alignment horizontal="center" vertical="center"/>
    </xf>
    <xf numFmtId="49" fontId="14" fillId="0" borderId="124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4" fillId="0" borderId="1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8" fontId="14" fillId="0" borderId="118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10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168" fontId="14" fillId="0" borderId="18" xfId="0" applyNumberFormat="1" applyFont="1" applyBorder="1" applyAlignment="1">
      <alignment horizontal="center" vertical="center"/>
    </xf>
    <xf numFmtId="49" fontId="14" fillId="0" borderId="9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vertical="center" wrapText="1"/>
    </xf>
    <xf numFmtId="0" fontId="2" fillId="0" borderId="89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68" fontId="14" fillId="0" borderId="88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49" fontId="14" fillId="0" borderId="87" xfId="0" applyNumberFormat="1" applyFont="1" applyBorder="1" applyAlignment="1">
      <alignment horizontal="center" vertical="center"/>
    </xf>
    <xf numFmtId="49" fontId="14" fillId="0" borderId="92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14" fillId="0" borderId="91" xfId="0" applyNumberFormat="1" applyFont="1" applyBorder="1" applyAlignment="1">
      <alignment horizontal="center" vertical="center"/>
    </xf>
    <xf numFmtId="168" fontId="14" fillId="0" borderId="89" xfId="0" applyNumberFormat="1" applyFont="1" applyBorder="1" applyAlignment="1">
      <alignment horizontal="center" vertical="center"/>
    </xf>
    <xf numFmtId="168" fontId="14" fillId="0" borderId="92" xfId="0" applyNumberFormat="1" applyFont="1" applyBorder="1" applyAlignment="1">
      <alignment horizontal="center" vertical="center"/>
    </xf>
    <xf numFmtId="166" fontId="14" fillId="0" borderId="112" xfId="0" applyNumberFormat="1" applyFont="1" applyBorder="1" applyAlignment="1">
      <alignment horizontal="center" vertical="center"/>
    </xf>
    <xf numFmtId="168" fontId="14" fillId="0" borderId="107" xfId="0" applyNumberFormat="1" applyFont="1" applyBorder="1" applyAlignment="1">
      <alignment horizontal="center" vertical="center"/>
    </xf>
    <xf numFmtId="49" fontId="14" fillId="0" borderId="104" xfId="0" applyNumberFormat="1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68" fontId="14" fillId="0" borderId="61" xfId="0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49" fontId="14" fillId="0" borderId="110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166" fontId="14" fillId="0" borderId="106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49" fontId="14" fillId="0" borderId="111" xfId="0" applyNumberFormat="1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166" fontId="14" fillId="0" borderId="122" xfId="0" applyNumberFormat="1" applyFont="1" applyBorder="1" applyAlignment="1">
      <alignment horizontal="center" vertical="center"/>
    </xf>
    <xf numFmtId="166" fontId="14" fillId="0" borderId="8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49" fontId="14" fillId="0" borderId="116" xfId="0" applyNumberFormat="1" applyFont="1" applyBorder="1" applyAlignment="1">
      <alignment horizontal="center" vertical="center"/>
    </xf>
    <xf numFmtId="166" fontId="14" fillId="0" borderId="88" xfId="0" applyNumberFormat="1" applyFont="1" applyBorder="1" applyAlignment="1">
      <alignment horizontal="center" vertical="center"/>
    </xf>
    <xf numFmtId="166" fontId="14" fillId="0" borderId="61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68" fontId="14" fillId="0" borderId="70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6" fontId="14" fillId="0" borderId="18" xfId="0" applyNumberFormat="1" applyFont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 wrapText="1"/>
    </xf>
    <xf numFmtId="168" fontId="2" fillId="0" borderId="78" xfId="0" applyNumberFormat="1" applyFont="1" applyBorder="1" applyAlignment="1">
      <alignment horizontal="center" vertical="center"/>
    </xf>
    <xf numFmtId="2" fontId="2" fillId="0" borderId="86" xfId="0" applyNumberFormat="1" applyFont="1" applyBorder="1" applyAlignment="1">
      <alignment horizontal="center" vertical="center"/>
    </xf>
    <xf numFmtId="2" fontId="2" fillId="0" borderId="8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109" xfId="0" applyNumberFormat="1" applyFont="1" applyBorder="1" applyAlignment="1">
      <alignment horizontal="center" vertical="center"/>
    </xf>
    <xf numFmtId="168" fontId="2" fillId="0" borderId="8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6" xfId="0" applyNumberFormat="1" applyFont="1" applyBorder="1" applyAlignment="1">
      <alignment horizontal="center" vertical="center"/>
    </xf>
    <xf numFmtId="49" fontId="2" fillId="0" borderId="107" xfId="0" applyNumberFormat="1" applyFont="1" applyBorder="1" applyAlignment="1">
      <alignment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168" fontId="2" fillId="0" borderId="105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11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 wrapText="1"/>
    </xf>
    <xf numFmtId="0" fontId="2" fillId="0" borderId="10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68" fontId="2" fillId="0" borderId="1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108" xfId="0" applyNumberFormat="1" applyFont="1" applyBorder="1" applyAlignment="1">
      <alignment horizontal="center" vertical="center"/>
    </xf>
    <xf numFmtId="49" fontId="2" fillId="0" borderId="90" xfId="0" applyNumberFormat="1" applyFont="1" applyBorder="1" applyAlignment="1">
      <alignment vertical="center" wrapText="1"/>
    </xf>
    <xf numFmtId="168" fontId="2" fillId="0" borderId="89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0" borderId="122" xfId="0" applyNumberFormat="1" applyFont="1" applyBorder="1" applyAlignment="1">
      <alignment horizontal="center" vertical="center"/>
    </xf>
    <xf numFmtId="166" fontId="2" fillId="0" borderId="1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166" fontId="14" fillId="0" borderId="79" xfId="0" applyNumberFormat="1" applyFont="1" applyBorder="1" applyAlignment="1">
      <alignment horizontal="center" vertical="center"/>
    </xf>
    <xf numFmtId="166" fontId="14" fillId="0" borderId="109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0" borderId="125" xfId="0" applyNumberFormat="1" applyFont="1" applyBorder="1" applyAlignment="1">
      <alignment horizontal="center" vertical="center"/>
    </xf>
    <xf numFmtId="166" fontId="14" fillId="0" borderId="91" xfId="0" applyNumberFormat="1" applyFont="1" applyBorder="1" applyAlignment="1">
      <alignment horizontal="center" vertical="center"/>
    </xf>
    <xf numFmtId="166" fontId="14" fillId="0" borderId="92" xfId="0" applyNumberFormat="1" applyFont="1" applyBorder="1" applyAlignment="1">
      <alignment horizontal="center" vertical="center"/>
    </xf>
    <xf numFmtId="166" fontId="14" fillId="0" borderId="86" xfId="0" applyNumberFormat="1" applyFont="1" applyBorder="1" applyAlignment="1">
      <alignment horizontal="center" vertical="center"/>
    </xf>
    <xf numFmtId="166" fontId="14" fillId="0" borderId="99" xfId="0" applyNumberFormat="1" applyFont="1" applyBorder="1" applyAlignment="1">
      <alignment horizontal="center" vertical="center"/>
    </xf>
    <xf numFmtId="169" fontId="14" fillId="0" borderId="114" xfId="0" applyNumberFormat="1" applyFont="1" applyBorder="1" applyAlignment="1">
      <alignment horizontal="center" vertical="center"/>
    </xf>
    <xf numFmtId="166" fontId="14" fillId="0" borderId="97" xfId="0" applyNumberFormat="1" applyFont="1" applyBorder="1" applyAlignment="1">
      <alignment horizontal="center" vertical="center"/>
    </xf>
    <xf numFmtId="166" fontId="14" fillId="0" borderId="100" xfId="0" applyNumberFormat="1" applyFont="1" applyBorder="1" applyAlignment="1">
      <alignment horizontal="center" vertical="center"/>
    </xf>
    <xf numFmtId="166" fontId="14" fillId="0" borderId="98" xfId="0" applyNumberFormat="1" applyFont="1" applyBorder="1" applyAlignment="1">
      <alignment horizontal="center" vertical="center"/>
    </xf>
    <xf numFmtId="166" fontId="14" fillId="0" borderId="81" xfId="0" applyNumberFormat="1" applyFont="1" applyBorder="1" applyAlignment="1">
      <alignment horizontal="center" vertical="center"/>
    </xf>
    <xf numFmtId="166" fontId="14" fillId="0" borderId="101" xfId="0" applyNumberFormat="1" applyFont="1" applyBorder="1" applyAlignment="1">
      <alignment horizontal="center" vertical="center"/>
    </xf>
    <xf numFmtId="166" fontId="14" fillId="0" borderId="93" xfId="0" applyNumberFormat="1" applyFont="1" applyBorder="1" applyAlignment="1">
      <alignment horizontal="center" vertical="center"/>
    </xf>
    <xf numFmtId="166" fontId="14" fillId="0" borderId="108" xfId="0" applyNumberFormat="1" applyFont="1" applyBorder="1" applyAlignment="1">
      <alignment horizontal="center" vertical="center"/>
    </xf>
    <xf numFmtId="166" fontId="14" fillId="0" borderId="13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 wrapText="1"/>
    </xf>
    <xf numFmtId="49" fontId="14" fillId="0" borderId="100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8" fontId="14" fillId="0" borderId="97" xfId="0" applyNumberFormat="1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97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4" fillId="0" borderId="95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2" fontId="14" fillId="0" borderId="137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8" fontId="14" fillId="0" borderId="82" xfId="0" applyNumberFormat="1" applyFont="1" applyBorder="1" applyAlignment="1">
      <alignment horizontal="center" vertical="center"/>
    </xf>
    <xf numFmtId="166" fontId="2" fillId="0" borderId="82" xfId="0" applyNumberFormat="1" applyFont="1" applyBorder="1" applyAlignment="1">
      <alignment horizontal="center" vertical="center"/>
    </xf>
    <xf numFmtId="2" fontId="2" fillId="0" borderId="95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38" fillId="0" borderId="147" xfId="1" applyNumberFormat="1" applyFont="1" applyBorder="1" applyAlignment="1">
      <alignment vertical="center" wrapText="1"/>
    </xf>
    <xf numFmtId="1" fontId="2" fillId="0" borderId="33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4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8" fontId="14" fillId="0" borderId="134" xfId="0" applyNumberFormat="1" applyFont="1" applyBorder="1" applyAlignment="1">
      <alignment horizontal="center" vertical="center"/>
    </xf>
    <xf numFmtId="1" fontId="14" fillId="0" borderId="134" xfId="0" applyNumberFormat="1" applyFont="1" applyBorder="1" applyAlignment="1">
      <alignment horizontal="center" vertical="center"/>
    </xf>
    <xf numFmtId="2" fontId="14" fillId="0" borderId="139" xfId="0" applyNumberFormat="1" applyFont="1" applyBorder="1" applyAlignment="1">
      <alignment horizontal="center" vertical="center"/>
    </xf>
    <xf numFmtId="2" fontId="14" fillId="0" borderId="134" xfId="0" applyNumberFormat="1" applyFont="1" applyBorder="1" applyAlignment="1">
      <alignment horizontal="center" vertical="center"/>
    </xf>
    <xf numFmtId="166" fontId="14" fillId="0" borderId="13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46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0" borderId="139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66" fontId="14" fillId="0" borderId="137" xfId="0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37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4" fillId="0" borderId="104" xfId="0" applyNumberFormat="1" applyFont="1" applyBorder="1" applyAlignment="1">
      <alignment vertical="center" wrapText="1"/>
    </xf>
    <xf numFmtId="1" fontId="2" fillId="0" borderId="148" xfId="0" applyNumberFormat="1" applyFont="1" applyBorder="1" applyAlignment="1">
      <alignment horizontal="center" vertical="center"/>
    </xf>
    <xf numFmtId="49" fontId="2" fillId="0" borderId="150" xfId="0" applyNumberFormat="1" applyFont="1" applyBorder="1" applyAlignment="1">
      <alignment horizontal="center" vertical="center"/>
    </xf>
    <xf numFmtId="49" fontId="2" fillId="0" borderId="151" xfId="0" applyNumberFormat="1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168" fontId="14" fillId="0" borderId="149" xfId="0" applyNumberFormat="1" applyFont="1" applyBorder="1" applyAlignment="1">
      <alignment horizontal="center" vertical="center"/>
    </xf>
    <xf numFmtId="166" fontId="14" fillId="0" borderId="149" xfId="0" applyNumberFormat="1" applyFont="1" applyBorder="1" applyAlignment="1">
      <alignment horizontal="center" vertical="center"/>
    </xf>
    <xf numFmtId="1" fontId="14" fillId="0" borderId="149" xfId="0" applyNumberFormat="1" applyFont="1" applyBorder="1" applyAlignment="1">
      <alignment horizontal="center" vertical="center"/>
    </xf>
    <xf numFmtId="2" fontId="14" fillId="0" borderId="152" xfId="0" applyNumberFormat="1" applyFont="1" applyBorder="1" applyAlignment="1">
      <alignment horizontal="center" vertical="center"/>
    </xf>
    <xf numFmtId="2" fontId="14" fillId="0" borderId="149" xfId="0" applyNumberFormat="1" applyFont="1" applyBorder="1" applyAlignment="1">
      <alignment horizontal="center" vertical="center"/>
    </xf>
    <xf numFmtId="2" fontId="14" fillId="0" borderId="153" xfId="0" applyNumberFormat="1" applyFont="1" applyBorder="1" applyAlignment="1">
      <alignment horizontal="center" vertical="center"/>
    </xf>
    <xf numFmtId="49" fontId="2" fillId="0" borderId="153" xfId="0" applyNumberFormat="1" applyFont="1" applyBorder="1" applyAlignment="1">
      <alignment horizontal="center" vertical="center" wrapText="1"/>
    </xf>
    <xf numFmtId="49" fontId="2" fillId="0" borderId="154" xfId="0" applyNumberFormat="1" applyFont="1" applyBorder="1" applyAlignment="1">
      <alignment horizontal="center" vertical="center" wrapText="1"/>
    </xf>
    <xf numFmtId="49" fontId="2" fillId="0" borderId="151" xfId="0" applyNumberFormat="1" applyFont="1" applyBorder="1" applyAlignment="1">
      <alignment horizontal="center" vertical="center" wrapText="1"/>
    </xf>
    <xf numFmtId="49" fontId="2" fillId="0" borderId="148" xfId="0" applyNumberFormat="1" applyFont="1" applyBorder="1" applyAlignment="1">
      <alignment horizontal="center" vertical="center" wrapText="1"/>
    </xf>
    <xf numFmtId="49" fontId="2" fillId="0" borderId="152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 vertical="center" wrapText="1"/>
    </xf>
    <xf numFmtId="49" fontId="2" fillId="0" borderId="102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166" fontId="14" fillId="0" borderId="95" xfId="0" applyNumberFormat="1" applyFont="1" applyBorder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vertical="center" wrapText="1"/>
    </xf>
    <xf numFmtId="1" fontId="2" fillId="0" borderId="99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14" fillId="0" borderId="135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1" fontId="14" fillId="0" borderId="114" xfId="0" applyNumberFormat="1" applyFont="1" applyBorder="1" applyAlignment="1">
      <alignment horizontal="center" vertical="center" wrapText="1"/>
    </xf>
    <xf numFmtId="1" fontId="14" fillId="0" borderId="139" xfId="0" applyNumberFormat="1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0" fontId="14" fillId="0" borderId="96" xfId="0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14" fillId="0" borderId="84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horizontal="right" vertical="center"/>
    </xf>
    <xf numFmtId="164" fontId="14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24" fillId="0" borderId="69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wrapText="1"/>
    </xf>
    <xf numFmtId="0" fontId="2" fillId="0" borderId="69" xfId="0" applyFont="1" applyBorder="1" applyAlignment="1">
      <alignment horizontal="center" wrapText="1"/>
    </xf>
    <xf numFmtId="164" fontId="17" fillId="0" borderId="69" xfId="0" applyNumberFormat="1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67" fontId="2" fillId="0" borderId="102" xfId="0" applyNumberFormat="1" applyFont="1" applyBorder="1" applyAlignment="1">
      <alignment horizontal="center" vertical="center"/>
    </xf>
    <xf numFmtId="167" fontId="2" fillId="0" borderId="101" xfId="0" applyNumberFormat="1" applyFont="1" applyBorder="1" applyAlignment="1">
      <alignment horizontal="center" vertical="center"/>
    </xf>
    <xf numFmtId="167" fontId="2" fillId="0" borderId="157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49" fontId="14" fillId="0" borderId="97" xfId="0" applyNumberFormat="1" applyFont="1" applyBorder="1" applyAlignment="1">
      <alignment horizontal="left" vertical="center" wrapText="1"/>
    </xf>
    <xf numFmtId="49" fontId="14" fillId="0" borderId="158" xfId="0" applyNumberFormat="1" applyFont="1" applyBorder="1" applyAlignment="1">
      <alignment horizontal="left" vertical="center" wrapText="1"/>
    </xf>
    <xf numFmtId="49" fontId="14" fillId="0" borderId="160" xfId="0" applyNumberFormat="1" applyFont="1" applyBorder="1" applyAlignment="1">
      <alignment horizontal="left" vertical="center" wrapText="1"/>
    </xf>
    <xf numFmtId="49" fontId="2" fillId="0" borderId="127" xfId="0" applyNumberFormat="1" applyFont="1" applyBorder="1" applyAlignment="1">
      <alignment horizontal="center" vertical="center" wrapText="1"/>
    </xf>
    <xf numFmtId="49" fontId="36" fillId="0" borderId="129" xfId="0" applyNumberFormat="1" applyFont="1" applyBorder="1" applyAlignment="1">
      <alignment horizontal="center" vertical="center" wrapText="1"/>
    </xf>
    <xf numFmtId="49" fontId="2" fillId="0" borderId="161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/>
    </xf>
    <xf numFmtId="49" fontId="2" fillId="0" borderId="163" xfId="0" applyNumberFormat="1" applyFont="1" applyBorder="1" applyAlignment="1">
      <alignment horizontal="center" vertical="center"/>
    </xf>
    <xf numFmtId="2" fontId="2" fillId="0" borderId="102" xfId="0" applyNumberFormat="1" applyFont="1" applyBorder="1" applyAlignment="1">
      <alignment horizontal="center" vertical="center"/>
    </xf>
    <xf numFmtId="2" fontId="2" fillId="0" borderId="101" xfId="0" applyNumberFormat="1" applyFont="1" applyBorder="1" applyAlignment="1">
      <alignment horizontal="center" vertical="center"/>
    </xf>
    <xf numFmtId="2" fontId="2" fillId="0" borderId="98" xfId="0" applyNumberFormat="1" applyFont="1" applyBorder="1" applyAlignment="1">
      <alignment horizontal="center" vertical="center" wrapText="1"/>
    </xf>
    <xf numFmtId="2" fontId="2" fillId="0" borderId="78" xfId="0" applyNumberFormat="1" applyFont="1" applyBorder="1" applyAlignment="1">
      <alignment horizontal="center" vertical="center"/>
    </xf>
    <xf numFmtId="2" fontId="2" fillId="0" borderId="125" xfId="0" applyNumberFormat="1" applyFont="1" applyBorder="1" applyAlignment="1">
      <alignment horizontal="center" vertical="center"/>
    </xf>
    <xf numFmtId="2" fontId="2" fillId="0" borderId="162" xfId="0" applyNumberFormat="1" applyFont="1" applyBorder="1" applyAlignment="1">
      <alignment horizontal="center" vertical="center"/>
    </xf>
    <xf numFmtId="2" fontId="2" fillId="0" borderId="164" xfId="0" applyNumberFormat="1" applyFont="1" applyBorder="1" applyAlignment="1">
      <alignment horizontal="center" vertical="center"/>
    </xf>
    <xf numFmtId="2" fontId="2" fillId="0" borderId="160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68" fontId="2" fillId="0" borderId="97" xfId="0" applyNumberFormat="1" applyFont="1" applyBorder="1" applyAlignment="1">
      <alignment horizontal="center" vertical="center"/>
    </xf>
    <xf numFmtId="170" fontId="2" fillId="0" borderId="97" xfId="0" applyNumberFormat="1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6" xfId="0" applyFont="1" applyBorder="1" applyAlignment="1">
      <alignment horizontal="center" vertical="center" wrapText="1"/>
    </xf>
    <xf numFmtId="166" fontId="15" fillId="0" borderId="167" xfId="0" applyNumberFormat="1" applyFont="1" applyBorder="1" applyAlignment="1">
      <alignment horizontal="center" vertical="center"/>
    </xf>
    <xf numFmtId="168" fontId="2" fillId="0" borderId="168" xfId="0" applyNumberFormat="1" applyFont="1" applyBorder="1" applyAlignment="1">
      <alignment horizontal="center" vertical="center"/>
    </xf>
    <xf numFmtId="170" fontId="2" fillId="0" borderId="168" xfId="0" applyNumberFormat="1" applyFont="1" applyBorder="1" applyAlignment="1">
      <alignment horizontal="center" vertical="center"/>
    </xf>
    <xf numFmtId="2" fontId="2" fillId="0" borderId="158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 wrapText="1"/>
    </xf>
    <xf numFmtId="2" fontId="2" fillId="0" borderId="101" xfId="0" applyNumberFormat="1" applyFont="1" applyBorder="1" applyAlignment="1">
      <alignment horizontal="center" vertical="center" wrapText="1"/>
    </xf>
    <xf numFmtId="2" fontId="2" fillId="0" borderId="112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2" fontId="2" fillId="0" borderId="127" xfId="0" applyNumberFormat="1" applyFont="1" applyBorder="1" applyAlignment="1">
      <alignment horizontal="center" vertical="center" wrapText="1"/>
    </xf>
    <xf numFmtId="2" fontId="2" fillId="0" borderId="169" xfId="0" applyNumberFormat="1" applyFont="1" applyBorder="1" applyAlignment="1">
      <alignment horizontal="center" vertical="center" wrapText="1"/>
    </xf>
    <xf numFmtId="2" fontId="2" fillId="0" borderId="164" xfId="0" applyNumberFormat="1" applyFont="1" applyBorder="1" applyAlignment="1">
      <alignment horizontal="center" vertical="center" wrapText="1"/>
    </xf>
    <xf numFmtId="2" fontId="2" fillId="0" borderId="171" xfId="0" applyNumberFormat="1" applyFont="1" applyBorder="1" applyAlignment="1">
      <alignment horizontal="center" vertical="center" wrapText="1"/>
    </xf>
    <xf numFmtId="2" fontId="2" fillId="0" borderId="172" xfId="0" applyNumberFormat="1" applyFont="1" applyBorder="1" applyAlignment="1">
      <alignment horizontal="center" vertical="center" wrapText="1"/>
    </xf>
    <xf numFmtId="49" fontId="2" fillId="0" borderId="112" xfId="0" applyNumberFormat="1" applyFont="1" applyBorder="1" applyAlignment="1">
      <alignment horizontal="center" vertical="center" wrapText="1"/>
    </xf>
    <xf numFmtId="2" fontId="2" fillId="0" borderId="160" xfId="0" applyNumberFormat="1" applyFont="1" applyBorder="1" applyAlignment="1">
      <alignment horizontal="center" vertical="center" wrapText="1"/>
    </xf>
    <xf numFmtId="166" fontId="14" fillId="0" borderId="173" xfId="0" applyNumberFormat="1" applyFont="1" applyBorder="1" applyAlignment="1">
      <alignment horizontal="center" vertical="center"/>
    </xf>
    <xf numFmtId="49" fontId="14" fillId="0" borderId="134" xfId="0" applyNumberFormat="1" applyFont="1" applyBorder="1" applyAlignment="1">
      <alignment horizontal="center" vertical="center"/>
    </xf>
    <xf numFmtId="49" fontId="14" fillId="0" borderId="107" xfId="0" applyNumberFormat="1" applyFont="1" applyBorder="1" applyAlignment="1">
      <alignment vertical="center" wrapText="1"/>
    </xf>
    <xf numFmtId="49" fontId="14" fillId="0" borderId="86" xfId="0" applyNumberFormat="1" applyFont="1" applyBorder="1" applyAlignment="1">
      <alignment vertical="center" wrapText="1"/>
    </xf>
    <xf numFmtId="49" fontId="14" fillId="0" borderId="174" xfId="0" applyNumberFormat="1" applyFont="1" applyBorder="1" applyAlignment="1">
      <alignment vertical="center" wrapText="1"/>
    </xf>
    <xf numFmtId="49" fontId="14" fillId="0" borderId="175" xfId="0" applyNumberFormat="1" applyFont="1" applyBorder="1" applyAlignment="1">
      <alignment vertical="center" wrapText="1"/>
    </xf>
    <xf numFmtId="49" fontId="14" fillId="0" borderId="176" xfId="0" applyNumberFormat="1" applyFont="1" applyBorder="1" applyAlignment="1">
      <alignment horizontal="center" vertical="center"/>
    </xf>
    <xf numFmtId="49" fontId="14" fillId="0" borderId="177" xfId="0" applyNumberFormat="1" applyFont="1" applyBorder="1" applyAlignment="1">
      <alignment vertical="center" wrapText="1"/>
    </xf>
    <xf numFmtId="49" fontId="14" fillId="0" borderId="173" xfId="0" applyNumberFormat="1" applyFont="1" applyBorder="1" applyAlignment="1">
      <alignment horizontal="center" vertical="center"/>
    </xf>
    <xf numFmtId="49" fontId="14" fillId="0" borderId="164" xfId="0" applyNumberFormat="1" applyFont="1" applyBorder="1" applyAlignment="1">
      <alignment horizontal="center" vertical="center"/>
    </xf>
    <xf numFmtId="49" fontId="14" fillId="0" borderId="178" xfId="0" applyNumberFormat="1" applyFont="1" applyBorder="1" applyAlignment="1">
      <alignment horizontal="center" vertical="center"/>
    </xf>
    <xf numFmtId="49" fontId="14" fillId="0" borderId="179" xfId="0" applyNumberFormat="1" applyFont="1" applyBorder="1" applyAlignment="1">
      <alignment horizontal="center" vertical="center"/>
    </xf>
    <xf numFmtId="49" fontId="14" fillId="0" borderId="170" xfId="0" applyNumberFormat="1" applyFont="1" applyBorder="1" applyAlignment="1">
      <alignment horizontal="center" vertical="center"/>
    </xf>
    <xf numFmtId="49" fontId="2" fillId="0" borderId="158" xfId="0" applyNumberFormat="1" applyFont="1" applyBorder="1" applyAlignment="1">
      <alignment horizontal="center" vertical="center" wrapText="1"/>
    </xf>
    <xf numFmtId="166" fontId="14" fillId="0" borderId="120" xfId="0" applyNumberFormat="1" applyFont="1" applyBorder="1" applyAlignment="1">
      <alignment horizontal="center" vertical="center"/>
    </xf>
    <xf numFmtId="1" fontId="2" fillId="0" borderId="180" xfId="0" applyNumberFormat="1" applyFont="1" applyBorder="1" applyAlignment="1">
      <alignment horizontal="center" vertical="center"/>
    </xf>
    <xf numFmtId="49" fontId="2" fillId="0" borderId="161" xfId="0" applyNumberFormat="1" applyFont="1" applyBorder="1" applyAlignment="1">
      <alignment horizontal="center" vertical="center"/>
    </xf>
    <xf numFmtId="49" fontId="2" fillId="0" borderId="166" xfId="0" applyNumberFormat="1" applyFont="1" applyBorder="1" applyAlignment="1">
      <alignment horizontal="center" vertical="center"/>
    </xf>
    <xf numFmtId="0" fontId="2" fillId="0" borderId="166" xfId="0" applyFont="1" applyBorder="1" applyAlignment="1">
      <alignment horizontal="center" vertical="center"/>
    </xf>
    <xf numFmtId="168" fontId="14" fillId="0" borderId="158" xfId="0" applyNumberFormat="1" applyFont="1" applyBorder="1" applyAlignment="1">
      <alignment horizontal="center" vertical="center"/>
    </xf>
    <xf numFmtId="166" fontId="14" fillId="0" borderId="181" xfId="0" applyNumberFormat="1" applyFont="1" applyBorder="1" applyAlignment="1">
      <alignment horizontal="center" vertical="center"/>
    </xf>
    <xf numFmtId="1" fontId="14" fillId="0" borderId="158" xfId="0" applyNumberFormat="1" applyFont="1" applyBorder="1" applyAlignment="1">
      <alignment horizontal="center" vertical="center"/>
    </xf>
    <xf numFmtId="2" fontId="14" fillId="0" borderId="168" xfId="0" applyNumberFormat="1" applyFont="1" applyBorder="1" applyAlignment="1">
      <alignment horizontal="center" vertical="center"/>
    </xf>
    <xf numFmtId="2" fontId="14" fillId="0" borderId="158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 wrapText="1"/>
    </xf>
    <xf numFmtId="49" fontId="2" fillId="0" borderId="181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 wrapText="1"/>
    </xf>
    <xf numFmtId="49" fontId="2" fillId="0" borderId="168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/>
    </xf>
    <xf numFmtId="166" fontId="14" fillId="0" borderId="158" xfId="0" applyNumberFormat="1" applyFont="1" applyBorder="1" applyAlignment="1">
      <alignment horizontal="center" vertical="center"/>
    </xf>
    <xf numFmtId="49" fontId="14" fillId="0" borderId="173" xfId="0" applyNumberFormat="1" applyFont="1" applyBorder="1" applyAlignment="1">
      <alignment vertical="center" wrapText="1"/>
    </xf>
    <xf numFmtId="49" fontId="14" fillId="0" borderId="164" xfId="0" applyNumberFormat="1" applyFont="1" applyBorder="1" applyAlignment="1">
      <alignment vertical="center" wrapText="1"/>
    </xf>
    <xf numFmtId="1" fontId="14" fillId="0" borderId="9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143" xfId="0" applyNumberFormat="1" applyFont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 vertical="center" wrapText="1"/>
    </xf>
    <xf numFmtId="1" fontId="2" fillId="0" borderId="165" xfId="0" applyNumberFormat="1" applyFont="1" applyBorder="1" applyAlignment="1">
      <alignment horizontal="center" vertical="center"/>
    </xf>
    <xf numFmtId="2" fontId="14" fillId="0" borderId="183" xfId="0" applyNumberFormat="1" applyFont="1" applyBorder="1" applyAlignment="1">
      <alignment horizontal="center" vertical="center"/>
    </xf>
    <xf numFmtId="49" fontId="14" fillId="0" borderId="184" xfId="0" applyNumberFormat="1" applyFont="1" applyBorder="1" applyAlignment="1">
      <alignment horizontal="center" vertical="center"/>
    </xf>
    <xf numFmtId="49" fontId="2" fillId="0" borderId="185" xfId="0" applyNumberFormat="1" applyFont="1" applyBorder="1" applyAlignment="1">
      <alignment horizontal="center" vertical="center" wrapText="1"/>
    </xf>
    <xf numFmtId="49" fontId="2" fillId="0" borderId="186" xfId="0" applyNumberFormat="1" applyFont="1" applyBorder="1" applyAlignment="1">
      <alignment horizontal="center" vertical="center" wrapText="1"/>
    </xf>
    <xf numFmtId="49" fontId="2" fillId="0" borderId="129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vertical="center" wrapText="1"/>
    </xf>
    <xf numFmtId="1" fontId="2" fillId="0" borderId="130" xfId="0" applyNumberFormat="1" applyFont="1" applyBorder="1" applyAlignment="1">
      <alignment horizontal="center" vertical="center"/>
    </xf>
    <xf numFmtId="49" fontId="14" fillId="0" borderId="168" xfId="0" applyNumberFormat="1" applyFont="1" applyBorder="1" applyAlignment="1">
      <alignment vertical="center" wrapText="1"/>
    </xf>
    <xf numFmtId="0" fontId="2" fillId="0" borderId="167" xfId="0" applyFont="1" applyBorder="1" applyAlignment="1">
      <alignment horizontal="center" vertical="center"/>
    </xf>
    <xf numFmtId="166" fontId="14" fillId="0" borderId="182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vertical="center" wrapText="1"/>
    </xf>
    <xf numFmtId="1" fontId="2" fillId="0" borderId="167" xfId="0" applyNumberFormat="1" applyFont="1" applyBorder="1" applyAlignment="1">
      <alignment horizontal="center" vertical="center"/>
    </xf>
    <xf numFmtId="49" fontId="2" fillId="0" borderId="185" xfId="0" applyNumberFormat="1" applyFont="1" applyBorder="1" applyAlignment="1">
      <alignment horizontal="center" vertical="center"/>
    </xf>
    <xf numFmtId="49" fontId="14" fillId="0" borderId="182" xfId="0" applyNumberFormat="1" applyFont="1" applyBorder="1" applyAlignment="1">
      <alignment vertical="center" wrapText="1"/>
    </xf>
    <xf numFmtId="49" fontId="14" fillId="0" borderId="97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 wrapText="1"/>
    </xf>
    <xf numFmtId="1" fontId="2" fillId="0" borderId="185" xfId="0" applyNumberFormat="1" applyFont="1" applyBorder="1" applyAlignment="1">
      <alignment horizontal="center" vertical="center"/>
    </xf>
    <xf numFmtId="2" fontId="14" fillId="0" borderId="182" xfId="0" applyNumberFormat="1" applyFont="1" applyBorder="1" applyAlignment="1">
      <alignment horizontal="center" vertical="center"/>
    </xf>
    <xf numFmtId="166" fontId="14" fillId="0" borderId="164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vertical="center" wrapText="1"/>
    </xf>
    <xf numFmtId="49" fontId="14" fillId="0" borderId="160" xfId="0" applyNumberFormat="1" applyFont="1" applyBorder="1" applyAlignment="1">
      <alignment vertical="center" wrapText="1"/>
    </xf>
    <xf numFmtId="49" fontId="2" fillId="0" borderId="187" xfId="0" applyNumberFormat="1" applyFont="1" applyBorder="1" applyAlignment="1">
      <alignment horizontal="center" vertical="center" wrapText="1"/>
    </xf>
    <xf numFmtId="49" fontId="2" fillId="0" borderId="164" xfId="0" applyNumberFormat="1" applyFont="1" applyBorder="1" applyAlignment="1">
      <alignment horizontal="center" vertical="center" wrapText="1"/>
    </xf>
    <xf numFmtId="49" fontId="2" fillId="0" borderId="188" xfId="0" applyNumberFormat="1" applyFont="1" applyBorder="1" applyAlignment="1">
      <alignment horizontal="center" vertical="center" wrapText="1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49" fontId="2" fillId="0" borderId="156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1" fontId="14" fillId="0" borderId="133" xfId="0" applyNumberFormat="1" applyFont="1" applyBorder="1" applyAlignment="1">
      <alignment horizontal="center" vertical="center"/>
    </xf>
    <xf numFmtId="1" fontId="14" fillId="0" borderId="43" xfId="0" applyNumberFormat="1" applyFont="1" applyBorder="1" applyAlignment="1">
      <alignment horizontal="center" vertical="center"/>
    </xf>
    <xf numFmtId="1" fontId="14" fillId="0" borderId="189" xfId="0" applyNumberFormat="1" applyFont="1" applyBorder="1" applyAlignment="1">
      <alignment horizontal="center" vertical="center" wrapText="1"/>
    </xf>
    <xf numFmtId="1" fontId="14" fillId="0" borderId="190" xfId="0" applyNumberFormat="1" applyFont="1" applyBorder="1" applyAlignment="1">
      <alignment horizontal="center" vertical="center" wrapText="1"/>
    </xf>
    <xf numFmtId="1" fontId="14" fillId="0" borderId="159" xfId="0" applyNumberFormat="1" applyFont="1" applyBorder="1" applyAlignment="1">
      <alignment horizontal="center" vertical="center"/>
    </xf>
    <xf numFmtId="49" fontId="14" fillId="0" borderId="158" xfId="0" applyNumberFormat="1" applyFont="1" applyBorder="1" applyAlignment="1">
      <alignment horizontal="center" vertical="center"/>
    </xf>
    <xf numFmtId="0" fontId="14" fillId="0" borderId="114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15" fillId="0" borderId="62" xfId="0" applyNumberFormat="1" applyFont="1" applyBorder="1" applyAlignment="1">
      <alignment horizontal="center" vertical="center"/>
    </xf>
    <xf numFmtId="167" fontId="14" fillId="0" borderId="114" xfId="0" applyNumberFormat="1" applyFont="1" applyBorder="1" applyAlignment="1">
      <alignment horizontal="center" vertical="center"/>
    </xf>
    <xf numFmtId="1" fontId="14" fillId="0" borderId="131" xfId="0" applyNumberFormat="1" applyFont="1" applyBorder="1" applyAlignment="1">
      <alignment horizontal="center" vertical="center" wrapText="1"/>
    </xf>
    <xf numFmtId="0" fontId="14" fillId="0" borderId="149" xfId="0" applyFont="1" applyBorder="1" applyAlignment="1">
      <alignment horizontal="left" vertical="center"/>
    </xf>
    <xf numFmtId="0" fontId="2" fillId="0" borderId="148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166" fontId="15" fillId="0" borderId="155" xfId="0" applyNumberFormat="1" applyFont="1" applyBorder="1" applyAlignment="1">
      <alignment horizontal="center" vertical="center"/>
    </xf>
    <xf numFmtId="167" fontId="14" fillId="0" borderId="149" xfId="0" applyNumberFormat="1" applyFont="1" applyBorder="1" applyAlignment="1">
      <alignment horizontal="center" vertical="center"/>
    </xf>
    <xf numFmtId="1" fontId="14" fillId="0" borderId="191" xfId="0" applyNumberFormat="1" applyFont="1" applyBorder="1" applyAlignment="1">
      <alignment horizontal="center"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4" fillId="0" borderId="192" xfId="0" applyFont="1" applyBorder="1" applyAlignment="1">
      <alignment horizontal="center" vertical="center" wrapText="1"/>
    </xf>
    <xf numFmtId="49" fontId="2" fillId="0" borderId="193" xfId="0" applyNumberFormat="1" applyFont="1" applyBorder="1" applyAlignment="1">
      <alignment horizontal="center" vertical="center" wrapText="1"/>
    </xf>
    <xf numFmtId="16" fontId="2" fillId="0" borderId="194" xfId="0" applyNumberFormat="1" applyFont="1" applyBorder="1" applyAlignment="1">
      <alignment horizontal="center" vertical="center"/>
    </xf>
    <xf numFmtId="0" fontId="2" fillId="0" borderId="195" xfId="0" applyFont="1" applyBorder="1" applyAlignment="1">
      <alignment horizontal="center" vertical="center"/>
    </xf>
    <xf numFmtId="0" fontId="2" fillId="0" borderId="196" xfId="0" applyFont="1" applyBorder="1" applyAlignment="1">
      <alignment horizontal="center" vertical="center"/>
    </xf>
    <xf numFmtId="49" fontId="2" fillId="0" borderId="197" xfId="0" applyNumberFormat="1" applyFont="1" applyBorder="1" applyAlignment="1">
      <alignment horizontal="center" vertical="center" wrapText="1"/>
    </xf>
    <xf numFmtId="49" fontId="2" fillId="0" borderId="198" xfId="0" applyNumberFormat="1" applyFont="1" applyBorder="1" applyAlignment="1">
      <alignment horizontal="center" vertical="center" wrapText="1"/>
    </xf>
    <xf numFmtId="49" fontId="2" fillId="0" borderId="199" xfId="0" applyNumberFormat="1" applyFont="1" applyBorder="1" applyAlignment="1">
      <alignment horizontal="center" vertical="center"/>
    </xf>
    <xf numFmtId="49" fontId="2" fillId="0" borderId="200" xfId="0" applyNumberFormat="1" applyFont="1" applyBorder="1" applyAlignment="1">
      <alignment horizontal="center" vertical="center" wrapText="1"/>
    </xf>
    <xf numFmtId="49" fontId="2" fillId="0" borderId="195" xfId="0" applyNumberFormat="1" applyFont="1" applyBorder="1" applyAlignment="1">
      <alignment horizontal="center" vertical="center" wrapText="1"/>
    </xf>
    <xf numFmtId="49" fontId="2" fillId="0" borderId="201" xfId="0" applyNumberFormat="1" applyFont="1" applyBorder="1" applyAlignment="1">
      <alignment horizontal="center" vertical="center" wrapText="1"/>
    </xf>
    <xf numFmtId="49" fontId="2" fillId="0" borderId="202" xfId="0" applyNumberFormat="1" applyFon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 wrapText="1"/>
    </xf>
    <xf numFmtId="49" fontId="2" fillId="0" borderId="203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2" fillId="0" borderId="20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7" xfId="0" applyFont="1" applyBorder="1"/>
    <xf numFmtId="0" fontId="12" fillId="0" borderId="29" xfId="0" applyFont="1" applyBorder="1"/>
    <xf numFmtId="0" fontId="0" fillId="0" borderId="0" xfId="0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33" fillId="0" borderId="34" xfId="0" applyFont="1" applyBorder="1" applyAlignment="1">
      <alignment horizontal="center" wrapText="1"/>
    </xf>
    <xf numFmtId="0" fontId="34" fillId="0" borderId="36" xfId="0" applyFont="1" applyBorder="1"/>
    <xf numFmtId="0" fontId="33" fillId="0" borderId="34" xfId="0" applyFont="1" applyBorder="1" applyAlignment="1">
      <alignment horizontal="center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3" fillId="0" borderId="9" xfId="0" applyFont="1" applyBorder="1" applyAlignment="1">
      <alignment horizontal="center" vertical="center" wrapText="1"/>
    </xf>
    <xf numFmtId="0" fontId="34" fillId="0" borderId="28" xfId="0" applyFont="1" applyBorder="1"/>
    <xf numFmtId="0" fontId="34" fillId="0" borderId="27" xfId="0" applyFont="1" applyBorder="1"/>
    <xf numFmtId="0" fontId="34" fillId="0" borderId="31" xfId="0" applyFont="1" applyBorder="1"/>
    <xf numFmtId="0" fontId="34" fillId="0" borderId="32" xfId="0" applyFont="1" applyBorder="1"/>
    <xf numFmtId="0" fontId="34" fillId="0" borderId="33" xfId="0" applyFont="1" applyBorder="1"/>
    <xf numFmtId="0" fontId="35" fillId="0" borderId="34" xfId="0" applyFont="1" applyBorder="1" applyAlignment="1">
      <alignment horizontal="center" vertical="center" wrapText="1"/>
    </xf>
    <xf numFmtId="49" fontId="33" fillId="0" borderId="34" xfId="0" applyNumberFormat="1" applyFont="1" applyBorder="1" applyAlignment="1">
      <alignment horizontal="left" vertical="center" wrapText="1"/>
    </xf>
    <xf numFmtId="49" fontId="33" fillId="0" borderId="9" xfId="0" applyNumberFormat="1" applyFont="1" applyBorder="1" applyAlignment="1">
      <alignment horizontal="left" vertical="center" wrapText="1"/>
    </xf>
    <xf numFmtId="1" fontId="33" fillId="0" borderId="3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49" fontId="8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/>
    <xf numFmtId="0" fontId="2" fillId="2" borderId="37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39" xfId="0" applyFont="1" applyBorder="1"/>
    <xf numFmtId="164" fontId="11" fillId="2" borderId="3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/>
    </xf>
    <xf numFmtId="0" fontId="12" fillId="0" borderId="44" xfId="0" applyFont="1" applyBorder="1"/>
    <xf numFmtId="0" fontId="12" fillId="0" borderId="63" xfId="0" applyFont="1" applyBorder="1"/>
    <xf numFmtId="164" fontId="2" fillId="2" borderId="4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2" fillId="0" borderId="42" xfId="0" applyFont="1" applyBorder="1"/>
    <xf numFmtId="0" fontId="12" fillId="0" borderId="4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49" xfId="0" applyFont="1" applyBorder="1"/>
    <xf numFmtId="164" fontId="2" fillId="2" borderId="34" xfId="0" applyNumberFormat="1" applyFont="1" applyFill="1" applyBorder="1" applyAlignment="1">
      <alignment horizontal="center" vertical="center" wrapText="1"/>
    </xf>
    <xf numFmtId="0" fontId="12" fillId="0" borderId="45" xfId="0" applyFont="1" applyBorder="1"/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2" fillId="0" borderId="51" xfId="0" applyFont="1" applyBorder="1"/>
    <xf numFmtId="0" fontId="12" fillId="0" borderId="64" xfId="0" applyFont="1" applyBorder="1"/>
    <xf numFmtId="164" fontId="2" fillId="2" borderId="8" xfId="0" applyNumberFormat="1" applyFont="1" applyFill="1" applyBorder="1" applyAlignment="1">
      <alignment horizontal="center" vertical="center" textRotation="90" wrapText="1"/>
    </xf>
    <xf numFmtId="0" fontId="12" fillId="0" borderId="53" xfId="0" applyFont="1" applyBorder="1"/>
    <xf numFmtId="0" fontId="12" fillId="0" borderId="65" xfId="0" applyFont="1" applyBorder="1"/>
    <xf numFmtId="164" fontId="2" fillId="2" borderId="6" xfId="0" applyNumberFormat="1" applyFont="1" applyFill="1" applyBorder="1" applyAlignment="1">
      <alignment horizontal="center" vertical="center" textRotation="90" wrapText="1"/>
    </xf>
    <xf numFmtId="0" fontId="12" fillId="0" borderId="50" xfId="0" applyFont="1" applyBorder="1"/>
    <xf numFmtId="164" fontId="25" fillId="0" borderId="144" xfId="0" applyNumberFormat="1" applyFont="1" applyBorder="1" applyAlignment="1">
      <alignment horizontal="left"/>
    </xf>
    <xf numFmtId="0" fontId="12" fillId="0" borderId="145" xfId="0" applyFont="1" applyBorder="1"/>
    <xf numFmtId="0" fontId="12" fillId="0" borderId="146" xfId="0" applyFont="1" applyBorder="1"/>
    <xf numFmtId="166" fontId="14" fillId="0" borderId="72" xfId="0" applyNumberFormat="1" applyFont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166" fontId="14" fillId="0" borderId="119" xfId="0" applyNumberFormat="1" applyFont="1" applyBorder="1" applyAlignment="1">
      <alignment horizontal="center" vertical="center"/>
    </xf>
    <xf numFmtId="0" fontId="12" fillId="0" borderId="120" xfId="0" applyFont="1" applyBorder="1"/>
    <xf numFmtId="0" fontId="12" fillId="0" borderId="121" xfId="0" applyFont="1" applyBorder="1"/>
    <xf numFmtId="0" fontId="14" fillId="0" borderId="72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141" xfId="0" applyFont="1" applyBorder="1" applyAlignment="1">
      <alignment horizontal="right" vertical="center"/>
    </xf>
    <xf numFmtId="0" fontId="12" fillId="0" borderId="142" xfId="0" applyFont="1" applyBorder="1"/>
    <xf numFmtId="0" fontId="12" fillId="0" borderId="143" xfId="0" applyFont="1" applyBorder="1"/>
    <xf numFmtId="0" fontId="14" fillId="0" borderId="144" xfId="0" applyFont="1" applyBorder="1" applyAlignment="1">
      <alignment horizontal="left" vertical="center"/>
    </xf>
    <xf numFmtId="165" fontId="14" fillId="0" borderId="119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7" fontId="16" fillId="0" borderId="119" xfId="0" applyNumberFormat="1" applyFont="1" applyBorder="1" applyAlignment="1">
      <alignment horizontal="center" vertical="center"/>
    </xf>
    <xf numFmtId="167" fontId="14" fillId="0" borderId="140" xfId="0" applyNumberFormat="1" applyFont="1" applyBorder="1" applyAlignment="1">
      <alignment horizontal="center" vertical="center"/>
    </xf>
    <xf numFmtId="164" fontId="14" fillId="0" borderId="72" xfId="0" applyNumberFormat="1" applyFont="1" applyBorder="1" applyAlignment="1">
      <alignment horizontal="right" vertical="center"/>
    </xf>
    <xf numFmtId="49" fontId="2" fillId="0" borderId="134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49" fontId="2" fillId="0" borderId="131" xfId="0" applyNumberFormat="1" applyFont="1" applyBorder="1" applyAlignment="1">
      <alignment horizontal="center" vertical="center"/>
    </xf>
    <xf numFmtId="0" fontId="12" fillId="0" borderId="132" xfId="0" applyFont="1" applyBorder="1"/>
    <xf numFmtId="0" fontId="12" fillId="0" borderId="133" xfId="0" applyFont="1" applyBorder="1"/>
    <xf numFmtId="49" fontId="2" fillId="0" borderId="40" xfId="0" applyNumberFormat="1" applyFont="1" applyBorder="1" applyAlignment="1">
      <alignment horizontal="center" vertical="center"/>
    </xf>
    <xf numFmtId="49" fontId="2" fillId="0" borderId="134" xfId="0" applyNumberFormat="1" applyFont="1" applyBorder="1" applyAlignment="1">
      <alignment horizontal="center" vertical="center"/>
    </xf>
    <xf numFmtId="166" fontId="2" fillId="0" borderId="75" xfId="0" applyNumberFormat="1" applyFont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4" fillId="0" borderId="37" xfId="0" applyFont="1" applyBorder="1" applyAlignment="1">
      <alignment horizontal="center" vertical="center"/>
    </xf>
    <xf numFmtId="166" fontId="14" fillId="0" borderId="24" xfId="0" applyNumberFormat="1" applyFont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 textRotation="90" wrapText="1"/>
    </xf>
    <xf numFmtId="164" fontId="2" fillId="2" borderId="34" xfId="0" applyNumberFormat="1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4" fontId="2" fillId="2" borderId="46" xfId="0" applyNumberFormat="1" applyFont="1" applyFill="1" applyBorder="1" applyAlignment="1">
      <alignment horizontal="center" vertical="center" textRotation="90" wrapText="1"/>
    </xf>
    <xf numFmtId="0" fontId="12" fillId="0" borderId="52" xfId="0" applyFont="1" applyBorder="1"/>
    <xf numFmtId="0" fontId="12" fillId="0" borderId="66" xfId="0" applyFont="1" applyBorder="1"/>
    <xf numFmtId="165" fontId="14" fillId="2" borderId="72" xfId="0" applyNumberFormat="1" applyFont="1" applyFill="1" applyBorder="1" applyAlignment="1">
      <alignment horizontal="center" vertical="center"/>
    </xf>
    <xf numFmtId="166" fontId="14" fillId="2" borderId="75" xfId="0" applyNumberFormat="1" applyFont="1" applyFill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2" fillId="0" borderId="95" xfId="0" applyFont="1" applyBorder="1"/>
    <xf numFmtId="49" fontId="14" fillId="0" borderId="2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textRotation="90" wrapText="1"/>
    </xf>
    <xf numFmtId="0" fontId="12" fillId="0" borderId="85" xfId="0" applyFont="1" applyBorder="1"/>
    <xf numFmtId="165" fontId="23" fillId="0" borderId="34" xfId="0" applyNumberFormat="1" applyFont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left" vertical="center" wrapText="1"/>
    </xf>
    <xf numFmtId="165" fontId="23" fillId="0" borderId="7" xfId="0" applyNumberFormat="1" applyFont="1" applyBorder="1" applyAlignment="1">
      <alignment vertical="center" textRotation="90" wrapText="1"/>
    </xf>
    <xf numFmtId="0" fontId="26" fillId="0" borderId="0" xfId="0" applyFont="1" applyAlignment="1">
      <alignment horizontal="center" wrapText="1"/>
    </xf>
  </cellXfs>
  <cellStyles count="2">
    <cellStyle name="Обычный" xfId="0" builtinId="0"/>
    <cellStyle name="Обычный_Plan Уч(бакал.) д_о 2013_14а" xfId="1" xr:uid="{F207B0F2-B4E4-4F93-B2DB-72726DFA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abSelected="1" topLeftCell="O13" workbookViewId="0">
      <selection activeCell="AL40" sqref="AL40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6.441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25.2" customHeight="1">
      <c r="A1" s="875" t="s">
        <v>0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6" t="s">
        <v>1</v>
      </c>
      <c r="Q1" s="853"/>
      <c r="R1" s="853"/>
      <c r="S1" s="853"/>
      <c r="T1" s="853"/>
      <c r="U1" s="853"/>
      <c r="V1" s="853"/>
      <c r="W1" s="853"/>
      <c r="X1" s="853"/>
      <c r="Y1" s="853"/>
      <c r="Z1" s="853"/>
      <c r="AA1" s="853"/>
      <c r="AB1" s="853"/>
      <c r="AC1" s="853"/>
      <c r="AD1" s="853"/>
      <c r="AE1" s="853"/>
      <c r="AF1" s="853"/>
      <c r="AG1" s="853"/>
      <c r="AH1" s="853"/>
      <c r="AI1" s="853"/>
      <c r="AJ1" s="853"/>
      <c r="AK1" s="853"/>
      <c r="AL1" s="853"/>
      <c r="AM1" s="853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>
      <c r="A2" s="875" t="s">
        <v>2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  <c r="M2" s="874"/>
      <c r="N2" s="874"/>
      <c r="O2" s="87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3.4" customHeight="1">
      <c r="A3" s="875" t="s">
        <v>3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7" t="s">
        <v>4</v>
      </c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82" t="s">
        <v>5</v>
      </c>
      <c r="AO3" s="853"/>
      <c r="AP3" s="853"/>
      <c r="AQ3" s="853"/>
      <c r="AR3" s="853"/>
      <c r="AS3" s="853"/>
      <c r="AT3" s="853"/>
      <c r="AU3" s="853"/>
      <c r="AV3" s="853"/>
      <c r="AW3" s="853"/>
      <c r="AX3" s="853"/>
      <c r="AY3" s="853"/>
      <c r="AZ3" s="853"/>
      <c r="BA3" s="853"/>
    </row>
    <row r="4" spans="1:53" ht="16.8" customHeight="1">
      <c r="A4" s="873" t="s">
        <v>388</v>
      </c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  <c r="M4" s="874"/>
      <c r="N4" s="874"/>
      <c r="O4" s="87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853"/>
      <c r="AO4" s="853"/>
      <c r="AP4" s="853"/>
      <c r="AQ4" s="853"/>
      <c r="AR4" s="853"/>
      <c r="AS4" s="853"/>
      <c r="AT4" s="853"/>
      <c r="AU4" s="853"/>
      <c r="AV4" s="853"/>
      <c r="AW4" s="853"/>
      <c r="AX4" s="853"/>
      <c r="AY4" s="853"/>
      <c r="AZ4" s="853"/>
      <c r="BA4" s="853"/>
    </row>
    <row r="5" spans="1:53" ht="25.8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884" t="s">
        <v>6</v>
      </c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875" t="s">
        <v>7</v>
      </c>
      <c r="B6" s="874"/>
      <c r="C6" s="874"/>
      <c r="D6" s="874"/>
      <c r="E6" s="874"/>
      <c r="F6" s="874"/>
      <c r="G6" s="874"/>
      <c r="H6" s="874"/>
      <c r="I6" s="874"/>
      <c r="J6" s="874"/>
      <c r="K6" s="874"/>
      <c r="L6" s="874"/>
      <c r="M6" s="874"/>
      <c r="N6" s="874"/>
      <c r="O6" s="87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883"/>
      <c r="AP6" s="853"/>
      <c r="AQ6" s="853"/>
      <c r="AR6" s="853"/>
      <c r="AS6" s="853"/>
      <c r="AT6" s="853"/>
      <c r="AU6" s="853"/>
      <c r="AV6" s="853"/>
      <c r="AW6" s="853"/>
      <c r="AX6" s="853"/>
      <c r="AY6" s="853"/>
      <c r="AZ6" s="853"/>
      <c r="BA6" s="853"/>
    </row>
    <row r="7" spans="1:53" ht="20.399999999999999" customHeight="1">
      <c r="A7" s="875" t="s">
        <v>8</v>
      </c>
      <c r="B7" s="874"/>
      <c r="C7" s="874"/>
      <c r="D7" s="874"/>
      <c r="E7" s="874"/>
      <c r="F7" s="874"/>
      <c r="G7" s="874"/>
      <c r="H7" s="874"/>
      <c r="I7" s="874"/>
      <c r="J7" s="874"/>
      <c r="K7" s="874"/>
      <c r="L7" s="874"/>
      <c r="M7" s="874"/>
      <c r="N7" s="874"/>
      <c r="O7" s="874"/>
      <c r="P7" s="882" t="s">
        <v>9</v>
      </c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3"/>
      <c r="AB7" s="853"/>
      <c r="AC7" s="853"/>
      <c r="AD7" s="853"/>
      <c r="AE7" s="853"/>
      <c r="AF7" s="853"/>
      <c r="AG7" s="853"/>
      <c r="AH7" s="853"/>
      <c r="AI7" s="853"/>
      <c r="AJ7" s="853"/>
      <c r="AK7" s="853"/>
      <c r="AL7" s="853"/>
      <c r="AM7" s="4"/>
      <c r="AN7" s="885" t="s">
        <v>10</v>
      </c>
      <c r="AO7" s="853"/>
      <c r="AP7" s="853"/>
      <c r="AQ7" s="853"/>
      <c r="AR7" s="853"/>
      <c r="AS7" s="853"/>
      <c r="AT7" s="853"/>
      <c r="AU7" s="853"/>
      <c r="AV7" s="853"/>
      <c r="AW7" s="853"/>
      <c r="AX7" s="853"/>
      <c r="AY7" s="853"/>
      <c r="AZ7" s="853"/>
      <c r="BA7" s="853"/>
    </row>
    <row r="8" spans="1:53" ht="20.399999999999999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82" t="s">
        <v>11</v>
      </c>
      <c r="Q8" s="853"/>
      <c r="R8" s="853"/>
      <c r="S8" s="853"/>
      <c r="T8" s="853"/>
      <c r="U8" s="853"/>
      <c r="V8" s="853"/>
      <c r="W8" s="853"/>
      <c r="X8" s="853"/>
      <c r="Y8" s="853"/>
      <c r="Z8" s="853"/>
      <c r="AA8" s="853"/>
      <c r="AB8" s="853"/>
      <c r="AC8" s="853"/>
      <c r="AD8" s="853"/>
      <c r="AE8" s="853"/>
      <c r="AF8" s="853"/>
      <c r="AG8" s="853"/>
      <c r="AH8" s="853"/>
      <c r="AI8" s="853"/>
      <c r="AJ8" s="853"/>
      <c r="AK8" s="853"/>
      <c r="AL8" s="853"/>
      <c r="AM8" s="4"/>
      <c r="AN8" s="886" t="s">
        <v>12</v>
      </c>
      <c r="AO8" s="853"/>
      <c r="AP8" s="853"/>
      <c r="AQ8" s="853"/>
      <c r="AR8" s="853"/>
      <c r="AS8" s="853"/>
      <c r="AT8" s="853"/>
      <c r="AU8" s="853"/>
      <c r="AV8" s="853"/>
      <c r="AW8" s="853"/>
      <c r="AX8" s="853"/>
      <c r="AY8" s="853"/>
      <c r="AZ8" s="853"/>
      <c r="BA8" s="853"/>
    </row>
    <row r="9" spans="1:53" ht="19.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82" t="s">
        <v>13</v>
      </c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4"/>
      <c r="AN9" s="853"/>
      <c r="AO9" s="853"/>
      <c r="AP9" s="853"/>
      <c r="AQ9" s="853"/>
      <c r="AR9" s="853"/>
      <c r="AS9" s="853"/>
      <c r="AT9" s="853"/>
      <c r="AU9" s="853"/>
      <c r="AV9" s="853"/>
      <c r="AW9" s="853"/>
      <c r="AX9" s="853"/>
      <c r="AY9" s="853"/>
      <c r="AZ9" s="853"/>
      <c r="BA9" s="853"/>
    </row>
    <row r="10" spans="1:53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82" t="s">
        <v>14</v>
      </c>
      <c r="Q10" s="853"/>
      <c r="R10" s="853"/>
      <c r="S10" s="853"/>
      <c r="T10" s="853"/>
      <c r="U10" s="853"/>
      <c r="V10" s="853"/>
      <c r="W10" s="853"/>
      <c r="X10" s="853"/>
      <c r="Y10" s="853"/>
      <c r="Z10" s="853"/>
      <c r="AA10" s="853"/>
      <c r="AB10" s="853"/>
      <c r="AC10" s="853"/>
      <c r="AD10" s="853"/>
      <c r="AE10" s="853"/>
      <c r="AF10" s="853"/>
      <c r="AG10" s="853"/>
      <c r="AH10" s="853"/>
      <c r="AI10" s="853"/>
      <c r="AJ10" s="853"/>
      <c r="AK10" s="853"/>
      <c r="AL10" s="853"/>
      <c r="AM10" s="853"/>
      <c r="AN10" s="853"/>
      <c r="AO10" s="853"/>
      <c r="AP10" s="853"/>
      <c r="AQ10" s="853"/>
      <c r="AR10" s="853"/>
      <c r="AS10" s="853"/>
      <c r="AT10" s="853"/>
      <c r="AU10" s="853"/>
      <c r="AV10" s="853"/>
      <c r="AW10" s="853"/>
      <c r="AX10" s="853"/>
      <c r="AY10" s="853"/>
      <c r="AZ10" s="853"/>
      <c r="BA10" s="853"/>
    </row>
    <row r="11" spans="1:53" ht="22.8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82" t="s">
        <v>15</v>
      </c>
      <c r="Q11" s="853"/>
      <c r="R11" s="853"/>
      <c r="S11" s="853"/>
      <c r="T11" s="853"/>
      <c r="U11" s="853"/>
      <c r="V11" s="853"/>
      <c r="W11" s="853"/>
      <c r="X11" s="853"/>
      <c r="Y11" s="853"/>
      <c r="Z11" s="853"/>
      <c r="AA11" s="853"/>
      <c r="AB11" s="853"/>
      <c r="AC11" s="853"/>
      <c r="AD11" s="853"/>
      <c r="AE11" s="853"/>
      <c r="AF11" s="853"/>
      <c r="AG11" s="853"/>
      <c r="AH11" s="853"/>
      <c r="AI11" s="853"/>
      <c r="AJ11" s="853"/>
      <c r="AK11" s="853"/>
      <c r="AL11" s="853"/>
      <c r="AM11" s="853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customHeight="1">
      <c r="A15" s="891" t="s">
        <v>16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3"/>
      <c r="X15" s="853"/>
      <c r="Y15" s="853"/>
      <c r="Z15" s="853"/>
      <c r="AA15" s="853"/>
      <c r="AB15" s="853"/>
      <c r="AC15" s="853"/>
      <c r="AD15" s="853"/>
      <c r="AE15" s="853"/>
      <c r="AF15" s="853"/>
      <c r="AG15" s="853"/>
      <c r="AH15" s="853"/>
      <c r="AI15" s="853"/>
      <c r="AJ15" s="853"/>
      <c r="AK15" s="853"/>
      <c r="AL15" s="853"/>
      <c r="AM15" s="853"/>
      <c r="AN15" s="853"/>
      <c r="AO15" s="853"/>
      <c r="AP15" s="853"/>
      <c r="AQ15" s="853"/>
      <c r="AR15" s="853"/>
      <c r="AS15" s="853"/>
      <c r="AT15" s="853"/>
      <c r="AU15" s="853"/>
      <c r="AV15" s="853"/>
      <c r="AW15" s="853"/>
      <c r="AX15" s="853"/>
      <c r="AY15" s="853"/>
      <c r="AZ15" s="853"/>
      <c r="BA15" s="853"/>
    </row>
    <row r="16" spans="1:53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customHeight="1">
      <c r="A17" s="892" t="s">
        <v>17</v>
      </c>
      <c r="B17" s="881" t="s">
        <v>18</v>
      </c>
      <c r="C17" s="879"/>
      <c r="D17" s="879"/>
      <c r="E17" s="880"/>
      <c r="F17" s="881" t="s">
        <v>19</v>
      </c>
      <c r="G17" s="879"/>
      <c r="H17" s="879"/>
      <c r="I17" s="880"/>
      <c r="J17" s="878" t="s">
        <v>20</v>
      </c>
      <c r="K17" s="879"/>
      <c r="L17" s="879"/>
      <c r="M17" s="879"/>
      <c r="N17" s="878" t="s">
        <v>21</v>
      </c>
      <c r="O17" s="879"/>
      <c r="P17" s="879"/>
      <c r="Q17" s="879"/>
      <c r="R17" s="880"/>
      <c r="S17" s="878" t="s">
        <v>22</v>
      </c>
      <c r="T17" s="879"/>
      <c r="U17" s="879"/>
      <c r="V17" s="879"/>
      <c r="W17" s="880"/>
      <c r="X17" s="878" t="s">
        <v>23</v>
      </c>
      <c r="Y17" s="879"/>
      <c r="Z17" s="879"/>
      <c r="AA17" s="880"/>
      <c r="AB17" s="881" t="s">
        <v>24</v>
      </c>
      <c r="AC17" s="879"/>
      <c r="AD17" s="879"/>
      <c r="AE17" s="880"/>
      <c r="AF17" s="881" t="s">
        <v>25</v>
      </c>
      <c r="AG17" s="879"/>
      <c r="AH17" s="879"/>
      <c r="AI17" s="880"/>
      <c r="AJ17" s="878" t="s">
        <v>26</v>
      </c>
      <c r="AK17" s="879"/>
      <c r="AL17" s="879"/>
      <c r="AM17" s="879"/>
      <c r="AN17" s="880"/>
      <c r="AO17" s="878" t="s">
        <v>27</v>
      </c>
      <c r="AP17" s="879"/>
      <c r="AQ17" s="879"/>
      <c r="AR17" s="879"/>
      <c r="AS17" s="878" t="s">
        <v>28</v>
      </c>
      <c r="AT17" s="879"/>
      <c r="AU17" s="879"/>
      <c r="AV17" s="879"/>
      <c r="AW17" s="880"/>
      <c r="AX17" s="878" t="s">
        <v>29</v>
      </c>
      <c r="AY17" s="879"/>
      <c r="AZ17" s="879"/>
      <c r="BA17" s="880"/>
    </row>
    <row r="18" spans="1:53" ht="15.75" customHeight="1">
      <c r="A18" s="893"/>
      <c r="B18" s="11">
        <v>1</v>
      </c>
      <c r="C18" s="12">
        <v>2</v>
      </c>
      <c r="D18" s="12">
        <v>3</v>
      </c>
      <c r="E18" s="13">
        <v>4</v>
      </c>
      <c r="F18" s="11">
        <v>5</v>
      </c>
      <c r="G18" s="12">
        <v>6</v>
      </c>
      <c r="H18" s="12">
        <v>7</v>
      </c>
      <c r="I18" s="13">
        <v>8</v>
      </c>
      <c r="J18" s="11">
        <v>9</v>
      </c>
      <c r="K18" s="12">
        <v>10</v>
      </c>
      <c r="L18" s="12">
        <v>11</v>
      </c>
      <c r="M18" s="14">
        <v>12</v>
      </c>
      <c r="N18" s="11">
        <v>13</v>
      </c>
      <c r="O18" s="12">
        <v>14</v>
      </c>
      <c r="P18" s="12">
        <v>15</v>
      </c>
      <c r="Q18" s="12">
        <v>16</v>
      </c>
      <c r="R18" s="13">
        <v>17</v>
      </c>
      <c r="S18" s="11">
        <v>18</v>
      </c>
      <c r="T18" s="12">
        <v>19</v>
      </c>
      <c r="U18" s="12">
        <v>20</v>
      </c>
      <c r="V18" s="12">
        <v>21</v>
      </c>
      <c r="W18" s="13">
        <v>22</v>
      </c>
      <c r="X18" s="11">
        <v>23</v>
      </c>
      <c r="Y18" s="12">
        <v>24</v>
      </c>
      <c r="Z18" s="12">
        <v>25</v>
      </c>
      <c r="AA18" s="13">
        <v>26</v>
      </c>
      <c r="AB18" s="11">
        <v>27</v>
      </c>
      <c r="AC18" s="12">
        <v>28</v>
      </c>
      <c r="AD18" s="12">
        <v>29</v>
      </c>
      <c r="AE18" s="13">
        <v>30</v>
      </c>
      <c r="AF18" s="11">
        <v>31</v>
      </c>
      <c r="AG18" s="12">
        <v>32</v>
      </c>
      <c r="AH18" s="12">
        <v>33</v>
      </c>
      <c r="AI18" s="13">
        <v>34</v>
      </c>
      <c r="AJ18" s="11">
        <v>35</v>
      </c>
      <c r="AK18" s="12">
        <v>36</v>
      </c>
      <c r="AL18" s="12">
        <v>37</v>
      </c>
      <c r="AM18" s="12">
        <v>38</v>
      </c>
      <c r="AN18" s="13">
        <v>39</v>
      </c>
      <c r="AO18" s="11">
        <v>40</v>
      </c>
      <c r="AP18" s="12">
        <v>41</v>
      </c>
      <c r="AQ18" s="12">
        <v>42</v>
      </c>
      <c r="AR18" s="14">
        <v>43</v>
      </c>
      <c r="AS18" s="11">
        <v>44</v>
      </c>
      <c r="AT18" s="12">
        <v>45</v>
      </c>
      <c r="AU18" s="12">
        <v>46</v>
      </c>
      <c r="AV18" s="12">
        <v>47</v>
      </c>
      <c r="AW18" s="13">
        <v>48</v>
      </c>
      <c r="AX18" s="11">
        <v>49</v>
      </c>
      <c r="AY18" s="12">
        <v>50</v>
      </c>
      <c r="AZ18" s="12">
        <v>51</v>
      </c>
      <c r="BA18" s="13">
        <v>52</v>
      </c>
    </row>
    <row r="19" spans="1:53" ht="15.75" customHeight="1">
      <c r="A19" s="15">
        <v>1</v>
      </c>
      <c r="B19" s="16" t="s">
        <v>30</v>
      </c>
      <c r="C19" s="17" t="s">
        <v>31</v>
      </c>
      <c r="D19" s="18" t="s">
        <v>31</v>
      </c>
      <c r="E19" s="18" t="s">
        <v>31</v>
      </c>
      <c r="F19" s="19" t="s">
        <v>31</v>
      </c>
      <c r="G19" s="17" t="s">
        <v>31</v>
      </c>
      <c r="H19" s="18" t="s">
        <v>31</v>
      </c>
      <c r="I19" s="18" t="s">
        <v>31</v>
      </c>
      <c r="J19" s="19" t="s">
        <v>31</v>
      </c>
      <c r="K19" s="17" t="s">
        <v>31</v>
      </c>
      <c r="L19" s="18" t="s">
        <v>31</v>
      </c>
      <c r="M19" s="17" t="s">
        <v>31</v>
      </c>
      <c r="N19" s="18" t="s">
        <v>31</v>
      </c>
      <c r="O19" s="18" t="s">
        <v>31</v>
      </c>
      <c r="P19" s="19" t="s">
        <v>31</v>
      </c>
      <c r="Q19" s="20" t="s">
        <v>32</v>
      </c>
      <c r="R19" s="21" t="s">
        <v>395</v>
      </c>
      <c r="S19" s="22" t="s">
        <v>33</v>
      </c>
      <c r="T19" s="23" t="s">
        <v>33</v>
      </c>
      <c r="U19" s="17" t="s">
        <v>31</v>
      </c>
      <c r="V19" s="18" t="s">
        <v>31</v>
      </c>
      <c r="W19" s="18" t="s">
        <v>31</v>
      </c>
      <c r="X19" s="19" t="s">
        <v>31</v>
      </c>
      <c r="Y19" s="17" t="s">
        <v>31</v>
      </c>
      <c r="Z19" s="18" t="s">
        <v>31</v>
      </c>
      <c r="AA19" s="18" t="s">
        <v>31</v>
      </c>
      <c r="AB19" s="19" t="s">
        <v>31</v>
      </c>
      <c r="AC19" s="17" t="s">
        <v>31</v>
      </c>
      <c r="AD19" s="18" t="s">
        <v>31</v>
      </c>
      <c r="AE19" s="18" t="s">
        <v>31</v>
      </c>
      <c r="AF19" s="19" t="s">
        <v>31</v>
      </c>
      <c r="AG19" s="17" t="s">
        <v>31</v>
      </c>
      <c r="AH19" s="18" t="s">
        <v>31</v>
      </c>
      <c r="AI19" s="18" t="s">
        <v>31</v>
      </c>
      <c r="AJ19" s="19" t="s">
        <v>31</v>
      </c>
      <c r="AK19" s="17" t="s">
        <v>31</v>
      </c>
      <c r="AL19" s="18" t="s">
        <v>31</v>
      </c>
      <c r="AM19" s="17" t="s">
        <v>31</v>
      </c>
      <c r="AN19" s="18" t="s">
        <v>31</v>
      </c>
      <c r="AO19" s="18" t="s">
        <v>31</v>
      </c>
      <c r="AP19" s="19" t="s">
        <v>31</v>
      </c>
      <c r="AQ19" s="23" t="s">
        <v>32</v>
      </c>
      <c r="AR19" s="24" t="s">
        <v>34</v>
      </c>
      <c r="AS19" s="25" t="s">
        <v>33</v>
      </c>
      <c r="AT19" s="23" t="s">
        <v>33</v>
      </c>
      <c r="AU19" s="23" t="s">
        <v>33</v>
      </c>
      <c r="AV19" s="26" t="s">
        <v>33</v>
      </c>
      <c r="AW19" s="22" t="s">
        <v>33</v>
      </c>
      <c r="AX19" s="23" t="s">
        <v>33</v>
      </c>
      <c r="AY19" s="23" t="s">
        <v>33</v>
      </c>
      <c r="AZ19" s="23" t="s">
        <v>33</v>
      </c>
      <c r="BA19" s="24" t="s">
        <v>33</v>
      </c>
    </row>
    <row r="20" spans="1:53" ht="15.75" customHeight="1">
      <c r="A20" s="27">
        <v>2</v>
      </c>
      <c r="B20" s="16" t="s">
        <v>30</v>
      </c>
      <c r="C20" s="17" t="s">
        <v>31</v>
      </c>
      <c r="D20" s="18" t="s">
        <v>31</v>
      </c>
      <c r="E20" s="18" t="s">
        <v>31</v>
      </c>
      <c r="F20" s="19" t="s">
        <v>31</v>
      </c>
      <c r="G20" s="17" t="s">
        <v>31</v>
      </c>
      <c r="H20" s="18" t="s">
        <v>31</v>
      </c>
      <c r="I20" s="18" t="s">
        <v>31</v>
      </c>
      <c r="J20" s="19" t="s">
        <v>31</v>
      </c>
      <c r="K20" s="17" t="s">
        <v>31</v>
      </c>
      <c r="L20" s="18" t="s">
        <v>31</v>
      </c>
      <c r="M20" s="17" t="s">
        <v>31</v>
      </c>
      <c r="N20" s="18" t="s">
        <v>31</v>
      </c>
      <c r="O20" s="18" t="s">
        <v>31</v>
      </c>
      <c r="P20" s="19" t="s">
        <v>31</v>
      </c>
      <c r="Q20" s="20" t="s">
        <v>32</v>
      </c>
      <c r="R20" s="21" t="s">
        <v>395</v>
      </c>
      <c r="S20" s="22" t="s">
        <v>33</v>
      </c>
      <c r="T20" s="23" t="s">
        <v>33</v>
      </c>
      <c r="U20" s="17" t="s">
        <v>31</v>
      </c>
      <c r="V20" s="18" t="s">
        <v>31</v>
      </c>
      <c r="W20" s="18" t="s">
        <v>31</v>
      </c>
      <c r="X20" s="19" t="s">
        <v>31</v>
      </c>
      <c r="Y20" s="17" t="s">
        <v>31</v>
      </c>
      <c r="Z20" s="18" t="s">
        <v>31</v>
      </c>
      <c r="AA20" s="18" t="s">
        <v>31</v>
      </c>
      <c r="AB20" s="19" t="s">
        <v>31</v>
      </c>
      <c r="AC20" s="17" t="s">
        <v>31</v>
      </c>
      <c r="AD20" s="18" t="s">
        <v>31</v>
      </c>
      <c r="AE20" s="18" t="s">
        <v>31</v>
      </c>
      <c r="AF20" s="19" t="s">
        <v>31</v>
      </c>
      <c r="AG20" s="17" t="s">
        <v>31</v>
      </c>
      <c r="AH20" s="18" t="s">
        <v>31</v>
      </c>
      <c r="AI20" s="18" t="s">
        <v>31</v>
      </c>
      <c r="AJ20" s="19" t="s">
        <v>31</v>
      </c>
      <c r="AK20" s="17" t="s">
        <v>31</v>
      </c>
      <c r="AL20" s="18" t="s">
        <v>31</v>
      </c>
      <c r="AM20" s="17" t="s">
        <v>31</v>
      </c>
      <c r="AN20" s="18" t="s">
        <v>31</v>
      </c>
      <c r="AO20" s="18" t="s">
        <v>31</v>
      </c>
      <c r="AP20" s="19" t="s">
        <v>31</v>
      </c>
      <c r="AQ20" s="23" t="s">
        <v>32</v>
      </c>
      <c r="AR20" s="24" t="s">
        <v>34</v>
      </c>
      <c r="AS20" s="25" t="s">
        <v>33</v>
      </c>
      <c r="AT20" s="23" t="s">
        <v>33</v>
      </c>
      <c r="AU20" s="23" t="s">
        <v>33</v>
      </c>
      <c r="AV20" s="26" t="s">
        <v>33</v>
      </c>
      <c r="AW20" s="22" t="s">
        <v>33</v>
      </c>
      <c r="AX20" s="23" t="s">
        <v>33</v>
      </c>
      <c r="AY20" s="23" t="s">
        <v>33</v>
      </c>
      <c r="AZ20" s="23" t="s">
        <v>33</v>
      </c>
      <c r="BA20" s="24" t="s">
        <v>33</v>
      </c>
    </row>
    <row r="21" spans="1:53" ht="15.75" customHeight="1">
      <c r="A21" s="27">
        <v>3</v>
      </c>
      <c r="B21" s="16" t="s">
        <v>30</v>
      </c>
      <c r="C21" s="17" t="s">
        <v>31</v>
      </c>
      <c r="D21" s="18" t="s">
        <v>31</v>
      </c>
      <c r="E21" s="18" t="s">
        <v>31</v>
      </c>
      <c r="F21" s="19" t="s">
        <v>31</v>
      </c>
      <c r="G21" s="17" t="s">
        <v>31</v>
      </c>
      <c r="H21" s="18" t="s">
        <v>31</v>
      </c>
      <c r="I21" s="18" t="s">
        <v>31</v>
      </c>
      <c r="J21" s="19" t="s">
        <v>31</v>
      </c>
      <c r="K21" s="17" t="s">
        <v>31</v>
      </c>
      <c r="L21" s="18" t="s">
        <v>31</v>
      </c>
      <c r="M21" s="17" t="s">
        <v>31</v>
      </c>
      <c r="N21" s="18" t="s">
        <v>31</v>
      </c>
      <c r="O21" s="18" t="s">
        <v>31</v>
      </c>
      <c r="P21" s="19" t="s">
        <v>31</v>
      </c>
      <c r="Q21" s="20" t="s">
        <v>32</v>
      </c>
      <c r="R21" s="21" t="s">
        <v>395</v>
      </c>
      <c r="S21" s="22" t="s">
        <v>33</v>
      </c>
      <c r="T21" s="23" t="s">
        <v>33</v>
      </c>
      <c r="U21" s="17" t="s">
        <v>31</v>
      </c>
      <c r="V21" s="18" t="s">
        <v>31</v>
      </c>
      <c r="W21" s="18" t="s">
        <v>31</v>
      </c>
      <c r="X21" s="19" t="s">
        <v>31</v>
      </c>
      <c r="Y21" s="17" t="s">
        <v>31</v>
      </c>
      <c r="Z21" s="18" t="s">
        <v>31</v>
      </c>
      <c r="AA21" s="18" t="s">
        <v>31</v>
      </c>
      <c r="AB21" s="19" t="s">
        <v>31</v>
      </c>
      <c r="AC21" s="17" t="s">
        <v>31</v>
      </c>
      <c r="AD21" s="18" t="s">
        <v>31</v>
      </c>
      <c r="AE21" s="18" t="s">
        <v>31</v>
      </c>
      <c r="AF21" s="19" t="s">
        <v>31</v>
      </c>
      <c r="AG21" s="17" t="s">
        <v>31</v>
      </c>
      <c r="AH21" s="18" t="s">
        <v>31</v>
      </c>
      <c r="AI21" s="18" t="s">
        <v>31</v>
      </c>
      <c r="AJ21" s="19" t="s">
        <v>31</v>
      </c>
      <c r="AK21" s="17" t="s">
        <v>31</v>
      </c>
      <c r="AL21" s="18" t="s">
        <v>31</v>
      </c>
      <c r="AM21" s="17" t="s">
        <v>31</v>
      </c>
      <c r="AN21" s="18" t="s">
        <v>31</v>
      </c>
      <c r="AO21" s="18" t="s">
        <v>31</v>
      </c>
      <c r="AP21" s="19" t="s">
        <v>31</v>
      </c>
      <c r="AQ21" s="23" t="s">
        <v>32</v>
      </c>
      <c r="AR21" s="24" t="s">
        <v>34</v>
      </c>
      <c r="AS21" s="25" t="s">
        <v>33</v>
      </c>
      <c r="AT21" s="23" t="s">
        <v>33</v>
      </c>
      <c r="AU21" s="23" t="s">
        <v>33</v>
      </c>
      <c r="AV21" s="26" t="s">
        <v>33</v>
      </c>
      <c r="AW21" s="22" t="s">
        <v>33</v>
      </c>
      <c r="AX21" s="23" t="s">
        <v>33</v>
      </c>
      <c r="AY21" s="23" t="s">
        <v>33</v>
      </c>
      <c r="AZ21" s="23" t="s">
        <v>33</v>
      </c>
      <c r="BA21" s="24" t="s">
        <v>33</v>
      </c>
    </row>
    <row r="22" spans="1:53" ht="15.75" customHeight="1">
      <c r="A22" s="28">
        <v>4</v>
      </c>
      <c r="B22" s="16" t="s">
        <v>30</v>
      </c>
      <c r="C22" s="17" t="s">
        <v>31</v>
      </c>
      <c r="D22" s="18" t="s">
        <v>31</v>
      </c>
      <c r="E22" s="18" t="s">
        <v>31</v>
      </c>
      <c r="F22" s="19" t="s">
        <v>31</v>
      </c>
      <c r="G22" s="17" t="s">
        <v>31</v>
      </c>
      <c r="H22" s="18" t="s">
        <v>31</v>
      </c>
      <c r="I22" s="18" t="s">
        <v>31</v>
      </c>
      <c r="J22" s="19" t="s">
        <v>31</v>
      </c>
      <c r="K22" s="17" t="s">
        <v>31</v>
      </c>
      <c r="L22" s="18" t="s">
        <v>31</v>
      </c>
      <c r="M22" s="17" t="s">
        <v>31</v>
      </c>
      <c r="N22" s="18" t="s">
        <v>31</v>
      </c>
      <c r="O22" s="18" t="s">
        <v>31</v>
      </c>
      <c r="P22" s="19" t="s">
        <v>31</v>
      </c>
      <c r="Q22" s="20" t="s">
        <v>32</v>
      </c>
      <c r="R22" s="21" t="s">
        <v>395</v>
      </c>
      <c r="S22" s="22" t="s">
        <v>33</v>
      </c>
      <c r="T22" s="23" t="s">
        <v>33</v>
      </c>
      <c r="U22" s="17" t="s">
        <v>31</v>
      </c>
      <c r="V22" s="18" t="s">
        <v>31</v>
      </c>
      <c r="W22" s="18" t="s">
        <v>31</v>
      </c>
      <c r="X22" s="19" t="s">
        <v>31</v>
      </c>
      <c r="Y22" s="17" t="s">
        <v>31</v>
      </c>
      <c r="Z22" s="18" t="s">
        <v>31</v>
      </c>
      <c r="AA22" s="18" t="s">
        <v>31</v>
      </c>
      <c r="AB22" s="19" t="s">
        <v>31</v>
      </c>
      <c r="AC22" s="17" t="s">
        <v>31</v>
      </c>
      <c r="AD22" s="18" t="s">
        <v>31</v>
      </c>
      <c r="AE22" s="18" t="s">
        <v>31</v>
      </c>
      <c r="AF22" s="19" t="s">
        <v>31</v>
      </c>
      <c r="AG22" s="17" t="s">
        <v>31</v>
      </c>
      <c r="AH22" s="17" t="s">
        <v>32</v>
      </c>
      <c r="AI22" s="17" t="s">
        <v>32</v>
      </c>
      <c r="AJ22" s="17" t="s">
        <v>35</v>
      </c>
      <c r="AK22" s="17" t="s">
        <v>35</v>
      </c>
      <c r="AL22" s="29" t="s">
        <v>35</v>
      </c>
      <c r="AM22" s="29" t="s">
        <v>35</v>
      </c>
      <c r="AN22" s="30" t="s">
        <v>396</v>
      </c>
      <c r="AO22" s="31" t="s">
        <v>396</v>
      </c>
      <c r="AP22" s="29" t="s">
        <v>36</v>
      </c>
      <c r="AQ22" s="29" t="s">
        <v>36</v>
      </c>
      <c r="AR22" s="30"/>
      <c r="AS22" s="895"/>
      <c r="AT22" s="896"/>
      <c r="AU22" s="896"/>
      <c r="AV22" s="896"/>
      <c r="AW22" s="897"/>
      <c r="AX22" s="32"/>
      <c r="AY22" s="33"/>
      <c r="AZ22" s="33"/>
      <c r="BA22" s="34"/>
    </row>
    <row r="23" spans="1:53" ht="15.7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</row>
    <row r="24" spans="1:53" ht="15.7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6"/>
      <c r="AK24" s="36"/>
      <c r="AL24" s="36"/>
      <c r="AM24" s="36"/>
      <c r="AN24" s="36"/>
      <c r="AO24" s="36"/>
      <c r="AP24" s="36"/>
      <c r="AQ24" s="36"/>
      <c r="AR24" s="36"/>
      <c r="AS24" s="38"/>
      <c r="AT24" s="39"/>
      <c r="AU24" s="39"/>
      <c r="AV24" s="39"/>
      <c r="AW24" s="39"/>
      <c r="AX24" s="39"/>
      <c r="AY24" s="39"/>
      <c r="AZ24" s="39"/>
      <c r="BA24" s="39"/>
    </row>
    <row r="25" spans="1:53" ht="15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6"/>
      <c r="AK25" s="36"/>
      <c r="AL25" s="36"/>
      <c r="AM25" s="36"/>
      <c r="AN25" s="36"/>
      <c r="AO25" s="36"/>
      <c r="AP25" s="36"/>
      <c r="AQ25" s="36"/>
      <c r="AR25" s="36"/>
      <c r="AS25" s="38"/>
      <c r="AT25" s="39"/>
      <c r="AU25" s="39"/>
      <c r="AV25" s="39"/>
      <c r="AW25" s="39"/>
      <c r="AX25" s="39"/>
      <c r="AY25" s="39"/>
      <c r="AZ25" s="39"/>
      <c r="BA25" s="39"/>
    </row>
    <row r="26" spans="1:5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37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customHeight="1">
      <c r="A27" s="887" t="s">
        <v>38</v>
      </c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53"/>
      <c r="S27" s="853"/>
      <c r="T27" s="853"/>
      <c r="U27" s="853"/>
      <c r="V27" s="853"/>
      <c r="W27" s="853"/>
      <c r="X27" s="853"/>
      <c r="Y27" s="853"/>
      <c r="Z27" s="853"/>
      <c r="AA27" s="853"/>
      <c r="AB27" s="853"/>
      <c r="AC27" s="853"/>
      <c r="AD27" s="853"/>
      <c r="AE27" s="853"/>
      <c r="AF27" s="853"/>
      <c r="AG27" s="853"/>
      <c r="AH27" s="853"/>
      <c r="AI27" s="853"/>
      <c r="AJ27" s="853"/>
      <c r="AK27" s="853"/>
      <c r="AL27" s="853"/>
      <c r="AM27" s="853"/>
      <c r="AN27" s="853"/>
      <c r="AO27" s="853"/>
      <c r="AP27" s="853"/>
      <c r="AQ27" s="853"/>
      <c r="AR27" s="853"/>
      <c r="AS27" s="853"/>
      <c r="AT27" s="853"/>
      <c r="AU27" s="853"/>
      <c r="AV27" s="40"/>
      <c r="AW27" s="40"/>
      <c r="AX27" s="40"/>
      <c r="AY27" s="40"/>
      <c r="AZ27" s="40"/>
      <c r="BA27" s="2"/>
    </row>
    <row r="28" spans="1:5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0"/>
      <c r="AW28" s="40"/>
      <c r="AX28" s="40"/>
      <c r="AY28" s="40"/>
      <c r="AZ28" s="40"/>
      <c r="BA28" s="2"/>
    </row>
    <row r="29" spans="1:53" ht="15.75" customHeight="1">
      <c r="A29" s="41" t="s">
        <v>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888" t="s">
        <v>40</v>
      </c>
      <c r="AB29" s="853"/>
      <c r="AC29" s="853"/>
      <c r="AD29" s="853"/>
      <c r="AE29" s="853"/>
      <c r="AF29" s="853"/>
      <c r="AG29" s="853"/>
      <c r="AH29" s="853"/>
      <c r="AI29" s="853"/>
      <c r="AJ29" s="853"/>
      <c r="AK29" s="853"/>
      <c r="AL29" s="853"/>
      <c r="AM29" s="853"/>
      <c r="AN29" s="41"/>
      <c r="AO29" s="888" t="s">
        <v>41</v>
      </c>
      <c r="AP29" s="853"/>
      <c r="AQ29" s="853"/>
      <c r="AR29" s="853"/>
      <c r="AS29" s="853"/>
      <c r="AT29" s="853"/>
      <c r="AU29" s="853"/>
      <c r="AV29" s="853"/>
      <c r="AW29" s="853"/>
      <c r="AX29" s="853"/>
      <c r="AY29" s="853"/>
      <c r="AZ29" s="853"/>
      <c r="BA29" s="853"/>
    </row>
    <row r="30" spans="1:53" ht="15.75" customHeight="1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889" t="s">
        <v>17</v>
      </c>
      <c r="B31" s="851"/>
      <c r="C31" s="889" t="s">
        <v>42</v>
      </c>
      <c r="D31" s="851"/>
      <c r="E31" s="889" t="s">
        <v>43</v>
      </c>
      <c r="F31" s="851"/>
      <c r="G31" s="889" t="s">
        <v>44</v>
      </c>
      <c r="H31" s="850"/>
      <c r="I31" s="851"/>
      <c r="J31" s="889" t="s">
        <v>45</v>
      </c>
      <c r="K31" s="850"/>
      <c r="L31" s="850"/>
      <c r="M31" s="851"/>
      <c r="N31" s="889" t="s">
        <v>46</v>
      </c>
      <c r="O31" s="850"/>
      <c r="P31" s="851"/>
      <c r="Q31" s="889" t="s">
        <v>47</v>
      </c>
      <c r="R31" s="850"/>
      <c r="S31" s="851"/>
      <c r="T31" s="889" t="s">
        <v>48</v>
      </c>
      <c r="U31" s="850"/>
      <c r="V31" s="851"/>
      <c r="W31" s="889" t="s">
        <v>49</v>
      </c>
      <c r="X31" s="850"/>
      <c r="Y31" s="851"/>
      <c r="Z31" s="39"/>
      <c r="AA31" s="894" t="s">
        <v>50</v>
      </c>
      <c r="AB31" s="850"/>
      <c r="AC31" s="850"/>
      <c r="AD31" s="850"/>
      <c r="AE31" s="850"/>
      <c r="AF31" s="850"/>
      <c r="AG31" s="851"/>
      <c r="AH31" s="890" t="s">
        <v>51</v>
      </c>
      <c r="AI31" s="850"/>
      <c r="AJ31" s="851"/>
      <c r="AK31" s="890" t="s">
        <v>52</v>
      </c>
      <c r="AL31" s="850"/>
      <c r="AM31" s="851"/>
      <c r="AN31" s="44"/>
      <c r="AO31" s="890" t="s">
        <v>53</v>
      </c>
      <c r="AP31" s="850"/>
      <c r="AQ31" s="850"/>
      <c r="AR31" s="851"/>
      <c r="AS31" s="889" t="s">
        <v>54</v>
      </c>
      <c r="AT31" s="850"/>
      <c r="AU31" s="850"/>
      <c r="AV31" s="850"/>
      <c r="AW31" s="851"/>
      <c r="AX31" s="890" t="s">
        <v>51</v>
      </c>
      <c r="AY31" s="850"/>
      <c r="AZ31" s="850"/>
      <c r="BA31" s="851"/>
    </row>
    <row r="32" spans="1:53" ht="27" customHeight="1">
      <c r="A32" s="852"/>
      <c r="B32" s="854"/>
      <c r="C32" s="852"/>
      <c r="D32" s="854"/>
      <c r="E32" s="852"/>
      <c r="F32" s="854"/>
      <c r="G32" s="852"/>
      <c r="H32" s="853"/>
      <c r="I32" s="854"/>
      <c r="J32" s="852"/>
      <c r="K32" s="853"/>
      <c r="L32" s="853"/>
      <c r="M32" s="854"/>
      <c r="N32" s="852"/>
      <c r="O32" s="853"/>
      <c r="P32" s="854"/>
      <c r="Q32" s="852"/>
      <c r="R32" s="853"/>
      <c r="S32" s="854"/>
      <c r="T32" s="852"/>
      <c r="U32" s="853"/>
      <c r="V32" s="854"/>
      <c r="W32" s="852"/>
      <c r="X32" s="853"/>
      <c r="Y32" s="854"/>
      <c r="Z32" s="39"/>
      <c r="AA32" s="855"/>
      <c r="AB32" s="856"/>
      <c r="AC32" s="856"/>
      <c r="AD32" s="856"/>
      <c r="AE32" s="856"/>
      <c r="AF32" s="856"/>
      <c r="AG32" s="857"/>
      <c r="AH32" s="855"/>
      <c r="AI32" s="856"/>
      <c r="AJ32" s="857"/>
      <c r="AK32" s="855"/>
      <c r="AL32" s="856"/>
      <c r="AM32" s="857"/>
      <c r="AN32" s="44"/>
      <c r="AO32" s="852"/>
      <c r="AP32" s="853"/>
      <c r="AQ32" s="853"/>
      <c r="AR32" s="854"/>
      <c r="AS32" s="852"/>
      <c r="AT32" s="853"/>
      <c r="AU32" s="853"/>
      <c r="AV32" s="853"/>
      <c r="AW32" s="854"/>
      <c r="AX32" s="852"/>
      <c r="AY32" s="853"/>
      <c r="AZ32" s="853"/>
      <c r="BA32" s="854"/>
    </row>
    <row r="33" spans="1:53" ht="41.25" customHeight="1">
      <c r="A33" s="855"/>
      <c r="B33" s="857"/>
      <c r="C33" s="855"/>
      <c r="D33" s="857"/>
      <c r="E33" s="855"/>
      <c r="F33" s="857"/>
      <c r="G33" s="855"/>
      <c r="H33" s="856"/>
      <c r="I33" s="857"/>
      <c r="J33" s="855"/>
      <c r="K33" s="856"/>
      <c r="L33" s="856"/>
      <c r="M33" s="857"/>
      <c r="N33" s="855"/>
      <c r="O33" s="856"/>
      <c r="P33" s="857"/>
      <c r="Q33" s="855"/>
      <c r="R33" s="856"/>
      <c r="S33" s="857"/>
      <c r="T33" s="855"/>
      <c r="U33" s="856"/>
      <c r="V33" s="857"/>
      <c r="W33" s="855"/>
      <c r="X33" s="856"/>
      <c r="Y33" s="857"/>
      <c r="Z33" s="39"/>
      <c r="AA33" s="870" t="s">
        <v>55</v>
      </c>
      <c r="AB33" s="862"/>
      <c r="AC33" s="862"/>
      <c r="AD33" s="862"/>
      <c r="AE33" s="862"/>
      <c r="AF33" s="862"/>
      <c r="AG33" s="859"/>
      <c r="AH33" s="872">
        <v>2</v>
      </c>
      <c r="AI33" s="862"/>
      <c r="AJ33" s="859"/>
      <c r="AK33" s="861">
        <v>2</v>
      </c>
      <c r="AL33" s="862"/>
      <c r="AM33" s="859"/>
      <c r="AN33" s="44"/>
      <c r="AO33" s="852"/>
      <c r="AP33" s="853"/>
      <c r="AQ33" s="853"/>
      <c r="AR33" s="854"/>
      <c r="AS33" s="852"/>
      <c r="AT33" s="853"/>
      <c r="AU33" s="853"/>
      <c r="AV33" s="853"/>
      <c r="AW33" s="854"/>
      <c r="AX33" s="852"/>
      <c r="AY33" s="853"/>
      <c r="AZ33" s="853"/>
      <c r="BA33" s="854"/>
    </row>
    <row r="34" spans="1:53" ht="15.75" customHeight="1">
      <c r="A34" s="858">
        <v>1</v>
      </c>
      <c r="B34" s="859"/>
      <c r="C34" s="860">
        <v>2</v>
      </c>
      <c r="D34" s="859"/>
      <c r="E34" s="861">
        <v>35</v>
      </c>
      <c r="F34" s="859"/>
      <c r="G34" s="861">
        <v>2</v>
      </c>
      <c r="H34" s="862"/>
      <c r="I34" s="859"/>
      <c r="J34" s="861">
        <v>2</v>
      </c>
      <c r="K34" s="862"/>
      <c r="L34" s="862"/>
      <c r="M34" s="859"/>
      <c r="N34" s="861"/>
      <c r="O34" s="862"/>
      <c r="P34" s="859"/>
      <c r="Q34" s="869"/>
      <c r="R34" s="862"/>
      <c r="S34" s="859"/>
      <c r="T34" s="861">
        <v>11</v>
      </c>
      <c r="U34" s="862"/>
      <c r="V34" s="859"/>
      <c r="W34" s="861">
        <f>E34+G34+N34+Q34+T34+C34+J34</f>
        <v>52</v>
      </c>
      <c r="X34" s="862"/>
      <c r="Y34" s="859"/>
      <c r="Z34" s="39"/>
      <c r="AA34" s="870" t="s">
        <v>56</v>
      </c>
      <c r="AB34" s="862"/>
      <c r="AC34" s="862"/>
      <c r="AD34" s="862"/>
      <c r="AE34" s="862"/>
      <c r="AF34" s="862"/>
      <c r="AG34" s="859"/>
      <c r="AH34" s="872">
        <v>4</v>
      </c>
      <c r="AI34" s="862"/>
      <c r="AJ34" s="859"/>
      <c r="AK34" s="861">
        <v>2</v>
      </c>
      <c r="AL34" s="862"/>
      <c r="AM34" s="859"/>
      <c r="AN34" s="44"/>
      <c r="AO34" s="855"/>
      <c r="AP34" s="856"/>
      <c r="AQ34" s="856"/>
      <c r="AR34" s="857"/>
      <c r="AS34" s="855"/>
      <c r="AT34" s="856"/>
      <c r="AU34" s="856"/>
      <c r="AV34" s="856"/>
      <c r="AW34" s="857"/>
      <c r="AX34" s="855"/>
      <c r="AY34" s="856"/>
      <c r="AZ34" s="856"/>
      <c r="BA34" s="857"/>
    </row>
    <row r="35" spans="1:53" ht="15.75" customHeight="1">
      <c r="A35" s="858">
        <v>2</v>
      </c>
      <c r="B35" s="859"/>
      <c r="C35" s="860">
        <v>2</v>
      </c>
      <c r="D35" s="859"/>
      <c r="E35" s="861">
        <v>35</v>
      </c>
      <c r="F35" s="859"/>
      <c r="G35" s="861">
        <v>2</v>
      </c>
      <c r="H35" s="862"/>
      <c r="I35" s="859"/>
      <c r="J35" s="861">
        <v>2</v>
      </c>
      <c r="K35" s="862"/>
      <c r="L35" s="862"/>
      <c r="M35" s="859"/>
      <c r="N35" s="861"/>
      <c r="O35" s="862"/>
      <c r="P35" s="859"/>
      <c r="Q35" s="869"/>
      <c r="R35" s="862"/>
      <c r="S35" s="859"/>
      <c r="T35" s="861">
        <v>11</v>
      </c>
      <c r="U35" s="862"/>
      <c r="V35" s="859"/>
      <c r="W35" s="861">
        <f t="shared" ref="W35:W37" si="0">E35+G35+J35+N35+Q35+T35+C35</f>
        <v>52</v>
      </c>
      <c r="X35" s="862"/>
      <c r="Y35" s="859"/>
      <c r="Z35" s="39"/>
      <c r="AA35" s="870" t="s">
        <v>57</v>
      </c>
      <c r="AB35" s="862"/>
      <c r="AC35" s="862"/>
      <c r="AD35" s="862"/>
      <c r="AE35" s="862"/>
      <c r="AF35" s="862"/>
      <c r="AG35" s="859"/>
      <c r="AH35" s="863">
        <v>6</v>
      </c>
      <c r="AI35" s="864"/>
      <c r="AJ35" s="865"/>
      <c r="AK35" s="861">
        <v>2</v>
      </c>
      <c r="AL35" s="862"/>
      <c r="AM35" s="859"/>
      <c r="AN35" s="44"/>
      <c r="AO35" s="849">
        <v>1</v>
      </c>
      <c r="AP35" s="850"/>
      <c r="AQ35" s="850"/>
      <c r="AR35" s="851"/>
      <c r="AS35" s="849" t="s">
        <v>58</v>
      </c>
      <c r="AT35" s="850"/>
      <c r="AU35" s="850"/>
      <c r="AV35" s="850"/>
      <c r="AW35" s="851"/>
      <c r="AX35" s="849">
        <v>8</v>
      </c>
      <c r="AY35" s="850"/>
      <c r="AZ35" s="850"/>
      <c r="BA35" s="851"/>
    </row>
    <row r="36" spans="1:53" ht="15.75" customHeight="1">
      <c r="A36" s="858">
        <v>3</v>
      </c>
      <c r="B36" s="859"/>
      <c r="C36" s="860">
        <v>2</v>
      </c>
      <c r="D36" s="859"/>
      <c r="E36" s="861">
        <v>35</v>
      </c>
      <c r="F36" s="859"/>
      <c r="G36" s="861">
        <v>2</v>
      </c>
      <c r="H36" s="862"/>
      <c r="I36" s="859"/>
      <c r="J36" s="861">
        <v>2</v>
      </c>
      <c r="K36" s="862"/>
      <c r="L36" s="862"/>
      <c r="M36" s="859"/>
      <c r="N36" s="861"/>
      <c r="O36" s="862"/>
      <c r="P36" s="859"/>
      <c r="Q36" s="869"/>
      <c r="R36" s="862"/>
      <c r="S36" s="859"/>
      <c r="T36" s="861">
        <v>11</v>
      </c>
      <c r="U36" s="862"/>
      <c r="V36" s="859"/>
      <c r="W36" s="861">
        <f t="shared" si="0"/>
        <v>52</v>
      </c>
      <c r="X36" s="862"/>
      <c r="Y36" s="859"/>
      <c r="Z36" s="39"/>
      <c r="AA36" s="871" t="s">
        <v>59</v>
      </c>
      <c r="AB36" s="864"/>
      <c r="AC36" s="864"/>
      <c r="AD36" s="864"/>
      <c r="AE36" s="864"/>
      <c r="AF36" s="864"/>
      <c r="AG36" s="865"/>
      <c r="AH36" s="863">
        <v>8</v>
      </c>
      <c r="AI36" s="864"/>
      <c r="AJ36" s="865"/>
      <c r="AK36" s="863">
        <v>4</v>
      </c>
      <c r="AL36" s="864"/>
      <c r="AM36" s="865"/>
      <c r="AN36" s="44"/>
      <c r="AO36" s="852"/>
      <c r="AP36" s="853"/>
      <c r="AQ36" s="853"/>
      <c r="AR36" s="854"/>
      <c r="AS36" s="852"/>
      <c r="AT36" s="853"/>
      <c r="AU36" s="853"/>
      <c r="AV36" s="853"/>
      <c r="AW36" s="854"/>
      <c r="AX36" s="852"/>
      <c r="AY36" s="853"/>
      <c r="AZ36" s="853"/>
      <c r="BA36" s="854"/>
    </row>
    <row r="37" spans="1:53" ht="20.25" customHeight="1">
      <c r="A37" s="858">
        <v>4</v>
      </c>
      <c r="B37" s="859"/>
      <c r="C37" s="860">
        <v>2</v>
      </c>
      <c r="D37" s="859"/>
      <c r="E37" s="861">
        <v>27</v>
      </c>
      <c r="F37" s="859"/>
      <c r="G37" s="861">
        <v>3</v>
      </c>
      <c r="H37" s="862"/>
      <c r="I37" s="859"/>
      <c r="J37" s="861">
        <v>4</v>
      </c>
      <c r="K37" s="862"/>
      <c r="L37" s="862"/>
      <c r="M37" s="859"/>
      <c r="N37" s="861">
        <v>2</v>
      </c>
      <c r="O37" s="862"/>
      <c r="P37" s="859"/>
      <c r="Q37" s="861">
        <v>2</v>
      </c>
      <c r="R37" s="862"/>
      <c r="S37" s="859"/>
      <c r="T37" s="861">
        <v>2</v>
      </c>
      <c r="U37" s="862"/>
      <c r="V37" s="859"/>
      <c r="W37" s="861">
        <f t="shared" si="0"/>
        <v>42</v>
      </c>
      <c r="X37" s="862"/>
      <c r="Y37" s="859"/>
      <c r="Z37" s="39"/>
      <c r="AA37" s="866"/>
      <c r="AB37" s="867"/>
      <c r="AC37" s="867"/>
      <c r="AD37" s="867"/>
      <c r="AE37" s="867"/>
      <c r="AF37" s="867"/>
      <c r="AG37" s="868"/>
      <c r="AH37" s="866"/>
      <c r="AI37" s="867"/>
      <c r="AJ37" s="868"/>
      <c r="AK37" s="866"/>
      <c r="AL37" s="867"/>
      <c r="AM37" s="868"/>
      <c r="AN37" s="45"/>
      <c r="AO37" s="852"/>
      <c r="AP37" s="853"/>
      <c r="AQ37" s="853"/>
      <c r="AR37" s="854"/>
      <c r="AS37" s="852"/>
      <c r="AT37" s="853"/>
      <c r="AU37" s="853"/>
      <c r="AV37" s="853"/>
      <c r="AW37" s="854"/>
      <c r="AX37" s="852"/>
      <c r="AY37" s="853"/>
      <c r="AZ37" s="853"/>
      <c r="BA37" s="854"/>
    </row>
    <row r="38" spans="1:53" ht="15.75" customHeight="1">
      <c r="A38" s="861" t="s">
        <v>60</v>
      </c>
      <c r="B38" s="859"/>
      <c r="C38" s="860"/>
      <c r="D38" s="859"/>
      <c r="E38" s="861">
        <f>SUM(D34:F37)</f>
        <v>132</v>
      </c>
      <c r="F38" s="859"/>
      <c r="G38" s="861">
        <f>SUM(G34:I37)</f>
        <v>9</v>
      </c>
      <c r="H38" s="862"/>
      <c r="I38" s="859"/>
      <c r="J38" s="872">
        <f>SUM(J34:M37)</f>
        <v>10</v>
      </c>
      <c r="K38" s="862"/>
      <c r="L38" s="862"/>
      <c r="M38" s="859"/>
      <c r="N38" s="872">
        <f>SUM(N34:P37)</f>
        <v>2</v>
      </c>
      <c r="O38" s="862"/>
      <c r="P38" s="859"/>
      <c r="Q38" s="861">
        <f>SUM(Q34:S37)</f>
        <v>2</v>
      </c>
      <c r="R38" s="862"/>
      <c r="S38" s="859"/>
      <c r="T38" s="861">
        <f>SUM(T34:V37)</f>
        <v>35</v>
      </c>
      <c r="U38" s="862"/>
      <c r="V38" s="859"/>
      <c r="W38" s="861">
        <f>SUM(W34:Y37)</f>
        <v>198</v>
      </c>
      <c r="X38" s="862"/>
      <c r="Y38" s="859"/>
      <c r="Z38" s="39"/>
      <c r="AA38" s="870"/>
      <c r="AB38" s="862"/>
      <c r="AC38" s="862"/>
      <c r="AD38" s="862"/>
      <c r="AE38" s="862"/>
      <c r="AF38" s="862"/>
      <c r="AG38" s="859"/>
      <c r="AH38" s="861"/>
      <c r="AI38" s="862"/>
      <c r="AJ38" s="859"/>
      <c r="AK38" s="861"/>
      <c r="AL38" s="862"/>
      <c r="AM38" s="859"/>
      <c r="AN38" s="46"/>
      <c r="AO38" s="855"/>
      <c r="AP38" s="856"/>
      <c r="AQ38" s="856"/>
      <c r="AR38" s="857"/>
      <c r="AS38" s="855"/>
      <c r="AT38" s="856"/>
      <c r="AU38" s="856"/>
      <c r="AV38" s="856"/>
      <c r="AW38" s="857"/>
      <c r="AX38" s="855"/>
      <c r="AY38" s="856"/>
      <c r="AZ38" s="856"/>
      <c r="BA38" s="857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14">
    <mergeCell ref="A15:BA15"/>
    <mergeCell ref="A17:A18"/>
    <mergeCell ref="B17:E17"/>
    <mergeCell ref="F17:I17"/>
    <mergeCell ref="J17:M17"/>
    <mergeCell ref="N17:R17"/>
    <mergeCell ref="AS17:AW17"/>
    <mergeCell ref="AX17:BA17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J17:AN17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O17:AR17"/>
    <mergeCell ref="P11:AM11"/>
    <mergeCell ref="AH38:AJ38"/>
    <mergeCell ref="AK38:AM38"/>
    <mergeCell ref="AO35:AR38"/>
    <mergeCell ref="AS35:AW38"/>
    <mergeCell ref="AA35:AG35"/>
    <mergeCell ref="AH35:AJ35"/>
    <mergeCell ref="AK35:AM35"/>
    <mergeCell ref="E35:F35"/>
    <mergeCell ref="G35:I35"/>
    <mergeCell ref="J35:M35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W35:Y35"/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35:B35"/>
    <mergeCell ref="C35:D35"/>
    <mergeCell ref="N35:P35"/>
    <mergeCell ref="Q35:S35"/>
    <mergeCell ref="T35:V35"/>
  </mergeCells>
  <pageMargins left="0.70866141732283472" right="0.70866141732283472" top="0.74803149606299213" bottom="0.7480314960629921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R100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E126" sqref="AE126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9.21875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14.109375" customWidth="1"/>
    <col min="10" max="10" width="8" customWidth="1"/>
    <col min="11" max="11" width="7" customWidth="1"/>
    <col min="12" max="12" width="7.88671875" customWidth="1"/>
    <col min="13" max="13" width="11" customWidth="1"/>
    <col min="14" max="14" width="7.109375" customWidth="1"/>
    <col min="15" max="15" width="6.6640625" customWidth="1"/>
    <col min="16" max="16" width="6.109375" hidden="1" customWidth="1"/>
    <col min="17" max="17" width="7" customWidth="1"/>
    <col min="18" max="18" width="7.109375" customWidth="1"/>
    <col min="19" max="19" width="5.44140625" hidden="1" customWidth="1"/>
    <col min="20" max="20" width="7.5546875" customWidth="1"/>
    <col min="21" max="21" width="6.88671875" customWidth="1"/>
    <col min="22" max="22" width="0.6640625" hidden="1" customWidth="1"/>
    <col min="23" max="24" width="8.109375" customWidth="1"/>
    <col min="25" max="29" width="9.109375" hidden="1" customWidth="1"/>
    <col min="30" max="30" width="9.109375" customWidth="1"/>
    <col min="31" max="31" width="8.88671875" customWidth="1"/>
    <col min="32" max="32" width="9.109375" hidden="1" customWidth="1"/>
    <col min="33" max="33" width="9.109375" customWidth="1"/>
    <col min="34" max="34" width="9" customWidth="1"/>
    <col min="35" max="35" width="0.5546875" hidden="1" customWidth="1"/>
    <col min="36" max="36" width="9.109375" customWidth="1"/>
    <col min="37" max="37" width="8.6640625" customWidth="1"/>
    <col min="38" max="38" width="9.109375" hidden="1" customWidth="1"/>
    <col min="39" max="39" width="9.5546875" customWidth="1"/>
    <col min="40" max="44" width="9.109375" customWidth="1"/>
  </cols>
  <sheetData>
    <row r="1" spans="1:44" ht="15.75" customHeight="1">
      <c r="A1" s="901" t="s">
        <v>61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899"/>
      <c r="Q1" s="899"/>
      <c r="R1" s="899"/>
      <c r="S1" s="899"/>
      <c r="T1" s="899"/>
      <c r="U1" s="899"/>
      <c r="V1" s="899"/>
      <c r="W1" s="899"/>
      <c r="X1" s="900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5.75" customHeight="1">
      <c r="A2" s="902" t="s">
        <v>62</v>
      </c>
      <c r="B2" s="905" t="s">
        <v>63</v>
      </c>
      <c r="C2" s="906" t="s">
        <v>64</v>
      </c>
      <c r="D2" s="879"/>
      <c r="E2" s="879"/>
      <c r="F2" s="880"/>
      <c r="G2" s="955" t="s">
        <v>65</v>
      </c>
      <c r="H2" s="906" t="s">
        <v>66</v>
      </c>
      <c r="I2" s="879"/>
      <c r="J2" s="879"/>
      <c r="K2" s="879"/>
      <c r="L2" s="879"/>
      <c r="M2" s="880"/>
      <c r="N2" s="907" t="s">
        <v>67</v>
      </c>
      <c r="O2" s="908"/>
      <c r="P2" s="908"/>
      <c r="Q2" s="908"/>
      <c r="R2" s="908"/>
      <c r="S2" s="908"/>
      <c r="T2" s="908"/>
      <c r="U2" s="908"/>
      <c r="V2" s="908"/>
      <c r="W2" s="908"/>
      <c r="X2" s="909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</row>
    <row r="3" spans="1:44" ht="15.75" customHeight="1">
      <c r="A3" s="903"/>
      <c r="B3" s="903"/>
      <c r="C3" s="921" t="s">
        <v>68</v>
      </c>
      <c r="D3" s="915" t="s">
        <v>69</v>
      </c>
      <c r="E3" s="913" t="s">
        <v>70</v>
      </c>
      <c r="F3" s="914"/>
      <c r="G3" s="903"/>
      <c r="H3" s="921" t="s">
        <v>71</v>
      </c>
      <c r="I3" s="956" t="s">
        <v>72</v>
      </c>
      <c r="J3" s="957"/>
      <c r="K3" s="957"/>
      <c r="L3" s="958"/>
      <c r="M3" s="959" t="s">
        <v>73</v>
      </c>
      <c r="N3" s="910"/>
      <c r="O3" s="911"/>
      <c r="P3" s="911"/>
      <c r="Q3" s="911"/>
      <c r="R3" s="911"/>
      <c r="S3" s="911"/>
      <c r="T3" s="911"/>
      <c r="U3" s="911"/>
      <c r="V3" s="911"/>
      <c r="W3" s="911"/>
      <c r="X3" s="912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</row>
    <row r="4" spans="1:44" ht="15.75" customHeight="1">
      <c r="A4" s="903"/>
      <c r="B4" s="903"/>
      <c r="C4" s="922"/>
      <c r="D4" s="916"/>
      <c r="E4" s="915" t="s">
        <v>74</v>
      </c>
      <c r="F4" s="918" t="s">
        <v>75</v>
      </c>
      <c r="G4" s="903"/>
      <c r="H4" s="922"/>
      <c r="I4" s="915" t="s">
        <v>60</v>
      </c>
      <c r="J4" s="915" t="s">
        <v>76</v>
      </c>
      <c r="K4" s="915" t="s">
        <v>77</v>
      </c>
      <c r="L4" s="915" t="s">
        <v>78</v>
      </c>
      <c r="M4" s="960"/>
      <c r="N4" s="898" t="s">
        <v>79</v>
      </c>
      <c r="O4" s="899"/>
      <c r="P4" s="900"/>
      <c r="Q4" s="898" t="s">
        <v>80</v>
      </c>
      <c r="R4" s="899"/>
      <c r="S4" s="900"/>
      <c r="T4" s="898" t="s">
        <v>81</v>
      </c>
      <c r="U4" s="899"/>
      <c r="V4" s="900"/>
      <c r="W4" s="898" t="s">
        <v>82</v>
      </c>
      <c r="X4" s="900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75" customHeight="1">
      <c r="A5" s="903"/>
      <c r="B5" s="903"/>
      <c r="C5" s="922"/>
      <c r="D5" s="916"/>
      <c r="E5" s="916"/>
      <c r="F5" s="919"/>
      <c r="G5" s="903"/>
      <c r="H5" s="922"/>
      <c r="I5" s="916"/>
      <c r="J5" s="916"/>
      <c r="K5" s="916"/>
      <c r="L5" s="916"/>
      <c r="M5" s="960"/>
      <c r="N5" s="48">
        <v>1</v>
      </c>
      <c r="O5" s="49">
        <v>2</v>
      </c>
      <c r="P5" s="50"/>
      <c r="Q5" s="48">
        <v>3</v>
      </c>
      <c r="R5" s="49">
        <v>4</v>
      </c>
      <c r="S5" s="51"/>
      <c r="T5" s="52">
        <v>5</v>
      </c>
      <c r="U5" s="49">
        <v>6</v>
      </c>
      <c r="V5" s="51"/>
      <c r="W5" s="48">
        <v>7</v>
      </c>
      <c r="X5" s="51">
        <v>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15.75" customHeight="1">
      <c r="A6" s="903"/>
      <c r="B6" s="903"/>
      <c r="C6" s="922"/>
      <c r="D6" s="916"/>
      <c r="E6" s="916"/>
      <c r="F6" s="919"/>
      <c r="G6" s="903"/>
      <c r="H6" s="922"/>
      <c r="I6" s="916"/>
      <c r="J6" s="916"/>
      <c r="K6" s="916"/>
      <c r="L6" s="916"/>
      <c r="M6" s="960"/>
      <c r="N6" s="53"/>
      <c r="O6" s="54"/>
      <c r="P6" s="55"/>
      <c r="Q6" s="55"/>
      <c r="R6" s="55"/>
      <c r="S6" s="55"/>
      <c r="T6" s="55"/>
      <c r="U6" s="55"/>
      <c r="V6" s="55"/>
      <c r="W6" s="55"/>
      <c r="X6" s="5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.75" customHeight="1">
      <c r="A7" s="904"/>
      <c r="B7" s="904"/>
      <c r="C7" s="893"/>
      <c r="D7" s="917"/>
      <c r="E7" s="917"/>
      <c r="F7" s="920"/>
      <c r="G7" s="904"/>
      <c r="H7" s="893"/>
      <c r="I7" s="917"/>
      <c r="J7" s="917"/>
      <c r="K7" s="917"/>
      <c r="L7" s="917"/>
      <c r="M7" s="961"/>
      <c r="N7" s="48"/>
      <c r="O7" s="49"/>
      <c r="P7" s="51"/>
      <c r="Q7" s="48"/>
      <c r="R7" s="49"/>
      <c r="S7" s="51"/>
      <c r="T7" s="48"/>
      <c r="U7" s="49"/>
      <c r="V7" s="51"/>
      <c r="W7" s="48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.75" customHeight="1">
      <c r="A8" s="57">
        <v>1</v>
      </c>
      <c r="B8" s="58">
        <v>2</v>
      </c>
      <c r="C8" s="59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60">
        <v>13</v>
      </c>
      <c r="N8" s="48">
        <v>14</v>
      </c>
      <c r="O8" s="61">
        <v>15</v>
      </c>
      <c r="P8" s="48"/>
      <c r="Q8" s="61">
        <v>16</v>
      </c>
      <c r="R8" s="48">
        <v>17</v>
      </c>
      <c r="S8" s="61"/>
      <c r="T8" s="48">
        <v>18</v>
      </c>
      <c r="U8" s="61">
        <v>19</v>
      </c>
      <c r="V8" s="48"/>
      <c r="W8" s="61">
        <v>20</v>
      </c>
      <c r="X8" s="58">
        <v>21</v>
      </c>
      <c r="Y8" s="59">
        <v>25</v>
      </c>
      <c r="Z8" s="57">
        <v>26</v>
      </c>
      <c r="AA8" s="60">
        <v>27</v>
      </c>
      <c r="AB8" s="57">
        <v>28</v>
      </c>
      <c r="AC8" s="60">
        <v>29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15.75" customHeight="1">
      <c r="A9" s="962" t="s">
        <v>83</v>
      </c>
      <c r="B9" s="927"/>
      <c r="C9" s="927"/>
      <c r="D9" s="927"/>
      <c r="E9" s="927"/>
      <c r="F9" s="927"/>
      <c r="G9" s="927"/>
      <c r="H9" s="927"/>
      <c r="I9" s="927"/>
      <c r="J9" s="927"/>
      <c r="K9" s="927"/>
      <c r="L9" s="927"/>
      <c r="M9" s="927"/>
      <c r="N9" s="927"/>
      <c r="O9" s="927"/>
      <c r="P9" s="927"/>
      <c r="Q9" s="927"/>
      <c r="R9" s="927"/>
      <c r="S9" s="927"/>
      <c r="T9" s="927"/>
      <c r="U9" s="927"/>
      <c r="V9" s="927"/>
      <c r="W9" s="927"/>
      <c r="X9" s="928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15.75" customHeight="1">
      <c r="A10" s="963" t="s">
        <v>84</v>
      </c>
      <c r="B10" s="951"/>
      <c r="C10" s="951"/>
      <c r="D10" s="951"/>
      <c r="E10" s="951"/>
      <c r="F10" s="951"/>
      <c r="G10" s="951"/>
      <c r="H10" s="951"/>
      <c r="I10" s="951"/>
      <c r="J10" s="951"/>
      <c r="K10" s="951"/>
      <c r="L10" s="951"/>
      <c r="M10" s="951"/>
      <c r="N10" s="951"/>
      <c r="O10" s="951"/>
      <c r="P10" s="951"/>
      <c r="Q10" s="951"/>
      <c r="R10" s="951"/>
      <c r="S10" s="951"/>
      <c r="T10" s="951"/>
      <c r="U10" s="951"/>
      <c r="V10" s="951"/>
      <c r="W10" s="951"/>
      <c r="X10" s="952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15.75" customHeight="1">
      <c r="A11" s="121" t="s">
        <v>85</v>
      </c>
      <c r="B11" s="122" t="s">
        <v>86</v>
      </c>
      <c r="C11" s="17"/>
      <c r="D11" s="123"/>
      <c r="E11" s="123"/>
      <c r="F11" s="124"/>
      <c r="G11" s="125">
        <f t="shared" ref="G11:H11" si="0">G12+G13+G14+G15</f>
        <v>12</v>
      </c>
      <c r="H11" s="126">
        <f t="shared" si="0"/>
        <v>360</v>
      </c>
      <c r="I11" s="125"/>
      <c r="J11" s="127"/>
      <c r="K11" s="127"/>
      <c r="L11" s="128"/>
      <c r="M11" s="126"/>
      <c r="N11" s="129"/>
      <c r="O11" s="123"/>
      <c r="P11" s="130"/>
      <c r="Q11" s="129"/>
      <c r="R11" s="131"/>
      <c r="S11" s="130"/>
      <c r="T11" s="129"/>
      <c r="U11" s="123"/>
      <c r="V11" s="130"/>
      <c r="W11" s="129"/>
      <c r="X11" s="130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15.75" customHeight="1">
      <c r="A12" s="132" t="s">
        <v>87</v>
      </c>
      <c r="B12" s="133" t="s">
        <v>86</v>
      </c>
      <c r="C12" s="134"/>
      <c r="D12" s="135">
        <v>1</v>
      </c>
      <c r="E12" s="135"/>
      <c r="F12" s="136"/>
      <c r="G12" s="137">
        <v>3</v>
      </c>
      <c r="H12" s="138">
        <v>90</v>
      </c>
      <c r="I12" s="138">
        <v>4</v>
      </c>
      <c r="J12" s="139"/>
      <c r="K12" s="139"/>
      <c r="L12" s="140" t="s">
        <v>88</v>
      </c>
      <c r="M12" s="141">
        <f t="shared" ref="M12:M30" si="1">H12-I12</f>
        <v>86</v>
      </c>
      <c r="N12" s="142" t="str">
        <f>L12</f>
        <v>4/0</v>
      </c>
      <c r="O12" s="62"/>
      <c r="P12" s="143"/>
      <c r="Q12" s="142"/>
      <c r="R12" s="144"/>
      <c r="S12" s="143"/>
      <c r="T12" s="142"/>
      <c r="U12" s="62"/>
      <c r="V12" s="143"/>
      <c r="W12" s="142"/>
      <c r="X12" s="143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75" customHeight="1">
      <c r="A13" s="132" t="s">
        <v>89</v>
      </c>
      <c r="B13" s="133" t="s">
        <v>86</v>
      </c>
      <c r="C13" s="134"/>
      <c r="D13" s="135">
        <v>2</v>
      </c>
      <c r="E13" s="135"/>
      <c r="F13" s="136"/>
      <c r="G13" s="137">
        <f>'семестровка для заоч.2020_21'!D26</f>
        <v>3</v>
      </c>
      <c r="H13" s="138">
        <f>'семестровка для заоч.2020_21'!E26</f>
        <v>90</v>
      </c>
      <c r="I13" s="138">
        <v>4</v>
      </c>
      <c r="J13" s="139"/>
      <c r="K13" s="139"/>
      <c r="L13" s="140" t="s">
        <v>88</v>
      </c>
      <c r="M13" s="141">
        <f t="shared" si="1"/>
        <v>86</v>
      </c>
      <c r="N13" s="142"/>
      <c r="O13" s="62" t="s">
        <v>88</v>
      </c>
      <c r="P13" s="143"/>
      <c r="Q13" s="142"/>
      <c r="R13" s="144"/>
      <c r="S13" s="143"/>
      <c r="T13" s="142"/>
      <c r="U13" s="62"/>
      <c r="V13" s="143"/>
      <c r="W13" s="142"/>
      <c r="X13" s="143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15.75" customHeight="1">
      <c r="A14" s="132" t="s">
        <v>90</v>
      </c>
      <c r="B14" s="133" t="s">
        <v>86</v>
      </c>
      <c r="C14" s="134"/>
      <c r="D14" s="135">
        <v>3</v>
      </c>
      <c r="E14" s="62"/>
      <c r="F14" s="136"/>
      <c r="G14" s="137">
        <v>3</v>
      </c>
      <c r="H14" s="138">
        <v>90</v>
      </c>
      <c r="I14" s="138">
        <v>4</v>
      </c>
      <c r="J14" s="702"/>
      <c r="K14" s="704"/>
      <c r="L14" s="703" t="s">
        <v>88</v>
      </c>
      <c r="M14" s="141">
        <f t="shared" si="1"/>
        <v>86</v>
      </c>
      <c r="N14" s="142"/>
      <c r="O14" s="62"/>
      <c r="P14" s="143"/>
      <c r="Q14" s="142" t="s">
        <v>88</v>
      </c>
      <c r="R14" s="144"/>
      <c r="S14" s="143"/>
      <c r="T14" s="142"/>
      <c r="U14" s="62"/>
      <c r="V14" s="143"/>
      <c r="W14" s="145"/>
      <c r="X14" s="1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15.75" customHeight="1">
      <c r="A15" s="132" t="s">
        <v>91</v>
      </c>
      <c r="B15" s="133" t="s">
        <v>86</v>
      </c>
      <c r="C15" s="134"/>
      <c r="D15" s="62" t="s">
        <v>92</v>
      </c>
      <c r="E15" s="62"/>
      <c r="F15" s="136"/>
      <c r="G15" s="137">
        <v>3</v>
      </c>
      <c r="H15" s="138">
        <v>90</v>
      </c>
      <c r="I15" s="138">
        <v>4</v>
      </c>
      <c r="J15" s="139"/>
      <c r="K15" s="139"/>
      <c r="L15" s="140" t="s">
        <v>88</v>
      </c>
      <c r="M15" s="141">
        <f t="shared" si="1"/>
        <v>86</v>
      </c>
      <c r="N15" s="142"/>
      <c r="O15" s="62"/>
      <c r="P15" s="143"/>
      <c r="Q15" s="142"/>
      <c r="R15" s="144" t="s">
        <v>88</v>
      </c>
      <c r="S15" s="143"/>
      <c r="T15" s="142"/>
      <c r="U15" s="62"/>
      <c r="V15" s="143"/>
      <c r="W15" s="142"/>
      <c r="X15" s="143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15.75" customHeight="1">
      <c r="A16" s="147" t="s">
        <v>389</v>
      </c>
      <c r="B16" s="707" t="s">
        <v>94</v>
      </c>
      <c r="C16" s="134"/>
      <c r="D16" s="62" t="s">
        <v>95</v>
      </c>
      <c r="E16" s="62"/>
      <c r="F16" s="149"/>
      <c r="G16" s="150">
        <v>2</v>
      </c>
      <c r="H16" s="138">
        <v>60</v>
      </c>
      <c r="I16" s="138">
        <f>'семестровка для заоч.2020_21'!F15</f>
        <v>4</v>
      </c>
      <c r="J16" s="139" t="s">
        <v>88</v>
      </c>
      <c r="K16" s="139"/>
      <c r="L16" s="140"/>
      <c r="M16" s="141">
        <f t="shared" si="1"/>
        <v>56</v>
      </c>
      <c r="N16" s="142" t="s">
        <v>88</v>
      </c>
      <c r="O16" s="62"/>
      <c r="P16" s="143"/>
      <c r="Q16" s="142"/>
      <c r="R16" s="144"/>
      <c r="S16" s="143"/>
      <c r="T16" s="142"/>
      <c r="U16" s="62"/>
      <c r="V16" s="143"/>
      <c r="W16" s="142"/>
      <c r="X16" s="15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15.75" customHeight="1">
      <c r="A17" s="147" t="s">
        <v>93</v>
      </c>
      <c r="B17" s="708" t="s">
        <v>97</v>
      </c>
      <c r="C17" s="705">
        <v>2</v>
      </c>
      <c r="D17" s="135"/>
      <c r="E17" s="135"/>
      <c r="F17" s="153"/>
      <c r="G17" s="150">
        <v>4.5</v>
      </c>
      <c r="H17" s="138">
        <v>135</v>
      </c>
      <c r="I17" s="138">
        <v>4</v>
      </c>
      <c r="J17" s="139" t="s">
        <v>88</v>
      </c>
      <c r="K17" s="139"/>
      <c r="L17" s="140"/>
      <c r="M17" s="141">
        <f t="shared" si="1"/>
        <v>131</v>
      </c>
      <c r="N17" s="142"/>
      <c r="O17" s="62" t="s">
        <v>88</v>
      </c>
      <c r="P17" s="146"/>
      <c r="Q17" s="142"/>
      <c r="R17" s="144"/>
      <c r="S17" s="143"/>
      <c r="T17" s="142"/>
      <c r="U17" s="62"/>
      <c r="V17" s="143"/>
      <c r="W17" s="142"/>
      <c r="X17" s="151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23.4" customHeight="1">
      <c r="A18" s="147" t="s">
        <v>96</v>
      </c>
      <c r="B18" s="706" t="s">
        <v>99</v>
      </c>
      <c r="C18" s="134">
        <v>1</v>
      </c>
      <c r="D18" s="62"/>
      <c r="E18" s="62"/>
      <c r="F18" s="149"/>
      <c r="G18" s="150">
        <f>'семестровка для заоч.2020_21'!D11</f>
        <v>7</v>
      </c>
      <c r="H18" s="138">
        <f>'семестровка для заоч.2020_21'!E11</f>
        <v>210</v>
      </c>
      <c r="I18" s="154">
        <v>8</v>
      </c>
      <c r="J18" s="139" t="s">
        <v>100</v>
      </c>
      <c r="K18" s="139"/>
      <c r="L18" s="140"/>
      <c r="M18" s="141">
        <f t="shared" si="1"/>
        <v>202</v>
      </c>
      <c r="N18" s="142" t="s">
        <v>100</v>
      </c>
      <c r="O18" s="62"/>
      <c r="P18" s="143"/>
      <c r="Q18" s="142"/>
      <c r="R18" s="144"/>
      <c r="S18" s="143"/>
      <c r="T18" s="142"/>
      <c r="U18" s="62"/>
      <c r="V18" s="143"/>
      <c r="W18" s="142"/>
      <c r="X18" s="151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36.75" customHeight="1">
      <c r="A19" s="147" t="s">
        <v>98</v>
      </c>
      <c r="B19" s="148" t="s">
        <v>102</v>
      </c>
      <c r="C19" s="134"/>
      <c r="D19" s="135">
        <v>2</v>
      </c>
      <c r="E19" s="135"/>
      <c r="F19" s="153"/>
      <c r="G19" s="150">
        <v>3</v>
      </c>
      <c r="H19" s="138">
        <v>90</v>
      </c>
      <c r="I19" s="154">
        <v>4</v>
      </c>
      <c r="J19" s="139"/>
      <c r="K19" s="139"/>
      <c r="L19" s="140" t="s">
        <v>88</v>
      </c>
      <c r="M19" s="141">
        <f t="shared" si="1"/>
        <v>86</v>
      </c>
      <c r="N19" s="142"/>
      <c r="O19" s="62" t="s">
        <v>88</v>
      </c>
      <c r="P19" s="151"/>
      <c r="Q19" s="142"/>
      <c r="R19" s="144"/>
      <c r="S19" s="143"/>
      <c r="T19" s="142"/>
      <c r="U19" s="62"/>
      <c r="V19" s="143"/>
      <c r="W19" s="142"/>
      <c r="X19" s="143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75" customHeight="1">
      <c r="A20" s="147" t="s">
        <v>101</v>
      </c>
      <c r="B20" s="148" t="s">
        <v>104</v>
      </c>
      <c r="C20" s="134">
        <v>2</v>
      </c>
      <c r="D20" s="135"/>
      <c r="E20" s="135"/>
      <c r="F20" s="153"/>
      <c r="G20" s="150">
        <v>3</v>
      </c>
      <c r="H20" s="138">
        <v>90</v>
      </c>
      <c r="I20" s="154">
        <v>4</v>
      </c>
      <c r="J20" s="139" t="str">
        <f>'семестровка для заоч.2020_21'!O30</f>
        <v>4/0</v>
      </c>
      <c r="K20" s="139"/>
      <c r="L20" s="140"/>
      <c r="M20" s="141">
        <f t="shared" si="1"/>
        <v>86</v>
      </c>
      <c r="N20" s="142"/>
      <c r="O20" s="62" t="s">
        <v>88</v>
      </c>
      <c r="P20" s="151"/>
      <c r="Q20" s="142"/>
      <c r="R20" s="144"/>
      <c r="S20" s="143"/>
      <c r="T20" s="142"/>
      <c r="U20" s="62"/>
      <c r="V20" s="143"/>
      <c r="W20" s="142"/>
      <c r="X20" s="143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ht="15.75" customHeight="1">
      <c r="A21" s="147" t="s">
        <v>103</v>
      </c>
      <c r="B21" s="148" t="s">
        <v>106</v>
      </c>
      <c r="C21" s="134">
        <v>1</v>
      </c>
      <c r="D21" s="135"/>
      <c r="E21" s="135"/>
      <c r="F21" s="153"/>
      <c r="G21" s="150">
        <f>'семестровка для заоч.2020_21'!D12</f>
        <v>6</v>
      </c>
      <c r="H21" s="138">
        <f>'семестровка для заоч.2020_21'!E12</f>
        <v>180</v>
      </c>
      <c r="I21" s="154">
        <v>20</v>
      </c>
      <c r="J21" s="139" t="s">
        <v>107</v>
      </c>
      <c r="K21" s="139"/>
      <c r="L21" s="140" t="str">
        <f>'семестровка для заоч.2020_21'!Q12</f>
        <v>4/4</v>
      </c>
      <c r="M21" s="141">
        <f t="shared" si="1"/>
        <v>160</v>
      </c>
      <c r="N21" s="142" t="s">
        <v>108</v>
      </c>
      <c r="O21" s="62"/>
      <c r="P21" s="146"/>
      <c r="Q21" s="142"/>
      <c r="R21" s="144"/>
      <c r="S21" s="143"/>
      <c r="T21" s="142"/>
      <c r="U21" s="62"/>
      <c r="V21" s="143"/>
      <c r="W21" s="142"/>
      <c r="X21" s="14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</row>
    <row r="22" spans="1:44" ht="22.5" customHeight="1">
      <c r="A22" s="147" t="s">
        <v>105</v>
      </c>
      <c r="B22" s="155" t="s">
        <v>110</v>
      </c>
      <c r="C22" s="156">
        <v>2</v>
      </c>
      <c r="D22" s="135"/>
      <c r="E22" s="135"/>
      <c r="F22" s="157"/>
      <c r="G22" s="150">
        <f>'семестровка для заоч.2020_21'!D28</f>
        <v>6</v>
      </c>
      <c r="H22" s="138">
        <f>'семестровка для заоч.2020_21'!E28</f>
        <v>180</v>
      </c>
      <c r="I22" s="154">
        <v>12</v>
      </c>
      <c r="J22" s="139" t="s">
        <v>100</v>
      </c>
      <c r="K22" s="139"/>
      <c r="L22" s="140" t="s">
        <v>88</v>
      </c>
      <c r="M22" s="141">
        <f t="shared" si="1"/>
        <v>168</v>
      </c>
      <c r="N22" s="142"/>
      <c r="O22" s="62" t="s">
        <v>107</v>
      </c>
      <c r="P22" s="143"/>
      <c r="Q22" s="142"/>
      <c r="R22" s="144"/>
      <c r="S22" s="143"/>
      <c r="T22" s="142"/>
      <c r="U22" s="62"/>
      <c r="V22" s="143"/>
      <c r="W22" s="142"/>
      <c r="X22" s="143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18" customHeight="1">
      <c r="A23" s="147" t="s">
        <v>109</v>
      </c>
      <c r="B23" s="155" t="s">
        <v>112</v>
      </c>
      <c r="C23" s="156"/>
      <c r="D23" s="135">
        <v>1</v>
      </c>
      <c r="E23" s="135"/>
      <c r="F23" s="157"/>
      <c r="G23" s="150">
        <v>5</v>
      </c>
      <c r="H23" s="138">
        <f>G23*30</f>
        <v>150</v>
      </c>
      <c r="I23" s="154">
        <v>16</v>
      </c>
      <c r="J23" s="139" t="s">
        <v>100</v>
      </c>
      <c r="K23" s="139" t="str">
        <f>'семестровка для заоч.2020_21'!P14</f>
        <v>4/4</v>
      </c>
      <c r="L23" s="140"/>
      <c r="M23" s="141">
        <f t="shared" si="1"/>
        <v>134</v>
      </c>
      <c r="N23" s="142" t="s">
        <v>113</v>
      </c>
      <c r="O23" s="62"/>
      <c r="P23" s="143"/>
      <c r="Q23" s="142"/>
      <c r="R23" s="144"/>
      <c r="S23" s="143"/>
      <c r="T23" s="142"/>
      <c r="U23" s="62"/>
      <c r="V23" s="143"/>
      <c r="W23" s="142"/>
      <c r="X23" s="143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ht="27.6" customHeight="1">
      <c r="A24" s="147" t="s">
        <v>111</v>
      </c>
      <c r="B24" s="148" t="s">
        <v>115</v>
      </c>
      <c r="C24" s="156">
        <v>1</v>
      </c>
      <c r="D24" s="135"/>
      <c r="E24" s="135"/>
      <c r="F24" s="157"/>
      <c r="G24" s="150">
        <v>7</v>
      </c>
      <c r="H24" s="138">
        <v>210</v>
      </c>
      <c r="I24" s="154">
        <v>20</v>
      </c>
      <c r="J24" s="62" t="s">
        <v>116</v>
      </c>
      <c r="K24" s="139"/>
      <c r="L24" s="143" t="s">
        <v>117</v>
      </c>
      <c r="M24" s="141">
        <f t="shared" si="1"/>
        <v>190</v>
      </c>
      <c r="N24" s="142" t="s">
        <v>118</v>
      </c>
      <c r="O24" s="62"/>
      <c r="P24" s="143"/>
      <c r="Q24" s="142"/>
      <c r="R24" s="144"/>
      <c r="S24" s="143"/>
      <c r="T24" s="142"/>
      <c r="U24" s="62"/>
      <c r="V24" s="143"/>
      <c r="W24" s="142"/>
      <c r="X24" s="143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5.75" customHeight="1">
      <c r="A25" s="147" t="s">
        <v>114</v>
      </c>
      <c r="B25" s="155" t="s">
        <v>120</v>
      </c>
      <c r="C25" s="156">
        <v>2</v>
      </c>
      <c r="D25" s="135"/>
      <c r="E25" s="135"/>
      <c r="F25" s="157"/>
      <c r="G25" s="150">
        <f>'семестровка для заоч.2020_21'!D29</f>
        <v>6</v>
      </c>
      <c r="H25" s="138">
        <f>'семестровка для заоч.2020_21'!E29</f>
        <v>180</v>
      </c>
      <c r="I25" s="154">
        <v>20</v>
      </c>
      <c r="J25" s="62" t="s">
        <v>116</v>
      </c>
      <c r="K25" s="139"/>
      <c r="L25" s="143" t="s">
        <v>117</v>
      </c>
      <c r="M25" s="141">
        <f t="shared" si="1"/>
        <v>160</v>
      </c>
      <c r="N25" s="142"/>
      <c r="O25" s="62" t="s">
        <v>118</v>
      </c>
      <c r="P25" s="143"/>
      <c r="Q25" s="142"/>
      <c r="R25" s="144"/>
      <c r="S25" s="143"/>
      <c r="T25" s="142"/>
      <c r="U25" s="62"/>
      <c r="V25" s="143"/>
      <c r="W25" s="142"/>
      <c r="X25" s="143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ht="15.75" customHeight="1">
      <c r="A26" s="147" t="s">
        <v>119</v>
      </c>
      <c r="B26" s="158" t="s">
        <v>122</v>
      </c>
      <c r="C26" s="156"/>
      <c r="D26" s="135">
        <v>3</v>
      </c>
      <c r="E26" s="135"/>
      <c r="F26" s="157"/>
      <c r="G26" s="150">
        <v>4</v>
      </c>
      <c r="H26" s="138">
        <v>120</v>
      </c>
      <c r="I26" s="154">
        <v>12</v>
      </c>
      <c r="J26" s="139" t="s">
        <v>100</v>
      </c>
      <c r="K26" s="139"/>
      <c r="L26" s="140" t="s">
        <v>88</v>
      </c>
      <c r="M26" s="141">
        <f t="shared" si="1"/>
        <v>108</v>
      </c>
      <c r="N26" s="142"/>
      <c r="O26" s="711"/>
      <c r="P26" s="159"/>
      <c r="Q26" s="142" t="s">
        <v>107</v>
      </c>
      <c r="R26" s="144"/>
      <c r="S26" s="159"/>
      <c r="T26" s="142"/>
      <c r="U26" s="62"/>
      <c r="V26" s="159"/>
      <c r="W26" s="142"/>
      <c r="X26" s="143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75" hidden="1" customHeight="1">
      <c r="A27" s="147"/>
      <c r="B27" s="160"/>
      <c r="C27" s="161"/>
      <c r="D27" s="162"/>
      <c r="E27" s="162"/>
      <c r="F27" s="163"/>
      <c r="G27" s="164"/>
      <c r="H27" s="165"/>
      <c r="I27" s="166"/>
      <c r="J27" s="167"/>
      <c r="K27" s="167"/>
      <c r="L27" s="168"/>
      <c r="M27" s="169">
        <f t="shared" si="1"/>
        <v>0</v>
      </c>
      <c r="N27" s="170"/>
      <c r="O27" s="710"/>
      <c r="P27" s="171"/>
      <c r="Q27" s="170"/>
      <c r="R27" s="168"/>
      <c r="S27" s="172"/>
      <c r="T27" s="170"/>
      <c r="U27" s="62"/>
      <c r="V27" s="130"/>
      <c r="W27" s="142"/>
      <c r="X27" s="143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ht="21.75" customHeight="1">
      <c r="A28" s="147" t="s">
        <v>121</v>
      </c>
      <c r="B28" s="158" t="s">
        <v>126</v>
      </c>
      <c r="C28" s="173"/>
      <c r="D28" s="174">
        <v>8</v>
      </c>
      <c r="E28" s="175"/>
      <c r="F28" s="176"/>
      <c r="G28" s="177">
        <v>4</v>
      </c>
      <c r="H28" s="178">
        <v>120</v>
      </c>
      <c r="I28" s="179">
        <v>4</v>
      </c>
      <c r="J28" s="139" t="s">
        <v>88</v>
      </c>
      <c r="K28" s="180"/>
      <c r="L28" s="181"/>
      <c r="M28" s="182">
        <f t="shared" si="1"/>
        <v>116</v>
      </c>
      <c r="N28" s="713"/>
      <c r="O28" s="712"/>
      <c r="P28" s="187"/>
      <c r="Q28" s="184"/>
      <c r="R28" s="184"/>
      <c r="S28" s="185"/>
      <c r="T28" s="183"/>
      <c r="U28" s="186"/>
      <c r="V28" s="187"/>
      <c r="W28" s="184"/>
      <c r="X28" s="186" t="s">
        <v>88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ht="31.2" customHeight="1" thickBot="1">
      <c r="A29" s="147" t="s">
        <v>123</v>
      </c>
      <c r="B29" s="188" t="s">
        <v>127</v>
      </c>
      <c r="C29" s="189"/>
      <c r="D29" s="29">
        <v>7</v>
      </c>
      <c r="E29" s="29"/>
      <c r="F29" s="30"/>
      <c r="G29" s="190">
        <v>4</v>
      </c>
      <c r="H29" s="191">
        <v>120</v>
      </c>
      <c r="I29" s="192">
        <v>8</v>
      </c>
      <c r="J29" s="193" t="str">
        <f>'семестровка для заоч.2020_21'!O130</f>
        <v>4/0</v>
      </c>
      <c r="K29" s="193"/>
      <c r="L29" s="194" t="s">
        <v>128</v>
      </c>
      <c r="M29" s="195">
        <f t="shared" si="1"/>
        <v>112</v>
      </c>
      <c r="N29" s="196"/>
      <c r="O29" s="709"/>
      <c r="P29" s="159"/>
      <c r="Q29" s="196"/>
      <c r="R29" s="198"/>
      <c r="S29" s="159"/>
      <c r="T29" s="196"/>
      <c r="U29" s="197"/>
      <c r="V29" s="159"/>
      <c r="W29" s="196" t="s">
        <v>117</v>
      </c>
      <c r="X29" s="199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27.75" customHeight="1">
      <c r="A30" s="944" t="s">
        <v>129</v>
      </c>
      <c r="B30" s="928"/>
      <c r="C30" s="201"/>
      <c r="D30" s="202"/>
      <c r="E30" s="200"/>
      <c r="F30" s="200"/>
      <c r="G30" s="203">
        <f>SUM(G12:G29)</f>
        <v>73.5</v>
      </c>
      <c r="H30" s="64">
        <f>H12+H13+H14+H15+H16+H17+H18+H19+H20+H21+H22+H23+H24+H25+H26+H27+H28+H29</f>
        <v>2205</v>
      </c>
      <c r="I30" s="64">
        <f>SUM(I12:I29)</f>
        <v>152</v>
      </c>
      <c r="J30" s="64"/>
      <c r="K30" s="64"/>
      <c r="L30" s="64"/>
      <c r="M30" s="64">
        <f t="shared" si="1"/>
        <v>2053</v>
      </c>
      <c r="N30" s="204" t="s">
        <v>130</v>
      </c>
      <c r="O30" s="204" t="s">
        <v>131</v>
      </c>
      <c r="P30" s="204"/>
      <c r="Q30" s="204" t="s">
        <v>108</v>
      </c>
      <c r="R30" s="204" t="s">
        <v>88</v>
      </c>
      <c r="S30" s="204"/>
      <c r="T30" s="204"/>
      <c r="U30" s="204"/>
      <c r="V30" s="204"/>
      <c r="W30" s="204" t="s">
        <v>117</v>
      </c>
      <c r="X30" s="204" t="s">
        <v>88</v>
      </c>
      <c r="Y30" s="65">
        <f t="shared" ref="Y30:AC30" si="2">SUM(Y11:Y29)</f>
        <v>0</v>
      </c>
      <c r="Z30" s="64">
        <f t="shared" si="2"/>
        <v>0</v>
      </c>
      <c r="AA30" s="64">
        <f t="shared" si="2"/>
        <v>0</v>
      </c>
      <c r="AB30" s="64">
        <f t="shared" si="2"/>
        <v>0</v>
      </c>
      <c r="AC30" s="64">
        <f t="shared" si="2"/>
        <v>0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ht="15.75" customHeight="1" thickBot="1">
      <c r="A31" s="964" t="s">
        <v>132</v>
      </c>
      <c r="B31" s="850"/>
      <c r="C31" s="850"/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850"/>
      <c r="W31" s="850"/>
      <c r="X31" s="965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</row>
    <row r="32" spans="1:44" ht="15.75" customHeight="1">
      <c r="A32" s="205" t="s">
        <v>133</v>
      </c>
      <c r="B32" s="206" t="s">
        <v>134</v>
      </c>
      <c r="C32" s="207"/>
      <c r="D32" s="208"/>
      <c r="E32" s="208"/>
      <c r="F32" s="209"/>
      <c r="G32" s="210">
        <f t="shared" ref="G32:H32" si="3">SUM(G33:G34)</f>
        <v>6</v>
      </c>
      <c r="H32" s="211">
        <f t="shared" si="3"/>
        <v>180</v>
      </c>
      <c r="I32" s="212"/>
      <c r="J32" s="717"/>
      <c r="K32" s="719"/>
      <c r="L32" s="718"/>
      <c r="M32" s="213"/>
      <c r="N32" s="214"/>
      <c r="O32" s="215"/>
      <c r="P32" s="216"/>
      <c r="Q32" s="129"/>
      <c r="R32" s="130"/>
      <c r="S32" s="216"/>
      <c r="T32" s="214"/>
      <c r="U32" s="216"/>
      <c r="V32" s="216"/>
      <c r="W32" s="217"/>
      <c r="X32" s="215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</row>
    <row r="33" spans="1:44" ht="15.75" customHeight="1">
      <c r="A33" s="218" t="s">
        <v>135</v>
      </c>
      <c r="B33" s="219" t="s">
        <v>134</v>
      </c>
      <c r="C33" s="220" t="s">
        <v>136</v>
      </c>
      <c r="D33" s="221"/>
      <c r="E33" s="222"/>
      <c r="F33" s="223"/>
      <c r="G33" s="224">
        <v>5</v>
      </c>
      <c r="H33" s="225">
        <v>150</v>
      </c>
      <c r="I33" s="225">
        <v>8</v>
      </c>
      <c r="J33" s="226" t="s">
        <v>88</v>
      </c>
      <c r="K33" s="720"/>
      <c r="L33" s="226" t="s">
        <v>88</v>
      </c>
      <c r="M33" s="227">
        <f>H33-I33</f>
        <v>142</v>
      </c>
      <c r="N33" s="142"/>
      <c r="O33" s="143"/>
      <c r="P33" s="228"/>
      <c r="Q33" s="142" t="s">
        <v>100</v>
      </c>
      <c r="R33" s="143"/>
      <c r="S33" s="228"/>
      <c r="T33" s="229"/>
      <c r="U33" s="228"/>
      <c r="V33" s="228"/>
      <c r="W33" s="230"/>
      <c r="X33" s="231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</row>
    <row r="34" spans="1:44" ht="15.75" customHeight="1">
      <c r="A34" s="218" t="s">
        <v>137</v>
      </c>
      <c r="B34" s="219" t="s">
        <v>138</v>
      </c>
      <c r="C34" s="220"/>
      <c r="D34" s="221"/>
      <c r="E34" s="222"/>
      <c r="F34" s="176" t="s">
        <v>139</v>
      </c>
      <c r="G34" s="224">
        <f>'семестровка для заоч.2020_21'!D71</f>
        <v>1</v>
      </c>
      <c r="H34" s="225">
        <f>'семестровка для заоч.2020_21'!E71</f>
        <v>30</v>
      </c>
      <c r="I34" s="225">
        <v>4</v>
      </c>
      <c r="J34" s="714"/>
      <c r="K34" s="721"/>
      <c r="L34" s="715" t="s">
        <v>88</v>
      </c>
      <c r="M34" s="227">
        <f t="shared" ref="M34:M53" si="4">H34-I34</f>
        <v>26</v>
      </c>
      <c r="N34" s="142"/>
      <c r="O34" s="143"/>
      <c r="P34" s="228"/>
      <c r="Q34" s="142"/>
      <c r="R34" s="143" t="s">
        <v>88</v>
      </c>
      <c r="S34" s="228"/>
      <c r="T34" s="229"/>
      <c r="U34" s="228"/>
      <c r="V34" s="228"/>
      <c r="W34" s="230"/>
      <c r="X34" s="231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</row>
    <row r="35" spans="1:44" ht="30" customHeight="1">
      <c r="A35" s="232" t="s">
        <v>140</v>
      </c>
      <c r="B35" s="152" t="s">
        <v>141</v>
      </c>
      <c r="C35" s="134">
        <v>4</v>
      </c>
      <c r="D35" s="135"/>
      <c r="E35" s="233"/>
      <c r="F35" s="153"/>
      <c r="G35" s="234">
        <v>5</v>
      </c>
      <c r="H35" s="235">
        <v>150</v>
      </c>
      <c r="I35" s="235">
        <v>8</v>
      </c>
      <c r="J35" s="236" t="s">
        <v>88</v>
      </c>
      <c r="K35" s="716"/>
      <c r="L35" s="236" t="s">
        <v>88</v>
      </c>
      <c r="M35" s="227">
        <f t="shared" si="4"/>
        <v>142</v>
      </c>
      <c r="N35" s="142"/>
      <c r="O35" s="143"/>
      <c r="P35" s="237"/>
      <c r="Q35" s="142"/>
      <c r="R35" s="143" t="s">
        <v>100</v>
      </c>
      <c r="S35" s="238"/>
      <c r="T35" s="142"/>
      <c r="U35" s="238"/>
      <c r="V35" s="238"/>
      <c r="W35" s="142"/>
      <c r="X35" s="143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</row>
    <row r="36" spans="1:44" ht="15.75" customHeight="1">
      <c r="A36" s="232" t="s">
        <v>144</v>
      </c>
      <c r="B36" s="239" t="s">
        <v>145</v>
      </c>
      <c r="C36" s="156">
        <v>3</v>
      </c>
      <c r="D36" s="135"/>
      <c r="E36" s="240"/>
      <c r="F36" s="157"/>
      <c r="G36" s="241">
        <f>'семестровка для заоч.2020_21'!D49</f>
        <v>5</v>
      </c>
      <c r="H36" s="242">
        <f>'семестровка для заоч.2020_21'!E49</f>
        <v>150</v>
      </c>
      <c r="I36" s="242">
        <f>'семестровка для заоч.2020_21'!F49</f>
        <v>10</v>
      </c>
      <c r="J36" s="236" t="s">
        <v>100</v>
      </c>
      <c r="K36" s="236"/>
      <c r="L36" s="236" t="s">
        <v>146</v>
      </c>
      <c r="M36" s="227">
        <f t="shared" si="4"/>
        <v>140</v>
      </c>
      <c r="N36" s="142"/>
      <c r="O36" s="143"/>
      <c r="P36" s="243"/>
      <c r="Q36" s="142" t="s">
        <v>147</v>
      </c>
      <c r="R36" s="143"/>
      <c r="S36" s="243"/>
      <c r="T36" s="142"/>
      <c r="U36" s="238"/>
      <c r="V36" s="238"/>
      <c r="W36" s="142"/>
      <c r="X36" s="143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</row>
    <row r="37" spans="1:44" ht="15.75" customHeight="1">
      <c r="A37" s="232" t="s">
        <v>148</v>
      </c>
      <c r="B37" s="239" t="s">
        <v>149</v>
      </c>
      <c r="C37" s="156">
        <v>4</v>
      </c>
      <c r="D37" s="135"/>
      <c r="E37" s="240"/>
      <c r="F37" s="157"/>
      <c r="G37" s="241">
        <v>5</v>
      </c>
      <c r="H37" s="242">
        <v>150</v>
      </c>
      <c r="I37" s="242">
        <f>'семестровка для заоч.2020_21'!F89</f>
        <v>10</v>
      </c>
      <c r="J37" s="236" t="s">
        <v>100</v>
      </c>
      <c r="K37" s="236"/>
      <c r="L37" s="236" t="s">
        <v>146</v>
      </c>
      <c r="M37" s="227">
        <f t="shared" si="4"/>
        <v>140</v>
      </c>
      <c r="N37" s="142"/>
      <c r="O37" s="143"/>
      <c r="P37" s="243"/>
      <c r="Q37" s="142"/>
      <c r="R37" s="143" t="s">
        <v>147</v>
      </c>
      <c r="S37" s="243"/>
      <c r="T37" s="142"/>
      <c r="U37" s="238"/>
      <c r="V37" s="238"/>
      <c r="W37" s="142"/>
      <c r="X37" s="143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</row>
    <row r="38" spans="1:44" ht="15.75" customHeight="1">
      <c r="A38" s="232" t="s">
        <v>150</v>
      </c>
      <c r="B38" s="152" t="s">
        <v>151</v>
      </c>
      <c r="C38" s="134">
        <v>3</v>
      </c>
      <c r="D38" s="135"/>
      <c r="E38" s="240"/>
      <c r="F38" s="153"/>
      <c r="G38" s="241">
        <f>'семестровка для заоч.2020_21'!D67</f>
        <v>5</v>
      </c>
      <c r="H38" s="242">
        <f>'семестровка для заоч.2020_21'!E67</f>
        <v>150</v>
      </c>
      <c r="I38" s="242">
        <v>12</v>
      </c>
      <c r="J38" s="236" t="str">
        <f>'семестровка для заоч.2020_21'!O67</f>
        <v>8/0</v>
      </c>
      <c r="K38" s="236"/>
      <c r="L38" s="236" t="s">
        <v>88</v>
      </c>
      <c r="M38" s="227">
        <f t="shared" si="4"/>
        <v>138</v>
      </c>
      <c r="N38" s="142"/>
      <c r="O38" s="143"/>
      <c r="P38" s="244"/>
      <c r="Q38" s="142" t="s">
        <v>107</v>
      </c>
      <c r="R38" s="143"/>
      <c r="S38" s="243"/>
      <c r="T38" s="142"/>
      <c r="U38" s="238"/>
      <c r="V38" s="238"/>
      <c r="W38" s="142"/>
      <c r="X38" s="143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spans="1:44" ht="15.75" customHeight="1">
      <c r="A39" s="232" t="s">
        <v>152</v>
      </c>
      <c r="B39" s="152" t="s">
        <v>363</v>
      </c>
      <c r="C39" s="134"/>
      <c r="D39" s="135">
        <v>5</v>
      </c>
      <c r="E39" s="240"/>
      <c r="F39" s="153"/>
      <c r="G39" s="241">
        <f>'семестровка для заоч.2020_21'!D68</f>
        <v>4</v>
      </c>
      <c r="H39" s="242">
        <f>'семестровка для заоч.2020_21'!E68</f>
        <v>120</v>
      </c>
      <c r="I39" s="242">
        <f>'семестровка для заоч.2020_21'!F68</f>
        <v>8</v>
      </c>
      <c r="J39" s="236" t="s">
        <v>142</v>
      </c>
      <c r="K39" s="236"/>
      <c r="L39" s="236" t="s">
        <v>146</v>
      </c>
      <c r="M39" s="227">
        <f t="shared" si="4"/>
        <v>112</v>
      </c>
      <c r="N39" s="142"/>
      <c r="O39" s="143"/>
      <c r="P39" s="244"/>
      <c r="Q39" s="142"/>
      <c r="R39" s="143"/>
      <c r="S39" s="243"/>
      <c r="T39" s="142" t="s">
        <v>234</v>
      </c>
      <c r="U39" s="238"/>
      <c r="V39" s="238"/>
      <c r="W39" s="142"/>
      <c r="X39" s="143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spans="1:44" ht="15.75" customHeight="1" thickBot="1">
      <c r="A40" s="232" t="s">
        <v>154</v>
      </c>
      <c r="B40" s="707" t="s">
        <v>155</v>
      </c>
      <c r="C40" s="726">
        <v>5</v>
      </c>
      <c r="D40" s="727"/>
      <c r="E40" s="728"/>
      <c r="F40" s="729"/>
      <c r="G40" s="730">
        <f>'семестровка для заоч.2020_21'!D88</f>
        <v>5</v>
      </c>
      <c r="H40" s="731">
        <f>'семестровка для заоч.2020_21'!E88</f>
        <v>150</v>
      </c>
      <c r="I40" s="242">
        <f>'семестровка для заоч.2020_21'!F88</f>
        <v>8</v>
      </c>
      <c r="J40" s="236" t="str">
        <f>'семестровка для заоч.2020_21'!O88</f>
        <v>8/0</v>
      </c>
      <c r="K40" s="236"/>
      <c r="L40" s="236"/>
      <c r="M40" s="227">
        <f t="shared" si="4"/>
        <v>142</v>
      </c>
      <c r="N40" s="142"/>
      <c r="O40" s="143"/>
      <c r="P40" s="244"/>
      <c r="Q40" s="142"/>
      <c r="R40" s="143"/>
      <c r="S40" s="243"/>
      <c r="T40" s="142" t="s">
        <v>100</v>
      </c>
      <c r="U40" s="238"/>
      <c r="V40" s="238"/>
      <c r="W40" s="142"/>
      <c r="X40" s="143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spans="1:44" ht="15.75" customHeight="1">
      <c r="A41" s="232" t="s">
        <v>156</v>
      </c>
      <c r="B41" s="520" t="s">
        <v>166</v>
      </c>
      <c r="C41" s="722">
        <v>6</v>
      </c>
      <c r="D41" s="184"/>
      <c r="E41" s="185"/>
      <c r="F41" s="723"/>
      <c r="G41" s="724">
        <v>6</v>
      </c>
      <c r="H41" s="725">
        <f>G41*30</f>
        <v>180</v>
      </c>
      <c r="I41" s="249">
        <v>8</v>
      </c>
      <c r="J41" s="236" t="s">
        <v>88</v>
      </c>
      <c r="K41" s="236"/>
      <c r="L41" s="732" t="s">
        <v>88</v>
      </c>
      <c r="M41" s="227">
        <f t="shared" si="4"/>
        <v>172</v>
      </c>
      <c r="N41" s="142"/>
      <c r="O41" s="143"/>
      <c r="P41" s="250"/>
      <c r="Q41" s="251"/>
      <c r="R41" s="143"/>
      <c r="S41" s="238"/>
      <c r="T41" s="142"/>
      <c r="U41" s="238" t="s">
        <v>100</v>
      </c>
      <c r="V41" s="238"/>
      <c r="W41" s="142"/>
      <c r="X41" s="143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44" ht="24" customHeight="1">
      <c r="A42" s="232" t="s">
        <v>159</v>
      </c>
      <c r="B42" s="152" t="s">
        <v>370</v>
      </c>
      <c r="C42" s="134">
        <v>6</v>
      </c>
      <c r="D42" s="135"/>
      <c r="E42" s="233"/>
      <c r="F42" s="153"/>
      <c r="G42" s="234">
        <v>6</v>
      </c>
      <c r="H42" s="235">
        <f>G42*30</f>
        <v>180</v>
      </c>
      <c r="I42" s="252">
        <v>8</v>
      </c>
      <c r="J42" s="236" t="s">
        <v>88</v>
      </c>
      <c r="K42" s="236" t="s">
        <v>88</v>
      </c>
      <c r="L42" s="716"/>
      <c r="M42" s="227">
        <f t="shared" si="4"/>
        <v>172</v>
      </c>
      <c r="N42" s="142"/>
      <c r="O42" s="143"/>
      <c r="P42" s="253"/>
      <c r="Q42" s="142"/>
      <c r="R42" s="143"/>
      <c r="S42" s="238"/>
      <c r="T42" s="142"/>
      <c r="U42" s="254" t="s">
        <v>100</v>
      </c>
      <c r="V42" s="143"/>
      <c r="W42" s="142"/>
      <c r="X42" s="143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spans="1:44" ht="15.75" customHeight="1">
      <c r="A43" s="232" t="s">
        <v>161</v>
      </c>
      <c r="B43" s="239" t="s">
        <v>162</v>
      </c>
      <c r="C43" s="156">
        <v>4</v>
      </c>
      <c r="D43" s="135"/>
      <c r="E43" s="135"/>
      <c r="F43" s="157"/>
      <c r="G43" s="255">
        <v>5</v>
      </c>
      <c r="H43" s="256">
        <v>150</v>
      </c>
      <c r="I43" s="257">
        <v>8</v>
      </c>
      <c r="J43" s="236" t="s">
        <v>88</v>
      </c>
      <c r="K43" s="236"/>
      <c r="L43" s="236" t="s">
        <v>128</v>
      </c>
      <c r="M43" s="227">
        <f t="shared" si="4"/>
        <v>142</v>
      </c>
      <c r="N43" s="142"/>
      <c r="O43" s="143"/>
      <c r="P43" s="238"/>
      <c r="Q43" s="142"/>
      <c r="R43" s="143" t="s">
        <v>117</v>
      </c>
      <c r="S43" s="238"/>
      <c r="T43" s="142"/>
      <c r="U43" s="254"/>
      <c r="V43" s="143"/>
      <c r="W43" s="142"/>
      <c r="X43" s="143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</row>
    <row r="44" spans="1:44" ht="37.200000000000003" customHeight="1">
      <c r="A44" s="232" t="s">
        <v>163</v>
      </c>
      <c r="B44" s="239" t="s">
        <v>164</v>
      </c>
      <c r="C44" s="156"/>
      <c r="D44" s="135">
        <v>5</v>
      </c>
      <c r="E44" s="233"/>
      <c r="F44" s="157"/>
      <c r="G44" s="255">
        <f>'семестровка для заоч.2020_21'!D91</f>
        <v>4</v>
      </c>
      <c r="H44" s="256">
        <f>'семестровка для заоч.2020_21'!E91</f>
        <v>120</v>
      </c>
      <c r="I44" s="257">
        <v>4</v>
      </c>
      <c r="J44" s="236" t="s">
        <v>88</v>
      </c>
      <c r="K44" s="735"/>
      <c r="L44" s="236"/>
      <c r="M44" s="227">
        <f t="shared" si="4"/>
        <v>116</v>
      </c>
      <c r="N44" s="142"/>
      <c r="O44" s="143"/>
      <c r="P44" s="238"/>
      <c r="Q44" s="142"/>
      <c r="R44" s="143"/>
      <c r="S44" s="238"/>
      <c r="T44" s="142" t="s">
        <v>88</v>
      </c>
      <c r="U44" s="254"/>
      <c r="V44" s="143"/>
      <c r="W44" s="142"/>
      <c r="X44" s="143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</row>
    <row r="45" spans="1:44" ht="15.75" customHeight="1">
      <c r="A45" s="232" t="s">
        <v>165</v>
      </c>
      <c r="B45" s="155" t="s">
        <v>124</v>
      </c>
      <c r="C45" s="156"/>
      <c r="D45" s="135"/>
      <c r="E45" s="233"/>
      <c r="F45" s="157"/>
      <c r="G45" s="234">
        <f t="shared" ref="G45" si="5">G46+G47</f>
        <v>6</v>
      </c>
      <c r="H45" s="258">
        <v>180</v>
      </c>
      <c r="I45" s="259"/>
      <c r="J45" s="733"/>
      <c r="K45" s="743"/>
      <c r="L45" s="734"/>
      <c r="M45" s="227"/>
      <c r="N45" s="742"/>
      <c r="O45" s="143"/>
      <c r="P45" s="238"/>
      <c r="Q45" s="142"/>
      <c r="R45" s="143"/>
      <c r="S45" s="238"/>
      <c r="T45" s="142"/>
      <c r="U45" s="254"/>
      <c r="V45" s="143"/>
      <c r="W45" s="142"/>
      <c r="X45" s="143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44" ht="15.75" customHeight="1">
      <c r="A46" s="260" t="s">
        <v>390</v>
      </c>
      <c r="B46" s="133" t="s">
        <v>124</v>
      </c>
      <c r="C46" s="156">
        <v>5</v>
      </c>
      <c r="D46" s="135"/>
      <c r="E46" s="233"/>
      <c r="F46" s="157"/>
      <c r="G46" s="255">
        <v>5</v>
      </c>
      <c r="H46" s="256">
        <f>G46*30</f>
        <v>150</v>
      </c>
      <c r="I46" s="257">
        <v>8</v>
      </c>
      <c r="J46" s="236" t="s">
        <v>88</v>
      </c>
      <c r="K46" s="739"/>
      <c r="L46" s="236" t="s">
        <v>88</v>
      </c>
      <c r="M46" s="227">
        <f t="shared" si="4"/>
        <v>142</v>
      </c>
      <c r="N46" s="618"/>
      <c r="O46" s="143"/>
      <c r="P46" s="238"/>
      <c r="Q46" s="142"/>
      <c r="R46" s="143"/>
      <c r="S46" s="238"/>
      <c r="T46" s="142" t="s">
        <v>100</v>
      </c>
      <c r="U46" s="254"/>
      <c r="V46" s="143"/>
      <c r="W46" s="142"/>
      <c r="X46" s="143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ht="19.8" customHeight="1">
      <c r="A47" s="260" t="s">
        <v>391</v>
      </c>
      <c r="B47" s="133" t="s">
        <v>364</v>
      </c>
      <c r="C47" s="156"/>
      <c r="D47" s="135"/>
      <c r="E47" s="233"/>
      <c r="F47" s="157" t="s">
        <v>168</v>
      </c>
      <c r="G47" s="255">
        <f>'семестровка для заоч.2020_21'!D109</f>
        <v>1</v>
      </c>
      <c r="H47" s="256">
        <f>'семестровка для заоч.2020_21'!E109</f>
        <v>30</v>
      </c>
      <c r="I47" s="257">
        <v>4</v>
      </c>
      <c r="J47" s="733"/>
      <c r="K47" s="741"/>
      <c r="L47" s="238" t="s">
        <v>88</v>
      </c>
      <c r="M47" s="227">
        <f t="shared" si="4"/>
        <v>26</v>
      </c>
      <c r="N47" s="142"/>
      <c r="O47" s="143"/>
      <c r="P47" s="238"/>
      <c r="Q47" s="142"/>
      <c r="R47" s="143"/>
      <c r="S47" s="238"/>
      <c r="T47" s="142"/>
      <c r="U47" s="261" t="s">
        <v>88</v>
      </c>
      <c r="V47" s="143"/>
      <c r="W47" s="142"/>
      <c r="X47" s="143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ht="15.75" customHeight="1">
      <c r="A48" s="232" t="s">
        <v>169</v>
      </c>
      <c r="B48" s="239" t="s">
        <v>170</v>
      </c>
      <c r="C48" s="156">
        <v>6</v>
      </c>
      <c r="D48" s="135"/>
      <c r="E48" s="135"/>
      <c r="F48" s="157"/>
      <c r="G48" s="255">
        <v>6</v>
      </c>
      <c r="H48" s="256">
        <v>180</v>
      </c>
      <c r="I48" s="257">
        <v>10</v>
      </c>
      <c r="J48" s="236" t="str">
        <f>'семестровка для заоч.2020_21'!O110</f>
        <v>8/0</v>
      </c>
      <c r="K48" s="739"/>
      <c r="L48" s="236" t="s">
        <v>146</v>
      </c>
      <c r="M48" s="227">
        <f t="shared" si="4"/>
        <v>170</v>
      </c>
      <c r="N48" s="142"/>
      <c r="O48" s="143"/>
      <c r="P48" s="238"/>
      <c r="Q48" s="142"/>
      <c r="R48" s="143"/>
      <c r="S48" s="238"/>
      <c r="T48" s="142"/>
      <c r="U48" s="254" t="s">
        <v>147</v>
      </c>
      <c r="V48" s="143"/>
      <c r="W48" s="142"/>
      <c r="X48" s="143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</row>
    <row r="49" spans="1:44" ht="39" hidden="1" customHeight="1">
      <c r="A49" s="232"/>
      <c r="B49" s="239"/>
      <c r="C49" s="156"/>
      <c r="D49" s="135"/>
      <c r="E49" s="135"/>
      <c r="F49" s="157"/>
      <c r="G49" s="255"/>
      <c r="H49" s="256"/>
      <c r="I49" s="257"/>
      <c r="J49" s="236"/>
      <c r="K49" s="736"/>
      <c r="L49" s="236"/>
      <c r="M49" s="227">
        <f t="shared" si="4"/>
        <v>0</v>
      </c>
      <c r="N49" s="142"/>
      <c r="O49" s="143"/>
      <c r="P49" s="238"/>
      <c r="Q49" s="142"/>
      <c r="R49" s="143"/>
      <c r="S49" s="238"/>
      <c r="T49" s="142"/>
      <c r="U49" s="254"/>
      <c r="V49" s="143"/>
      <c r="W49" s="142"/>
      <c r="X49" s="143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spans="1:44" ht="15.75" customHeight="1">
      <c r="A50" s="232" t="s">
        <v>171</v>
      </c>
      <c r="B50" s="152" t="s">
        <v>365</v>
      </c>
      <c r="C50" s="134"/>
      <c r="D50" s="135"/>
      <c r="E50" s="233"/>
      <c r="F50" s="153"/>
      <c r="G50" s="234">
        <v>7</v>
      </c>
      <c r="H50" s="262">
        <v>210</v>
      </c>
      <c r="I50" s="263"/>
      <c r="J50" s="714"/>
      <c r="K50" s="721"/>
      <c r="L50" s="715"/>
      <c r="M50" s="227"/>
      <c r="N50" s="142"/>
      <c r="O50" s="143"/>
      <c r="P50" s="253"/>
      <c r="Q50" s="142"/>
      <c r="R50" s="143"/>
      <c r="S50" s="238"/>
      <c r="T50" s="142"/>
      <c r="U50" s="254"/>
      <c r="V50" s="143"/>
      <c r="W50" s="142"/>
      <c r="X50" s="143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</row>
    <row r="51" spans="1:44" ht="15.75" customHeight="1">
      <c r="A51" s="264" t="s">
        <v>392</v>
      </c>
      <c r="B51" s="265" t="s">
        <v>366</v>
      </c>
      <c r="C51" s="266">
        <v>7</v>
      </c>
      <c r="D51" s="266"/>
      <c r="E51" s="267"/>
      <c r="F51" s="151"/>
      <c r="G51" s="255">
        <v>6</v>
      </c>
      <c r="H51" s="256">
        <v>180</v>
      </c>
      <c r="I51" s="257">
        <f>'семестровка для заоч.2020_21'!F125</f>
        <v>8</v>
      </c>
      <c r="J51" s="236" t="str">
        <f>'семестровка для заоч.2020_21'!O125</f>
        <v>4/0</v>
      </c>
      <c r="K51" s="739"/>
      <c r="L51" s="236" t="str">
        <f>'семестровка для заоч.2020_21'!Q125</f>
        <v>4/0</v>
      </c>
      <c r="M51" s="227">
        <f t="shared" si="4"/>
        <v>172</v>
      </c>
      <c r="N51" s="142"/>
      <c r="O51" s="143"/>
      <c r="P51" s="243"/>
      <c r="Q51" s="142"/>
      <c r="R51" s="143"/>
      <c r="S51" s="243"/>
      <c r="T51" s="142"/>
      <c r="U51" s="143"/>
      <c r="V51" s="268"/>
      <c r="W51" s="62" t="s">
        <v>100</v>
      </c>
      <c r="X51" s="143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52" spans="1:44" ht="15.75" customHeight="1">
      <c r="A52" s="264" t="s">
        <v>393</v>
      </c>
      <c r="B52" s="269" t="s">
        <v>367</v>
      </c>
      <c r="C52" s="266"/>
      <c r="D52" s="270"/>
      <c r="E52" s="271"/>
      <c r="F52" s="151" t="s">
        <v>173</v>
      </c>
      <c r="G52" s="255">
        <v>1</v>
      </c>
      <c r="H52" s="256">
        <f>G52*30</f>
        <v>30</v>
      </c>
      <c r="I52" s="257">
        <v>4</v>
      </c>
      <c r="J52" s="733"/>
      <c r="K52" s="740"/>
      <c r="L52" s="272" t="s">
        <v>88</v>
      </c>
      <c r="M52" s="227">
        <f t="shared" si="4"/>
        <v>26</v>
      </c>
      <c r="N52" s="142"/>
      <c r="O52" s="143"/>
      <c r="P52" s="238"/>
      <c r="Q52" s="142"/>
      <c r="R52" s="143"/>
      <c r="S52" s="238"/>
      <c r="T52" s="142"/>
      <c r="U52" s="143"/>
      <c r="V52" s="273"/>
      <c r="W52" s="62"/>
      <c r="X52" s="143" t="s">
        <v>88</v>
      </c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</row>
    <row r="53" spans="1:44" ht="24.6" customHeight="1" thickBot="1">
      <c r="A53" s="274" t="s">
        <v>368</v>
      </c>
      <c r="B53" s="275" t="s">
        <v>369</v>
      </c>
      <c r="C53" s="266">
        <v>8</v>
      </c>
      <c r="D53" s="20"/>
      <c r="E53" s="276"/>
      <c r="F53" s="151"/>
      <c r="G53" s="255">
        <v>5</v>
      </c>
      <c r="H53" s="256">
        <v>150</v>
      </c>
      <c r="I53" s="257">
        <v>8</v>
      </c>
      <c r="J53" s="733" t="s">
        <v>88</v>
      </c>
      <c r="K53" s="738" t="s">
        <v>88</v>
      </c>
      <c r="L53" s="734"/>
      <c r="M53" s="227">
        <f t="shared" si="4"/>
        <v>142</v>
      </c>
      <c r="N53" s="142"/>
      <c r="O53" s="143"/>
      <c r="P53" s="238"/>
      <c r="Q53" s="142"/>
      <c r="R53" s="143"/>
      <c r="S53" s="277"/>
      <c r="T53" s="142"/>
      <c r="U53" s="143"/>
      <c r="V53" s="273"/>
      <c r="W53" s="62"/>
      <c r="X53" s="143" t="s">
        <v>100</v>
      </c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24" hidden="1" customHeight="1">
      <c r="A54" s="278"/>
      <c r="B54" s="279"/>
      <c r="C54" s="156"/>
      <c r="D54" s="135"/>
      <c r="E54" s="135"/>
      <c r="F54" s="157"/>
      <c r="G54" s="255"/>
      <c r="H54" s="257"/>
      <c r="I54" s="257"/>
      <c r="J54" s="280"/>
      <c r="K54" s="737"/>
      <c r="L54" s="194"/>
      <c r="M54" s="281"/>
      <c r="N54" s="196"/>
      <c r="O54" s="199"/>
      <c r="P54" s="238"/>
      <c r="Q54" s="196"/>
      <c r="R54" s="199"/>
      <c r="S54" s="238"/>
      <c r="T54" s="196"/>
      <c r="U54" s="199"/>
      <c r="V54" s="282"/>
      <c r="W54" s="197"/>
      <c r="X54" s="143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</row>
    <row r="55" spans="1:44" ht="15.75" customHeight="1" thickBot="1">
      <c r="A55" s="944" t="s">
        <v>174</v>
      </c>
      <c r="B55" s="927"/>
      <c r="C55" s="927"/>
      <c r="D55" s="927"/>
      <c r="E55" s="927"/>
      <c r="F55" s="928"/>
      <c r="G55" s="283">
        <f>G32+G35+G36+G37+G38+G39+G40+G41+G42+G43+G44+G45+G48+G50+G53</f>
        <v>80</v>
      </c>
      <c r="H55" s="284">
        <f>H32+H35+H36+H37+H38+H39+H40+H41+H42+H43+H44+H45+H48+H50+H53</f>
        <v>2400</v>
      </c>
      <c r="I55" s="284">
        <f>SUM(I33:I53)</f>
        <v>138</v>
      </c>
      <c r="J55" s="284"/>
      <c r="K55" s="284"/>
      <c r="L55" s="284"/>
      <c r="M55" s="284">
        <f>SUM(M33:M53)</f>
        <v>2262</v>
      </c>
      <c r="N55" s="285"/>
      <c r="O55" s="285"/>
      <c r="P55" s="285"/>
      <c r="Q55" s="285" t="s">
        <v>371</v>
      </c>
      <c r="R55" s="285" t="s">
        <v>176</v>
      </c>
      <c r="S55" s="285"/>
      <c r="T55" s="285" t="s">
        <v>372</v>
      </c>
      <c r="U55" s="285" t="s">
        <v>371</v>
      </c>
      <c r="V55" s="285"/>
      <c r="W55" s="285" t="s">
        <v>100</v>
      </c>
      <c r="X55" s="285" t="s">
        <v>107</v>
      </c>
      <c r="Y55" s="68">
        <f t="shared" ref="Y55:AC55" si="6">SUM(Y32:Y54)</f>
        <v>0</v>
      </c>
      <c r="Z55" s="68">
        <f t="shared" si="6"/>
        <v>0</v>
      </c>
      <c r="AA55" s="68">
        <f t="shared" si="6"/>
        <v>0</v>
      </c>
      <c r="AB55" s="68">
        <f t="shared" si="6"/>
        <v>0</v>
      </c>
      <c r="AC55" s="68">
        <f t="shared" si="6"/>
        <v>0</v>
      </c>
      <c r="AD55" s="66">
        <v>178</v>
      </c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</row>
    <row r="56" spans="1:44" ht="15.75" customHeight="1">
      <c r="A56" s="966" t="s">
        <v>177</v>
      </c>
      <c r="B56" s="879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80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</row>
    <row r="57" spans="1:44" ht="15.75" hidden="1" customHeight="1">
      <c r="A57" s="287"/>
      <c r="B57" s="817"/>
      <c r="C57" s="818"/>
      <c r="D57" s="819"/>
      <c r="E57" s="819"/>
      <c r="F57" s="820"/>
      <c r="G57" s="821"/>
      <c r="H57" s="822"/>
      <c r="I57" s="289"/>
      <c r="J57" s="290"/>
      <c r="K57" s="290"/>
      <c r="L57" s="290"/>
      <c r="M57" s="291"/>
      <c r="N57" s="292"/>
      <c r="O57" s="293"/>
      <c r="P57" s="294"/>
      <c r="Q57" s="295"/>
      <c r="R57" s="296"/>
      <c r="S57" s="294"/>
      <c r="T57" s="295"/>
      <c r="U57" s="296"/>
      <c r="V57" s="294"/>
      <c r="W57" s="295"/>
      <c r="X57" s="294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1:44" ht="15.75" customHeight="1">
      <c r="A58" s="232" t="s">
        <v>178</v>
      </c>
      <c r="B58" s="823" t="s">
        <v>55</v>
      </c>
      <c r="C58" s="824"/>
      <c r="D58" s="825">
        <v>2</v>
      </c>
      <c r="E58" s="825"/>
      <c r="F58" s="826"/>
      <c r="G58" s="827">
        <v>4.5</v>
      </c>
      <c r="H58" s="828">
        <f>G58*30</f>
        <v>135</v>
      </c>
      <c r="I58" s="829">
        <v>0</v>
      </c>
      <c r="J58" s="830"/>
      <c r="K58" s="830"/>
      <c r="L58" s="831"/>
      <c r="M58" s="832">
        <v>135</v>
      </c>
      <c r="N58" s="302"/>
      <c r="O58" s="303"/>
      <c r="P58" s="304"/>
      <c r="Q58" s="305"/>
      <c r="R58" s="306"/>
      <c r="S58" s="304"/>
      <c r="T58" s="305"/>
      <c r="U58" s="306"/>
      <c r="V58" s="304"/>
      <c r="W58" s="305"/>
      <c r="X58" s="304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4" ht="15.75" customHeight="1">
      <c r="A59" s="232" t="s">
        <v>179</v>
      </c>
      <c r="B59" s="307" t="s">
        <v>180</v>
      </c>
      <c r="C59" s="297"/>
      <c r="D59" s="298" t="s">
        <v>139</v>
      </c>
      <c r="E59" s="298"/>
      <c r="F59" s="299"/>
      <c r="G59" s="300">
        <v>3</v>
      </c>
      <c r="H59" s="308">
        <v>90</v>
      </c>
      <c r="I59" s="309">
        <f t="shared" ref="I59:I61" si="7">J59+K59+L59</f>
        <v>0</v>
      </c>
      <c r="J59" s="310"/>
      <c r="K59" s="310"/>
      <c r="L59" s="809"/>
      <c r="M59" s="813">
        <f t="shared" ref="M59:M61" si="8">H59-I59</f>
        <v>90</v>
      </c>
      <c r="N59" s="302"/>
      <c r="O59" s="306"/>
      <c r="P59" s="304"/>
      <c r="Q59" s="305"/>
      <c r="R59" s="306"/>
      <c r="S59" s="304"/>
      <c r="T59" s="305"/>
      <c r="U59" s="306"/>
      <c r="V59" s="304"/>
      <c r="W59" s="305"/>
      <c r="X59" s="304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4" ht="15.75" customHeight="1">
      <c r="A60" s="816" t="s">
        <v>181</v>
      </c>
      <c r="B60" s="312" t="s">
        <v>182</v>
      </c>
      <c r="C60" s="134"/>
      <c r="D60" s="135" t="s">
        <v>168</v>
      </c>
      <c r="E60" s="135"/>
      <c r="F60" s="153"/>
      <c r="G60" s="313">
        <v>3</v>
      </c>
      <c r="H60" s="314">
        <v>90</v>
      </c>
      <c r="I60" s="309">
        <f t="shared" si="7"/>
        <v>0</v>
      </c>
      <c r="J60" s="310"/>
      <c r="K60" s="310"/>
      <c r="L60" s="809"/>
      <c r="M60" s="813">
        <f t="shared" si="8"/>
        <v>90</v>
      </c>
      <c r="N60" s="302"/>
      <c r="O60" s="306"/>
      <c r="P60" s="304"/>
      <c r="Q60" s="305"/>
      <c r="R60" s="306"/>
      <c r="S60" s="304"/>
      <c r="T60" s="305"/>
      <c r="U60" s="306"/>
      <c r="V60" s="304"/>
      <c r="W60" s="305"/>
      <c r="X60" s="304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customHeight="1" thickBot="1">
      <c r="A61" s="358" t="s">
        <v>183</v>
      </c>
      <c r="B61" s="315" t="s">
        <v>184</v>
      </c>
      <c r="C61" s="316"/>
      <c r="D61" s="317" t="s">
        <v>173</v>
      </c>
      <c r="E61" s="317"/>
      <c r="F61" s="318"/>
      <c r="G61" s="319">
        <v>6</v>
      </c>
      <c r="H61" s="320">
        <f>G61*30</f>
        <v>180</v>
      </c>
      <c r="I61" s="321">
        <f t="shared" si="7"/>
        <v>0</v>
      </c>
      <c r="J61" s="322"/>
      <c r="K61" s="322"/>
      <c r="L61" s="810"/>
      <c r="M61" s="814">
        <f t="shared" si="8"/>
        <v>180</v>
      </c>
      <c r="N61" s="323"/>
      <c r="O61" s="324"/>
      <c r="P61" s="325"/>
      <c r="Q61" s="326"/>
      <c r="R61" s="324"/>
      <c r="S61" s="325"/>
      <c r="T61" s="326"/>
      <c r="U61" s="324"/>
      <c r="V61" s="325"/>
      <c r="W61" s="326"/>
      <c r="X61" s="325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4" ht="15.75" customHeight="1" thickBot="1">
      <c r="A62" s="967" t="s">
        <v>185</v>
      </c>
      <c r="B62" s="899"/>
      <c r="C62" s="899"/>
      <c r="D62" s="899"/>
      <c r="E62" s="899"/>
      <c r="F62" s="900"/>
      <c r="G62" s="327">
        <f t="shared" ref="G62:X62" si="9">SUM(G57:G61)</f>
        <v>16.5</v>
      </c>
      <c r="H62" s="328">
        <f t="shared" si="9"/>
        <v>495</v>
      </c>
      <c r="I62" s="329">
        <f t="shared" si="9"/>
        <v>0</v>
      </c>
      <c r="J62" s="329">
        <f t="shared" si="9"/>
        <v>0</v>
      </c>
      <c r="K62" s="329">
        <f t="shared" si="9"/>
        <v>0</v>
      </c>
      <c r="L62" s="811">
        <f t="shared" si="9"/>
        <v>0</v>
      </c>
      <c r="M62" s="815">
        <f t="shared" si="9"/>
        <v>495</v>
      </c>
      <c r="N62" s="812">
        <f t="shared" si="9"/>
        <v>0</v>
      </c>
      <c r="O62" s="328">
        <f t="shared" si="9"/>
        <v>0</v>
      </c>
      <c r="P62" s="328">
        <f t="shared" si="9"/>
        <v>0</v>
      </c>
      <c r="Q62" s="328">
        <f t="shared" si="9"/>
        <v>0</v>
      </c>
      <c r="R62" s="328">
        <f t="shared" si="9"/>
        <v>0</v>
      </c>
      <c r="S62" s="328">
        <f t="shared" si="9"/>
        <v>0</v>
      </c>
      <c r="T62" s="328">
        <f t="shared" si="9"/>
        <v>0</v>
      </c>
      <c r="U62" s="328">
        <f t="shared" si="9"/>
        <v>0</v>
      </c>
      <c r="V62" s="328">
        <f t="shared" si="9"/>
        <v>0</v>
      </c>
      <c r="W62" s="328">
        <f t="shared" si="9"/>
        <v>0</v>
      </c>
      <c r="X62" s="328">
        <f t="shared" si="9"/>
        <v>0</v>
      </c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1:44" ht="15.75" customHeight="1" thickBot="1">
      <c r="A63" s="967" t="s">
        <v>186</v>
      </c>
      <c r="B63" s="899"/>
      <c r="C63" s="899"/>
      <c r="D63" s="899"/>
      <c r="E63" s="899"/>
      <c r="F63" s="899"/>
      <c r="G63" s="899"/>
      <c r="H63" s="899"/>
      <c r="I63" s="899"/>
      <c r="J63" s="899"/>
      <c r="K63" s="899"/>
      <c r="L63" s="899"/>
      <c r="M63" s="925"/>
      <c r="N63" s="899"/>
      <c r="O63" s="899"/>
      <c r="P63" s="899"/>
      <c r="Q63" s="899"/>
      <c r="R63" s="899"/>
      <c r="S63" s="899"/>
      <c r="T63" s="899"/>
      <c r="U63" s="899"/>
      <c r="V63" s="899"/>
      <c r="W63" s="899"/>
      <c r="X63" s="900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</row>
    <row r="64" spans="1:44" ht="15.75" customHeight="1" thickBot="1">
      <c r="A64" s="205" t="s">
        <v>187</v>
      </c>
      <c r="B64" s="330" t="s">
        <v>58</v>
      </c>
      <c r="C64" s="331">
        <v>8</v>
      </c>
      <c r="D64" s="332"/>
      <c r="E64" s="332"/>
      <c r="F64" s="333"/>
      <c r="G64" s="334">
        <v>6</v>
      </c>
      <c r="H64" s="335">
        <f>G64*30</f>
        <v>180</v>
      </c>
      <c r="I64" s="301">
        <f>J64+K64+L64</f>
        <v>0</v>
      </c>
      <c r="J64" s="336"/>
      <c r="K64" s="336"/>
      <c r="L64" s="336"/>
      <c r="M64" s="337">
        <f>H64-I64</f>
        <v>180</v>
      </c>
      <c r="N64" s="338"/>
      <c r="O64" s="339"/>
      <c r="P64" s="340"/>
      <c r="Q64" s="341"/>
      <c r="R64" s="339"/>
      <c r="S64" s="340"/>
      <c r="T64" s="341"/>
      <c r="U64" s="339"/>
      <c r="V64" s="340"/>
      <c r="W64" s="341"/>
      <c r="X64" s="342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</row>
    <row r="65" spans="1:44" ht="15.75" customHeight="1">
      <c r="A65" s="311"/>
      <c r="B65" s="343"/>
      <c r="C65" s="344"/>
      <c r="D65" s="345"/>
      <c r="E65" s="345"/>
      <c r="F65" s="346"/>
      <c r="G65" s="347"/>
      <c r="H65" s="348"/>
      <c r="I65" s="321"/>
      <c r="J65" s="349"/>
      <c r="K65" s="349"/>
      <c r="L65" s="349"/>
      <c r="M65" s="350"/>
      <c r="N65" s="351"/>
      <c r="O65" s="352"/>
      <c r="P65" s="353"/>
      <c r="Q65" s="354"/>
      <c r="R65" s="352"/>
      <c r="S65" s="353"/>
      <c r="T65" s="354"/>
      <c r="U65" s="352"/>
      <c r="V65" s="353"/>
      <c r="W65" s="354"/>
      <c r="X65" s="355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</row>
    <row r="66" spans="1:44" ht="15.75" customHeight="1">
      <c r="A66" s="938" t="s">
        <v>188</v>
      </c>
      <c r="B66" s="930"/>
      <c r="C66" s="930"/>
      <c r="D66" s="930"/>
      <c r="E66" s="930"/>
      <c r="F66" s="931"/>
      <c r="G66" s="356">
        <f t="shared" ref="G66:H66" si="10">SUM(G64:G65)</f>
        <v>6</v>
      </c>
      <c r="H66" s="357">
        <f t="shared" si="10"/>
        <v>180</v>
      </c>
      <c r="I66" s="357">
        <f t="shared" ref="I66:L66" si="11">I64</f>
        <v>0</v>
      </c>
      <c r="J66" s="357">
        <f t="shared" si="11"/>
        <v>0</v>
      </c>
      <c r="K66" s="357">
        <f t="shared" si="11"/>
        <v>0</v>
      </c>
      <c r="L66" s="357">
        <f t="shared" si="11"/>
        <v>0</v>
      </c>
      <c r="M66" s="357">
        <f>SUM(M64:M65)</f>
        <v>180</v>
      </c>
      <c r="N66" s="358">
        <f t="shared" ref="N66:X66" si="12">N64</f>
        <v>0</v>
      </c>
      <c r="O66" s="358">
        <f t="shared" si="12"/>
        <v>0</v>
      </c>
      <c r="P66" s="358">
        <f t="shared" si="12"/>
        <v>0</v>
      </c>
      <c r="Q66" s="358">
        <f t="shared" si="12"/>
        <v>0</v>
      </c>
      <c r="R66" s="358">
        <f t="shared" si="12"/>
        <v>0</v>
      </c>
      <c r="S66" s="358">
        <f t="shared" si="12"/>
        <v>0</v>
      </c>
      <c r="T66" s="358">
        <f t="shared" si="12"/>
        <v>0</v>
      </c>
      <c r="U66" s="358">
        <f t="shared" si="12"/>
        <v>0</v>
      </c>
      <c r="V66" s="358">
        <f t="shared" si="12"/>
        <v>0</v>
      </c>
      <c r="W66" s="358">
        <f t="shared" si="12"/>
        <v>0</v>
      </c>
      <c r="X66" s="358">
        <f t="shared" si="12"/>
        <v>0</v>
      </c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</row>
    <row r="67" spans="1:44" ht="15.75" customHeight="1">
      <c r="A67" s="939" t="s">
        <v>189</v>
      </c>
      <c r="B67" s="908"/>
      <c r="C67" s="908"/>
      <c r="D67" s="908"/>
      <c r="E67" s="908"/>
      <c r="F67" s="908"/>
      <c r="G67" s="359">
        <f>G30+G55+G62+G66</f>
        <v>176</v>
      </c>
      <c r="H67" s="360">
        <f>H66+H62+H55+H30</f>
        <v>5280</v>
      </c>
      <c r="I67" s="360">
        <f>I30+I55</f>
        <v>290</v>
      </c>
      <c r="J67" s="360"/>
      <c r="K67" s="360"/>
      <c r="L67" s="360"/>
      <c r="M67" s="360">
        <f>M30+M55+M62+M66</f>
        <v>4990</v>
      </c>
      <c r="N67" s="361" t="s">
        <v>130</v>
      </c>
      <c r="O67" s="361" t="s">
        <v>131</v>
      </c>
      <c r="P67" s="361"/>
      <c r="Q67" s="361" t="s">
        <v>373</v>
      </c>
      <c r="R67" s="361" t="s">
        <v>175</v>
      </c>
      <c r="S67" s="361"/>
      <c r="T67" s="361" t="s">
        <v>372</v>
      </c>
      <c r="U67" s="361" t="s">
        <v>371</v>
      </c>
      <c r="V67" s="361"/>
      <c r="W67" s="361" t="s">
        <v>113</v>
      </c>
      <c r="X67" s="361" t="s">
        <v>190</v>
      </c>
      <c r="Y67" s="47">
        <f>30*G67</f>
        <v>5280</v>
      </c>
      <c r="Z67" s="66"/>
      <c r="AA67" s="66"/>
      <c r="AB67" s="66"/>
      <c r="AC67" s="66"/>
      <c r="AD67" s="47">
        <v>60</v>
      </c>
      <c r="AE67" s="47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</row>
    <row r="68" spans="1:44" ht="15.75" customHeight="1">
      <c r="A68" s="953" t="s">
        <v>191</v>
      </c>
      <c r="B68" s="899"/>
      <c r="C68" s="899"/>
      <c r="D68" s="899"/>
      <c r="E68" s="899"/>
      <c r="F68" s="899"/>
      <c r="G68" s="899"/>
      <c r="H68" s="899"/>
      <c r="I68" s="899"/>
      <c r="J68" s="899"/>
      <c r="K68" s="899"/>
      <c r="L68" s="899"/>
      <c r="M68" s="899"/>
      <c r="N68" s="899"/>
      <c r="O68" s="899"/>
      <c r="P68" s="899"/>
      <c r="Q68" s="899"/>
      <c r="R68" s="899"/>
      <c r="S68" s="899"/>
      <c r="T68" s="899"/>
      <c r="U68" s="899"/>
      <c r="V68" s="899"/>
      <c r="W68" s="899"/>
      <c r="X68" s="900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</row>
    <row r="69" spans="1:44" ht="15.75" customHeight="1">
      <c r="A69" s="954" t="s">
        <v>192</v>
      </c>
      <c r="B69" s="896"/>
      <c r="C69" s="896"/>
      <c r="D69" s="896"/>
      <c r="E69" s="896"/>
      <c r="F69" s="896"/>
      <c r="G69" s="896"/>
      <c r="H69" s="896"/>
      <c r="I69" s="896"/>
      <c r="J69" s="896"/>
      <c r="K69" s="896"/>
      <c r="L69" s="896"/>
      <c r="M69" s="896"/>
      <c r="N69" s="896"/>
      <c r="O69" s="896"/>
      <c r="P69" s="896"/>
      <c r="Q69" s="896"/>
      <c r="R69" s="896"/>
      <c r="S69" s="896"/>
      <c r="T69" s="896"/>
      <c r="U69" s="896"/>
      <c r="V69" s="896"/>
      <c r="W69" s="896"/>
      <c r="X69" s="897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</row>
    <row r="70" spans="1:44" ht="15.75" customHeight="1">
      <c r="A70" s="362"/>
      <c r="B70" s="363" t="s">
        <v>193</v>
      </c>
      <c r="C70" s="362"/>
      <c r="D70" s="362">
        <v>3</v>
      </c>
      <c r="E70" s="362"/>
      <c r="F70" s="362"/>
      <c r="G70" s="364">
        <v>4</v>
      </c>
      <c r="H70" s="365">
        <f t="shared" ref="H70:H74" si="13">G70*30</f>
        <v>120</v>
      </c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</row>
    <row r="71" spans="1:44" ht="15.75" customHeight="1">
      <c r="A71" s="362"/>
      <c r="B71" s="366" t="s">
        <v>194</v>
      </c>
      <c r="C71" s="362"/>
      <c r="D71" s="362">
        <v>4</v>
      </c>
      <c r="E71" s="362"/>
      <c r="F71" s="362"/>
      <c r="G71" s="364">
        <v>4</v>
      </c>
      <c r="H71" s="365">
        <f t="shared" si="13"/>
        <v>120</v>
      </c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</row>
    <row r="72" spans="1:44" ht="15.75" customHeight="1">
      <c r="A72" s="362"/>
      <c r="B72" s="366" t="s">
        <v>195</v>
      </c>
      <c r="C72" s="362"/>
      <c r="D72" s="362">
        <v>5</v>
      </c>
      <c r="E72" s="362"/>
      <c r="F72" s="362"/>
      <c r="G72" s="364">
        <v>4</v>
      </c>
      <c r="H72" s="365">
        <f t="shared" si="13"/>
        <v>120</v>
      </c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</row>
    <row r="73" spans="1:44" ht="15.75" customHeight="1">
      <c r="A73" s="362"/>
      <c r="B73" s="366" t="s">
        <v>196</v>
      </c>
      <c r="C73" s="362"/>
      <c r="D73" s="362">
        <v>6</v>
      </c>
      <c r="E73" s="362"/>
      <c r="F73" s="362"/>
      <c r="G73" s="364">
        <v>4</v>
      </c>
      <c r="H73" s="365">
        <f t="shared" si="13"/>
        <v>120</v>
      </c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</row>
    <row r="74" spans="1:44" ht="15.75" customHeight="1" thickBot="1">
      <c r="A74" s="362"/>
      <c r="B74" s="367" t="s">
        <v>197</v>
      </c>
      <c r="C74" s="362"/>
      <c r="D74" s="362">
        <v>7</v>
      </c>
      <c r="E74" s="362"/>
      <c r="F74" s="362"/>
      <c r="G74" s="368">
        <v>4</v>
      </c>
      <c r="H74" s="369">
        <f t="shared" si="13"/>
        <v>120</v>
      </c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</row>
    <row r="75" spans="1:44" ht="15.75" customHeight="1">
      <c r="A75" s="752" t="s">
        <v>198</v>
      </c>
      <c r="B75" s="122" t="s">
        <v>199</v>
      </c>
      <c r="C75" s="370"/>
      <c r="D75" s="371">
        <v>3</v>
      </c>
      <c r="E75" s="372"/>
      <c r="F75" s="209"/>
      <c r="G75" s="373">
        <f>'семестровка для заоч.2020_21'!D52</f>
        <v>4</v>
      </c>
      <c r="H75" s="374">
        <f>'семестровка для заоч.2020_21'!E52</f>
        <v>120</v>
      </c>
      <c r="I75" s="375">
        <v>4</v>
      </c>
      <c r="J75" s="376" t="s">
        <v>88</v>
      </c>
      <c r="K75" s="376">
        <f>'семестровка для заоч.2020_21'!P52</f>
        <v>0</v>
      </c>
      <c r="L75" s="377"/>
      <c r="M75" s="378">
        <f t="shared" ref="M75:M76" si="14">H75-I75</f>
        <v>116</v>
      </c>
      <c r="N75" s="379"/>
      <c r="O75" s="380"/>
      <c r="P75" s="381"/>
      <c r="Q75" s="382" t="s">
        <v>88</v>
      </c>
      <c r="R75" s="382"/>
      <c r="S75" s="383"/>
      <c r="T75" s="379"/>
      <c r="U75" s="380"/>
      <c r="V75" s="381"/>
      <c r="W75" s="382"/>
      <c r="X75" s="384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</row>
    <row r="76" spans="1:44" ht="15.75" customHeight="1">
      <c r="A76" s="753" t="s">
        <v>200</v>
      </c>
      <c r="B76" s="155" t="s">
        <v>201</v>
      </c>
      <c r="C76" s="16"/>
      <c r="D76" s="385">
        <v>3</v>
      </c>
      <c r="E76" s="20"/>
      <c r="F76" s="21"/>
      <c r="G76" s="386">
        <v>4</v>
      </c>
      <c r="H76" s="387">
        <v>120</v>
      </c>
      <c r="I76" s="388">
        <v>4</v>
      </c>
      <c r="J76" s="389" t="s">
        <v>88</v>
      </c>
      <c r="K76" s="390"/>
      <c r="L76" s="391"/>
      <c r="M76" s="392">
        <f t="shared" si="14"/>
        <v>116</v>
      </c>
      <c r="N76" s="393"/>
      <c r="O76" s="394"/>
      <c r="P76" s="395"/>
      <c r="Q76" s="389" t="s">
        <v>88</v>
      </c>
      <c r="R76" s="396"/>
      <c r="S76" s="397"/>
      <c r="T76" s="393"/>
      <c r="U76" s="394"/>
      <c r="V76" s="395"/>
      <c r="W76" s="396"/>
      <c r="X76" s="151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</row>
    <row r="77" spans="1:44" ht="15.75" customHeight="1" thickBot="1">
      <c r="A77" s="358"/>
      <c r="B77" s="188" t="s">
        <v>202</v>
      </c>
      <c r="C77" s="398"/>
      <c r="D77" s="399"/>
      <c r="E77" s="400"/>
      <c r="F77" s="401"/>
      <c r="G77" s="402">
        <v>4</v>
      </c>
      <c r="H77" s="403">
        <v>120</v>
      </c>
      <c r="I77" s="404"/>
      <c r="J77" s="405"/>
      <c r="K77" s="406"/>
      <c r="L77" s="407"/>
      <c r="M77" s="403"/>
      <c r="N77" s="408"/>
      <c r="O77" s="409"/>
      <c r="P77" s="410"/>
      <c r="Q77" s="405"/>
      <c r="R77" s="411"/>
      <c r="S77" s="412"/>
      <c r="T77" s="408"/>
      <c r="U77" s="409"/>
      <c r="V77" s="410"/>
      <c r="W77" s="411"/>
      <c r="X77" s="413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</row>
    <row r="78" spans="1:44" ht="15.75" customHeight="1">
      <c r="A78" s="752" t="s">
        <v>203</v>
      </c>
      <c r="B78" s="122" t="s">
        <v>204</v>
      </c>
      <c r="C78" s="370"/>
      <c r="D78" s="371">
        <v>4</v>
      </c>
      <c r="E78" s="372"/>
      <c r="F78" s="209"/>
      <c r="G78" s="373">
        <v>4</v>
      </c>
      <c r="H78" s="374">
        <v>120</v>
      </c>
      <c r="I78" s="375">
        <v>4</v>
      </c>
      <c r="J78" s="376" t="s">
        <v>88</v>
      </c>
      <c r="K78" s="376">
        <f>'семестровка для заоч.2020_21'!P69</f>
        <v>0</v>
      </c>
      <c r="L78" s="377"/>
      <c r="M78" s="378">
        <f t="shared" ref="M78:M79" si="15">H78-I78</f>
        <v>116</v>
      </c>
      <c r="N78" s="379"/>
      <c r="O78" s="380"/>
      <c r="P78" s="381"/>
      <c r="Q78" s="382"/>
      <c r="R78" s="382" t="s">
        <v>88</v>
      </c>
      <c r="S78" s="383"/>
      <c r="T78" s="379"/>
      <c r="U78" s="380"/>
      <c r="V78" s="381"/>
      <c r="W78" s="382"/>
      <c r="X78" s="384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</row>
    <row r="79" spans="1:44" ht="15.75" customHeight="1">
      <c r="A79" s="753" t="s">
        <v>205</v>
      </c>
      <c r="B79" s="155" t="s">
        <v>206</v>
      </c>
      <c r="C79" s="16"/>
      <c r="D79" s="385">
        <v>4</v>
      </c>
      <c r="E79" s="20"/>
      <c r="F79" s="21"/>
      <c r="G79" s="386">
        <v>4</v>
      </c>
      <c r="H79" s="387">
        <v>120</v>
      </c>
      <c r="I79" s="388">
        <v>4</v>
      </c>
      <c r="J79" s="389" t="s">
        <v>88</v>
      </c>
      <c r="K79" s="389"/>
      <c r="L79" s="391"/>
      <c r="M79" s="387">
        <f t="shared" si="15"/>
        <v>116</v>
      </c>
      <c r="N79" s="393"/>
      <c r="O79" s="394"/>
      <c r="P79" s="395"/>
      <c r="Q79" s="396"/>
      <c r="R79" s="389" t="s">
        <v>88</v>
      </c>
      <c r="S79" s="397"/>
      <c r="T79" s="393"/>
      <c r="U79" s="394"/>
      <c r="V79" s="395"/>
      <c r="W79" s="396"/>
      <c r="X79" s="151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</row>
    <row r="80" spans="1:44" ht="15.75" customHeight="1" thickBot="1">
      <c r="A80" s="414"/>
      <c r="B80" s="188" t="s">
        <v>202</v>
      </c>
      <c r="C80" s="22"/>
      <c r="D80" s="415"/>
      <c r="E80" s="23"/>
      <c r="F80" s="24"/>
      <c r="G80" s="416">
        <v>4</v>
      </c>
      <c r="H80" s="403">
        <v>120</v>
      </c>
      <c r="I80" s="404"/>
      <c r="J80" s="405"/>
      <c r="K80" s="405"/>
      <c r="L80" s="407"/>
      <c r="M80" s="403"/>
      <c r="N80" s="417"/>
      <c r="O80" s="418"/>
      <c r="P80" s="419"/>
      <c r="Q80" s="420"/>
      <c r="R80" s="421"/>
      <c r="S80" s="422"/>
      <c r="T80" s="417"/>
      <c r="U80" s="418"/>
      <c r="V80" s="419"/>
      <c r="W80" s="420"/>
      <c r="X80" s="423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</row>
    <row r="81" spans="1:44" ht="30" customHeight="1">
      <c r="A81" s="752" t="s">
        <v>207</v>
      </c>
      <c r="B81" s="424" t="s">
        <v>208</v>
      </c>
      <c r="C81" s="425"/>
      <c r="D81" s="426">
        <v>5</v>
      </c>
      <c r="E81" s="175"/>
      <c r="F81" s="176"/>
      <c r="G81" s="427">
        <v>4</v>
      </c>
      <c r="H81" s="374">
        <v>120</v>
      </c>
      <c r="I81" s="375">
        <v>4</v>
      </c>
      <c r="J81" s="376"/>
      <c r="K81" s="376"/>
      <c r="L81" s="377" t="s">
        <v>88</v>
      </c>
      <c r="M81" s="378">
        <f t="shared" ref="M81:M82" si="16">H81-I81</f>
        <v>116</v>
      </c>
      <c r="N81" s="428"/>
      <c r="O81" s="429"/>
      <c r="P81" s="430"/>
      <c r="Q81" s="431"/>
      <c r="R81" s="431"/>
      <c r="S81" s="432"/>
      <c r="T81" s="433" t="s">
        <v>88</v>
      </c>
      <c r="U81" s="429"/>
      <c r="V81" s="430"/>
      <c r="W81" s="431"/>
      <c r="X81" s="18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</row>
    <row r="82" spans="1:44" ht="15.75" customHeight="1">
      <c r="A82" s="753" t="s">
        <v>209</v>
      </c>
      <c r="B82" s="424" t="s">
        <v>210</v>
      </c>
      <c r="C82" s="16"/>
      <c r="D82" s="385">
        <v>5</v>
      </c>
      <c r="E82" s="20"/>
      <c r="F82" s="21"/>
      <c r="G82" s="386">
        <v>4</v>
      </c>
      <c r="H82" s="387">
        <v>120</v>
      </c>
      <c r="I82" s="388">
        <v>4</v>
      </c>
      <c r="J82" s="389" t="s">
        <v>88</v>
      </c>
      <c r="K82" s="434"/>
      <c r="L82" s="391"/>
      <c r="M82" s="387">
        <f t="shared" si="16"/>
        <v>116</v>
      </c>
      <c r="N82" s="393"/>
      <c r="O82" s="394"/>
      <c r="P82" s="395"/>
      <c r="Q82" s="396"/>
      <c r="R82" s="396"/>
      <c r="S82" s="397"/>
      <c r="T82" s="433" t="s">
        <v>88</v>
      </c>
      <c r="U82" s="394"/>
      <c r="V82" s="395"/>
      <c r="W82" s="396"/>
      <c r="X82" s="151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</row>
    <row r="83" spans="1:44" ht="15.75" customHeight="1" thickBot="1">
      <c r="A83" s="745"/>
      <c r="B83" s="746" t="s">
        <v>202</v>
      </c>
      <c r="C83" s="398"/>
      <c r="D83" s="399"/>
      <c r="E83" s="400"/>
      <c r="F83" s="401"/>
      <c r="G83" s="402">
        <v>4</v>
      </c>
      <c r="H83" s="403">
        <f>G83*30</f>
        <v>120</v>
      </c>
      <c r="I83" s="435"/>
      <c r="J83" s="405"/>
      <c r="K83" s="405"/>
      <c r="L83" s="407"/>
      <c r="M83" s="436"/>
      <c r="N83" s="408"/>
      <c r="O83" s="409"/>
      <c r="P83" s="410"/>
      <c r="Q83" s="411"/>
      <c r="R83" s="411"/>
      <c r="S83" s="412"/>
      <c r="T83" s="404"/>
      <c r="U83" s="437"/>
      <c r="V83" s="410"/>
      <c r="W83" s="411"/>
      <c r="X83" s="413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</row>
    <row r="84" spans="1:44" ht="30" customHeight="1">
      <c r="A84" s="754" t="s">
        <v>211</v>
      </c>
      <c r="B84" s="748" t="s">
        <v>212</v>
      </c>
      <c r="C84" s="438"/>
      <c r="D84" s="371">
        <v>6</v>
      </c>
      <c r="E84" s="372"/>
      <c r="F84" s="439"/>
      <c r="G84" s="373">
        <f>'семестровка для заоч.2020_21'!D105</f>
        <v>4</v>
      </c>
      <c r="H84" s="744">
        <f>'семестровка для заоч.2020_21'!E105</f>
        <v>120</v>
      </c>
      <c r="I84" s="375">
        <v>4</v>
      </c>
      <c r="J84" s="440"/>
      <c r="K84" s="441"/>
      <c r="L84" s="377" t="s">
        <v>88</v>
      </c>
      <c r="M84" s="378">
        <f t="shared" ref="M84:M85" si="17">H84-I84</f>
        <v>116</v>
      </c>
      <c r="N84" s="379"/>
      <c r="O84" s="380"/>
      <c r="P84" s="381"/>
      <c r="Q84" s="382"/>
      <c r="R84" s="382"/>
      <c r="S84" s="383"/>
      <c r="T84" s="379"/>
      <c r="U84" s="376" t="s">
        <v>88</v>
      </c>
      <c r="V84" s="442"/>
      <c r="W84" s="379"/>
      <c r="X84" s="443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</row>
    <row r="85" spans="1:44" ht="15.75" customHeight="1">
      <c r="A85" s="755" t="s">
        <v>213</v>
      </c>
      <c r="B85" s="749" t="s">
        <v>214</v>
      </c>
      <c r="C85" s="444"/>
      <c r="D85" s="385">
        <v>6</v>
      </c>
      <c r="E85" s="20"/>
      <c r="F85" s="276"/>
      <c r="G85" s="386">
        <v>4</v>
      </c>
      <c r="H85" s="456">
        <v>120</v>
      </c>
      <c r="I85" s="388">
        <v>4</v>
      </c>
      <c r="J85" s="389" t="s">
        <v>88</v>
      </c>
      <c r="K85" s="445"/>
      <c r="L85" s="446"/>
      <c r="M85" s="387">
        <f t="shared" si="17"/>
        <v>116</v>
      </c>
      <c r="N85" s="393"/>
      <c r="O85" s="394"/>
      <c r="P85" s="395"/>
      <c r="Q85" s="396"/>
      <c r="R85" s="396"/>
      <c r="S85" s="397"/>
      <c r="T85" s="393"/>
      <c r="U85" s="434" t="s">
        <v>88</v>
      </c>
      <c r="V85" s="447"/>
      <c r="W85" s="428"/>
      <c r="X85" s="151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</row>
    <row r="86" spans="1:44" ht="15.75" customHeight="1" thickBot="1">
      <c r="A86" s="750"/>
      <c r="B86" s="751" t="s">
        <v>202</v>
      </c>
      <c r="C86" s="448"/>
      <c r="D86" s="449"/>
      <c r="E86" s="450"/>
      <c r="F86" s="451"/>
      <c r="G86" s="416">
        <v>4</v>
      </c>
      <c r="H86" s="452">
        <f>G86*30</f>
        <v>120</v>
      </c>
      <c r="I86" s="435"/>
      <c r="J86" s="405"/>
      <c r="K86" s="406"/>
      <c r="L86" s="453"/>
      <c r="M86" s="454"/>
      <c r="N86" s="417"/>
      <c r="O86" s="418"/>
      <c r="P86" s="419"/>
      <c r="Q86" s="420"/>
      <c r="R86" s="420"/>
      <c r="S86" s="422"/>
      <c r="T86" s="417"/>
      <c r="U86" s="418"/>
      <c r="V86" s="455"/>
      <c r="W86" s="417"/>
      <c r="X86" s="423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</row>
    <row r="87" spans="1:44" ht="15.75" customHeight="1">
      <c r="A87" s="756" t="s">
        <v>215</v>
      </c>
      <c r="B87" s="747" t="s">
        <v>216</v>
      </c>
      <c r="C87" s="425"/>
      <c r="D87" s="426">
        <v>7</v>
      </c>
      <c r="E87" s="175"/>
      <c r="F87" s="176"/>
      <c r="G87" s="427">
        <v>4</v>
      </c>
      <c r="H87" s="744">
        <v>120</v>
      </c>
      <c r="I87" s="375">
        <v>4</v>
      </c>
      <c r="J87" s="457"/>
      <c r="K87" s="441"/>
      <c r="L87" s="377" t="s">
        <v>88</v>
      </c>
      <c r="M87" s="392">
        <f t="shared" ref="M87:M88" si="18">H87-I87</f>
        <v>116</v>
      </c>
      <c r="N87" s="428"/>
      <c r="O87" s="429"/>
      <c r="P87" s="430"/>
      <c r="Q87" s="431"/>
      <c r="R87" s="431"/>
      <c r="S87" s="432"/>
      <c r="T87" s="428"/>
      <c r="U87" s="429"/>
      <c r="V87" s="430"/>
      <c r="W87" s="433" t="s">
        <v>88</v>
      </c>
      <c r="X87" s="18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</row>
    <row r="88" spans="1:44" ht="15.75" customHeight="1">
      <c r="A88" s="745" t="s">
        <v>217</v>
      </c>
      <c r="B88" s="424" t="s">
        <v>218</v>
      </c>
      <c r="C88" s="458"/>
      <c r="D88" s="459">
        <v>7</v>
      </c>
      <c r="E88" s="460"/>
      <c r="F88" s="461"/>
      <c r="G88" s="386">
        <v>4</v>
      </c>
      <c r="H88" s="456">
        <v>120</v>
      </c>
      <c r="I88" s="388">
        <v>4</v>
      </c>
      <c r="J88" s="389" t="s">
        <v>88</v>
      </c>
      <c r="K88" s="445"/>
      <c r="L88" s="446"/>
      <c r="M88" s="387">
        <f t="shared" si="18"/>
        <v>116</v>
      </c>
      <c r="N88" s="393"/>
      <c r="O88" s="394"/>
      <c r="P88" s="395"/>
      <c r="Q88" s="396"/>
      <c r="R88" s="396"/>
      <c r="S88" s="397"/>
      <c r="T88" s="393"/>
      <c r="U88" s="394"/>
      <c r="V88" s="395"/>
      <c r="W88" s="433" t="s">
        <v>88</v>
      </c>
      <c r="X88" s="151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</row>
    <row r="89" spans="1:44" ht="15.75" customHeight="1" thickBot="1">
      <c r="A89" s="808"/>
      <c r="B89" s="158" t="s">
        <v>202</v>
      </c>
      <c r="C89" s="398"/>
      <c r="D89" s="400"/>
      <c r="E89" s="400"/>
      <c r="F89" s="401"/>
      <c r="G89" s="462">
        <v>4</v>
      </c>
      <c r="H89" s="452">
        <f>G89*30</f>
        <v>120</v>
      </c>
      <c r="I89" s="463"/>
      <c r="J89" s="464">
        <v>0</v>
      </c>
      <c r="K89" s="464"/>
      <c r="L89" s="465"/>
      <c r="M89" s="452"/>
      <c r="N89" s="408"/>
      <c r="O89" s="418"/>
      <c r="P89" s="410"/>
      <c r="Q89" s="411"/>
      <c r="R89" s="411"/>
      <c r="S89" s="412"/>
      <c r="T89" s="408"/>
      <c r="U89" s="409"/>
      <c r="V89" s="410"/>
      <c r="W89" s="411"/>
      <c r="X89" s="413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</row>
    <row r="90" spans="1:44" ht="15.75" hidden="1" customHeight="1">
      <c r="A90" s="945"/>
      <c r="B90" s="466"/>
      <c r="C90" s="438"/>
      <c r="D90" s="372"/>
      <c r="E90" s="372"/>
      <c r="F90" s="439"/>
      <c r="G90" s="467"/>
      <c r="H90" s="467"/>
      <c r="I90" s="467"/>
      <c r="J90" s="468"/>
      <c r="K90" s="180"/>
      <c r="L90" s="469"/>
      <c r="M90" s="182"/>
      <c r="N90" s="207"/>
      <c r="O90" s="208"/>
      <c r="P90" s="208"/>
      <c r="Q90" s="208"/>
      <c r="R90" s="208"/>
      <c r="S90" s="470"/>
      <c r="T90" s="207"/>
      <c r="U90" s="384"/>
      <c r="V90" s="471"/>
      <c r="W90" s="208"/>
      <c r="X90" s="384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</row>
    <row r="91" spans="1:44" ht="15.75" hidden="1" customHeight="1">
      <c r="A91" s="946"/>
      <c r="B91" s="133"/>
      <c r="C91" s="444"/>
      <c r="D91" s="20"/>
      <c r="E91" s="20"/>
      <c r="F91" s="276"/>
      <c r="G91" s="472"/>
      <c r="H91" s="154"/>
      <c r="I91" s="473"/>
      <c r="J91" s="474"/>
      <c r="K91" s="474"/>
      <c r="L91" s="475"/>
      <c r="M91" s="154"/>
      <c r="N91" s="476"/>
      <c r="O91" s="267"/>
      <c r="P91" s="267"/>
      <c r="Q91" s="267"/>
      <c r="R91" s="267"/>
      <c r="S91" s="271"/>
      <c r="T91" s="476"/>
      <c r="U91" s="151"/>
      <c r="V91" s="477"/>
      <c r="W91" s="267"/>
      <c r="X91" s="151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</row>
    <row r="92" spans="1:44" ht="15.75" hidden="1" customHeight="1">
      <c r="A92" s="947"/>
      <c r="B92" s="478"/>
      <c r="C92" s="479"/>
      <c r="D92" s="400"/>
      <c r="E92" s="400"/>
      <c r="F92" s="480"/>
      <c r="G92" s="481"/>
      <c r="H92" s="192"/>
      <c r="I92" s="344"/>
      <c r="J92" s="345"/>
      <c r="K92" s="345"/>
      <c r="L92" s="482"/>
      <c r="M92" s="192"/>
      <c r="N92" s="483"/>
      <c r="O92" s="484"/>
      <c r="P92" s="484"/>
      <c r="Q92" s="484"/>
      <c r="R92" s="484"/>
      <c r="S92" s="485"/>
      <c r="T92" s="483"/>
      <c r="U92" s="413"/>
      <c r="V92" s="486"/>
      <c r="W92" s="484"/>
      <c r="X92" s="413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</row>
    <row r="93" spans="1:44" ht="15.75" hidden="1" customHeight="1">
      <c r="A93" s="948"/>
      <c r="B93" s="466"/>
      <c r="C93" s="438"/>
      <c r="D93" s="372"/>
      <c r="E93" s="372"/>
      <c r="F93" s="439"/>
      <c r="G93" s="467"/>
      <c r="H93" s="467"/>
      <c r="I93" s="467"/>
      <c r="J93" s="180"/>
      <c r="K93" s="180"/>
      <c r="L93" s="181"/>
      <c r="M93" s="182"/>
      <c r="N93" s="207"/>
      <c r="O93" s="208"/>
      <c r="P93" s="208"/>
      <c r="Q93" s="208"/>
      <c r="R93" s="208"/>
      <c r="S93" s="470"/>
      <c r="T93" s="207"/>
      <c r="U93" s="384"/>
      <c r="V93" s="471"/>
      <c r="W93" s="208"/>
      <c r="X93" s="384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</row>
    <row r="94" spans="1:44" ht="15.75" hidden="1" customHeight="1">
      <c r="A94" s="903"/>
      <c r="B94" s="466"/>
      <c r="C94" s="444"/>
      <c r="D94" s="20"/>
      <c r="E94" s="20"/>
      <c r="F94" s="276"/>
      <c r="G94" s="472"/>
      <c r="H94" s="154"/>
      <c r="I94" s="473"/>
      <c r="J94" s="474"/>
      <c r="K94" s="474"/>
      <c r="L94" s="475"/>
      <c r="M94" s="154"/>
      <c r="N94" s="476"/>
      <c r="O94" s="267"/>
      <c r="P94" s="267"/>
      <c r="Q94" s="267"/>
      <c r="R94" s="267"/>
      <c r="S94" s="271"/>
      <c r="T94" s="476"/>
      <c r="U94" s="151"/>
      <c r="V94" s="477"/>
      <c r="W94" s="267"/>
      <c r="X94" s="151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</row>
    <row r="95" spans="1:44" ht="15.75" hidden="1" customHeight="1">
      <c r="A95" s="904"/>
      <c r="B95" s="487"/>
      <c r="C95" s="488"/>
      <c r="D95" s="23"/>
      <c r="E95" s="23"/>
      <c r="F95" s="489"/>
      <c r="G95" s="490"/>
      <c r="H95" s="192"/>
      <c r="I95" s="344"/>
      <c r="J95" s="345"/>
      <c r="K95" s="345"/>
      <c r="L95" s="482"/>
      <c r="M95" s="192"/>
      <c r="N95" s="491"/>
      <c r="O95" s="492"/>
      <c r="P95" s="492"/>
      <c r="Q95" s="492"/>
      <c r="R95" s="492"/>
      <c r="S95" s="493"/>
      <c r="T95" s="491"/>
      <c r="U95" s="423"/>
      <c r="V95" s="494"/>
      <c r="W95" s="492"/>
      <c r="X95" s="423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</row>
    <row r="96" spans="1:44" ht="15.75" hidden="1" customHeight="1">
      <c r="A96" s="949"/>
      <c r="B96" s="495"/>
      <c r="C96" s="425"/>
      <c r="D96" s="175"/>
      <c r="E96" s="175"/>
      <c r="F96" s="176"/>
      <c r="G96" s="177"/>
      <c r="H96" s="177"/>
      <c r="I96" s="496"/>
      <c r="J96" s="180"/>
      <c r="K96" s="180"/>
      <c r="L96" s="181"/>
      <c r="M96" s="182"/>
      <c r="N96" s="183"/>
      <c r="O96" s="184"/>
      <c r="P96" s="184"/>
      <c r="Q96" s="184"/>
      <c r="R96" s="184"/>
      <c r="S96" s="185"/>
      <c r="T96" s="183"/>
      <c r="U96" s="186"/>
      <c r="V96" s="187"/>
      <c r="W96" s="184"/>
      <c r="X96" s="18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</row>
    <row r="97" spans="1:44" ht="15.75" hidden="1" customHeight="1">
      <c r="A97" s="903"/>
      <c r="B97" s="133"/>
      <c r="C97" s="458"/>
      <c r="D97" s="460"/>
      <c r="E97" s="460"/>
      <c r="F97" s="461"/>
      <c r="G97" s="481"/>
      <c r="H97" s="154"/>
      <c r="I97" s="473"/>
      <c r="J97" s="474"/>
      <c r="K97" s="474"/>
      <c r="L97" s="475"/>
      <c r="M97" s="154"/>
      <c r="N97" s="476"/>
      <c r="O97" s="267"/>
      <c r="P97" s="267"/>
      <c r="Q97" s="267"/>
      <c r="R97" s="267"/>
      <c r="S97" s="271"/>
      <c r="T97" s="476"/>
      <c r="U97" s="151"/>
      <c r="V97" s="477"/>
      <c r="W97" s="267"/>
      <c r="X97" s="151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</row>
    <row r="98" spans="1:44" ht="15.75" hidden="1" customHeight="1">
      <c r="A98" s="904"/>
      <c r="B98" s="487"/>
      <c r="C98" s="22"/>
      <c r="D98" s="23"/>
      <c r="E98" s="23"/>
      <c r="F98" s="24"/>
      <c r="G98" s="497"/>
      <c r="H98" s="498"/>
      <c r="I98" s="344"/>
      <c r="J98" s="345"/>
      <c r="K98" s="345"/>
      <c r="L98" s="482"/>
      <c r="M98" s="499"/>
      <c r="N98" s="491"/>
      <c r="O98" s="492"/>
      <c r="P98" s="492"/>
      <c r="Q98" s="492"/>
      <c r="R98" s="492"/>
      <c r="S98" s="500"/>
      <c r="T98" s="491"/>
      <c r="U98" s="423"/>
      <c r="V98" s="501"/>
      <c r="W98" s="492"/>
      <c r="X98" s="423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</row>
    <row r="99" spans="1:44" ht="16.5" customHeight="1" thickBot="1">
      <c r="A99" s="944" t="s">
        <v>219</v>
      </c>
      <c r="B99" s="927"/>
      <c r="C99" s="927"/>
      <c r="D99" s="927"/>
      <c r="E99" s="927"/>
      <c r="F99" s="928"/>
      <c r="G99" s="283">
        <f t="shared" ref="G99:I99" si="19">G75+G78+G81+G84+G87</f>
        <v>20</v>
      </c>
      <c r="H99" s="284">
        <f t="shared" si="19"/>
        <v>600</v>
      </c>
      <c r="I99" s="284">
        <f t="shared" si="19"/>
        <v>20</v>
      </c>
      <c r="J99" s="284"/>
      <c r="K99" s="284"/>
      <c r="L99" s="284"/>
      <c r="M99" s="284">
        <f>M75+M78+M81+M84+M87</f>
        <v>580</v>
      </c>
      <c r="N99" s="285" t="s">
        <v>220</v>
      </c>
      <c r="O99" s="285" t="s">
        <v>220</v>
      </c>
      <c r="P99" s="285"/>
      <c r="Q99" s="285" t="s">
        <v>88</v>
      </c>
      <c r="R99" s="285" t="s">
        <v>88</v>
      </c>
      <c r="S99" s="285"/>
      <c r="T99" s="285" t="s">
        <v>88</v>
      </c>
      <c r="U99" s="285" t="s">
        <v>88</v>
      </c>
      <c r="V99" s="285"/>
      <c r="W99" s="285" t="s">
        <v>88</v>
      </c>
      <c r="X99" s="285"/>
      <c r="Y99" s="70">
        <f t="shared" ref="Y99:AC99" si="20">SUM(Y75:Y98)</f>
        <v>0</v>
      </c>
      <c r="Z99" s="71">
        <f t="shared" si="20"/>
        <v>0</v>
      </c>
      <c r="AA99" s="71">
        <f t="shared" si="20"/>
        <v>0</v>
      </c>
      <c r="AB99" s="71">
        <f t="shared" si="20"/>
        <v>0</v>
      </c>
      <c r="AC99" s="71">
        <f t="shared" si="20"/>
        <v>0</v>
      </c>
      <c r="AD99" s="72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</row>
    <row r="100" spans="1:44" ht="15.75" customHeight="1" thickBot="1">
      <c r="A100" s="950" t="s">
        <v>221</v>
      </c>
      <c r="B100" s="951"/>
      <c r="C100" s="951"/>
      <c r="D100" s="951"/>
      <c r="E100" s="951"/>
      <c r="F100" s="951"/>
      <c r="G100" s="951"/>
      <c r="H100" s="951"/>
      <c r="I100" s="951"/>
      <c r="J100" s="951"/>
      <c r="K100" s="951"/>
      <c r="L100" s="951"/>
      <c r="M100" s="951"/>
      <c r="N100" s="951"/>
      <c r="O100" s="951"/>
      <c r="P100" s="951"/>
      <c r="Q100" s="951"/>
      <c r="R100" s="951"/>
      <c r="S100" s="951"/>
      <c r="T100" s="951"/>
      <c r="U100" s="951"/>
      <c r="V100" s="951"/>
      <c r="W100" s="951"/>
      <c r="X100" s="952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</row>
    <row r="101" spans="1:44" ht="15.75" customHeight="1" thickBot="1">
      <c r="A101" s="502"/>
      <c r="B101" s="366" t="s">
        <v>222</v>
      </c>
      <c r="C101" s="503"/>
      <c r="D101" s="441">
        <v>3</v>
      </c>
      <c r="E101" s="441"/>
      <c r="F101" s="504"/>
      <c r="G101" s="364">
        <v>4</v>
      </c>
      <c r="H101" s="362">
        <f t="shared" ref="H101:H105" si="21">G101*30</f>
        <v>120</v>
      </c>
      <c r="I101" s="378"/>
      <c r="J101" s="505"/>
      <c r="K101" s="378"/>
      <c r="L101" s="378"/>
      <c r="M101" s="378"/>
      <c r="N101" s="503"/>
      <c r="O101" s="441"/>
      <c r="P101" s="502"/>
      <c r="Q101" s="375"/>
      <c r="R101" s="441"/>
      <c r="S101" s="502"/>
      <c r="T101" s="375"/>
      <c r="U101" s="441"/>
      <c r="V101" s="502"/>
      <c r="W101" s="375"/>
      <c r="X101" s="504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</row>
    <row r="102" spans="1:44" ht="15.75" customHeight="1" thickBot="1">
      <c r="A102" s="506"/>
      <c r="B102" s="366" t="s">
        <v>375</v>
      </c>
      <c r="C102" s="507"/>
      <c r="D102" s="508">
        <v>4</v>
      </c>
      <c r="E102" s="508"/>
      <c r="F102" s="509"/>
      <c r="G102" s="510">
        <v>4</v>
      </c>
      <c r="H102" s="362">
        <f t="shared" si="21"/>
        <v>120</v>
      </c>
      <c r="I102" s="511"/>
      <c r="J102" s="512"/>
      <c r="K102" s="511"/>
      <c r="L102" s="511"/>
      <c r="M102" s="511"/>
      <c r="N102" s="507"/>
      <c r="O102" s="508"/>
      <c r="P102" s="506"/>
      <c r="Q102" s="513"/>
      <c r="R102" s="508"/>
      <c r="S102" s="506"/>
      <c r="T102" s="513"/>
      <c r="U102" s="508"/>
      <c r="V102" s="506"/>
      <c r="W102" s="513"/>
      <c r="X102" s="509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</row>
    <row r="103" spans="1:44" ht="15.75" customHeight="1" thickBot="1">
      <c r="A103" s="514"/>
      <c r="B103" s="366" t="s">
        <v>223</v>
      </c>
      <c r="C103" s="445"/>
      <c r="D103" s="390" t="s">
        <v>224</v>
      </c>
      <c r="E103" s="390"/>
      <c r="F103" s="446"/>
      <c r="G103" s="364">
        <v>8</v>
      </c>
      <c r="H103" s="362">
        <f t="shared" si="21"/>
        <v>240</v>
      </c>
      <c r="I103" s="387"/>
      <c r="J103" s="515"/>
      <c r="K103" s="387"/>
      <c r="L103" s="387"/>
      <c r="M103" s="387"/>
      <c r="N103" s="445"/>
      <c r="O103" s="390"/>
      <c r="P103" s="514"/>
      <c r="Q103" s="388"/>
      <c r="R103" s="390"/>
      <c r="S103" s="514"/>
      <c r="T103" s="388"/>
      <c r="U103" s="390"/>
      <c r="V103" s="514"/>
      <c r="W103" s="388"/>
      <c r="X103" s="44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</row>
    <row r="104" spans="1:44" ht="15.75" customHeight="1">
      <c r="A104" s="514"/>
      <c r="B104" s="366" t="s">
        <v>225</v>
      </c>
      <c r="C104" s="445"/>
      <c r="D104" s="390">
        <v>6</v>
      </c>
      <c r="E104" s="390"/>
      <c r="F104" s="446"/>
      <c r="G104" s="364">
        <v>4</v>
      </c>
      <c r="H104" s="362">
        <f t="shared" si="21"/>
        <v>120</v>
      </c>
      <c r="I104" s="387"/>
      <c r="J104" s="515"/>
      <c r="K104" s="387"/>
      <c r="L104" s="387"/>
      <c r="M104" s="387"/>
      <c r="N104" s="445"/>
      <c r="O104" s="390"/>
      <c r="P104" s="514"/>
      <c r="Q104" s="388"/>
      <c r="R104" s="390"/>
      <c r="S104" s="514"/>
      <c r="T104" s="388"/>
      <c r="U104" s="390"/>
      <c r="V104" s="514"/>
      <c r="W104" s="388"/>
      <c r="X104" s="44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</row>
    <row r="105" spans="1:44" ht="15.75" customHeight="1">
      <c r="A105" s="514"/>
      <c r="B105" s="366" t="s">
        <v>226</v>
      </c>
      <c r="C105" s="445"/>
      <c r="D105" s="390" t="s">
        <v>378</v>
      </c>
      <c r="E105" s="390"/>
      <c r="F105" s="446"/>
      <c r="G105" s="364">
        <v>16</v>
      </c>
      <c r="H105" s="362">
        <f t="shared" si="21"/>
        <v>480</v>
      </c>
      <c r="I105" s="387"/>
      <c r="J105" s="515"/>
      <c r="K105" s="387"/>
      <c r="L105" s="387"/>
      <c r="M105" s="387"/>
      <c r="N105" s="445"/>
      <c r="O105" s="390"/>
      <c r="P105" s="514"/>
      <c r="Q105" s="388"/>
      <c r="R105" s="390"/>
      <c r="S105" s="514"/>
      <c r="T105" s="388"/>
      <c r="U105" s="390"/>
      <c r="V105" s="514"/>
      <c r="W105" s="388"/>
      <c r="X105" s="44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</row>
    <row r="106" spans="1:44" ht="15.75" customHeight="1">
      <c r="A106" s="516"/>
      <c r="B106" s="366" t="s">
        <v>227</v>
      </c>
      <c r="C106" s="517"/>
      <c r="D106" s="464" t="s">
        <v>228</v>
      </c>
      <c r="E106" s="464"/>
      <c r="F106" s="465"/>
      <c r="G106" s="368">
        <v>8</v>
      </c>
      <c r="H106" s="362">
        <f>G106*30</f>
        <v>240</v>
      </c>
      <c r="I106" s="454"/>
      <c r="J106" s="518"/>
      <c r="K106" s="454"/>
      <c r="L106" s="454"/>
      <c r="M106" s="454"/>
      <c r="N106" s="517"/>
      <c r="O106" s="464"/>
      <c r="P106" s="516"/>
      <c r="Q106" s="463"/>
      <c r="R106" s="464"/>
      <c r="S106" s="516"/>
      <c r="T106" s="463"/>
      <c r="U106" s="464"/>
      <c r="V106" s="516"/>
      <c r="W106" s="463"/>
      <c r="X106" s="465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</row>
    <row r="107" spans="1:44" ht="15.75" customHeight="1">
      <c r="A107" s="519" t="s">
        <v>229</v>
      </c>
      <c r="B107" s="520" t="s">
        <v>230</v>
      </c>
      <c r="C107" s="521"/>
      <c r="D107" s="174">
        <v>3</v>
      </c>
      <c r="E107" s="174"/>
      <c r="F107" s="522"/>
      <c r="G107" s="523">
        <v>4</v>
      </c>
      <c r="H107" s="511">
        <v>120</v>
      </c>
      <c r="I107" s="511">
        <v>6</v>
      </c>
      <c r="J107" s="524" t="str">
        <f>'семестровка для заоч.2020_21'!O90</f>
        <v>4/0</v>
      </c>
      <c r="K107" s="525"/>
      <c r="L107" s="526" t="s">
        <v>146</v>
      </c>
      <c r="M107" s="511">
        <f>H107-I107</f>
        <v>114</v>
      </c>
      <c r="N107" s="221"/>
      <c r="O107" s="221"/>
      <c r="P107" s="222"/>
      <c r="Q107" s="220" t="s">
        <v>306</v>
      </c>
      <c r="R107" s="527"/>
      <c r="S107" s="528"/>
      <c r="T107" s="221"/>
      <c r="U107" s="384"/>
      <c r="V107" s="528"/>
      <c r="W107" s="221"/>
      <c r="X107" s="527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</row>
    <row r="108" spans="1:44" ht="15.75" customHeight="1">
      <c r="A108" s="529" t="s">
        <v>231</v>
      </c>
      <c r="B108" s="530" t="s">
        <v>374</v>
      </c>
      <c r="C108" s="531"/>
      <c r="D108" s="532">
        <v>3</v>
      </c>
      <c r="E108" s="532"/>
      <c r="F108" s="533"/>
      <c r="G108" s="534">
        <v>4</v>
      </c>
      <c r="H108" s="535">
        <v>120</v>
      </c>
      <c r="I108" s="535">
        <v>6</v>
      </c>
      <c r="J108" s="536" t="s">
        <v>88</v>
      </c>
      <c r="K108" s="537"/>
      <c r="L108" s="538" t="s">
        <v>146</v>
      </c>
      <c r="M108" s="535">
        <f>H108-I108</f>
        <v>114</v>
      </c>
      <c r="N108" s="539"/>
      <c r="O108" s="539"/>
      <c r="P108" s="540"/>
      <c r="Q108" s="541" t="s">
        <v>306</v>
      </c>
      <c r="R108" s="542"/>
      <c r="S108" s="543"/>
      <c r="T108" s="539"/>
      <c r="U108" s="542"/>
      <c r="V108" s="543"/>
      <c r="W108" s="539"/>
      <c r="X108" s="542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</row>
    <row r="109" spans="1:44" ht="15.75" customHeight="1" thickBot="1">
      <c r="A109" s="544"/>
      <c r="B109" s="545" t="s">
        <v>232</v>
      </c>
      <c r="C109" s="546"/>
      <c r="D109" s="547"/>
      <c r="E109" s="547"/>
      <c r="F109" s="14"/>
      <c r="G109" s="548">
        <v>4</v>
      </c>
      <c r="H109" s="454">
        <v>120</v>
      </c>
      <c r="I109" s="549"/>
      <c r="J109" s="550"/>
      <c r="K109" s="551"/>
      <c r="L109" s="552"/>
      <c r="M109" s="549"/>
      <c r="N109" s="547"/>
      <c r="O109" s="547"/>
      <c r="P109" s="553"/>
      <c r="Q109" s="554"/>
      <c r="R109" s="555"/>
      <c r="S109" s="556"/>
      <c r="T109" s="547"/>
      <c r="U109" s="423"/>
      <c r="V109" s="556"/>
      <c r="W109" s="547"/>
      <c r="X109" s="555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</row>
    <row r="110" spans="1:44" ht="15.75" customHeight="1">
      <c r="A110" s="519" t="s">
        <v>233</v>
      </c>
      <c r="B110" s="557" t="s">
        <v>153</v>
      </c>
      <c r="C110" s="558"/>
      <c r="D110" s="208" t="s">
        <v>92</v>
      </c>
      <c r="E110" s="247"/>
      <c r="F110" s="248"/>
      <c r="G110" s="559">
        <v>4</v>
      </c>
      <c r="H110" s="378">
        <v>120</v>
      </c>
      <c r="I110" s="378">
        <v>6</v>
      </c>
      <c r="J110" s="560" t="s">
        <v>88</v>
      </c>
      <c r="K110" s="561"/>
      <c r="L110" s="562" t="s">
        <v>146</v>
      </c>
      <c r="M110" s="744">
        <f>H110-I110</f>
        <v>114</v>
      </c>
      <c r="N110" s="563"/>
      <c r="O110" s="250"/>
      <c r="P110" s="564"/>
      <c r="Q110" s="129"/>
      <c r="R110" s="565" t="s">
        <v>306</v>
      </c>
      <c r="S110" s="565"/>
      <c r="T110" s="129"/>
      <c r="U110" s="250"/>
      <c r="V110" s="130"/>
      <c r="W110" s="129"/>
      <c r="X110" s="384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</row>
    <row r="111" spans="1:44" ht="15.75" customHeight="1">
      <c r="A111" s="757" t="s">
        <v>235</v>
      </c>
      <c r="B111" s="557" t="s">
        <v>376</v>
      </c>
      <c r="C111" s="759"/>
      <c r="D111" s="760" t="s">
        <v>92</v>
      </c>
      <c r="E111" s="761"/>
      <c r="F111" s="762"/>
      <c r="G111" s="763">
        <v>4</v>
      </c>
      <c r="H111" s="764">
        <v>120</v>
      </c>
      <c r="I111" s="765">
        <v>6</v>
      </c>
      <c r="J111" s="766" t="s">
        <v>88</v>
      </c>
      <c r="K111" s="767"/>
      <c r="L111" s="766" t="s">
        <v>146</v>
      </c>
      <c r="M111" s="511">
        <f>H111-I111</f>
        <v>114</v>
      </c>
      <c r="N111" s="768"/>
      <c r="O111" s="769"/>
      <c r="P111" s="770"/>
      <c r="Q111" s="768"/>
      <c r="R111" s="771" t="s">
        <v>306</v>
      </c>
      <c r="S111" s="771"/>
      <c r="T111" s="768"/>
      <c r="U111" s="769"/>
      <c r="V111" s="772"/>
      <c r="W111" s="768"/>
      <c r="X111" s="773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</row>
    <row r="112" spans="1:44" ht="15.75" customHeight="1" thickBot="1">
      <c r="A112" s="577"/>
      <c r="B112" s="545" t="s">
        <v>232</v>
      </c>
      <c r="C112" s="578"/>
      <c r="D112" s="579"/>
      <c r="E112" s="580"/>
      <c r="F112" s="581"/>
      <c r="G112" s="582">
        <v>4</v>
      </c>
      <c r="H112" s="758">
        <v>120</v>
      </c>
      <c r="I112" s="583"/>
      <c r="J112" s="584"/>
      <c r="K112" s="585"/>
      <c r="L112" s="538"/>
      <c r="M112" s="586"/>
      <c r="N112" s="587"/>
      <c r="O112" s="588"/>
      <c r="P112" s="589"/>
      <c r="Q112" s="590"/>
      <c r="R112" s="591"/>
      <c r="S112" s="591"/>
      <c r="T112" s="590"/>
      <c r="U112" s="588"/>
      <c r="V112" s="592"/>
      <c r="W112" s="590"/>
      <c r="X112" s="593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</row>
    <row r="113" spans="1:44" ht="15.75" customHeight="1">
      <c r="A113" s="594" t="s">
        <v>237</v>
      </c>
      <c r="B113" s="520" t="s">
        <v>243</v>
      </c>
      <c r="C113" s="246"/>
      <c r="D113" s="208" t="s">
        <v>158</v>
      </c>
      <c r="E113" s="247"/>
      <c r="F113" s="248"/>
      <c r="G113" s="559">
        <v>4</v>
      </c>
      <c r="H113" s="595">
        <v>120</v>
      </c>
      <c r="I113" s="596">
        <v>6</v>
      </c>
      <c r="J113" s="560" t="s">
        <v>88</v>
      </c>
      <c r="K113" s="561"/>
      <c r="L113" s="562" t="s">
        <v>146</v>
      </c>
      <c r="M113" s="378">
        <v>112</v>
      </c>
      <c r="N113" s="563"/>
      <c r="O113" s="250"/>
      <c r="P113" s="564"/>
      <c r="Q113" s="129"/>
      <c r="R113" s="565"/>
      <c r="S113" s="565"/>
      <c r="T113" s="129" t="s">
        <v>306</v>
      </c>
      <c r="U113" s="250"/>
      <c r="V113" s="130"/>
      <c r="W113" s="129"/>
      <c r="X113" s="384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</row>
    <row r="114" spans="1:44" ht="15.75" customHeight="1">
      <c r="A114" s="529" t="s">
        <v>238</v>
      </c>
      <c r="B114" s="239" t="s">
        <v>260</v>
      </c>
      <c r="C114" s="578"/>
      <c r="D114" s="539" t="s">
        <v>158</v>
      </c>
      <c r="E114" s="540"/>
      <c r="F114" s="533"/>
      <c r="G114" s="534">
        <v>4</v>
      </c>
      <c r="H114" s="597">
        <v>120</v>
      </c>
      <c r="I114" s="598">
        <v>6</v>
      </c>
      <c r="J114" s="536" t="s">
        <v>88</v>
      </c>
      <c r="K114" s="537"/>
      <c r="L114" s="538" t="s">
        <v>146</v>
      </c>
      <c r="M114" s="774">
        <v>112</v>
      </c>
      <c r="N114" s="587"/>
      <c r="O114" s="599"/>
      <c r="P114" s="600"/>
      <c r="Q114" s="601"/>
      <c r="R114" s="602"/>
      <c r="S114" s="602"/>
      <c r="T114" s="601" t="s">
        <v>306</v>
      </c>
      <c r="U114" s="599"/>
      <c r="V114" s="603"/>
      <c r="W114" s="601"/>
      <c r="X114" s="542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</row>
    <row r="115" spans="1:44" ht="15.75" customHeight="1">
      <c r="A115" s="577" t="s">
        <v>239</v>
      </c>
      <c r="B115" s="604" t="s">
        <v>236</v>
      </c>
      <c r="C115" s="605"/>
      <c r="D115" s="606" t="s">
        <v>158</v>
      </c>
      <c r="E115" s="607"/>
      <c r="F115" s="608"/>
      <c r="G115" s="609">
        <v>4</v>
      </c>
      <c r="H115" s="610">
        <v>120</v>
      </c>
      <c r="I115" s="611">
        <v>6</v>
      </c>
      <c r="J115" s="612" t="s">
        <v>88</v>
      </c>
      <c r="K115" s="613"/>
      <c r="L115" s="614" t="s">
        <v>146</v>
      </c>
      <c r="M115" s="535">
        <v>112</v>
      </c>
      <c r="N115" s="615"/>
      <c r="O115" s="616"/>
      <c r="P115" s="617"/>
      <c r="Q115" s="618"/>
      <c r="R115" s="619"/>
      <c r="S115" s="619"/>
      <c r="T115" s="618" t="s">
        <v>306</v>
      </c>
      <c r="U115" s="616"/>
      <c r="V115" s="620"/>
      <c r="W115" s="618"/>
      <c r="X115" s="621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</row>
    <row r="116" spans="1:44" ht="15.75" customHeight="1" thickBot="1">
      <c r="A116" s="622"/>
      <c r="B116" s="188" t="s">
        <v>232</v>
      </c>
      <c r="C116" s="567"/>
      <c r="D116" s="492"/>
      <c r="E116" s="500"/>
      <c r="F116" s="26"/>
      <c r="G116" s="568">
        <v>8</v>
      </c>
      <c r="H116" s="454">
        <v>240</v>
      </c>
      <c r="I116" s="568"/>
      <c r="J116" s="570"/>
      <c r="K116" s="571"/>
      <c r="L116" s="572"/>
      <c r="M116" s="454"/>
      <c r="N116" s="573"/>
      <c r="O116" s="574"/>
      <c r="P116" s="575"/>
      <c r="Q116" s="196"/>
      <c r="R116" s="576"/>
      <c r="S116" s="576"/>
      <c r="T116" s="196"/>
      <c r="U116" s="574"/>
      <c r="V116" s="199"/>
      <c r="W116" s="196"/>
      <c r="X116" s="423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</row>
    <row r="117" spans="1:44" ht="15.75" hidden="1" customHeight="1">
      <c r="A117" s="594" t="s">
        <v>239</v>
      </c>
      <c r="B117" s="520"/>
      <c r="C117" s="246"/>
      <c r="D117" s="208"/>
      <c r="E117" s="247"/>
      <c r="F117" s="248"/>
      <c r="G117" s="559"/>
      <c r="H117" s="378"/>
      <c r="I117" s="378"/>
      <c r="J117" s="560"/>
      <c r="K117" s="561"/>
      <c r="L117" s="560"/>
      <c r="M117" s="378"/>
      <c r="N117" s="563"/>
      <c r="O117" s="250"/>
      <c r="P117" s="564"/>
      <c r="Q117" s="129"/>
      <c r="R117" s="565"/>
      <c r="S117" s="565"/>
      <c r="T117" s="129"/>
      <c r="U117" s="123"/>
      <c r="V117" s="130"/>
      <c r="W117" s="129"/>
      <c r="X117" s="384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</row>
    <row r="118" spans="1:44" ht="15.75" hidden="1" customHeight="1">
      <c r="A118" s="566" t="s">
        <v>242</v>
      </c>
      <c r="B118" s="530"/>
      <c r="C118" s="567"/>
      <c r="D118" s="492"/>
      <c r="E118" s="500"/>
      <c r="F118" s="26"/>
      <c r="G118" s="568"/>
      <c r="H118" s="569"/>
      <c r="I118" s="511"/>
      <c r="J118" s="524"/>
      <c r="K118" s="525"/>
      <c r="L118" s="526"/>
      <c r="M118" s="454"/>
      <c r="N118" s="573"/>
      <c r="O118" s="574"/>
      <c r="P118" s="575"/>
      <c r="Q118" s="196"/>
      <c r="R118" s="576"/>
      <c r="S118" s="576"/>
      <c r="T118" s="196"/>
      <c r="U118" s="230"/>
      <c r="V118" s="199"/>
      <c r="W118" s="196"/>
      <c r="X118" s="423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</row>
    <row r="119" spans="1:44" ht="15.75" customHeight="1">
      <c r="A119" s="594" t="s">
        <v>242</v>
      </c>
      <c r="B119" s="775" t="s">
        <v>157</v>
      </c>
      <c r="C119" s="246"/>
      <c r="D119" s="208" t="s">
        <v>241</v>
      </c>
      <c r="E119" s="247"/>
      <c r="F119" s="247"/>
      <c r="G119" s="559">
        <v>4</v>
      </c>
      <c r="H119" s="378">
        <v>120</v>
      </c>
      <c r="I119" s="378">
        <v>6</v>
      </c>
      <c r="J119" s="560" t="str">
        <f>'семестровка для заоч.2020_21'!O127</f>
        <v>4/0</v>
      </c>
      <c r="K119" s="561"/>
      <c r="L119" s="560" t="s">
        <v>146</v>
      </c>
      <c r="M119" s="744">
        <f>H119-I119</f>
        <v>114</v>
      </c>
      <c r="N119" s="563"/>
      <c r="O119" s="250"/>
      <c r="P119" s="564"/>
      <c r="Q119" s="129"/>
      <c r="R119" s="565"/>
      <c r="S119" s="565"/>
      <c r="T119" s="129"/>
      <c r="U119" s="563" t="s">
        <v>306</v>
      </c>
      <c r="V119" s="130"/>
      <c r="W119" s="129"/>
      <c r="X119" s="384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</row>
    <row r="120" spans="1:44" ht="15.75" customHeight="1">
      <c r="A120" s="623" t="s">
        <v>244</v>
      </c>
      <c r="B120" s="802" t="s">
        <v>377</v>
      </c>
      <c r="C120" s="578"/>
      <c r="D120" s="539" t="s">
        <v>241</v>
      </c>
      <c r="E120" s="540"/>
      <c r="F120" s="540"/>
      <c r="G120" s="534">
        <v>4</v>
      </c>
      <c r="H120" s="624">
        <v>120</v>
      </c>
      <c r="I120" s="511">
        <v>6</v>
      </c>
      <c r="J120" s="524" t="s">
        <v>88</v>
      </c>
      <c r="K120" s="525"/>
      <c r="L120" s="526" t="s">
        <v>146</v>
      </c>
      <c r="M120" s="511">
        <f>H120-I120</f>
        <v>114</v>
      </c>
      <c r="N120" s="587"/>
      <c r="O120" s="599"/>
      <c r="P120" s="600"/>
      <c r="Q120" s="601"/>
      <c r="R120" s="602"/>
      <c r="S120" s="602"/>
      <c r="T120" s="229"/>
      <c r="U120" s="230" t="s">
        <v>306</v>
      </c>
      <c r="V120" s="603"/>
      <c r="W120" s="601"/>
      <c r="X120" s="542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</row>
    <row r="121" spans="1:44" ht="15.75" customHeight="1" thickBot="1">
      <c r="A121" s="566"/>
      <c r="B121" s="801" t="s">
        <v>232</v>
      </c>
      <c r="C121" s="567"/>
      <c r="D121" s="492"/>
      <c r="E121" s="500"/>
      <c r="F121" s="500"/>
      <c r="G121" s="568">
        <v>4</v>
      </c>
      <c r="H121" s="569">
        <v>120</v>
      </c>
      <c r="I121" s="454"/>
      <c r="J121" s="570"/>
      <c r="K121" s="571"/>
      <c r="L121" s="572"/>
      <c r="M121" s="454"/>
      <c r="N121" s="573"/>
      <c r="O121" s="574"/>
      <c r="P121" s="575"/>
      <c r="Q121" s="196"/>
      <c r="R121" s="576"/>
      <c r="S121" s="576"/>
      <c r="T121" s="573"/>
      <c r="U121" s="574"/>
      <c r="V121" s="199"/>
      <c r="W121" s="196"/>
      <c r="X121" s="555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</row>
    <row r="122" spans="1:44" ht="15.75" customHeight="1">
      <c r="A122" s="594" t="s">
        <v>246</v>
      </c>
      <c r="B122" s="520" t="s">
        <v>245</v>
      </c>
      <c r="C122" s="558"/>
      <c r="D122" s="208" t="s">
        <v>248</v>
      </c>
      <c r="E122" s="247"/>
      <c r="F122" s="247"/>
      <c r="G122" s="559">
        <v>4</v>
      </c>
      <c r="H122" s="378">
        <v>120</v>
      </c>
      <c r="I122" s="378">
        <v>6</v>
      </c>
      <c r="J122" s="561" t="s">
        <v>88</v>
      </c>
      <c r="K122" s="561"/>
      <c r="L122" s="625" t="s">
        <v>146</v>
      </c>
      <c r="M122" s="744">
        <f>H122-I122</f>
        <v>114</v>
      </c>
      <c r="N122" s="563"/>
      <c r="O122" s="250"/>
      <c r="P122" s="564"/>
      <c r="Q122" s="129"/>
      <c r="R122" s="565"/>
      <c r="S122" s="565"/>
      <c r="T122" s="563"/>
      <c r="U122" s="250"/>
      <c r="V122" s="130"/>
      <c r="W122" s="842" t="s">
        <v>306</v>
      </c>
      <c r="X122" s="840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</row>
    <row r="123" spans="1:44" ht="15.75" customHeight="1">
      <c r="A123" s="797" t="s">
        <v>247</v>
      </c>
      <c r="B123" s="789" t="s">
        <v>250</v>
      </c>
      <c r="C123" s="798"/>
      <c r="D123" s="760" t="s">
        <v>248</v>
      </c>
      <c r="E123" s="761"/>
      <c r="F123" s="761"/>
      <c r="G123" s="763">
        <v>4</v>
      </c>
      <c r="H123" s="764">
        <v>120</v>
      </c>
      <c r="I123" s="774">
        <v>6</v>
      </c>
      <c r="J123" s="782" t="s">
        <v>88</v>
      </c>
      <c r="K123" s="799"/>
      <c r="L123" s="783" t="s">
        <v>146</v>
      </c>
      <c r="M123" s="791">
        <f t="shared" ref="M123:M126" si="22">H123-I123</f>
        <v>114</v>
      </c>
      <c r="N123" s="784"/>
      <c r="O123" s="769"/>
      <c r="P123" s="770"/>
      <c r="Q123" s="768"/>
      <c r="R123" s="771"/>
      <c r="S123" s="771"/>
      <c r="T123" s="784"/>
      <c r="U123" s="769"/>
      <c r="V123" s="772"/>
      <c r="W123" s="843" t="s">
        <v>306</v>
      </c>
      <c r="X123" s="841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</row>
    <row r="124" spans="1:44" ht="15.75" customHeight="1">
      <c r="A124" s="519" t="s">
        <v>249</v>
      </c>
      <c r="B124" s="795" t="s">
        <v>252</v>
      </c>
      <c r="C124" s="722"/>
      <c r="D124" s="184" t="s">
        <v>248</v>
      </c>
      <c r="E124" s="185"/>
      <c r="F124" s="185"/>
      <c r="G124" s="523">
        <v>4</v>
      </c>
      <c r="H124" s="511">
        <v>120</v>
      </c>
      <c r="I124" s="511">
        <v>6</v>
      </c>
      <c r="J124" s="525" t="s">
        <v>88</v>
      </c>
      <c r="K124" s="525"/>
      <c r="L124" s="796" t="s">
        <v>146</v>
      </c>
      <c r="M124" s="800">
        <f t="shared" si="22"/>
        <v>114</v>
      </c>
      <c r="N124" s="778"/>
      <c r="O124" s="779"/>
      <c r="P124" s="780"/>
      <c r="Q124" s="229"/>
      <c r="R124" s="228"/>
      <c r="S124" s="228"/>
      <c r="T124" s="778"/>
      <c r="U124" s="779"/>
      <c r="V124" s="231"/>
      <c r="W124" s="229" t="s">
        <v>306</v>
      </c>
      <c r="X124" s="621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</row>
    <row r="125" spans="1:44" ht="31.8" customHeight="1">
      <c r="A125" s="757" t="s">
        <v>251</v>
      </c>
      <c r="B125" s="776" t="s">
        <v>240</v>
      </c>
      <c r="C125" s="781"/>
      <c r="D125" s="760" t="s">
        <v>248</v>
      </c>
      <c r="E125" s="761"/>
      <c r="F125" s="761"/>
      <c r="G125" s="763">
        <v>4</v>
      </c>
      <c r="H125" s="764">
        <v>120</v>
      </c>
      <c r="I125" s="774">
        <v>6</v>
      </c>
      <c r="J125" s="782" t="s">
        <v>88</v>
      </c>
      <c r="K125" s="767"/>
      <c r="L125" s="783" t="s">
        <v>146</v>
      </c>
      <c r="M125" s="791">
        <f t="shared" si="22"/>
        <v>114</v>
      </c>
      <c r="N125" s="784"/>
      <c r="O125" s="769"/>
      <c r="P125" s="770"/>
      <c r="Q125" s="768"/>
      <c r="R125" s="771"/>
      <c r="S125" s="771"/>
      <c r="T125" s="784"/>
      <c r="U125" s="769"/>
      <c r="V125" s="772"/>
      <c r="W125" s="785" t="s">
        <v>306</v>
      </c>
      <c r="X125" s="413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</row>
    <row r="126" spans="1:44" ht="28.2" customHeight="1">
      <c r="A126" s="804" t="s">
        <v>253</v>
      </c>
      <c r="B126" s="520" t="s">
        <v>160</v>
      </c>
      <c r="C126" s="722"/>
      <c r="D126" s="184" t="s">
        <v>248</v>
      </c>
      <c r="E126" s="185"/>
      <c r="F126" s="723"/>
      <c r="G126" s="523">
        <v>4</v>
      </c>
      <c r="H126" s="512">
        <v>120</v>
      </c>
      <c r="I126" s="777">
        <v>6</v>
      </c>
      <c r="J126" s="525" t="s">
        <v>88</v>
      </c>
      <c r="K126" s="525"/>
      <c r="L126" s="585" t="s">
        <v>146</v>
      </c>
      <c r="M126" s="511">
        <f t="shared" si="22"/>
        <v>114</v>
      </c>
      <c r="N126" s="778"/>
      <c r="O126" s="779"/>
      <c r="P126" s="780"/>
      <c r="Q126" s="229"/>
      <c r="R126" s="228"/>
      <c r="S126" s="943"/>
      <c r="T126" s="643"/>
      <c r="U126" s="722"/>
      <c r="V126" s="185"/>
      <c r="W126" s="837" t="s">
        <v>306</v>
      </c>
      <c r="X126" s="834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</row>
    <row r="127" spans="1:44" ht="15.75" hidden="1" customHeight="1">
      <c r="A127" s="626"/>
      <c r="B127" s="239"/>
      <c r="C127" s="627"/>
      <c r="D127" s="547"/>
      <c r="E127" s="553"/>
      <c r="F127" s="13"/>
      <c r="G127" s="548"/>
      <c r="H127" s="628"/>
      <c r="I127" s="629"/>
      <c r="J127" s="525"/>
      <c r="K127" s="630"/>
      <c r="L127" s="232"/>
      <c r="M127" s="628"/>
      <c r="N127" s="631"/>
      <c r="O127" s="632"/>
      <c r="P127" s="633"/>
      <c r="Q127" s="634"/>
      <c r="R127" s="635"/>
      <c r="S127" s="903"/>
      <c r="T127" s="636"/>
      <c r="U127" s="627"/>
      <c r="V127" s="553"/>
      <c r="W127" s="838"/>
      <c r="X127" s="835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</row>
    <row r="128" spans="1:44" ht="15.75" customHeight="1" thickBot="1">
      <c r="A128" s="805"/>
      <c r="B128" s="530" t="s">
        <v>232</v>
      </c>
      <c r="C128" s="637"/>
      <c r="D128" s="547"/>
      <c r="E128" s="547"/>
      <c r="F128" s="13"/>
      <c r="G128" s="548">
        <v>16</v>
      </c>
      <c r="H128" s="629">
        <f>G128*30</f>
        <v>480</v>
      </c>
      <c r="I128" s="629"/>
      <c r="J128" s="571"/>
      <c r="K128" s="571"/>
      <c r="L128" s="571"/>
      <c r="M128" s="454"/>
      <c r="N128" s="573"/>
      <c r="O128" s="199"/>
      <c r="P128" s="573"/>
      <c r="Q128" s="197"/>
      <c r="R128" s="197"/>
      <c r="S128" s="575"/>
      <c r="T128" s="638"/>
      <c r="U128" s="639"/>
      <c r="V128" s="501"/>
      <c r="W128" s="839"/>
      <c r="X128" s="83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</row>
    <row r="129" spans="1:44" ht="15.75" customHeight="1">
      <c r="A129" s="803" t="s">
        <v>255</v>
      </c>
      <c r="B129" s="245" t="s">
        <v>254</v>
      </c>
      <c r="C129" s="640"/>
      <c r="D129" s="208" t="s">
        <v>258</v>
      </c>
      <c r="E129" s="208"/>
      <c r="F129" s="209"/>
      <c r="G129" s="559">
        <v>4</v>
      </c>
      <c r="H129" s="378">
        <v>120</v>
      </c>
      <c r="I129" s="378">
        <v>6</v>
      </c>
      <c r="J129" s="561" t="s">
        <v>88</v>
      </c>
      <c r="K129" s="525"/>
      <c r="L129" s="525" t="s">
        <v>146</v>
      </c>
      <c r="M129" s="511">
        <f>H129-I129</f>
        <v>114</v>
      </c>
      <c r="N129" s="230"/>
      <c r="O129" s="231"/>
      <c r="P129" s="230"/>
      <c r="Q129" s="641"/>
      <c r="R129" s="641"/>
      <c r="S129" s="642"/>
      <c r="T129" s="643"/>
      <c r="U129" s="644"/>
      <c r="V129" s="528"/>
      <c r="W129" s="846"/>
      <c r="X129" s="844" t="s">
        <v>306</v>
      </c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</row>
    <row r="130" spans="1:44" ht="15.75" customHeight="1">
      <c r="A130" s="806" t="s">
        <v>394</v>
      </c>
      <c r="B130" s="789" t="s">
        <v>259</v>
      </c>
      <c r="C130" s="781"/>
      <c r="D130" s="760" t="s">
        <v>258</v>
      </c>
      <c r="E130" s="761"/>
      <c r="F130" s="790"/>
      <c r="G130" s="763">
        <v>4</v>
      </c>
      <c r="H130" s="774">
        <v>120</v>
      </c>
      <c r="I130" s="774">
        <v>6</v>
      </c>
      <c r="J130" s="767" t="s">
        <v>88</v>
      </c>
      <c r="K130" s="767"/>
      <c r="L130" s="767" t="s">
        <v>146</v>
      </c>
      <c r="M130" s="791">
        <f t="shared" ref="M130:M131" si="23">H130-I130</f>
        <v>114</v>
      </c>
      <c r="N130" s="768"/>
      <c r="O130" s="772"/>
      <c r="P130" s="784"/>
      <c r="Q130" s="711"/>
      <c r="R130" s="711"/>
      <c r="S130" s="770"/>
      <c r="T130" s="792"/>
      <c r="U130" s="793"/>
      <c r="V130" s="794"/>
      <c r="W130" s="847"/>
      <c r="X130" s="845" t="s">
        <v>306</v>
      </c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</row>
    <row r="131" spans="1:44" ht="30" customHeight="1">
      <c r="A131" s="807" t="s">
        <v>257</v>
      </c>
      <c r="B131" s="520" t="s">
        <v>379</v>
      </c>
      <c r="C131" s="645"/>
      <c r="D131" s="579" t="s">
        <v>258</v>
      </c>
      <c r="E131" s="580"/>
      <c r="F131" s="461"/>
      <c r="G131" s="582">
        <v>4</v>
      </c>
      <c r="H131" s="586">
        <v>120</v>
      </c>
      <c r="I131" s="586">
        <v>6</v>
      </c>
      <c r="J131" s="585" t="s">
        <v>88</v>
      </c>
      <c r="K131" s="585"/>
      <c r="L131" s="585" t="s">
        <v>146</v>
      </c>
      <c r="M131" s="511">
        <f t="shared" si="23"/>
        <v>114</v>
      </c>
      <c r="N131" s="587"/>
      <c r="O131" s="786"/>
      <c r="P131" s="589"/>
      <c r="Q131" s="590"/>
      <c r="R131" s="786"/>
      <c r="S131" s="589"/>
      <c r="T131" s="787"/>
      <c r="U131" s="788"/>
      <c r="V131" s="543"/>
      <c r="W131" s="848"/>
      <c r="X131" s="845" t="s">
        <v>306</v>
      </c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</row>
    <row r="132" spans="1:44" ht="15.75" hidden="1" customHeight="1">
      <c r="A132" s="519"/>
      <c r="B132" s="520"/>
      <c r="C132" s="558"/>
      <c r="D132" s="20"/>
      <c r="E132" s="646"/>
      <c r="F132" s="647"/>
      <c r="G132" s="648"/>
      <c r="H132" s="387"/>
      <c r="I132" s="387"/>
      <c r="J132" s="630"/>
      <c r="K132" s="630"/>
      <c r="L132" s="649"/>
      <c r="M132" s="387"/>
      <c r="N132" s="268"/>
      <c r="O132" s="261"/>
      <c r="P132" s="650"/>
      <c r="Q132" s="142"/>
      <c r="R132" s="243"/>
      <c r="S132" s="243"/>
      <c r="T132" s="268"/>
      <c r="U132" s="261"/>
      <c r="V132" s="143"/>
      <c r="W132" s="142"/>
      <c r="X132" s="78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</row>
    <row r="133" spans="1:44" ht="15.75" customHeight="1" thickBot="1">
      <c r="A133" s="519"/>
      <c r="B133" s="239" t="s">
        <v>232</v>
      </c>
      <c r="C133" s="651"/>
      <c r="D133" s="20"/>
      <c r="E133" s="646"/>
      <c r="F133" s="647"/>
      <c r="G133" s="568">
        <v>8</v>
      </c>
      <c r="H133" s="652">
        <v>240</v>
      </c>
      <c r="I133" s="191"/>
      <c r="J133" s="653"/>
      <c r="K133" s="654"/>
      <c r="L133" s="655"/>
      <c r="M133" s="190"/>
      <c r="N133" s="268"/>
      <c r="O133" s="261"/>
      <c r="P133" s="650"/>
      <c r="Q133" s="196"/>
      <c r="R133" s="576"/>
      <c r="S133" s="243"/>
      <c r="T133" s="268"/>
      <c r="U133" s="261"/>
      <c r="V133" s="143"/>
      <c r="W133" s="142"/>
      <c r="X133" s="833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</row>
    <row r="134" spans="1:44" ht="15.75" customHeight="1" thickBot="1">
      <c r="A134" s="944" t="s">
        <v>261</v>
      </c>
      <c r="B134" s="927"/>
      <c r="C134" s="927"/>
      <c r="D134" s="927"/>
      <c r="E134" s="927"/>
      <c r="F134" s="928"/>
      <c r="G134" s="283">
        <f>G101+G102+G103+G104+G105+G106</f>
        <v>44</v>
      </c>
      <c r="H134" s="284">
        <f>H101+H102+H103+H104+H105+H106</f>
        <v>1320</v>
      </c>
      <c r="I134" s="284">
        <v>66</v>
      </c>
      <c r="J134" s="284"/>
      <c r="K134" s="284"/>
      <c r="L134" s="284"/>
      <c r="M134" s="284">
        <v>1254</v>
      </c>
      <c r="N134" s="285" t="s">
        <v>220</v>
      </c>
      <c r="O134" s="285" t="s">
        <v>220</v>
      </c>
      <c r="P134" s="285"/>
      <c r="Q134" s="285" t="s">
        <v>306</v>
      </c>
      <c r="R134" s="285" t="s">
        <v>306</v>
      </c>
      <c r="S134" s="285"/>
      <c r="T134" s="285" t="s">
        <v>116</v>
      </c>
      <c r="U134" s="285" t="s">
        <v>306</v>
      </c>
      <c r="V134" s="285"/>
      <c r="W134" s="285" t="s">
        <v>380</v>
      </c>
      <c r="X134" s="285" t="s">
        <v>116</v>
      </c>
      <c r="Y134" s="73">
        <f t="shared" ref="Y134:AC134" si="24">SUM(Y107:Y133)</f>
        <v>0</v>
      </c>
      <c r="Z134" s="68">
        <f t="shared" si="24"/>
        <v>0</v>
      </c>
      <c r="AA134" s="68">
        <f t="shared" si="24"/>
        <v>0</v>
      </c>
      <c r="AB134" s="68">
        <f t="shared" si="24"/>
        <v>0</v>
      </c>
      <c r="AC134" s="68">
        <f t="shared" si="24"/>
        <v>0</v>
      </c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</row>
    <row r="135" spans="1:44" ht="24.75" customHeight="1">
      <c r="A135" s="926" t="s">
        <v>263</v>
      </c>
      <c r="B135" s="927"/>
      <c r="C135" s="927"/>
      <c r="D135" s="927"/>
      <c r="E135" s="927"/>
      <c r="F135" s="928"/>
      <c r="G135" s="334">
        <f t="shared" ref="G135:I135" si="25">G134+G99</f>
        <v>64</v>
      </c>
      <c r="H135" s="335">
        <f t="shared" si="25"/>
        <v>1920</v>
      </c>
      <c r="I135" s="335">
        <f t="shared" si="25"/>
        <v>86</v>
      </c>
      <c r="J135" s="335"/>
      <c r="K135" s="335"/>
      <c r="L135" s="335"/>
      <c r="M135" s="335">
        <f>M134+M99</f>
        <v>1834</v>
      </c>
      <c r="N135" s="285" t="s">
        <v>220</v>
      </c>
      <c r="O135" s="285" t="s">
        <v>220</v>
      </c>
      <c r="P135" s="285"/>
      <c r="Q135" s="285" t="s">
        <v>147</v>
      </c>
      <c r="R135" s="285" t="s">
        <v>147</v>
      </c>
      <c r="S135" s="285"/>
      <c r="T135" s="285" t="s">
        <v>113</v>
      </c>
      <c r="U135" s="285" t="s">
        <v>147</v>
      </c>
      <c r="V135" s="285"/>
      <c r="W135" s="285" t="s">
        <v>381</v>
      </c>
      <c r="X135" s="285" t="s">
        <v>116</v>
      </c>
      <c r="Y135" s="75">
        <f t="shared" ref="Y135:AC135" si="26">Y134+Y99</f>
        <v>0</v>
      </c>
      <c r="Z135" s="69">
        <f t="shared" si="26"/>
        <v>0</v>
      </c>
      <c r="AA135" s="69">
        <f t="shared" si="26"/>
        <v>0</v>
      </c>
      <c r="AB135" s="69">
        <f t="shared" si="26"/>
        <v>0</v>
      </c>
      <c r="AC135" s="69">
        <f t="shared" si="26"/>
        <v>0</v>
      </c>
      <c r="AD135" s="76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</row>
    <row r="136" spans="1:44" ht="15.75" customHeight="1">
      <c r="A136" s="929" t="s">
        <v>264</v>
      </c>
      <c r="B136" s="930"/>
      <c r="C136" s="930"/>
      <c r="D136" s="930"/>
      <c r="E136" s="930"/>
      <c r="F136" s="931"/>
      <c r="G136" s="334">
        <f t="shared" ref="G136:L136" si="27">G135+G67</f>
        <v>240</v>
      </c>
      <c r="H136" s="335">
        <f t="shared" si="27"/>
        <v>7200</v>
      </c>
      <c r="I136" s="335">
        <f>I67+I135</f>
        <v>376</v>
      </c>
      <c r="J136" s="335">
        <f t="shared" si="27"/>
        <v>0</v>
      </c>
      <c r="K136" s="335">
        <f t="shared" si="27"/>
        <v>0</v>
      </c>
      <c r="L136" s="335">
        <f t="shared" si="27"/>
        <v>0</v>
      </c>
      <c r="M136" s="335">
        <f>M67+M135</f>
        <v>6824</v>
      </c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47"/>
      <c r="Z136" s="47"/>
      <c r="AA136" s="77">
        <v>22</v>
      </c>
      <c r="AB136" s="77">
        <v>22</v>
      </c>
      <c r="AC136" s="77">
        <v>22</v>
      </c>
      <c r="AD136" s="78" t="s">
        <v>265</v>
      </c>
      <c r="AE136" s="78" t="s">
        <v>266</v>
      </c>
      <c r="AF136" s="78"/>
      <c r="AG136" s="78" t="s">
        <v>265</v>
      </c>
      <c r="AH136" s="78" t="s">
        <v>266</v>
      </c>
      <c r="AI136" s="78"/>
      <c r="AJ136" s="78" t="s">
        <v>267</v>
      </c>
      <c r="AK136" s="78" t="s">
        <v>268</v>
      </c>
      <c r="AL136" s="78"/>
      <c r="AM136" s="78" t="s">
        <v>269</v>
      </c>
      <c r="AN136" s="78" t="s">
        <v>270</v>
      </c>
      <c r="AO136" s="79" t="s">
        <v>271</v>
      </c>
      <c r="AP136" s="79"/>
      <c r="AQ136" s="79" t="s">
        <v>272</v>
      </c>
      <c r="AR136" s="79"/>
    </row>
    <row r="137" spans="1:44" ht="15.75" customHeight="1">
      <c r="A137" s="932" t="s">
        <v>66</v>
      </c>
      <c r="B137" s="927"/>
      <c r="C137" s="927"/>
      <c r="D137" s="927"/>
      <c r="E137" s="927"/>
      <c r="F137" s="927"/>
      <c r="G137" s="927"/>
      <c r="H137" s="927"/>
      <c r="I137" s="927"/>
      <c r="J137" s="927"/>
      <c r="K137" s="927"/>
      <c r="L137" s="927"/>
      <c r="M137" s="928"/>
      <c r="N137" s="285" t="s">
        <v>130</v>
      </c>
      <c r="O137" s="285" t="s">
        <v>131</v>
      </c>
      <c r="P137" s="285"/>
      <c r="Q137" s="285" t="s">
        <v>382</v>
      </c>
      <c r="R137" s="285" t="s">
        <v>383</v>
      </c>
      <c r="S137" s="285"/>
      <c r="T137" s="285" t="s">
        <v>384</v>
      </c>
      <c r="U137" s="285" t="s">
        <v>385</v>
      </c>
      <c r="V137" s="285"/>
      <c r="W137" s="285" t="s">
        <v>386</v>
      </c>
      <c r="X137" s="285" t="s">
        <v>387</v>
      </c>
      <c r="Y137" s="73">
        <f t="shared" ref="Y137:AC137" si="28">Y136</f>
        <v>0</v>
      </c>
      <c r="Z137" s="68">
        <f t="shared" si="28"/>
        <v>0</v>
      </c>
      <c r="AA137" s="68">
        <f t="shared" si="28"/>
        <v>22</v>
      </c>
      <c r="AB137" s="68">
        <f t="shared" si="28"/>
        <v>22</v>
      </c>
      <c r="AC137" s="68">
        <f t="shared" si="28"/>
        <v>22</v>
      </c>
      <c r="AD137" s="80">
        <v>60</v>
      </c>
      <c r="AE137" s="79">
        <v>68</v>
      </c>
      <c r="AF137" s="79"/>
      <c r="AG137" s="79">
        <v>60</v>
      </c>
      <c r="AH137" s="79">
        <v>68</v>
      </c>
      <c r="AI137" s="79"/>
      <c r="AJ137" s="79">
        <v>62</v>
      </c>
      <c r="AK137" s="79">
        <v>64</v>
      </c>
      <c r="AL137" s="79"/>
      <c r="AM137" s="79">
        <v>54</v>
      </c>
      <c r="AN137" s="79">
        <v>50</v>
      </c>
      <c r="AO137" s="79" t="s">
        <v>273</v>
      </c>
      <c r="AP137" s="79"/>
      <c r="AQ137" s="79"/>
      <c r="AR137" s="79"/>
    </row>
    <row r="138" spans="1:44" ht="15.75" customHeight="1">
      <c r="A138" s="932" t="s">
        <v>274</v>
      </c>
      <c r="B138" s="927"/>
      <c r="C138" s="927"/>
      <c r="D138" s="927"/>
      <c r="E138" s="927"/>
      <c r="F138" s="927"/>
      <c r="G138" s="927"/>
      <c r="H138" s="927"/>
      <c r="I138" s="927"/>
      <c r="J138" s="927"/>
      <c r="K138" s="927"/>
      <c r="L138" s="927"/>
      <c r="M138" s="928"/>
      <c r="N138" s="284">
        <v>3</v>
      </c>
      <c r="O138" s="656">
        <v>4</v>
      </c>
      <c r="P138" s="657"/>
      <c r="Q138" s="657">
        <v>3</v>
      </c>
      <c r="R138" s="657">
        <v>3</v>
      </c>
      <c r="S138" s="657"/>
      <c r="T138" s="657">
        <v>2</v>
      </c>
      <c r="U138" s="657">
        <v>3</v>
      </c>
      <c r="V138" s="657">
        <v>3</v>
      </c>
      <c r="W138" s="657">
        <v>1</v>
      </c>
      <c r="X138" s="657">
        <v>1</v>
      </c>
      <c r="Y138" s="47"/>
      <c r="Z138" s="47"/>
      <c r="AA138" s="47"/>
      <c r="AB138" s="47"/>
      <c r="AC138" s="47"/>
      <c r="AD138" s="79">
        <f t="shared" ref="AD138:AN138" si="29">AD136-AD137</f>
        <v>0</v>
      </c>
      <c r="AE138" s="79">
        <f t="shared" si="29"/>
        <v>0</v>
      </c>
      <c r="AF138" s="79">
        <f t="shared" si="29"/>
        <v>0</v>
      </c>
      <c r="AG138" s="79">
        <f t="shared" si="29"/>
        <v>0</v>
      </c>
      <c r="AH138" s="79">
        <f t="shared" si="29"/>
        <v>0</v>
      </c>
      <c r="AI138" s="79">
        <f t="shared" si="29"/>
        <v>0</v>
      </c>
      <c r="AJ138" s="79">
        <f t="shared" si="29"/>
        <v>0</v>
      </c>
      <c r="AK138" s="79">
        <f t="shared" si="29"/>
        <v>0</v>
      </c>
      <c r="AL138" s="79">
        <f t="shared" si="29"/>
        <v>0</v>
      </c>
      <c r="AM138" s="81">
        <f t="shared" si="29"/>
        <v>4</v>
      </c>
      <c r="AN138" s="81">
        <f t="shared" si="29"/>
        <v>2</v>
      </c>
      <c r="AO138" s="79"/>
      <c r="AP138" s="79"/>
      <c r="AQ138" s="79"/>
      <c r="AR138" s="79"/>
    </row>
    <row r="139" spans="1:44" ht="15.75" customHeight="1">
      <c r="A139" s="932" t="s">
        <v>275</v>
      </c>
      <c r="B139" s="927"/>
      <c r="C139" s="927"/>
      <c r="D139" s="927"/>
      <c r="E139" s="927"/>
      <c r="F139" s="927"/>
      <c r="G139" s="927"/>
      <c r="H139" s="927"/>
      <c r="I139" s="927"/>
      <c r="J139" s="927"/>
      <c r="K139" s="927"/>
      <c r="L139" s="927"/>
      <c r="M139" s="928"/>
      <c r="N139" s="658">
        <v>3</v>
      </c>
      <c r="O139" s="659">
        <v>3</v>
      </c>
      <c r="P139" s="660"/>
      <c r="Q139" s="660">
        <v>4</v>
      </c>
      <c r="R139" s="660">
        <v>4</v>
      </c>
      <c r="S139" s="660"/>
      <c r="T139" s="660">
        <v>5</v>
      </c>
      <c r="U139" s="660">
        <v>3</v>
      </c>
      <c r="V139" s="660">
        <v>3</v>
      </c>
      <c r="W139" s="660">
        <v>6</v>
      </c>
      <c r="X139" s="660">
        <v>4</v>
      </c>
      <c r="Y139" s="47"/>
      <c r="Z139" s="47"/>
      <c r="AA139" s="47"/>
      <c r="AB139" s="47"/>
      <c r="AC139" s="47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</row>
    <row r="140" spans="1:44" ht="15.75" customHeight="1">
      <c r="A140" s="932" t="s">
        <v>276</v>
      </c>
      <c r="B140" s="927"/>
      <c r="C140" s="927"/>
      <c r="D140" s="927"/>
      <c r="E140" s="927"/>
      <c r="F140" s="927"/>
      <c r="G140" s="927"/>
      <c r="H140" s="927"/>
      <c r="I140" s="927"/>
      <c r="J140" s="927"/>
      <c r="K140" s="927"/>
      <c r="L140" s="927"/>
      <c r="M140" s="928"/>
      <c r="N140" s="661"/>
      <c r="O140" s="662"/>
      <c r="P140" s="662"/>
      <c r="Q140" s="663"/>
      <c r="R140" s="663"/>
      <c r="S140" s="663"/>
      <c r="T140" s="663"/>
      <c r="U140" s="663"/>
      <c r="V140" s="663"/>
      <c r="W140" s="663"/>
      <c r="X140" s="663"/>
      <c r="Y140" s="47"/>
      <c r="Z140" s="47"/>
      <c r="AA140" s="47"/>
      <c r="AB140" s="47"/>
      <c r="AC140" s="47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</row>
    <row r="141" spans="1:44" ht="15.75" customHeight="1">
      <c r="A141" s="933" t="s">
        <v>277</v>
      </c>
      <c r="B141" s="899"/>
      <c r="C141" s="899"/>
      <c r="D141" s="899"/>
      <c r="E141" s="899"/>
      <c r="F141" s="899"/>
      <c r="G141" s="899"/>
      <c r="H141" s="899"/>
      <c r="I141" s="899"/>
      <c r="J141" s="899"/>
      <c r="K141" s="899"/>
      <c r="L141" s="899"/>
      <c r="M141" s="900"/>
      <c r="N141" s="664"/>
      <c r="O141" s="662"/>
      <c r="P141" s="662"/>
      <c r="Q141" s="665"/>
      <c r="R141" s="666">
        <v>1</v>
      </c>
      <c r="S141" s="666"/>
      <c r="T141" s="666"/>
      <c r="U141" s="666">
        <v>1</v>
      </c>
      <c r="V141" s="666">
        <v>1</v>
      </c>
      <c r="W141" s="666"/>
      <c r="X141" s="666">
        <v>1</v>
      </c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</row>
    <row r="142" spans="1:44" ht="15.75" customHeight="1">
      <c r="A142" s="942" t="s">
        <v>278</v>
      </c>
      <c r="B142" s="927"/>
      <c r="C142" s="927"/>
      <c r="D142" s="927"/>
      <c r="E142" s="927"/>
      <c r="F142" s="927"/>
      <c r="G142" s="927"/>
      <c r="H142" s="927"/>
      <c r="I142" s="927"/>
      <c r="J142" s="927"/>
      <c r="K142" s="927"/>
      <c r="L142" s="927"/>
      <c r="M142" s="928"/>
      <c r="N142" s="940" t="s">
        <v>279</v>
      </c>
      <c r="O142" s="930"/>
      <c r="P142" s="931"/>
      <c r="Q142" s="941">
        <f>G67/G136*100</f>
        <v>73.333333333333329</v>
      </c>
      <c r="R142" s="930"/>
      <c r="S142" s="931"/>
      <c r="T142" s="941" t="s">
        <v>280</v>
      </c>
      <c r="U142" s="930"/>
      <c r="V142" s="931"/>
      <c r="W142" s="941">
        <f>G135/G136*100</f>
        <v>26.666666666666668</v>
      </c>
      <c r="X142" s="931"/>
      <c r="Y142" s="82">
        <f>SUM(N142:X142)</f>
        <v>100</v>
      </c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5.75" customHeight="1">
      <c r="A143" s="286" t="s">
        <v>95</v>
      </c>
      <c r="B143" s="667" t="s">
        <v>281</v>
      </c>
      <c r="C143" s="668"/>
      <c r="D143" s="669"/>
      <c r="E143" s="670"/>
      <c r="F143" s="671"/>
      <c r="G143" s="288">
        <f t="shared" ref="G143:M143" si="30">SUM(G144:G147)</f>
        <v>18</v>
      </c>
      <c r="H143" s="672">
        <f t="shared" si="30"/>
        <v>540</v>
      </c>
      <c r="I143" s="295">
        <f t="shared" si="30"/>
        <v>96</v>
      </c>
      <c r="J143" s="673">
        <f t="shared" si="30"/>
        <v>0</v>
      </c>
      <c r="K143" s="673">
        <f t="shared" si="30"/>
        <v>0</v>
      </c>
      <c r="L143" s="674">
        <f t="shared" si="30"/>
        <v>96</v>
      </c>
      <c r="M143" s="672">
        <f t="shared" si="30"/>
        <v>444</v>
      </c>
      <c r="N143" s="17"/>
      <c r="O143" s="19"/>
      <c r="P143" s="675"/>
      <c r="Q143" s="18"/>
      <c r="R143" s="372"/>
      <c r="S143" s="248"/>
      <c r="T143" s="370"/>
      <c r="U143" s="676"/>
      <c r="V143" s="677"/>
      <c r="W143" s="673"/>
      <c r="X143" s="678"/>
      <c r="Y143" s="82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5.75" customHeight="1">
      <c r="A144" s="679"/>
      <c r="B144" s="680" t="s">
        <v>282</v>
      </c>
      <c r="C144" s="651">
        <v>2</v>
      </c>
      <c r="D144" s="681" t="s">
        <v>95</v>
      </c>
      <c r="E144" s="682"/>
      <c r="F144" s="683"/>
      <c r="G144" s="137">
        <v>6</v>
      </c>
      <c r="H144" s="684">
        <f t="shared" ref="H144:H147" si="31">G144*30</f>
        <v>180</v>
      </c>
      <c r="I144" s="134">
        <f t="shared" ref="I144:I147" si="32">J144+K144+L144</f>
        <v>24</v>
      </c>
      <c r="J144" s="135"/>
      <c r="K144" s="135"/>
      <c r="L144" s="157">
        <v>24</v>
      </c>
      <c r="M144" s="685">
        <f t="shared" ref="M144:M147" si="33">H144-I144</f>
        <v>156</v>
      </c>
      <c r="N144" s="142" t="s">
        <v>283</v>
      </c>
      <c r="O144" s="143" t="s">
        <v>283</v>
      </c>
      <c r="P144" s="268"/>
      <c r="Q144" s="62"/>
      <c r="R144" s="267"/>
      <c r="S144" s="647"/>
      <c r="T144" s="476"/>
      <c r="U144" s="146"/>
      <c r="V144" s="686"/>
      <c r="W144" s="687"/>
      <c r="X144" s="688"/>
      <c r="Y144" s="82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5.75" customHeight="1">
      <c r="A145" s="679"/>
      <c r="B145" s="680" t="s">
        <v>282</v>
      </c>
      <c r="C145" s="651">
        <v>4</v>
      </c>
      <c r="D145" s="681" t="s">
        <v>136</v>
      </c>
      <c r="E145" s="682"/>
      <c r="F145" s="683"/>
      <c r="G145" s="137">
        <v>6</v>
      </c>
      <c r="H145" s="684">
        <f t="shared" si="31"/>
        <v>180</v>
      </c>
      <c r="I145" s="134">
        <f t="shared" si="32"/>
        <v>24</v>
      </c>
      <c r="J145" s="135"/>
      <c r="K145" s="135"/>
      <c r="L145" s="157">
        <v>24</v>
      </c>
      <c r="M145" s="685">
        <f t="shared" si="33"/>
        <v>156</v>
      </c>
      <c r="N145" s="142"/>
      <c r="O145" s="143"/>
      <c r="P145" s="268"/>
      <c r="Q145" s="62" t="s">
        <v>283</v>
      </c>
      <c r="R145" s="62" t="s">
        <v>283</v>
      </c>
      <c r="S145" s="647"/>
      <c r="T145" s="476"/>
      <c r="U145" s="146"/>
      <c r="V145" s="686"/>
      <c r="W145" s="687"/>
      <c r="X145" s="688"/>
      <c r="Y145" s="82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5.75" customHeight="1">
      <c r="A146" s="679"/>
      <c r="B146" s="680" t="s">
        <v>282</v>
      </c>
      <c r="C146" s="651">
        <v>6</v>
      </c>
      <c r="D146" s="681" t="s">
        <v>158</v>
      </c>
      <c r="E146" s="682"/>
      <c r="F146" s="683"/>
      <c r="G146" s="137">
        <v>4</v>
      </c>
      <c r="H146" s="684">
        <f t="shared" si="31"/>
        <v>120</v>
      </c>
      <c r="I146" s="134">
        <f t="shared" si="32"/>
        <v>24</v>
      </c>
      <c r="J146" s="135"/>
      <c r="K146" s="135"/>
      <c r="L146" s="157">
        <v>24</v>
      </c>
      <c r="M146" s="685">
        <f t="shared" si="33"/>
        <v>96</v>
      </c>
      <c r="N146" s="142"/>
      <c r="O146" s="143"/>
      <c r="P146" s="268"/>
      <c r="Q146" s="62"/>
      <c r="R146" s="62"/>
      <c r="S146" s="650" t="s">
        <v>283</v>
      </c>
      <c r="T146" s="142" t="s">
        <v>283</v>
      </c>
      <c r="U146" s="143" t="s">
        <v>283</v>
      </c>
      <c r="V146" s="686"/>
      <c r="W146" s="687"/>
      <c r="X146" s="688"/>
      <c r="Y146" s="82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5.75" customHeight="1">
      <c r="A147" s="679"/>
      <c r="B147" s="680" t="s">
        <v>282</v>
      </c>
      <c r="C147" s="651">
        <v>7</v>
      </c>
      <c r="D147" s="681"/>
      <c r="E147" s="682"/>
      <c r="F147" s="683"/>
      <c r="G147" s="137">
        <v>2</v>
      </c>
      <c r="H147" s="684">
        <f t="shared" si="31"/>
        <v>60</v>
      </c>
      <c r="I147" s="134">
        <f t="shared" si="32"/>
        <v>24</v>
      </c>
      <c r="J147" s="135"/>
      <c r="K147" s="135"/>
      <c r="L147" s="157">
        <v>24</v>
      </c>
      <c r="M147" s="685">
        <f t="shared" si="33"/>
        <v>36</v>
      </c>
      <c r="N147" s="142"/>
      <c r="O147" s="143"/>
      <c r="P147" s="268"/>
      <c r="Q147" s="62"/>
      <c r="R147" s="267"/>
      <c r="S147" s="647"/>
      <c r="T147" s="476"/>
      <c r="U147" s="146"/>
      <c r="V147" s="686"/>
      <c r="W147" s="62" t="s">
        <v>117</v>
      </c>
      <c r="X147" s="688"/>
      <c r="Y147" s="82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5.75" customHeight="1">
      <c r="A148" s="689"/>
      <c r="B148" s="689"/>
      <c r="C148" s="689"/>
      <c r="D148" s="689"/>
      <c r="E148" s="689"/>
      <c r="F148" s="689"/>
      <c r="G148" s="689"/>
      <c r="H148" s="689"/>
      <c r="I148" s="689"/>
      <c r="J148" s="689"/>
      <c r="K148" s="689"/>
      <c r="L148" s="689"/>
      <c r="M148" s="689"/>
      <c r="N148" s="690"/>
      <c r="O148" s="690"/>
      <c r="P148" s="690"/>
      <c r="Q148" s="691"/>
      <c r="R148" s="691"/>
      <c r="S148" s="691"/>
      <c r="T148" s="690"/>
      <c r="U148" s="690"/>
      <c r="V148" s="690"/>
      <c r="W148" s="690"/>
      <c r="X148" s="690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5.75" customHeight="1">
      <c r="A149" s="692"/>
      <c r="B149" s="693" t="s">
        <v>284</v>
      </c>
      <c r="C149" s="692"/>
      <c r="D149" s="934"/>
      <c r="E149" s="935"/>
      <c r="F149" s="935"/>
      <c r="G149" s="936"/>
      <c r="H149" s="692"/>
      <c r="I149" s="694" t="s">
        <v>285</v>
      </c>
      <c r="J149" s="695"/>
      <c r="K149" s="696"/>
      <c r="L149" s="696"/>
      <c r="M149" s="692"/>
      <c r="N149" s="692"/>
      <c r="O149" s="692"/>
      <c r="P149" s="692"/>
      <c r="Q149" s="692"/>
      <c r="R149" s="692"/>
      <c r="S149" s="692"/>
      <c r="T149" s="692"/>
      <c r="U149" s="692"/>
      <c r="V149" s="692"/>
      <c r="W149" s="692"/>
      <c r="X149" s="692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5.75" customHeight="1">
      <c r="A150" s="692"/>
      <c r="B150" s="692"/>
      <c r="C150" s="692"/>
      <c r="D150" s="692"/>
      <c r="E150" s="692"/>
      <c r="F150" s="692"/>
      <c r="G150" s="692"/>
      <c r="H150" s="692"/>
      <c r="I150" s="692"/>
      <c r="J150" s="692"/>
      <c r="K150" s="692"/>
      <c r="L150" s="692"/>
      <c r="M150" s="692"/>
      <c r="N150" s="692"/>
      <c r="O150" s="692"/>
      <c r="P150" s="692"/>
      <c r="Q150" s="692"/>
      <c r="R150" s="692"/>
      <c r="S150" s="692"/>
      <c r="T150" s="692"/>
      <c r="U150" s="692"/>
      <c r="V150" s="692"/>
      <c r="W150" s="692"/>
      <c r="X150" s="692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customHeight="1">
      <c r="A151" s="692"/>
      <c r="B151" s="693" t="s">
        <v>286</v>
      </c>
      <c r="C151" s="693"/>
      <c r="D151" s="934"/>
      <c r="E151" s="935"/>
      <c r="F151" s="935"/>
      <c r="G151" s="936"/>
      <c r="H151" s="693"/>
      <c r="I151" s="937" t="s">
        <v>287</v>
      </c>
      <c r="J151" s="924"/>
      <c r="K151" s="925"/>
      <c r="L151" s="692"/>
      <c r="M151" s="692"/>
      <c r="N151" s="692"/>
      <c r="O151" s="692"/>
      <c r="P151" s="692"/>
      <c r="Q151" s="692"/>
      <c r="R151" s="692"/>
      <c r="S151" s="692"/>
      <c r="T151" s="692"/>
      <c r="U151" s="692"/>
      <c r="V151" s="692"/>
      <c r="W151" s="692"/>
      <c r="X151" s="692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1:44" ht="15.75" customHeight="1">
      <c r="A152" s="692"/>
      <c r="B152" s="692"/>
      <c r="C152" s="692"/>
      <c r="D152" s="692"/>
      <c r="E152" s="692"/>
      <c r="F152" s="692"/>
      <c r="G152" s="692"/>
      <c r="H152" s="692"/>
      <c r="I152" s="692"/>
      <c r="J152" s="692"/>
      <c r="K152" s="692"/>
      <c r="L152" s="692"/>
      <c r="M152" s="692"/>
      <c r="N152" s="692"/>
      <c r="O152" s="692"/>
      <c r="P152" s="692"/>
      <c r="Q152" s="692"/>
      <c r="R152" s="692"/>
      <c r="S152" s="692"/>
      <c r="T152" s="692"/>
      <c r="U152" s="692"/>
      <c r="V152" s="692"/>
      <c r="W152" s="692"/>
      <c r="X152" s="692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1:44" ht="15.75" customHeight="1">
      <c r="A153" s="692"/>
      <c r="B153" s="693" t="s">
        <v>288</v>
      </c>
      <c r="C153" s="693"/>
      <c r="D153" s="934"/>
      <c r="E153" s="935"/>
      <c r="F153" s="935"/>
      <c r="G153" s="936"/>
      <c r="H153" s="693"/>
      <c r="I153" s="937" t="s">
        <v>287</v>
      </c>
      <c r="J153" s="924"/>
      <c r="K153" s="925"/>
      <c r="L153" s="692"/>
      <c r="M153" s="692"/>
      <c r="N153" s="692"/>
      <c r="O153" s="692"/>
      <c r="P153" s="692"/>
      <c r="Q153" s="692"/>
      <c r="R153" s="692"/>
      <c r="S153" s="692"/>
      <c r="T153" s="692"/>
      <c r="U153" s="692"/>
      <c r="V153" s="692"/>
      <c r="W153" s="692"/>
      <c r="X153" s="692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1:44" ht="15.75" customHeight="1">
      <c r="A154" s="697"/>
      <c r="B154" s="698"/>
      <c r="C154" s="923" t="s">
        <v>37</v>
      </c>
      <c r="D154" s="924"/>
      <c r="E154" s="924"/>
      <c r="F154" s="924"/>
      <c r="G154" s="924"/>
      <c r="H154" s="924"/>
      <c r="I154" s="924"/>
      <c r="J154" s="924"/>
      <c r="K154" s="925"/>
      <c r="L154" s="699"/>
      <c r="M154" s="699"/>
      <c r="N154" s="692"/>
      <c r="O154" s="692"/>
      <c r="P154" s="692"/>
      <c r="Q154" s="692"/>
      <c r="R154" s="692"/>
      <c r="S154" s="692"/>
      <c r="T154" s="692"/>
      <c r="U154" s="692"/>
      <c r="V154" s="692"/>
      <c r="W154" s="692"/>
      <c r="X154" s="692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ht="15.75" customHeight="1">
      <c r="A155" s="697"/>
      <c r="B155" s="251"/>
      <c r="C155" s="700"/>
      <c r="D155" s="701"/>
      <c r="E155" s="701"/>
      <c r="F155" s="700"/>
      <c r="G155" s="700"/>
      <c r="H155" s="700"/>
      <c r="I155" s="251"/>
      <c r="J155" s="251"/>
      <c r="K155" s="251"/>
      <c r="L155" s="251"/>
      <c r="M155" s="251"/>
      <c r="N155" s="251"/>
      <c r="O155" s="251"/>
      <c r="P155" s="251"/>
      <c r="Q155" s="251"/>
      <c r="R155" s="251"/>
      <c r="S155" s="251"/>
      <c r="T155" s="251"/>
      <c r="U155" s="251"/>
      <c r="V155" s="251"/>
      <c r="W155" s="251"/>
      <c r="X155" s="251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</row>
    <row r="156" spans="1:44" ht="15.75" customHeight="1">
      <c r="A156" s="697"/>
      <c r="B156" s="251"/>
      <c r="C156" s="700"/>
      <c r="D156" s="701"/>
      <c r="E156" s="701"/>
      <c r="F156" s="700"/>
      <c r="G156" s="700"/>
      <c r="H156" s="700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  <c r="W156" s="251"/>
      <c r="X156" s="251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</row>
    <row r="157" spans="1:44" ht="15.75" customHeight="1">
      <c r="A157" s="697"/>
      <c r="B157" s="251"/>
      <c r="C157" s="700"/>
      <c r="D157" s="701"/>
      <c r="E157" s="701"/>
      <c r="F157" s="700"/>
      <c r="G157" s="700"/>
      <c r="H157" s="700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</row>
    <row r="158" spans="1:44" ht="15.75" customHeight="1">
      <c r="A158" s="697"/>
      <c r="B158" s="251"/>
      <c r="C158" s="700"/>
      <c r="D158" s="701"/>
      <c r="E158" s="701"/>
      <c r="F158" s="700"/>
      <c r="G158" s="700"/>
      <c r="H158" s="700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</row>
    <row r="159" spans="1:44" ht="15.75" customHeight="1">
      <c r="A159" s="697"/>
      <c r="B159" s="251"/>
      <c r="C159" s="700"/>
      <c r="D159" s="701"/>
      <c r="E159" s="701"/>
      <c r="F159" s="700"/>
      <c r="G159" s="700"/>
      <c r="H159" s="700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</row>
    <row r="160" spans="1:44" ht="15.75" customHeight="1">
      <c r="A160" s="697"/>
      <c r="B160" s="251"/>
      <c r="C160" s="700"/>
      <c r="D160" s="701"/>
      <c r="E160" s="701"/>
      <c r="F160" s="700"/>
      <c r="G160" s="700"/>
      <c r="H160" s="700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</row>
    <row r="161" spans="1:44" ht="15.75" customHeight="1">
      <c r="A161" s="697"/>
      <c r="B161" s="251"/>
      <c r="C161" s="700"/>
      <c r="D161" s="701"/>
      <c r="E161" s="701"/>
      <c r="F161" s="700"/>
      <c r="G161" s="700"/>
      <c r="H161" s="700"/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251"/>
      <c r="W161" s="251"/>
      <c r="X161" s="251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</row>
    <row r="162" spans="1:44" ht="15.75" customHeight="1">
      <c r="A162" s="697"/>
      <c r="B162" s="251"/>
      <c r="C162" s="700"/>
      <c r="D162" s="701"/>
      <c r="E162" s="701"/>
      <c r="F162" s="700"/>
      <c r="G162" s="700"/>
      <c r="H162" s="700"/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  <c r="T162" s="251"/>
      <c r="U162" s="251"/>
      <c r="V162" s="251"/>
      <c r="W162" s="251"/>
      <c r="X162" s="251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</row>
    <row r="163" spans="1:44" ht="15.75" customHeight="1">
      <c r="A163" s="697"/>
      <c r="B163" s="251"/>
      <c r="C163" s="700"/>
      <c r="D163" s="701"/>
      <c r="E163" s="701"/>
      <c r="F163" s="700"/>
      <c r="G163" s="700"/>
      <c r="H163" s="700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  <c r="W163" s="251"/>
      <c r="X163" s="251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</row>
    <row r="164" spans="1:44" ht="15.75" customHeight="1">
      <c r="A164" s="697"/>
      <c r="B164" s="251"/>
      <c r="C164" s="700"/>
      <c r="D164" s="701"/>
      <c r="E164" s="701"/>
      <c r="F164" s="700"/>
      <c r="G164" s="700"/>
      <c r="H164" s="700"/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251"/>
      <c r="X164" s="251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</row>
    <row r="165" spans="1:44" ht="15.75" customHeight="1">
      <c r="A165" s="697"/>
      <c r="B165" s="251"/>
      <c r="C165" s="700"/>
      <c r="D165" s="701"/>
      <c r="E165" s="701"/>
      <c r="F165" s="700"/>
      <c r="G165" s="700"/>
      <c r="H165" s="700"/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  <c r="T165" s="251"/>
      <c r="U165" s="251"/>
      <c r="V165" s="251"/>
      <c r="W165" s="251"/>
      <c r="X165" s="251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</row>
    <row r="166" spans="1:44" ht="15.75" customHeight="1">
      <c r="A166" s="697"/>
      <c r="B166" s="251"/>
      <c r="C166" s="700"/>
      <c r="D166" s="701"/>
      <c r="E166" s="701"/>
      <c r="F166" s="700"/>
      <c r="G166" s="700"/>
      <c r="H166" s="700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251"/>
      <c r="W166" s="251"/>
      <c r="X166" s="251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</row>
    <row r="167" spans="1:44" ht="15.75" customHeight="1">
      <c r="A167" s="697"/>
      <c r="B167" s="251"/>
      <c r="C167" s="700"/>
      <c r="D167" s="701"/>
      <c r="E167" s="701"/>
      <c r="F167" s="700"/>
      <c r="G167" s="700"/>
      <c r="H167" s="700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</row>
    <row r="168" spans="1:44" ht="15.75" customHeight="1">
      <c r="A168" s="697"/>
      <c r="B168" s="251"/>
      <c r="C168" s="700"/>
      <c r="D168" s="701"/>
      <c r="E168" s="701"/>
      <c r="F168" s="700"/>
      <c r="G168" s="700"/>
      <c r="H168" s="700"/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  <c r="T168" s="251"/>
      <c r="U168" s="251"/>
      <c r="V168" s="251"/>
      <c r="W168" s="251"/>
      <c r="X168" s="251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</row>
    <row r="169" spans="1:44" ht="15.75" customHeight="1">
      <c r="A169" s="697"/>
      <c r="B169" s="251"/>
      <c r="C169" s="700"/>
      <c r="D169" s="701"/>
      <c r="E169" s="701"/>
      <c r="F169" s="700"/>
      <c r="G169" s="700"/>
      <c r="H169" s="700"/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251"/>
      <c r="W169" s="251"/>
      <c r="X169" s="251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</row>
    <row r="170" spans="1:44" ht="15.75" customHeight="1">
      <c r="A170" s="697"/>
      <c r="B170" s="251"/>
      <c r="C170" s="700"/>
      <c r="D170" s="701"/>
      <c r="E170" s="701"/>
      <c r="F170" s="700"/>
      <c r="G170" s="700"/>
      <c r="H170" s="700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</row>
    <row r="171" spans="1:44" ht="15.75" customHeight="1">
      <c r="A171" s="697"/>
      <c r="B171" s="251"/>
      <c r="C171" s="700"/>
      <c r="D171" s="701"/>
      <c r="E171" s="701"/>
      <c r="F171" s="700"/>
      <c r="G171" s="700"/>
      <c r="H171" s="700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1"/>
      <c r="X171" s="251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</row>
    <row r="172" spans="1:44" ht="15.75" customHeight="1">
      <c r="A172" s="697"/>
      <c r="B172" s="251"/>
      <c r="C172" s="700"/>
      <c r="D172" s="701"/>
      <c r="E172" s="701"/>
      <c r="F172" s="700"/>
      <c r="G172" s="700"/>
      <c r="H172" s="700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</row>
    <row r="173" spans="1:44" ht="15.75" customHeight="1">
      <c r="A173" s="697"/>
      <c r="B173" s="251"/>
      <c r="C173" s="700"/>
      <c r="D173" s="701"/>
      <c r="E173" s="701"/>
      <c r="F173" s="700"/>
      <c r="G173" s="700"/>
      <c r="H173" s="700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</row>
    <row r="174" spans="1:44" ht="15.75" customHeight="1">
      <c r="A174" s="697"/>
      <c r="B174" s="251"/>
      <c r="C174" s="700"/>
      <c r="D174" s="701"/>
      <c r="E174" s="701"/>
      <c r="F174" s="700"/>
      <c r="G174" s="700"/>
      <c r="H174" s="700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</row>
    <row r="175" spans="1:44" ht="15.75" customHeight="1">
      <c r="A175" s="697"/>
      <c r="B175" s="251"/>
      <c r="C175" s="700"/>
      <c r="D175" s="701"/>
      <c r="E175" s="701"/>
      <c r="F175" s="700"/>
      <c r="G175" s="700"/>
      <c r="H175" s="700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</row>
    <row r="176" spans="1:44" ht="15.75" customHeight="1">
      <c r="A176" s="697"/>
      <c r="B176" s="251"/>
      <c r="C176" s="700"/>
      <c r="D176" s="701"/>
      <c r="E176" s="701"/>
      <c r="F176" s="700"/>
      <c r="G176" s="700"/>
      <c r="H176" s="700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  <c r="W176" s="251"/>
      <c r="X176" s="251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</row>
    <row r="177" spans="1:44" ht="15.75" customHeight="1">
      <c r="A177" s="697"/>
      <c r="B177" s="251"/>
      <c r="C177" s="700"/>
      <c r="D177" s="701"/>
      <c r="E177" s="701"/>
      <c r="F177" s="700"/>
      <c r="G177" s="700"/>
      <c r="H177" s="700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</row>
    <row r="178" spans="1:44" ht="15.75" customHeight="1">
      <c r="A178" s="697"/>
      <c r="B178" s="251"/>
      <c r="C178" s="700"/>
      <c r="D178" s="701"/>
      <c r="E178" s="701"/>
      <c r="F178" s="700"/>
      <c r="G178" s="700"/>
      <c r="H178" s="700"/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  <c r="W178" s="251"/>
      <c r="X178" s="251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</row>
    <row r="179" spans="1:44" ht="15.75" customHeight="1">
      <c r="A179" s="697"/>
      <c r="B179" s="251"/>
      <c r="C179" s="700"/>
      <c r="D179" s="701"/>
      <c r="E179" s="701"/>
      <c r="F179" s="700"/>
      <c r="G179" s="700"/>
      <c r="H179" s="700"/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  <c r="W179" s="251"/>
      <c r="X179" s="251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</row>
    <row r="180" spans="1:44" ht="15.75" customHeight="1">
      <c r="A180" s="697"/>
      <c r="B180" s="251"/>
      <c r="C180" s="700"/>
      <c r="D180" s="701"/>
      <c r="E180" s="701"/>
      <c r="F180" s="700"/>
      <c r="G180" s="700"/>
      <c r="H180" s="700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</row>
    <row r="181" spans="1:44" ht="15.75" customHeight="1">
      <c r="A181" s="59"/>
      <c r="B181" s="67"/>
      <c r="C181" s="83"/>
      <c r="D181" s="84"/>
      <c r="E181" s="84"/>
      <c r="F181" s="83"/>
      <c r="G181" s="83"/>
      <c r="H181" s="83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</row>
    <row r="182" spans="1:44" ht="15.75" customHeight="1">
      <c r="A182" s="59"/>
      <c r="B182" s="67"/>
      <c r="C182" s="83"/>
      <c r="D182" s="84"/>
      <c r="E182" s="84"/>
      <c r="F182" s="83"/>
      <c r="G182" s="83"/>
      <c r="H182" s="83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</row>
    <row r="183" spans="1:44" ht="15.75" customHeight="1">
      <c r="A183" s="59"/>
      <c r="B183" s="67"/>
      <c r="C183" s="83"/>
      <c r="D183" s="84"/>
      <c r="E183" s="84"/>
      <c r="F183" s="83"/>
      <c r="G183" s="83"/>
      <c r="H183" s="83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</row>
    <row r="184" spans="1:44" ht="15.75" customHeight="1">
      <c r="A184" s="59"/>
      <c r="B184" s="67"/>
      <c r="C184" s="83"/>
      <c r="D184" s="84"/>
      <c r="E184" s="84"/>
      <c r="F184" s="83"/>
      <c r="G184" s="83"/>
      <c r="H184" s="83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</row>
    <row r="185" spans="1:44" ht="15.75" customHeight="1">
      <c r="A185" s="59"/>
      <c r="B185" s="67"/>
      <c r="C185" s="83"/>
      <c r="D185" s="84"/>
      <c r="E185" s="84"/>
      <c r="F185" s="83"/>
      <c r="G185" s="83"/>
      <c r="H185" s="83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</row>
    <row r="186" spans="1:44" ht="15.75" customHeight="1">
      <c r="A186" s="59"/>
      <c r="B186" s="67"/>
      <c r="C186" s="83"/>
      <c r="D186" s="84"/>
      <c r="E186" s="84"/>
      <c r="F186" s="83"/>
      <c r="G186" s="83"/>
      <c r="H186" s="83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</row>
    <row r="187" spans="1:44" ht="15.75" customHeight="1">
      <c r="A187" s="59"/>
      <c r="B187" s="67"/>
      <c r="C187" s="83"/>
      <c r="D187" s="84"/>
      <c r="E187" s="84"/>
      <c r="F187" s="83"/>
      <c r="G187" s="83"/>
      <c r="H187" s="83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</row>
    <row r="188" spans="1:44" ht="15.75" customHeight="1">
      <c r="A188" s="59"/>
      <c r="B188" s="67"/>
      <c r="C188" s="83"/>
      <c r="D188" s="84"/>
      <c r="E188" s="84"/>
      <c r="F188" s="83"/>
      <c r="G188" s="83"/>
      <c r="H188" s="83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</row>
    <row r="189" spans="1:44" ht="15.75" customHeight="1">
      <c r="A189" s="59"/>
      <c r="B189" s="67"/>
      <c r="C189" s="83"/>
      <c r="D189" s="84"/>
      <c r="E189" s="84"/>
      <c r="F189" s="83"/>
      <c r="G189" s="83"/>
      <c r="H189" s="83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</row>
    <row r="190" spans="1:44" ht="15.75" customHeight="1">
      <c r="A190" s="59"/>
      <c r="B190" s="67"/>
      <c r="C190" s="83"/>
      <c r="D190" s="84"/>
      <c r="E190" s="84"/>
      <c r="F190" s="83"/>
      <c r="G190" s="83"/>
      <c r="H190" s="83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</row>
    <row r="191" spans="1:44" ht="15.75" customHeight="1">
      <c r="A191" s="59"/>
      <c r="B191" s="67"/>
      <c r="C191" s="83"/>
      <c r="D191" s="84"/>
      <c r="E191" s="84"/>
      <c r="F191" s="83"/>
      <c r="G191" s="83"/>
      <c r="H191" s="83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</row>
    <row r="192" spans="1:44" ht="15.75" customHeight="1">
      <c r="A192" s="59"/>
      <c r="B192" s="67"/>
      <c r="C192" s="83"/>
      <c r="D192" s="84"/>
      <c r="E192" s="84"/>
      <c r="F192" s="83"/>
      <c r="G192" s="83"/>
      <c r="H192" s="83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</row>
    <row r="193" spans="1:44" ht="15.75" customHeight="1">
      <c r="A193" s="59"/>
      <c r="B193" s="67"/>
      <c r="C193" s="83"/>
      <c r="D193" s="84"/>
      <c r="E193" s="84"/>
      <c r="F193" s="83"/>
      <c r="G193" s="83"/>
      <c r="H193" s="83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</row>
    <row r="194" spans="1:44" ht="15.75" customHeight="1">
      <c r="A194" s="59"/>
      <c r="B194" s="67"/>
      <c r="C194" s="83"/>
      <c r="D194" s="84"/>
      <c r="E194" s="84"/>
      <c r="F194" s="83"/>
      <c r="G194" s="83"/>
      <c r="H194" s="83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</row>
    <row r="195" spans="1:44" ht="15.75" customHeight="1">
      <c r="A195" s="59"/>
      <c r="B195" s="67"/>
      <c r="C195" s="83"/>
      <c r="D195" s="84"/>
      <c r="E195" s="84"/>
      <c r="F195" s="83"/>
      <c r="G195" s="83"/>
      <c r="H195" s="83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</row>
    <row r="196" spans="1:44" ht="15.75" customHeight="1">
      <c r="A196" s="59"/>
      <c r="B196" s="67"/>
      <c r="C196" s="83"/>
      <c r="D196" s="84"/>
      <c r="E196" s="84"/>
      <c r="F196" s="83"/>
      <c r="G196" s="83"/>
      <c r="H196" s="83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</row>
    <row r="197" spans="1:44" ht="15.75" customHeight="1">
      <c r="A197" s="59"/>
      <c r="B197" s="67"/>
      <c r="C197" s="83"/>
      <c r="D197" s="84"/>
      <c r="E197" s="84"/>
      <c r="F197" s="83"/>
      <c r="G197" s="83"/>
      <c r="H197" s="83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</row>
    <row r="198" spans="1:44" ht="15.75" customHeight="1">
      <c r="A198" s="59"/>
      <c r="B198" s="67"/>
      <c r="C198" s="83"/>
      <c r="D198" s="84"/>
      <c r="E198" s="84"/>
      <c r="F198" s="83"/>
      <c r="G198" s="83"/>
      <c r="H198" s="83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</row>
    <row r="199" spans="1:44" ht="15.75" customHeight="1">
      <c r="A199" s="59"/>
      <c r="B199" s="67"/>
      <c r="C199" s="83"/>
      <c r="D199" s="84"/>
      <c r="E199" s="84"/>
      <c r="F199" s="83"/>
      <c r="G199" s="83"/>
      <c r="H199" s="83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</row>
    <row r="200" spans="1:44" ht="15.75" customHeight="1">
      <c r="A200" s="59"/>
      <c r="B200" s="67"/>
      <c r="C200" s="83"/>
      <c r="D200" s="84"/>
      <c r="E200" s="84"/>
      <c r="F200" s="83"/>
      <c r="G200" s="83"/>
      <c r="H200" s="83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</row>
    <row r="201" spans="1:44" ht="15.75" customHeight="1">
      <c r="A201" s="59"/>
      <c r="B201" s="67"/>
      <c r="C201" s="83"/>
      <c r="D201" s="84"/>
      <c r="E201" s="84"/>
      <c r="F201" s="83"/>
      <c r="G201" s="83"/>
      <c r="H201" s="83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</row>
    <row r="202" spans="1:44" ht="15.75" customHeight="1">
      <c r="A202" s="59"/>
      <c r="B202" s="67"/>
      <c r="C202" s="83"/>
      <c r="D202" s="84"/>
      <c r="E202" s="84"/>
      <c r="F202" s="83"/>
      <c r="G202" s="83"/>
      <c r="H202" s="83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</row>
    <row r="203" spans="1:44" ht="15.75" customHeight="1">
      <c r="A203" s="59"/>
      <c r="B203" s="67"/>
      <c r="C203" s="83"/>
      <c r="D203" s="84"/>
      <c r="E203" s="84"/>
      <c r="F203" s="83"/>
      <c r="G203" s="83"/>
      <c r="H203" s="83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</row>
    <row r="204" spans="1:44" ht="15.75" customHeight="1">
      <c r="A204" s="59"/>
      <c r="B204" s="67"/>
      <c r="C204" s="83"/>
      <c r="D204" s="84"/>
      <c r="E204" s="84"/>
      <c r="F204" s="83"/>
      <c r="G204" s="83"/>
      <c r="H204" s="83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</row>
    <row r="205" spans="1:44" ht="15.75" customHeight="1">
      <c r="A205" s="59"/>
      <c r="B205" s="67"/>
      <c r="C205" s="83"/>
      <c r="D205" s="84"/>
      <c r="E205" s="84"/>
      <c r="F205" s="83"/>
      <c r="G205" s="83"/>
      <c r="H205" s="83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</row>
    <row r="206" spans="1:44" ht="15.75" customHeight="1">
      <c r="A206" s="59"/>
      <c r="B206" s="67"/>
      <c r="C206" s="83"/>
      <c r="D206" s="84"/>
      <c r="E206" s="84"/>
      <c r="F206" s="83"/>
      <c r="G206" s="83"/>
      <c r="H206" s="83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</row>
    <row r="207" spans="1:44" ht="15.75" customHeight="1">
      <c r="A207" s="59"/>
      <c r="B207" s="67"/>
      <c r="C207" s="83"/>
      <c r="D207" s="84"/>
      <c r="E207" s="84"/>
      <c r="F207" s="83"/>
      <c r="G207" s="83"/>
      <c r="H207" s="83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</row>
    <row r="208" spans="1:44" ht="15.75" customHeight="1">
      <c r="A208" s="59"/>
      <c r="B208" s="67"/>
      <c r="C208" s="83"/>
      <c r="D208" s="84"/>
      <c r="E208" s="84"/>
      <c r="F208" s="83"/>
      <c r="G208" s="83"/>
      <c r="H208" s="83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</row>
    <row r="209" spans="1:44" ht="15.75" customHeight="1">
      <c r="A209" s="59"/>
      <c r="B209" s="67"/>
      <c r="C209" s="83"/>
      <c r="D209" s="84"/>
      <c r="E209" s="84"/>
      <c r="F209" s="83"/>
      <c r="G209" s="83"/>
      <c r="H209" s="83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</row>
    <row r="210" spans="1:44" ht="15.75" customHeight="1">
      <c r="A210" s="59"/>
      <c r="B210" s="67"/>
      <c r="C210" s="83"/>
      <c r="D210" s="84"/>
      <c r="E210" s="84"/>
      <c r="F210" s="83"/>
      <c r="G210" s="83"/>
      <c r="H210" s="83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</row>
    <row r="211" spans="1:44" ht="15.75" customHeight="1">
      <c r="A211" s="59"/>
      <c r="B211" s="67"/>
      <c r="C211" s="83"/>
      <c r="D211" s="84"/>
      <c r="E211" s="84"/>
      <c r="F211" s="83"/>
      <c r="G211" s="83"/>
      <c r="H211" s="83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</row>
    <row r="212" spans="1:44" ht="15.75" customHeight="1">
      <c r="A212" s="59"/>
      <c r="B212" s="67"/>
      <c r="C212" s="83"/>
      <c r="D212" s="84"/>
      <c r="E212" s="84"/>
      <c r="F212" s="83"/>
      <c r="G212" s="83"/>
      <c r="H212" s="83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</row>
    <row r="213" spans="1:44" ht="15.75" customHeight="1">
      <c r="A213" s="59"/>
      <c r="B213" s="67"/>
      <c r="C213" s="83"/>
      <c r="D213" s="84"/>
      <c r="E213" s="84"/>
      <c r="F213" s="83"/>
      <c r="G213" s="83"/>
      <c r="H213" s="83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</row>
    <row r="214" spans="1:44" ht="15.75" customHeight="1">
      <c r="A214" s="59"/>
      <c r="B214" s="67"/>
      <c r="C214" s="83"/>
      <c r="D214" s="84"/>
      <c r="E214" s="84"/>
      <c r="F214" s="83"/>
      <c r="G214" s="83"/>
      <c r="H214" s="83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</row>
    <row r="215" spans="1:44" ht="15.75" customHeight="1">
      <c r="A215" s="59"/>
      <c r="B215" s="67"/>
      <c r="C215" s="83"/>
      <c r="D215" s="84"/>
      <c r="E215" s="84"/>
      <c r="F215" s="83"/>
      <c r="G215" s="83"/>
      <c r="H215" s="83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</row>
    <row r="216" spans="1:44" ht="15.75" customHeight="1">
      <c r="A216" s="59"/>
      <c r="B216" s="67"/>
      <c r="C216" s="83"/>
      <c r="D216" s="84"/>
      <c r="E216" s="84"/>
      <c r="F216" s="83"/>
      <c r="G216" s="83"/>
      <c r="H216" s="83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</row>
    <row r="217" spans="1:44" ht="15.75" customHeight="1">
      <c r="A217" s="59"/>
      <c r="B217" s="67"/>
      <c r="C217" s="83"/>
      <c r="D217" s="84"/>
      <c r="E217" s="84"/>
      <c r="F217" s="83"/>
      <c r="G217" s="83"/>
      <c r="H217" s="83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</row>
    <row r="218" spans="1:44" ht="15.75" customHeight="1">
      <c r="A218" s="59"/>
      <c r="B218" s="67"/>
      <c r="C218" s="83"/>
      <c r="D218" s="84"/>
      <c r="E218" s="84"/>
      <c r="F218" s="83"/>
      <c r="G218" s="83"/>
      <c r="H218" s="83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</row>
    <row r="219" spans="1:44" ht="15.75" customHeight="1">
      <c r="A219" s="59"/>
      <c r="B219" s="67"/>
      <c r="C219" s="83"/>
      <c r="D219" s="84"/>
      <c r="E219" s="84"/>
      <c r="F219" s="83"/>
      <c r="G219" s="83"/>
      <c r="H219" s="83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</row>
    <row r="220" spans="1:44" ht="15.75" customHeight="1">
      <c r="A220" s="59"/>
      <c r="B220" s="67"/>
      <c r="C220" s="83"/>
      <c r="D220" s="84"/>
      <c r="E220" s="84"/>
      <c r="F220" s="83"/>
      <c r="G220" s="83"/>
      <c r="H220" s="83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</row>
    <row r="221" spans="1:44" ht="15.75" customHeight="1">
      <c r="A221" s="59"/>
      <c r="B221" s="67"/>
      <c r="C221" s="83"/>
      <c r="D221" s="84"/>
      <c r="E221" s="84"/>
      <c r="F221" s="83"/>
      <c r="G221" s="83"/>
      <c r="H221" s="83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</row>
    <row r="222" spans="1:44" ht="15.75" customHeight="1">
      <c r="A222" s="59"/>
      <c r="B222" s="67"/>
      <c r="C222" s="83"/>
      <c r="D222" s="84"/>
      <c r="E222" s="84"/>
      <c r="F222" s="83"/>
      <c r="G222" s="83"/>
      <c r="H222" s="83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</row>
    <row r="223" spans="1:44" ht="15.75" customHeight="1">
      <c r="A223" s="59"/>
      <c r="B223" s="67"/>
      <c r="C223" s="83"/>
      <c r="D223" s="84"/>
      <c r="E223" s="84"/>
      <c r="F223" s="83"/>
      <c r="G223" s="83"/>
      <c r="H223" s="83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</row>
    <row r="224" spans="1:44" ht="15.75" customHeight="1">
      <c r="A224" s="59"/>
      <c r="B224" s="67"/>
      <c r="C224" s="83"/>
      <c r="D224" s="84"/>
      <c r="E224" s="84"/>
      <c r="F224" s="83"/>
      <c r="G224" s="83"/>
      <c r="H224" s="83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</row>
    <row r="225" spans="1:44" ht="15.75" customHeight="1">
      <c r="A225" s="59"/>
      <c r="B225" s="67"/>
      <c r="C225" s="83"/>
      <c r="D225" s="84"/>
      <c r="E225" s="84"/>
      <c r="F225" s="83"/>
      <c r="G225" s="83"/>
      <c r="H225" s="83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</row>
    <row r="226" spans="1:44" ht="15.75" customHeight="1">
      <c r="A226" s="59"/>
      <c r="B226" s="67"/>
      <c r="C226" s="83"/>
      <c r="D226" s="84"/>
      <c r="E226" s="84"/>
      <c r="F226" s="83"/>
      <c r="G226" s="83"/>
      <c r="H226" s="83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</row>
    <row r="227" spans="1:44" ht="15.75" customHeight="1">
      <c r="A227" s="59"/>
      <c r="B227" s="67"/>
      <c r="C227" s="83"/>
      <c r="D227" s="84"/>
      <c r="E227" s="84"/>
      <c r="F227" s="83"/>
      <c r="G227" s="83"/>
      <c r="H227" s="83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</row>
    <row r="228" spans="1:44" ht="15.75" customHeight="1">
      <c r="A228" s="59"/>
      <c r="B228" s="67"/>
      <c r="C228" s="83"/>
      <c r="D228" s="84"/>
      <c r="E228" s="84"/>
      <c r="F228" s="83"/>
      <c r="G228" s="83"/>
      <c r="H228" s="83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</row>
    <row r="229" spans="1:44" ht="15.75" customHeight="1">
      <c r="A229" s="59"/>
      <c r="B229" s="67"/>
      <c r="C229" s="83"/>
      <c r="D229" s="84"/>
      <c r="E229" s="84"/>
      <c r="F229" s="83"/>
      <c r="G229" s="83"/>
      <c r="H229" s="83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</row>
    <row r="230" spans="1:44" ht="15.75" customHeight="1">
      <c r="A230" s="59"/>
      <c r="B230" s="67"/>
      <c r="C230" s="83"/>
      <c r="D230" s="84"/>
      <c r="E230" s="84"/>
      <c r="F230" s="83"/>
      <c r="G230" s="83"/>
      <c r="H230" s="83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</row>
    <row r="231" spans="1:44" ht="15.75" customHeight="1">
      <c r="A231" s="59"/>
      <c r="B231" s="67"/>
      <c r="C231" s="83"/>
      <c r="D231" s="84"/>
      <c r="E231" s="84"/>
      <c r="F231" s="83"/>
      <c r="G231" s="83"/>
      <c r="H231" s="83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</row>
    <row r="232" spans="1:44" ht="15.75" customHeight="1">
      <c r="A232" s="59"/>
      <c r="B232" s="67"/>
      <c r="C232" s="83"/>
      <c r="D232" s="84"/>
      <c r="E232" s="84"/>
      <c r="F232" s="83"/>
      <c r="G232" s="83"/>
      <c r="H232" s="83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</row>
    <row r="233" spans="1:44" ht="15.75" customHeight="1">
      <c r="A233" s="59"/>
      <c r="B233" s="67"/>
      <c r="C233" s="83"/>
      <c r="D233" s="84"/>
      <c r="E233" s="84"/>
      <c r="F233" s="83"/>
      <c r="G233" s="83"/>
      <c r="H233" s="83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</row>
    <row r="234" spans="1:44" ht="15.75" customHeight="1">
      <c r="A234" s="59"/>
      <c r="B234" s="67"/>
      <c r="C234" s="83"/>
      <c r="D234" s="84"/>
      <c r="E234" s="84"/>
      <c r="F234" s="83"/>
      <c r="G234" s="83"/>
      <c r="H234" s="83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</row>
    <row r="235" spans="1:44" ht="15.75" customHeight="1">
      <c r="A235" s="59"/>
      <c r="B235" s="67"/>
      <c r="C235" s="83"/>
      <c r="D235" s="84"/>
      <c r="E235" s="84"/>
      <c r="F235" s="83"/>
      <c r="G235" s="83"/>
      <c r="H235" s="83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</row>
    <row r="236" spans="1:44" ht="15.75" customHeight="1">
      <c r="A236" s="59"/>
      <c r="B236" s="67"/>
      <c r="C236" s="83"/>
      <c r="D236" s="84"/>
      <c r="E236" s="84"/>
      <c r="F236" s="83"/>
      <c r="G236" s="83"/>
      <c r="H236" s="83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</row>
    <row r="237" spans="1:44" ht="15.75" customHeight="1">
      <c r="A237" s="59"/>
      <c r="B237" s="67"/>
      <c r="C237" s="83"/>
      <c r="D237" s="84"/>
      <c r="E237" s="84"/>
      <c r="F237" s="83"/>
      <c r="G237" s="83"/>
      <c r="H237" s="83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</row>
    <row r="238" spans="1:44" ht="15.75" customHeight="1">
      <c r="A238" s="59"/>
      <c r="B238" s="67"/>
      <c r="C238" s="83"/>
      <c r="D238" s="84"/>
      <c r="E238" s="84"/>
      <c r="F238" s="83"/>
      <c r="G238" s="83"/>
      <c r="H238" s="83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</row>
    <row r="239" spans="1:44" ht="15.75" customHeight="1">
      <c r="A239" s="59"/>
      <c r="B239" s="67"/>
      <c r="C239" s="83"/>
      <c r="D239" s="84"/>
      <c r="E239" s="84"/>
      <c r="F239" s="83"/>
      <c r="G239" s="83"/>
      <c r="H239" s="83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</row>
    <row r="240" spans="1:44" ht="15.75" customHeight="1">
      <c r="A240" s="59"/>
      <c r="B240" s="67"/>
      <c r="C240" s="83"/>
      <c r="D240" s="84"/>
      <c r="E240" s="84"/>
      <c r="F240" s="83"/>
      <c r="G240" s="83"/>
      <c r="H240" s="83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</row>
    <row r="241" spans="1:44" ht="15.75" customHeight="1">
      <c r="A241" s="59"/>
      <c r="B241" s="67"/>
      <c r="C241" s="83"/>
      <c r="D241" s="84"/>
      <c r="E241" s="84"/>
      <c r="F241" s="83"/>
      <c r="G241" s="83"/>
      <c r="H241" s="83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</row>
    <row r="242" spans="1:44" ht="15.75" customHeight="1">
      <c r="A242" s="59"/>
      <c r="B242" s="67"/>
      <c r="C242" s="83"/>
      <c r="D242" s="84"/>
      <c r="E242" s="84"/>
      <c r="F242" s="83"/>
      <c r="G242" s="83"/>
      <c r="H242" s="83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</row>
    <row r="243" spans="1:44" ht="15.75" customHeight="1">
      <c r="A243" s="59"/>
      <c r="B243" s="67"/>
      <c r="C243" s="83"/>
      <c r="D243" s="84"/>
      <c r="E243" s="84"/>
      <c r="F243" s="83"/>
      <c r="G243" s="83"/>
      <c r="H243" s="83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</row>
    <row r="244" spans="1:44" ht="15.75" customHeight="1">
      <c r="A244" s="59"/>
      <c r="B244" s="67"/>
      <c r="C244" s="83"/>
      <c r="D244" s="84"/>
      <c r="E244" s="84"/>
      <c r="F244" s="83"/>
      <c r="G244" s="83"/>
      <c r="H244" s="83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</row>
    <row r="245" spans="1:44" ht="15.75" customHeight="1">
      <c r="A245" s="59"/>
      <c r="B245" s="67"/>
      <c r="C245" s="83"/>
      <c r="D245" s="84"/>
      <c r="E245" s="84"/>
      <c r="F245" s="83"/>
      <c r="G245" s="83"/>
      <c r="H245" s="83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</row>
    <row r="246" spans="1:44" ht="15.75" customHeight="1">
      <c r="A246" s="59"/>
      <c r="B246" s="67"/>
      <c r="C246" s="83"/>
      <c r="D246" s="84"/>
      <c r="E246" s="84"/>
      <c r="F246" s="83"/>
      <c r="G246" s="83"/>
      <c r="H246" s="83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</row>
    <row r="247" spans="1:44" ht="15.75" customHeight="1">
      <c r="A247" s="59"/>
      <c r="B247" s="67"/>
      <c r="C247" s="83"/>
      <c r="D247" s="84"/>
      <c r="E247" s="84"/>
      <c r="F247" s="83"/>
      <c r="G247" s="83"/>
      <c r="H247" s="83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</row>
    <row r="248" spans="1:44" ht="15.75" customHeight="1">
      <c r="A248" s="59"/>
      <c r="B248" s="67"/>
      <c r="C248" s="83"/>
      <c r="D248" s="84"/>
      <c r="E248" s="84"/>
      <c r="F248" s="83"/>
      <c r="G248" s="83"/>
      <c r="H248" s="83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</row>
    <row r="249" spans="1:44" ht="15.75" customHeight="1">
      <c r="A249" s="59"/>
      <c r="B249" s="67"/>
      <c r="C249" s="83"/>
      <c r="D249" s="84"/>
      <c r="E249" s="84"/>
      <c r="F249" s="83"/>
      <c r="G249" s="83"/>
      <c r="H249" s="83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</row>
    <row r="250" spans="1:44" ht="15.75" customHeight="1">
      <c r="A250" s="59"/>
      <c r="B250" s="67"/>
      <c r="C250" s="83"/>
      <c r="D250" s="84"/>
      <c r="E250" s="84"/>
      <c r="F250" s="83"/>
      <c r="G250" s="83"/>
      <c r="H250" s="83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</row>
    <row r="251" spans="1:44" ht="15.75" customHeight="1">
      <c r="A251" s="59"/>
      <c r="B251" s="67"/>
      <c r="C251" s="83"/>
      <c r="D251" s="84"/>
      <c r="E251" s="84"/>
      <c r="F251" s="83"/>
      <c r="G251" s="83"/>
      <c r="H251" s="83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</row>
    <row r="252" spans="1:44" ht="15.75" customHeight="1">
      <c r="A252" s="59"/>
      <c r="B252" s="67"/>
      <c r="C252" s="83"/>
      <c r="D252" s="84"/>
      <c r="E252" s="84"/>
      <c r="F252" s="83"/>
      <c r="G252" s="83"/>
      <c r="H252" s="83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</row>
    <row r="253" spans="1:44" ht="15.75" customHeight="1">
      <c r="A253" s="59"/>
      <c r="B253" s="67"/>
      <c r="C253" s="83"/>
      <c r="D253" s="84"/>
      <c r="E253" s="84"/>
      <c r="F253" s="83"/>
      <c r="G253" s="83"/>
      <c r="H253" s="83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</row>
    <row r="254" spans="1:44" ht="15.75" customHeight="1">
      <c r="A254" s="59"/>
      <c r="B254" s="67"/>
      <c r="C254" s="83"/>
      <c r="D254" s="84"/>
      <c r="E254" s="84"/>
      <c r="F254" s="83"/>
      <c r="G254" s="83"/>
      <c r="H254" s="83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</row>
    <row r="255" spans="1:44" ht="15.75" customHeight="1">
      <c r="A255" s="59"/>
      <c r="B255" s="67"/>
      <c r="C255" s="83"/>
      <c r="D255" s="84"/>
      <c r="E255" s="84"/>
      <c r="F255" s="83"/>
      <c r="G255" s="83"/>
      <c r="H255" s="83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</row>
    <row r="256" spans="1:44" ht="15.75" customHeight="1">
      <c r="A256" s="59"/>
      <c r="B256" s="67"/>
      <c r="C256" s="83"/>
      <c r="D256" s="84"/>
      <c r="E256" s="84"/>
      <c r="F256" s="83"/>
      <c r="G256" s="83"/>
      <c r="H256" s="83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</row>
    <row r="257" spans="1:44" ht="15.75" customHeight="1">
      <c r="A257" s="59"/>
      <c r="B257" s="67"/>
      <c r="C257" s="83"/>
      <c r="D257" s="84"/>
      <c r="E257" s="84"/>
      <c r="F257" s="83"/>
      <c r="G257" s="83"/>
      <c r="H257" s="83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</row>
    <row r="258" spans="1:44" ht="15.75" customHeight="1">
      <c r="A258" s="59"/>
      <c r="B258" s="67"/>
      <c r="C258" s="83"/>
      <c r="D258" s="84"/>
      <c r="E258" s="84"/>
      <c r="F258" s="83"/>
      <c r="G258" s="83"/>
      <c r="H258" s="83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</row>
    <row r="259" spans="1:44" ht="15.75" customHeight="1">
      <c r="A259" s="59"/>
      <c r="B259" s="67"/>
      <c r="C259" s="83"/>
      <c r="D259" s="84"/>
      <c r="E259" s="84"/>
      <c r="F259" s="83"/>
      <c r="G259" s="83"/>
      <c r="H259" s="83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</row>
    <row r="260" spans="1:44" ht="15.75" customHeight="1">
      <c r="A260" s="59"/>
      <c r="B260" s="67"/>
      <c r="C260" s="83"/>
      <c r="D260" s="84"/>
      <c r="E260" s="84"/>
      <c r="F260" s="83"/>
      <c r="G260" s="83"/>
      <c r="H260" s="83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</row>
    <row r="261" spans="1:44" ht="15.75" customHeight="1">
      <c r="A261" s="59"/>
      <c r="B261" s="67"/>
      <c r="C261" s="83"/>
      <c r="D261" s="84"/>
      <c r="E261" s="84"/>
      <c r="F261" s="83"/>
      <c r="G261" s="83"/>
      <c r="H261" s="83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</row>
    <row r="262" spans="1:44" ht="15.75" customHeight="1">
      <c r="A262" s="59"/>
      <c r="B262" s="67"/>
      <c r="C262" s="83"/>
      <c r="D262" s="84"/>
      <c r="E262" s="84"/>
      <c r="F262" s="83"/>
      <c r="G262" s="83"/>
      <c r="H262" s="83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</row>
    <row r="263" spans="1:44" ht="15.75" customHeight="1">
      <c r="A263" s="59"/>
      <c r="B263" s="67"/>
      <c r="C263" s="83"/>
      <c r="D263" s="84"/>
      <c r="E263" s="84"/>
      <c r="F263" s="83"/>
      <c r="G263" s="83"/>
      <c r="H263" s="83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</row>
    <row r="264" spans="1:44" ht="15.75" customHeight="1">
      <c r="A264" s="59"/>
      <c r="B264" s="67"/>
      <c r="C264" s="83"/>
      <c r="D264" s="84"/>
      <c r="E264" s="84"/>
      <c r="F264" s="83"/>
      <c r="G264" s="83"/>
      <c r="H264" s="83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</row>
    <row r="265" spans="1:44" ht="15.75" customHeight="1">
      <c r="A265" s="59"/>
      <c r="B265" s="67"/>
      <c r="C265" s="83"/>
      <c r="D265" s="84"/>
      <c r="E265" s="84"/>
      <c r="F265" s="83"/>
      <c r="G265" s="83"/>
      <c r="H265" s="83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</row>
    <row r="266" spans="1:44" ht="15.75" customHeight="1">
      <c r="A266" s="59"/>
      <c r="B266" s="67"/>
      <c r="C266" s="83"/>
      <c r="D266" s="84"/>
      <c r="E266" s="84"/>
      <c r="F266" s="83"/>
      <c r="G266" s="83"/>
      <c r="H266" s="83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</row>
    <row r="267" spans="1:44" ht="15.75" customHeight="1">
      <c r="A267" s="59"/>
      <c r="B267" s="67"/>
      <c r="C267" s="83"/>
      <c r="D267" s="84"/>
      <c r="E267" s="84"/>
      <c r="F267" s="83"/>
      <c r="G267" s="83"/>
      <c r="H267" s="83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</row>
    <row r="268" spans="1:44" ht="15.75" customHeight="1">
      <c r="A268" s="59"/>
      <c r="B268" s="67"/>
      <c r="C268" s="83"/>
      <c r="D268" s="84"/>
      <c r="E268" s="84"/>
      <c r="F268" s="83"/>
      <c r="G268" s="83"/>
      <c r="H268" s="83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</row>
    <row r="269" spans="1:44" ht="15.75" customHeight="1">
      <c r="A269" s="59"/>
      <c r="B269" s="67"/>
      <c r="C269" s="83"/>
      <c r="D269" s="84"/>
      <c r="E269" s="84"/>
      <c r="F269" s="83"/>
      <c r="G269" s="83"/>
      <c r="H269" s="83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</row>
    <row r="270" spans="1:44" ht="15.75" customHeight="1">
      <c r="A270" s="59"/>
      <c r="B270" s="67"/>
      <c r="C270" s="83"/>
      <c r="D270" s="84"/>
      <c r="E270" s="84"/>
      <c r="F270" s="83"/>
      <c r="G270" s="83"/>
      <c r="H270" s="83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</row>
    <row r="271" spans="1:44" ht="15.75" customHeight="1">
      <c r="A271" s="59"/>
      <c r="B271" s="67"/>
      <c r="C271" s="83"/>
      <c r="D271" s="84"/>
      <c r="E271" s="84"/>
      <c r="F271" s="83"/>
      <c r="G271" s="83"/>
      <c r="H271" s="83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</row>
    <row r="272" spans="1:44" ht="15.75" customHeight="1">
      <c r="A272" s="59"/>
      <c r="B272" s="67"/>
      <c r="C272" s="83"/>
      <c r="D272" s="84"/>
      <c r="E272" s="84"/>
      <c r="F272" s="83"/>
      <c r="G272" s="83"/>
      <c r="H272" s="83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</row>
    <row r="273" spans="1:44" ht="15.75" customHeight="1">
      <c r="A273" s="59"/>
      <c r="B273" s="67"/>
      <c r="C273" s="83"/>
      <c r="D273" s="84"/>
      <c r="E273" s="84"/>
      <c r="F273" s="83"/>
      <c r="G273" s="83"/>
      <c r="H273" s="83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</row>
    <row r="274" spans="1:44" ht="15.75" customHeight="1">
      <c r="A274" s="59"/>
      <c r="B274" s="67"/>
      <c r="C274" s="83"/>
      <c r="D274" s="84"/>
      <c r="E274" s="84"/>
      <c r="F274" s="83"/>
      <c r="G274" s="83"/>
      <c r="H274" s="83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</row>
    <row r="275" spans="1:44" ht="15.75" customHeight="1">
      <c r="A275" s="59"/>
      <c r="B275" s="67"/>
      <c r="C275" s="83"/>
      <c r="D275" s="84"/>
      <c r="E275" s="84"/>
      <c r="F275" s="83"/>
      <c r="G275" s="83"/>
      <c r="H275" s="83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</row>
    <row r="276" spans="1:44" ht="15.75" customHeight="1">
      <c r="A276" s="59"/>
      <c r="B276" s="67"/>
      <c r="C276" s="83"/>
      <c r="D276" s="84"/>
      <c r="E276" s="84"/>
      <c r="F276" s="83"/>
      <c r="G276" s="83"/>
      <c r="H276" s="83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</row>
    <row r="277" spans="1:44" ht="15.75" customHeight="1">
      <c r="A277" s="59"/>
      <c r="B277" s="67"/>
      <c r="C277" s="83"/>
      <c r="D277" s="84"/>
      <c r="E277" s="84"/>
      <c r="F277" s="83"/>
      <c r="G277" s="83"/>
      <c r="H277" s="83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</row>
    <row r="278" spans="1:44" ht="15.75" customHeight="1">
      <c r="A278" s="59"/>
      <c r="B278" s="67"/>
      <c r="C278" s="83"/>
      <c r="D278" s="84"/>
      <c r="E278" s="84"/>
      <c r="F278" s="83"/>
      <c r="G278" s="83"/>
      <c r="H278" s="83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</row>
    <row r="279" spans="1:44" ht="15.75" customHeight="1">
      <c r="A279" s="59"/>
      <c r="B279" s="67"/>
      <c r="C279" s="83"/>
      <c r="D279" s="84"/>
      <c r="E279" s="84"/>
      <c r="F279" s="83"/>
      <c r="G279" s="83"/>
      <c r="H279" s="83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</row>
    <row r="280" spans="1:44" ht="15.75" customHeight="1">
      <c r="A280" s="59"/>
      <c r="B280" s="67"/>
      <c r="C280" s="83"/>
      <c r="D280" s="84"/>
      <c r="E280" s="84"/>
      <c r="F280" s="83"/>
      <c r="G280" s="83"/>
      <c r="H280" s="83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</row>
    <row r="281" spans="1:44" ht="15.75" customHeight="1">
      <c r="A281" s="59"/>
      <c r="B281" s="67"/>
      <c r="C281" s="83"/>
      <c r="D281" s="84"/>
      <c r="E281" s="84"/>
      <c r="F281" s="83"/>
      <c r="G281" s="83"/>
      <c r="H281" s="83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</row>
    <row r="282" spans="1:44" ht="15.75" customHeight="1">
      <c r="A282" s="59"/>
      <c r="B282" s="67"/>
      <c r="C282" s="83"/>
      <c r="D282" s="84"/>
      <c r="E282" s="84"/>
      <c r="F282" s="83"/>
      <c r="G282" s="83"/>
      <c r="H282" s="83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</row>
    <row r="283" spans="1:44" ht="15.75" customHeight="1">
      <c r="A283" s="59"/>
      <c r="B283" s="67"/>
      <c r="C283" s="83"/>
      <c r="D283" s="84"/>
      <c r="E283" s="84"/>
      <c r="F283" s="83"/>
      <c r="G283" s="83"/>
      <c r="H283" s="83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</row>
    <row r="284" spans="1:44" ht="15.75" customHeight="1">
      <c r="A284" s="59"/>
      <c r="B284" s="67"/>
      <c r="C284" s="83"/>
      <c r="D284" s="84"/>
      <c r="E284" s="84"/>
      <c r="F284" s="83"/>
      <c r="G284" s="83"/>
      <c r="H284" s="83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</row>
    <row r="285" spans="1:44" ht="15.75" customHeight="1">
      <c r="A285" s="59"/>
      <c r="B285" s="67"/>
      <c r="C285" s="83"/>
      <c r="D285" s="84"/>
      <c r="E285" s="84"/>
      <c r="F285" s="83"/>
      <c r="G285" s="83"/>
      <c r="H285" s="83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</row>
    <row r="286" spans="1:44" ht="15.75" customHeight="1">
      <c r="A286" s="59"/>
      <c r="B286" s="67"/>
      <c r="C286" s="83"/>
      <c r="D286" s="84"/>
      <c r="E286" s="84"/>
      <c r="F286" s="83"/>
      <c r="G286" s="83"/>
      <c r="H286" s="83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</row>
    <row r="287" spans="1:44" ht="15.75" customHeight="1">
      <c r="A287" s="59"/>
      <c r="B287" s="67"/>
      <c r="C287" s="83"/>
      <c r="D287" s="84"/>
      <c r="E287" s="84"/>
      <c r="F287" s="83"/>
      <c r="G287" s="83"/>
      <c r="H287" s="83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</row>
    <row r="288" spans="1:44" ht="15.75" customHeight="1">
      <c r="A288" s="59"/>
      <c r="B288" s="67"/>
      <c r="C288" s="83"/>
      <c r="D288" s="84"/>
      <c r="E288" s="84"/>
      <c r="F288" s="83"/>
      <c r="G288" s="83"/>
      <c r="H288" s="83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</row>
    <row r="289" spans="1:44" ht="15.75" customHeight="1">
      <c r="A289" s="59"/>
      <c r="B289" s="67"/>
      <c r="C289" s="83"/>
      <c r="D289" s="84"/>
      <c r="E289" s="84"/>
      <c r="F289" s="83"/>
      <c r="G289" s="83"/>
      <c r="H289" s="83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</row>
    <row r="290" spans="1:44" ht="15.75" customHeight="1">
      <c r="A290" s="59"/>
      <c r="B290" s="67"/>
      <c r="C290" s="83"/>
      <c r="D290" s="84"/>
      <c r="E290" s="84"/>
      <c r="F290" s="83"/>
      <c r="G290" s="83"/>
      <c r="H290" s="83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</row>
    <row r="291" spans="1:44" ht="15.75" customHeight="1">
      <c r="A291" s="59"/>
      <c r="B291" s="67"/>
      <c r="C291" s="83"/>
      <c r="D291" s="84"/>
      <c r="E291" s="84"/>
      <c r="F291" s="83"/>
      <c r="G291" s="83"/>
      <c r="H291" s="83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</row>
    <row r="292" spans="1:44" ht="15.75" customHeight="1">
      <c r="A292" s="59"/>
      <c r="B292" s="67"/>
      <c r="C292" s="83"/>
      <c r="D292" s="84"/>
      <c r="E292" s="84"/>
      <c r="F292" s="83"/>
      <c r="G292" s="83"/>
      <c r="H292" s="83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</row>
    <row r="293" spans="1:44" ht="15.75" customHeight="1">
      <c r="A293" s="59"/>
      <c r="B293" s="67"/>
      <c r="C293" s="83"/>
      <c r="D293" s="84"/>
      <c r="E293" s="84"/>
      <c r="F293" s="83"/>
      <c r="G293" s="83"/>
      <c r="H293" s="83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</row>
    <row r="294" spans="1:44" ht="15.75" customHeight="1">
      <c r="A294" s="59"/>
      <c r="B294" s="67"/>
      <c r="C294" s="83"/>
      <c r="D294" s="84"/>
      <c r="E294" s="84"/>
      <c r="F294" s="83"/>
      <c r="G294" s="83"/>
      <c r="H294" s="83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</row>
    <row r="295" spans="1:44" ht="15.75" customHeight="1">
      <c r="A295" s="59"/>
      <c r="B295" s="67"/>
      <c r="C295" s="83"/>
      <c r="D295" s="84"/>
      <c r="E295" s="84"/>
      <c r="F295" s="83"/>
      <c r="G295" s="83"/>
      <c r="H295" s="83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</row>
    <row r="296" spans="1:44" ht="15.75" customHeight="1">
      <c r="A296" s="59"/>
      <c r="B296" s="67"/>
      <c r="C296" s="83"/>
      <c r="D296" s="84"/>
      <c r="E296" s="84"/>
      <c r="F296" s="83"/>
      <c r="G296" s="83"/>
      <c r="H296" s="83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</row>
    <row r="297" spans="1:44" ht="15.75" customHeight="1">
      <c r="A297" s="59"/>
      <c r="B297" s="67"/>
      <c r="C297" s="83"/>
      <c r="D297" s="84"/>
      <c r="E297" s="84"/>
      <c r="F297" s="83"/>
      <c r="G297" s="83"/>
      <c r="H297" s="83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</row>
    <row r="298" spans="1:44" ht="15.75" customHeight="1">
      <c r="A298" s="59"/>
      <c r="B298" s="67"/>
      <c r="C298" s="83"/>
      <c r="D298" s="84"/>
      <c r="E298" s="84"/>
      <c r="F298" s="83"/>
      <c r="G298" s="83"/>
      <c r="H298" s="83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</row>
    <row r="299" spans="1:44" ht="15.75" customHeight="1">
      <c r="A299" s="59"/>
      <c r="B299" s="67"/>
      <c r="C299" s="83"/>
      <c r="D299" s="84"/>
      <c r="E299" s="84"/>
      <c r="F299" s="83"/>
      <c r="G299" s="83"/>
      <c r="H299" s="83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</row>
    <row r="300" spans="1:44" ht="15.75" customHeight="1">
      <c r="A300" s="59"/>
      <c r="B300" s="67"/>
      <c r="C300" s="83"/>
      <c r="D300" s="84"/>
      <c r="E300" s="84"/>
      <c r="F300" s="83"/>
      <c r="G300" s="83"/>
      <c r="H300" s="83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</row>
    <row r="301" spans="1:44" ht="15.75" customHeight="1">
      <c r="A301" s="59"/>
      <c r="B301" s="67"/>
      <c r="C301" s="83"/>
      <c r="D301" s="84"/>
      <c r="E301" s="84"/>
      <c r="F301" s="83"/>
      <c r="G301" s="83"/>
      <c r="H301" s="83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</row>
    <row r="302" spans="1:44" ht="15.75" customHeight="1">
      <c r="A302" s="59"/>
      <c r="B302" s="67"/>
      <c r="C302" s="83"/>
      <c r="D302" s="84"/>
      <c r="E302" s="84"/>
      <c r="F302" s="83"/>
      <c r="G302" s="83"/>
      <c r="H302" s="83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</row>
    <row r="303" spans="1:44" ht="15.75" customHeight="1">
      <c r="A303" s="59"/>
      <c r="B303" s="67"/>
      <c r="C303" s="83"/>
      <c r="D303" s="84"/>
      <c r="E303" s="84"/>
      <c r="F303" s="83"/>
      <c r="G303" s="83"/>
      <c r="H303" s="83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</row>
    <row r="304" spans="1:44" ht="15.75" customHeight="1">
      <c r="A304" s="59"/>
      <c r="B304" s="67"/>
      <c r="C304" s="83"/>
      <c r="D304" s="84"/>
      <c r="E304" s="84"/>
      <c r="F304" s="83"/>
      <c r="G304" s="83"/>
      <c r="H304" s="83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</row>
    <row r="305" spans="1:44" ht="15.75" customHeight="1">
      <c r="A305" s="59"/>
      <c r="B305" s="67"/>
      <c r="C305" s="83"/>
      <c r="D305" s="84"/>
      <c r="E305" s="84"/>
      <c r="F305" s="83"/>
      <c r="G305" s="83"/>
      <c r="H305" s="83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</row>
    <row r="306" spans="1:44" ht="15.75" customHeight="1">
      <c r="A306" s="59"/>
      <c r="B306" s="67"/>
      <c r="C306" s="83"/>
      <c r="D306" s="84"/>
      <c r="E306" s="84"/>
      <c r="F306" s="83"/>
      <c r="G306" s="83"/>
      <c r="H306" s="83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</row>
    <row r="307" spans="1:44" ht="15.75" customHeight="1">
      <c r="A307" s="59"/>
      <c r="B307" s="67"/>
      <c r="C307" s="83"/>
      <c r="D307" s="84"/>
      <c r="E307" s="84"/>
      <c r="F307" s="83"/>
      <c r="G307" s="83"/>
      <c r="H307" s="83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</row>
    <row r="308" spans="1:44" ht="15.75" customHeight="1">
      <c r="A308" s="59"/>
      <c r="B308" s="67"/>
      <c r="C308" s="83"/>
      <c r="D308" s="84"/>
      <c r="E308" s="84"/>
      <c r="F308" s="83"/>
      <c r="G308" s="83"/>
      <c r="H308" s="83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</row>
    <row r="309" spans="1:44" ht="15.75" customHeight="1">
      <c r="A309" s="59"/>
      <c r="B309" s="67"/>
      <c r="C309" s="83"/>
      <c r="D309" s="84"/>
      <c r="E309" s="84"/>
      <c r="F309" s="83"/>
      <c r="G309" s="83"/>
      <c r="H309" s="83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</row>
    <row r="310" spans="1:44" ht="15.75" customHeight="1">
      <c r="A310" s="59"/>
      <c r="B310" s="67"/>
      <c r="C310" s="83"/>
      <c r="D310" s="84"/>
      <c r="E310" s="84"/>
      <c r="F310" s="83"/>
      <c r="G310" s="83"/>
      <c r="H310" s="83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</row>
    <row r="311" spans="1:44" ht="15.75" customHeight="1">
      <c r="A311" s="59"/>
      <c r="B311" s="67"/>
      <c r="C311" s="83"/>
      <c r="D311" s="84"/>
      <c r="E311" s="84"/>
      <c r="F311" s="83"/>
      <c r="G311" s="83"/>
      <c r="H311" s="83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</row>
    <row r="312" spans="1:44" ht="15.75" customHeight="1">
      <c r="A312" s="59"/>
      <c r="B312" s="67"/>
      <c r="C312" s="83"/>
      <c r="D312" s="84"/>
      <c r="E312" s="84"/>
      <c r="F312" s="83"/>
      <c r="G312" s="83"/>
      <c r="H312" s="83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</row>
    <row r="313" spans="1:44" ht="15.75" customHeight="1">
      <c r="A313" s="59"/>
      <c r="B313" s="67"/>
      <c r="C313" s="83"/>
      <c r="D313" s="84"/>
      <c r="E313" s="84"/>
      <c r="F313" s="83"/>
      <c r="G313" s="83"/>
      <c r="H313" s="83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</row>
    <row r="314" spans="1:44" ht="15.75" customHeight="1">
      <c r="A314" s="59"/>
      <c r="B314" s="67"/>
      <c r="C314" s="83"/>
      <c r="D314" s="84"/>
      <c r="E314" s="84"/>
      <c r="F314" s="83"/>
      <c r="G314" s="83"/>
      <c r="H314" s="83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</row>
    <row r="315" spans="1:44" ht="15.75" customHeight="1">
      <c r="A315" s="59"/>
      <c r="B315" s="67"/>
      <c r="C315" s="83"/>
      <c r="D315" s="84"/>
      <c r="E315" s="84"/>
      <c r="F315" s="83"/>
      <c r="G315" s="83"/>
      <c r="H315" s="83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</row>
    <row r="316" spans="1:44" ht="15.75" customHeight="1">
      <c r="A316" s="59"/>
      <c r="B316" s="67"/>
      <c r="C316" s="83"/>
      <c r="D316" s="84"/>
      <c r="E316" s="84"/>
      <c r="F316" s="83"/>
      <c r="G316" s="83"/>
      <c r="H316" s="83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</row>
    <row r="317" spans="1:44" ht="15.75" customHeight="1">
      <c r="A317" s="59"/>
      <c r="B317" s="67"/>
      <c r="C317" s="83"/>
      <c r="D317" s="84"/>
      <c r="E317" s="84"/>
      <c r="F317" s="83"/>
      <c r="G317" s="83"/>
      <c r="H317" s="83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</row>
    <row r="318" spans="1:44" ht="15.75" customHeight="1">
      <c r="A318" s="59"/>
      <c r="B318" s="67"/>
      <c r="C318" s="83"/>
      <c r="D318" s="84"/>
      <c r="E318" s="84"/>
      <c r="F318" s="83"/>
      <c r="G318" s="83"/>
      <c r="H318" s="83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</row>
    <row r="319" spans="1:44" ht="15.75" customHeight="1">
      <c r="A319" s="59"/>
      <c r="B319" s="67"/>
      <c r="C319" s="83"/>
      <c r="D319" s="84"/>
      <c r="E319" s="84"/>
      <c r="F319" s="83"/>
      <c r="G319" s="83"/>
      <c r="H319" s="83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</row>
    <row r="320" spans="1:44" ht="15.75" customHeight="1">
      <c r="A320" s="59"/>
      <c r="B320" s="67"/>
      <c r="C320" s="83"/>
      <c r="D320" s="84"/>
      <c r="E320" s="84"/>
      <c r="F320" s="83"/>
      <c r="G320" s="83"/>
      <c r="H320" s="83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</row>
    <row r="321" spans="1:44" ht="15.75" customHeight="1">
      <c r="A321" s="59"/>
      <c r="B321" s="67"/>
      <c r="C321" s="83"/>
      <c r="D321" s="84"/>
      <c r="E321" s="84"/>
      <c r="F321" s="83"/>
      <c r="G321" s="83"/>
      <c r="H321" s="83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</row>
    <row r="322" spans="1:44" ht="15.75" customHeight="1">
      <c r="A322" s="59"/>
      <c r="B322" s="67"/>
      <c r="C322" s="83"/>
      <c r="D322" s="84"/>
      <c r="E322" s="84"/>
      <c r="F322" s="83"/>
      <c r="G322" s="83"/>
      <c r="H322" s="83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</row>
    <row r="323" spans="1:44" ht="15.75" customHeight="1">
      <c r="A323" s="59"/>
      <c r="B323" s="67"/>
      <c r="C323" s="83"/>
      <c r="D323" s="84"/>
      <c r="E323" s="84"/>
      <c r="F323" s="83"/>
      <c r="G323" s="83"/>
      <c r="H323" s="83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</row>
    <row r="324" spans="1:44" ht="15.75" customHeight="1">
      <c r="A324" s="59"/>
      <c r="B324" s="67"/>
      <c r="C324" s="83"/>
      <c r="D324" s="84"/>
      <c r="E324" s="84"/>
      <c r="F324" s="83"/>
      <c r="G324" s="83"/>
      <c r="H324" s="83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</row>
    <row r="325" spans="1:44" ht="15.75" customHeight="1">
      <c r="A325" s="59"/>
      <c r="B325" s="67"/>
      <c r="C325" s="83"/>
      <c r="D325" s="84"/>
      <c r="E325" s="84"/>
      <c r="F325" s="83"/>
      <c r="G325" s="83"/>
      <c r="H325" s="83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</row>
    <row r="326" spans="1:44" ht="15.75" customHeight="1">
      <c r="A326" s="59"/>
      <c r="B326" s="67"/>
      <c r="C326" s="83"/>
      <c r="D326" s="84"/>
      <c r="E326" s="84"/>
      <c r="F326" s="83"/>
      <c r="G326" s="83"/>
      <c r="H326" s="83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</row>
    <row r="327" spans="1:44" ht="15.75" customHeight="1">
      <c r="A327" s="59"/>
      <c r="B327" s="67"/>
      <c r="C327" s="83"/>
      <c r="D327" s="84"/>
      <c r="E327" s="84"/>
      <c r="F327" s="83"/>
      <c r="G327" s="83"/>
      <c r="H327" s="83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</row>
    <row r="328" spans="1:44" ht="15.75" customHeight="1">
      <c r="A328" s="59"/>
      <c r="B328" s="67"/>
      <c r="C328" s="83"/>
      <c r="D328" s="84"/>
      <c r="E328" s="84"/>
      <c r="F328" s="83"/>
      <c r="G328" s="83"/>
      <c r="H328" s="83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</row>
    <row r="329" spans="1:44" ht="15.75" customHeight="1">
      <c r="A329" s="59"/>
      <c r="B329" s="67"/>
      <c r="C329" s="83"/>
      <c r="D329" s="84"/>
      <c r="E329" s="84"/>
      <c r="F329" s="83"/>
      <c r="G329" s="83"/>
      <c r="H329" s="83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</row>
    <row r="330" spans="1:44" ht="15.75" customHeight="1">
      <c r="A330" s="59"/>
      <c r="B330" s="67"/>
      <c r="C330" s="83"/>
      <c r="D330" s="84"/>
      <c r="E330" s="84"/>
      <c r="F330" s="83"/>
      <c r="G330" s="83"/>
      <c r="H330" s="83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</row>
    <row r="331" spans="1:44" ht="15.75" customHeight="1">
      <c r="A331" s="59"/>
      <c r="B331" s="67"/>
      <c r="C331" s="83"/>
      <c r="D331" s="84"/>
      <c r="E331" s="84"/>
      <c r="F331" s="83"/>
      <c r="G331" s="83"/>
      <c r="H331" s="83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</row>
    <row r="332" spans="1:44" ht="15.75" customHeight="1">
      <c r="A332" s="59"/>
      <c r="B332" s="67"/>
      <c r="C332" s="83"/>
      <c r="D332" s="84"/>
      <c r="E332" s="84"/>
      <c r="F332" s="83"/>
      <c r="G332" s="83"/>
      <c r="H332" s="83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</row>
    <row r="333" spans="1:44" ht="15.75" customHeight="1">
      <c r="A333" s="59"/>
      <c r="B333" s="67"/>
      <c r="C333" s="83"/>
      <c r="D333" s="84"/>
      <c r="E333" s="84"/>
      <c r="F333" s="83"/>
      <c r="G333" s="83"/>
      <c r="H333" s="83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</row>
    <row r="334" spans="1:44" ht="15.75" customHeight="1">
      <c r="A334" s="59"/>
      <c r="B334" s="67"/>
      <c r="C334" s="83"/>
      <c r="D334" s="84"/>
      <c r="E334" s="84"/>
      <c r="F334" s="83"/>
      <c r="G334" s="83"/>
      <c r="H334" s="83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</row>
    <row r="335" spans="1:44" ht="15.75" customHeight="1">
      <c r="A335" s="59"/>
      <c r="B335" s="67"/>
      <c r="C335" s="83"/>
      <c r="D335" s="84"/>
      <c r="E335" s="84"/>
      <c r="F335" s="83"/>
      <c r="G335" s="83"/>
      <c r="H335" s="83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</row>
    <row r="336" spans="1:44" ht="15.75" customHeight="1">
      <c r="A336" s="59"/>
      <c r="B336" s="67"/>
      <c r="C336" s="83"/>
      <c r="D336" s="84"/>
      <c r="E336" s="84"/>
      <c r="F336" s="83"/>
      <c r="G336" s="83"/>
      <c r="H336" s="83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</row>
    <row r="337" spans="1:44" ht="15.75" customHeight="1">
      <c r="A337" s="59"/>
      <c r="B337" s="67"/>
      <c r="C337" s="83"/>
      <c r="D337" s="84"/>
      <c r="E337" s="84"/>
      <c r="F337" s="83"/>
      <c r="G337" s="83"/>
      <c r="H337" s="83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</row>
    <row r="338" spans="1:44" ht="15.75" customHeight="1">
      <c r="A338" s="59"/>
      <c r="B338" s="67"/>
      <c r="C338" s="83"/>
      <c r="D338" s="84"/>
      <c r="E338" s="84"/>
      <c r="F338" s="83"/>
      <c r="G338" s="83"/>
      <c r="H338" s="83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</row>
    <row r="339" spans="1:44" ht="15.75" customHeight="1">
      <c r="A339" s="59"/>
      <c r="B339" s="67"/>
      <c r="C339" s="83"/>
      <c r="D339" s="84"/>
      <c r="E339" s="84"/>
      <c r="F339" s="83"/>
      <c r="G339" s="83"/>
      <c r="H339" s="83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</row>
    <row r="340" spans="1:44" ht="15.75" customHeight="1">
      <c r="A340" s="59"/>
      <c r="B340" s="67"/>
      <c r="C340" s="83"/>
      <c r="D340" s="84"/>
      <c r="E340" s="84"/>
      <c r="F340" s="83"/>
      <c r="G340" s="83"/>
      <c r="H340" s="83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</row>
    <row r="341" spans="1:44" ht="15.75" customHeight="1">
      <c r="A341" s="59"/>
      <c r="B341" s="67"/>
      <c r="C341" s="83"/>
      <c r="D341" s="84"/>
      <c r="E341" s="84"/>
      <c r="F341" s="83"/>
      <c r="G341" s="83"/>
      <c r="H341" s="83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</row>
    <row r="342" spans="1:44" ht="15.75" customHeight="1">
      <c r="A342" s="59"/>
      <c r="B342" s="67"/>
      <c r="C342" s="83"/>
      <c r="D342" s="84"/>
      <c r="E342" s="84"/>
      <c r="F342" s="83"/>
      <c r="G342" s="83"/>
      <c r="H342" s="83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</row>
    <row r="343" spans="1:44" ht="15.75" customHeight="1">
      <c r="A343" s="59"/>
      <c r="B343" s="67"/>
      <c r="C343" s="83"/>
      <c r="D343" s="84"/>
      <c r="E343" s="84"/>
      <c r="F343" s="83"/>
      <c r="G343" s="83"/>
      <c r="H343" s="83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</row>
    <row r="344" spans="1:44" ht="15.75" customHeight="1">
      <c r="A344" s="59"/>
      <c r="B344" s="67"/>
      <c r="C344" s="83"/>
      <c r="D344" s="84"/>
      <c r="E344" s="84"/>
      <c r="F344" s="83"/>
      <c r="G344" s="83"/>
      <c r="H344" s="83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</row>
    <row r="345" spans="1:44" ht="15.75" customHeight="1">
      <c r="A345" s="59"/>
      <c r="B345" s="67"/>
      <c r="C345" s="83"/>
      <c r="D345" s="84"/>
      <c r="E345" s="84"/>
      <c r="F345" s="83"/>
      <c r="G345" s="83"/>
      <c r="H345" s="83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</row>
    <row r="346" spans="1:44" ht="15.75" customHeight="1">
      <c r="A346" s="59"/>
      <c r="B346" s="67"/>
      <c r="C346" s="83"/>
      <c r="D346" s="84"/>
      <c r="E346" s="84"/>
      <c r="F346" s="83"/>
      <c r="G346" s="83"/>
      <c r="H346" s="83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</row>
    <row r="347" spans="1:44" ht="15.75" customHeight="1">
      <c r="A347" s="59"/>
      <c r="B347" s="67"/>
      <c r="C347" s="83"/>
      <c r="D347" s="84"/>
      <c r="E347" s="84"/>
      <c r="F347" s="83"/>
      <c r="G347" s="83"/>
      <c r="H347" s="83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</row>
    <row r="348" spans="1:44" ht="15.75" customHeight="1">
      <c r="A348" s="59"/>
      <c r="B348" s="67"/>
      <c r="C348" s="83"/>
      <c r="D348" s="84"/>
      <c r="E348" s="84"/>
      <c r="F348" s="83"/>
      <c r="G348" s="83"/>
      <c r="H348" s="83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</row>
    <row r="349" spans="1:44" ht="15.75" customHeight="1">
      <c r="A349" s="59"/>
      <c r="B349" s="67"/>
      <c r="C349" s="83"/>
      <c r="D349" s="84"/>
      <c r="E349" s="84"/>
      <c r="F349" s="83"/>
      <c r="G349" s="83"/>
      <c r="H349" s="83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</row>
    <row r="350" spans="1:44" ht="15.75" customHeight="1">
      <c r="A350" s="59"/>
      <c r="B350" s="67"/>
      <c r="C350" s="83"/>
      <c r="D350" s="84"/>
      <c r="E350" s="84"/>
      <c r="F350" s="83"/>
      <c r="G350" s="83"/>
      <c r="H350" s="83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</row>
    <row r="351" spans="1:44" ht="15.75" customHeight="1">
      <c r="A351" s="59"/>
      <c r="B351" s="67"/>
      <c r="C351" s="83"/>
      <c r="D351" s="84"/>
      <c r="E351" s="84"/>
      <c r="F351" s="83"/>
      <c r="G351" s="83"/>
      <c r="H351" s="83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</row>
    <row r="352" spans="1:44" ht="15.75" customHeight="1">
      <c r="A352" s="59"/>
      <c r="B352" s="67"/>
      <c r="C352" s="83"/>
      <c r="D352" s="84"/>
      <c r="E352" s="84"/>
      <c r="F352" s="83"/>
      <c r="G352" s="83"/>
      <c r="H352" s="83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</row>
    <row r="353" spans="1:44" ht="15.75" customHeight="1">
      <c r="A353" s="59"/>
      <c r="B353" s="67"/>
      <c r="C353" s="83"/>
      <c r="D353" s="84"/>
      <c r="E353" s="84"/>
      <c r="F353" s="83"/>
      <c r="G353" s="83"/>
      <c r="H353" s="83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</row>
    <row r="354" spans="1:44" ht="15.75" customHeight="1">
      <c r="A354" s="59"/>
      <c r="B354" s="67"/>
      <c r="C354" s="83"/>
      <c r="D354" s="84"/>
      <c r="E354" s="84"/>
      <c r="F354" s="83"/>
      <c r="G354" s="83"/>
      <c r="H354" s="83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</row>
    <row r="355" spans="1:44" ht="15.75" customHeight="1">
      <c r="A355" s="59"/>
      <c r="B355" s="67"/>
      <c r="C355" s="83"/>
      <c r="D355" s="84"/>
      <c r="E355" s="84"/>
      <c r="F355" s="83"/>
      <c r="G355" s="83"/>
      <c r="H355" s="83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</row>
    <row r="356" spans="1:44" ht="15.75" customHeight="1">
      <c r="A356" s="59"/>
      <c r="B356" s="67"/>
      <c r="C356" s="83"/>
      <c r="D356" s="84"/>
      <c r="E356" s="84"/>
      <c r="F356" s="83"/>
      <c r="G356" s="83"/>
      <c r="H356" s="83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</row>
    <row r="357" spans="1:44" ht="15.75" customHeight="1">
      <c r="A357" s="59"/>
      <c r="B357" s="67"/>
      <c r="C357" s="83"/>
      <c r="D357" s="84"/>
      <c r="E357" s="84"/>
      <c r="F357" s="83"/>
      <c r="G357" s="83"/>
      <c r="H357" s="83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</row>
    <row r="358" spans="1:44" ht="15.75" customHeight="1">
      <c r="A358" s="59"/>
      <c r="B358" s="67"/>
      <c r="C358" s="83"/>
      <c r="D358" s="84"/>
      <c r="E358" s="84"/>
      <c r="F358" s="83"/>
      <c r="G358" s="83"/>
      <c r="H358" s="83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</row>
    <row r="359" spans="1:44" ht="15.75" customHeight="1">
      <c r="A359" s="59"/>
      <c r="B359" s="67"/>
      <c r="C359" s="83"/>
      <c r="D359" s="84"/>
      <c r="E359" s="84"/>
      <c r="F359" s="83"/>
      <c r="G359" s="83"/>
      <c r="H359" s="83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</row>
    <row r="360" spans="1:44" ht="15.75" customHeight="1">
      <c r="A360" s="59"/>
      <c r="B360" s="67"/>
      <c r="C360" s="83"/>
      <c r="D360" s="84"/>
      <c r="E360" s="84"/>
      <c r="F360" s="83"/>
      <c r="G360" s="83"/>
      <c r="H360" s="83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</row>
    <row r="361" spans="1:44" ht="15.75" customHeight="1">
      <c r="A361" s="59"/>
      <c r="B361" s="67"/>
      <c r="C361" s="83"/>
      <c r="D361" s="84"/>
      <c r="E361" s="84"/>
      <c r="F361" s="83"/>
      <c r="G361" s="83"/>
      <c r="H361" s="83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</row>
    <row r="362" spans="1:44" ht="15.75" customHeight="1">
      <c r="A362" s="59"/>
      <c r="B362" s="67"/>
      <c r="C362" s="83"/>
      <c r="D362" s="84"/>
      <c r="E362" s="84"/>
      <c r="F362" s="83"/>
      <c r="G362" s="83"/>
      <c r="H362" s="83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</row>
    <row r="363" spans="1:44" ht="15.75" customHeight="1">
      <c r="A363" s="59"/>
      <c r="B363" s="67"/>
      <c r="C363" s="83"/>
      <c r="D363" s="84"/>
      <c r="E363" s="84"/>
      <c r="F363" s="83"/>
      <c r="G363" s="83"/>
      <c r="H363" s="83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</row>
    <row r="364" spans="1:44" ht="15.75" customHeight="1">
      <c r="A364" s="59"/>
      <c r="B364" s="67"/>
      <c r="C364" s="83"/>
      <c r="D364" s="84"/>
      <c r="E364" s="84"/>
      <c r="F364" s="83"/>
      <c r="G364" s="83"/>
      <c r="H364" s="83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</row>
    <row r="365" spans="1:44" ht="15.75" customHeight="1">
      <c r="A365" s="59"/>
      <c r="B365" s="67"/>
      <c r="C365" s="83"/>
      <c r="D365" s="84"/>
      <c r="E365" s="84"/>
      <c r="F365" s="83"/>
      <c r="G365" s="83"/>
      <c r="H365" s="83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</row>
    <row r="366" spans="1:44" ht="15.75" customHeight="1">
      <c r="A366" s="59"/>
      <c r="B366" s="67"/>
      <c r="C366" s="83"/>
      <c r="D366" s="84"/>
      <c r="E366" s="84"/>
      <c r="F366" s="83"/>
      <c r="G366" s="83"/>
      <c r="H366" s="83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  <c r="AP366" s="66"/>
      <c r="AQ366" s="66"/>
      <c r="AR366" s="66"/>
    </row>
    <row r="367" spans="1:44" ht="15.75" customHeight="1">
      <c r="A367" s="59"/>
      <c r="B367" s="67"/>
      <c r="C367" s="83"/>
      <c r="D367" s="84"/>
      <c r="E367" s="84"/>
      <c r="F367" s="83"/>
      <c r="G367" s="83"/>
      <c r="H367" s="83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</row>
    <row r="368" spans="1:44" ht="15.75" customHeight="1">
      <c r="A368" s="59"/>
      <c r="B368" s="67"/>
      <c r="C368" s="83"/>
      <c r="D368" s="84"/>
      <c r="E368" s="84"/>
      <c r="F368" s="83"/>
      <c r="G368" s="83"/>
      <c r="H368" s="83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</row>
    <row r="369" spans="1:44" ht="15.75" customHeight="1">
      <c r="A369" s="59"/>
      <c r="B369" s="67"/>
      <c r="C369" s="83"/>
      <c r="D369" s="84"/>
      <c r="E369" s="84"/>
      <c r="F369" s="83"/>
      <c r="G369" s="83"/>
      <c r="H369" s="83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</row>
    <row r="370" spans="1:44" ht="15.75" customHeight="1">
      <c r="A370" s="59"/>
      <c r="B370" s="67"/>
      <c r="C370" s="83"/>
      <c r="D370" s="84"/>
      <c r="E370" s="84"/>
      <c r="F370" s="83"/>
      <c r="G370" s="83"/>
      <c r="H370" s="83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</row>
    <row r="371" spans="1:44" ht="15.75" customHeight="1">
      <c r="A371" s="59"/>
      <c r="B371" s="67"/>
      <c r="C371" s="83"/>
      <c r="D371" s="84"/>
      <c r="E371" s="84"/>
      <c r="F371" s="83"/>
      <c r="G371" s="83"/>
      <c r="H371" s="83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</row>
    <row r="372" spans="1:44" ht="15.75" customHeight="1">
      <c r="A372" s="59"/>
      <c r="B372" s="67"/>
      <c r="C372" s="83"/>
      <c r="D372" s="84"/>
      <c r="E372" s="84"/>
      <c r="F372" s="83"/>
      <c r="G372" s="83"/>
      <c r="H372" s="83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</row>
    <row r="373" spans="1:44" ht="15.75" customHeight="1">
      <c r="A373" s="59"/>
      <c r="B373" s="67"/>
      <c r="C373" s="83"/>
      <c r="D373" s="84"/>
      <c r="E373" s="84"/>
      <c r="F373" s="83"/>
      <c r="G373" s="83"/>
      <c r="H373" s="83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</row>
    <row r="374" spans="1:44" ht="15.75" customHeight="1">
      <c r="A374" s="59"/>
      <c r="B374" s="67"/>
      <c r="C374" s="83"/>
      <c r="D374" s="84"/>
      <c r="E374" s="84"/>
      <c r="F374" s="83"/>
      <c r="G374" s="83"/>
      <c r="H374" s="83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</row>
    <row r="375" spans="1:44" ht="15.75" customHeight="1">
      <c r="A375" s="59"/>
      <c r="B375" s="67"/>
      <c r="C375" s="83"/>
      <c r="D375" s="84"/>
      <c r="E375" s="84"/>
      <c r="F375" s="83"/>
      <c r="G375" s="83"/>
      <c r="H375" s="83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</row>
    <row r="376" spans="1:44" ht="15.75" customHeight="1">
      <c r="A376" s="59"/>
      <c r="B376" s="67"/>
      <c r="C376" s="83"/>
      <c r="D376" s="84"/>
      <c r="E376" s="84"/>
      <c r="F376" s="83"/>
      <c r="G376" s="83"/>
      <c r="H376" s="83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</row>
    <row r="377" spans="1:44" ht="15.75" customHeight="1">
      <c r="A377" s="59"/>
      <c r="B377" s="67"/>
      <c r="C377" s="83"/>
      <c r="D377" s="84"/>
      <c r="E377" s="84"/>
      <c r="F377" s="83"/>
      <c r="G377" s="83"/>
      <c r="H377" s="83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</row>
    <row r="378" spans="1:44" ht="15.75" customHeight="1">
      <c r="A378" s="59"/>
      <c r="B378" s="67"/>
      <c r="C378" s="83"/>
      <c r="D378" s="84"/>
      <c r="E378" s="84"/>
      <c r="F378" s="83"/>
      <c r="G378" s="83"/>
      <c r="H378" s="83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</row>
    <row r="379" spans="1:44" ht="15.75" customHeight="1">
      <c r="A379" s="59"/>
      <c r="B379" s="67"/>
      <c r="C379" s="83"/>
      <c r="D379" s="84"/>
      <c r="E379" s="84"/>
      <c r="F379" s="83"/>
      <c r="G379" s="83"/>
      <c r="H379" s="83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</row>
    <row r="380" spans="1:44" ht="15.75" customHeight="1">
      <c r="A380" s="59"/>
      <c r="B380" s="67"/>
      <c r="C380" s="83"/>
      <c r="D380" s="84"/>
      <c r="E380" s="84"/>
      <c r="F380" s="83"/>
      <c r="G380" s="83"/>
      <c r="H380" s="83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</row>
    <row r="381" spans="1:44" ht="15.75" customHeight="1">
      <c r="A381" s="59"/>
      <c r="B381" s="67"/>
      <c r="C381" s="83"/>
      <c r="D381" s="84"/>
      <c r="E381" s="84"/>
      <c r="F381" s="83"/>
      <c r="G381" s="83"/>
      <c r="H381" s="83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</row>
    <row r="382" spans="1:44" ht="15.75" customHeight="1">
      <c r="A382" s="59"/>
      <c r="B382" s="67"/>
      <c r="C382" s="83"/>
      <c r="D382" s="84"/>
      <c r="E382" s="84"/>
      <c r="F382" s="83"/>
      <c r="G382" s="83"/>
      <c r="H382" s="83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</row>
    <row r="383" spans="1:44" ht="15.75" customHeight="1">
      <c r="A383" s="59"/>
      <c r="B383" s="67"/>
      <c r="C383" s="83"/>
      <c r="D383" s="84"/>
      <c r="E383" s="84"/>
      <c r="F383" s="83"/>
      <c r="G383" s="83"/>
      <c r="H383" s="83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</row>
    <row r="384" spans="1:44" ht="15.75" customHeight="1">
      <c r="A384" s="59"/>
      <c r="B384" s="67"/>
      <c r="C384" s="83"/>
      <c r="D384" s="84"/>
      <c r="E384" s="84"/>
      <c r="F384" s="83"/>
      <c r="G384" s="83"/>
      <c r="H384" s="83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</row>
    <row r="385" spans="1:44" ht="15.75" customHeight="1">
      <c r="A385" s="59"/>
      <c r="B385" s="67"/>
      <c r="C385" s="83"/>
      <c r="D385" s="84"/>
      <c r="E385" s="84"/>
      <c r="F385" s="83"/>
      <c r="G385" s="83"/>
      <c r="H385" s="83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</row>
    <row r="386" spans="1:44" ht="15.75" customHeight="1">
      <c r="A386" s="59"/>
      <c r="B386" s="67"/>
      <c r="C386" s="83"/>
      <c r="D386" s="84"/>
      <c r="E386" s="84"/>
      <c r="F386" s="83"/>
      <c r="G386" s="83"/>
      <c r="H386" s="83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</row>
    <row r="387" spans="1:44" ht="15.75" customHeight="1">
      <c r="A387" s="59"/>
      <c r="B387" s="67"/>
      <c r="C387" s="83"/>
      <c r="D387" s="84"/>
      <c r="E387" s="84"/>
      <c r="F387" s="83"/>
      <c r="G387" s="83"/>
      <c r="H387" s="83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</row>
    <row r="388" spans="1:44" ht="15.75" customHeight="1">
      <c r="A388" s="59"/>
      <c r="B388" s="67"/>
      <c r="C388" s="83"/>
      <c r="D388" s="84"/>
      <c r="E388" s="84"/>
      <c r="F388" s="83"/>
      <c r="G388" s="83"/>
      <c r="H388" s="83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</row>
    <row r="389" spans="1:44" ht="15.75" customHeight="1">
      <c r="A389" s="59"/>
      <c r="B389" s="67"/>
      <c r="C389" s="83"/>
      <c r="D389" s="84"/>
      <c r="E389" s="84"/>
      <c r="F389" s="83"/>
      <c r="G389" s="83"/>
      <c r="H389" s="83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</row>
    <row r="390" spans="1:44" ht="15.75" customHeight="1">
      <c r="A390" s="59"/>
      <c r="B390" s="67"/>
      <c r="C390" s="83"/>
      <c r="D390" s="84"/>
      <c r="E390" s="84"/>
      <c r="F390" s="83"/>
      <c r="G390" s="83"/>
      <c r="H390" s="83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</row>
    <row r="391" spans="1:44" ht="15.75" customHeight="1">
      <c r="A391" s="59"/>
      <c r="B391" s="67"/>
      <c r="C391" s="83"/>
      <c r="D391" s="84"/>
      <c r="E391" s="84"/>
      <c r="F391" s="83"/>
      <c r="G391" s="83"/>
      <c r="H391" s="83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</row>
    <row r="392" spans="1:44" ht="15.75" customHeight="1">
      <c r="A392" s="59"/>
      <c r="B392" s="67"/>
      <c r="C392" s="83"/>
      <c r="D392" s="84"/>
      <c r="E392" s="84"/>
      <c r="F392" s="83"/>
      <c r="G392" s="83"/>
      <c r="H392" s="83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</row>
    <row r="393" spans="1:44" ht="15.75" customHeight="1">
      <c r="A393" s="59"/>
      <c r="B393" s="67"/>
      <c r="C393" s="83"/>
      <c r="D393" s="84"/>
      <c r="E393" s="84"/>
      <c r="F393" s="83"/>
      <c r="G393" s="83"/>
      <c r="H393" s="83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</row>
    <row r="394" spans="1:44" ht="15.75" customHeight="1">
      <c r="A394" s="59"/>
      <c r="B394" s="67"/>
      <c r="C394" s="83"/>
      <c r="D394" s="84"/>
      <c r="E394" s="84"/>
      <c r="F394" s="83"/>
      <c r="G394" s="83"/>
      <c r="H394" s="83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</row>
    <row r="395" spans="1:44" ht="15.75" customHeight="1">
      <c r="A395" s="59"/>
      <c r="B395" s="67"/>
      <c r="C395" s="83"/>
      <c r="D395" s="84"/>
      <c r="E395" s="84"/>
      <c r="F395" s="83"/>
      <c r="G395" s="83"/>
      <c r="H395" s="83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  <c r="AP395" s="66"/>
      <c r="AQ395" s="66"/>
      <c r="AR395" s="66"/>
    </row>
    <row r="396" spans="1:44" ht="15.75" customHeight="1">
      <c r="A396" s="59"/>
      <c r="B396" s="67"/>
      <c r="C396" s="83"/>
      <c r="D396" s="84"/>
      <c r="E396" s="84"/>
      <c r="F396" s="83"/>
      <c r="G396" s="83"/>
      <c r="H396" s="83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</row>
    <row r="397" spans="1:44" ht="15.75" customHeight="1">
      <c r="A397" s="59"/>
      <c r="B397" s="67"/>
      <c r="C397" s="83"/>
      <c r="D397" s="84"/>
      <c r="E397" s="84"/>
      <c r="F397" s="83"/>
      <c r="G397" s="83"/>
      <c r="H397" s="83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</row>
    <row r="398" spans="1:44" ht="15.75" customHeight="1">
      <c r="A398" s="59"/>
      <c r="B398" s="67"/>
      <c r="C398" s="83"/>
      <c r="D398" s="84"/>
      <c r="E398" s="84"/>
      <c r="F398" s="83"/>
      <c r="G398" s="83"/>
      <c r="H398" s="83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</row>
    <row r="399" spans="1:44" ht="15.75" customHeight="1">
      <c r="A399" s="59"/>
      <c r="B399" s="67"/>
      <c r="C399" s="83"/>
      <c r="D399" s="84"/>
      <c r="E399" s="84"/>
      <c r="F399" s="83"/>
      <c r="G399" s="83"/>
      <c r="H399" s="83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</row>
    <row r="400" spans="1:44" ht="15.75" customHeight="1">
      <c r="A400" s="59"/>
      <c r="B400" s="67"/>
      <c r="C400" s="83"/>
      <c r="D400" s="84"/>
      <c r="E400" s="84"/>
      <c r="F400" s="83"/>
      <c r="G400" s="83"/>
      <c r="H400" s="83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</row>
    <row r="401" spans="1:44" ht="15.75" customHeight="1">
      <c r="A401" s="59"/>
      <c r="B401" s="67"/>
      <c r="C401" s="83"/>
      <c r="D401" s="84"/>
      <c r="E401" s="84"/>
      <c r="F401" s="83"/>
      <c r="G401" s="83"/>
      <c r="H401" s="83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</row>
    <row r="402" spans="1:44" ht="15.75" customHeight="1">
      <c r="A402" s="59"/>
      <c r="B402" s="67"/>
      <c r="C402" s="83"/>
      <c r="D402" s="84"/>
      <c r="E402" s="84"/>
      <c r="F402" s="83"/>
      <c r="G402" s="83"/>
      <c r="H402" s="83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</row>
    <row r="403" spans="1:44" ht="15.75" customHeight="1">
      <c r="A403" s="59"/>
      <c r="B403" s="67"/>
      <c r="C403" s="83"/>
      <c r="D403" s="84"/>
      <c r="E403" s="84"/>
      <c r="F403" s="83"/>
      <c r="G403" s="83"/>
      <c r="H403" s="83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</row>
    <row r="404" spans="1:44" ht="15.75" customHeight="1">
      <c r="A404" s="59"/>
      <c r="B404" s="67"/>
      <c r="C404" s="83"/>
      <c r="D404" s="84"/>
      <c r="E404" s="84"/>
      <c r="F404" s="83"/>
      <c r="G404" s="83"/>
      <c r="H404" s="83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</row>
    <row r="405" spans="1:44" ht="15.75" customHeight="1">
      <c r="A405" s="59"/>
      <c r="B405" s="67"/>
      <c r="C405" s="83"/>
      <c r="D405" s="84"/>
      <c r="E405" s="84"/>
      <c r="F405" s="83"/>
      <c r="G405" s="83"/>
      <c r="H405" s="83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</row>
    <row r="406" spans="1:44" ht="15.75" customHeight="1">
      <c r="A406" s="59"/>
      <c r="B406" s="67"/>
      <c r="C406" s="83"/>
      <c r="D406" s="84"/>
      <c r="E406" s="84"/>
      <c r="F406" s="83"/>
      <c r="G406" s="83"/>
      <c r="H406" s="83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</row>
    <row r="407" spans="1:44" ht="15.75" customHeight="1">
      <c r="A407" s="59"/>
      <c r="B407" s="67"/>
      <c r="C407" s="83"/>
      <c r="D407" s="84"/>
      <c r="E407" s="84"/>
      <c r="F407" s="83"/>
      <c r="G407" s="83"/>
      <c r="H407" s="83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</row>
    <row r="408" spans="1:44" ht="15.75" customHeight="1">
      <c r="A408" s="59"/>
      <c r="B408" s="67"/>
      <c r="C408" s="83"/>
      <c r="D408" s="84"/>
      <c r="E408" s="84"/>
      <c r="F408" s="83"/>
      <c r="G408" s="83"/>
      <c r="H408" s="83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</row>
    <row r="409" spans="1:44" ht="15.75" customHeight="1">
      <c r="A409" s="59"/>
      <c r="B409" s="67"/>
      <c r="C409" s="83"/>
      <c r="D409" s="84"/>
      <c r="E409" s="84"/>
      <c r="F409" s="83"/>
      <c r="G409" s="83"/>
      <c r="H409" s="83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</row>
    <row r="410" spans="1:44" ht="15.75" customHeight="1">
      <c r="A410" s="59"/>
      <c r="B410" s="67"/>
      <c r="C410" s="83"/>
      <c r="D410" s="84"/>
      <c r="E410" s="84"/>
      <c r="F410" s="83"/>
      <c r="G410" s="83"/>
      <c r="H410" s="83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</row>
    <row r="411" spans="1:44" ht="15.75" customHeight="1">
      <c r="A411" s="59"/>
      <c r="B411" s="67"/>
      <c r="C411" s="83"/>
      <c r="D411" s="84"/>
      <c r="E411" s="84"/>
      <c r="F411" s="83"/>
      <c r="G411" s="83"/>
      <c r="H411" s="83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</row>
    <row r="412" spans="1:44" ht="15.75" customHeight="1">
      <c r="A412" s="59"/>
      <c r="B412" s="67"/>
      <c r="C412" s="83"/>
      <c r="D412" s="84"/>
      <c r="E412" s="84"/>
      <c r="F412" s="83"/>
      <c r="G412" s="83"/>
      <c r="H412" s="83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</row>
    <row r="413" spans="1:44" ht="15.75" customHeight="1">
      <c r="A413" s="59"/>
      <c r="B413" s="67"/>
      <c r="C413" s="83"/>
      <c r="D413" s="84"/>
      <c r="E413" s="84"/>
      <c r="F413" s="83"/>
      <c r="G413" s="83"/>
      <c r="H413" s="83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</row>
    <row r="414" spans="1:44" ht="15.75" customHeight="1">
      <c r="A414" s="59"/>
      <c r="B414" s="67"/>
      <c r="C414" s="83"/>
      <c r="D414" s="84"/>
      <c r="E414" s="84"/>
      <c r="F414" s="83"/>
      <c r="G414" s="83"/>
      <c r="H414" s="83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</row>
    <row r="415" spans="1:44" ht="15.75" customHeight="1">
      <c r="A415" s="59"/>
      <c r="B415" s="67"/>
      <c r="C415" s="83"/>
      <c r="D415" s="84"/>
      <c r="E415" s="84"/>
      <c r="F415" s="83"/>
      <c r="G415" s="83"/>
      <c r="H415" s="83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</row>
    <row r="416" spans="1:44" ht="15.75" customHeight="1">
      <c r="A416" s="59"/>
      <c r="B416" s="67"/>
      <c r="C416" s="83"/>
      <c r="D416" s="84"/>
      <c r="E416" s="84"/>
      <c r="F416" s="83"/>
      <c r="G416" s="83"/>
      <c r="H416" s="83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</row>
    <row r="417" spans="1:44" ht="15.75" customHeight="1">
      <c r="A417" s="59"/>
      <c r="B417" s="67"/>
      <c r="C417" s="83"/>
      <c r="D417" s="84"/>
      <c r="E417" s="84"/>
      <c r="F417" s="83"/>
      <c r="G417" s="83"/>
      <c r="H417" s="83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</row>
    <row r="418" spans="1:44" ht="15.75" customHeight="1">
      <c r="A418" s="59"/>
      <c r="B418" s="67"/>
      <c r="C418" s="83"/>
      <c r="D418" s="84"/>
      <c r="E418" s="84"/>
      <c r="F418" s="83"/>
      <c r="G418" s="83"/>
      <c r="H418" s="83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</row>
    <row r="419" spans="1:44" ht="15.75" customHeight="1">
      <c r="A419" s="59"/>
      <c r="B419" s="67"/>
      <c r="C419" s="83"/>
      <c r="D419" s="84"/>
      <c r="E419" s="84"/>
      <c r="F419" s="83"/>
      <c r="G419" s="83"/>
      <c r="H419" s="83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</row>
    <row r="420" spans="1:44" ht="15.75" customHeight="1">
      <c r="A420" s="59"/>
      <c r="B420" s="67"/>
      <c r="C420" s="83"/>
      <c r="D420" s="84"/>
      <c r="E420" s="84"/>
      <c r="F420" s="83"/>
      <c r="G420" s="83"/>
      <c r="H420" s="83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</row>
    <row r="421" spans="1:44" ht="15.75" customHeight="1">
      <c r="A421" s="59"/>
      <c r="B421" s="67"/>
      <c r="C421" s="83"/>
      <c r="D421" s="84"/>
      <c r="E421" s="84"/>
      <c r="F421" s="83"/>
      <c r="G421" s="83"/>
      <c r="H421" s="83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  <c r="AP421" s="66"/>
      <c r="AQ421" s="66"/>
      <c r="AR421" s="66"/>
    </row>
    <row r="422" spans="1:44" ht="15.75" customHeight="1">
      <c r="A422" s="59"/>
      <c r="B422" s="67"/>
      <c r="C422" s="83"/>
      <c r="D422" s="84"/>
      <c r="E422" s="84"/>
      <c r="F422" s="83"/>
      <c r="G422" s="83"/>
      <c r="H422" s="83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</row>
    <row r="423" spans="1:44" ht="15.75" customHeight="1">
      <c r="A423" s="59"/>
      <c r="B423" s="67"/>
      <c r="C423" s="83"/>
      <c r="D423" s="84"/>
      <c r="E423" s="84"/>
      <c r="F423" s="83"/>
      <c r="G423" s="83"/>
      <c r="H423" s="83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  <c r="AP423" s="66"/>
      <c r="AQ423" s="66"/>
      <c r="AR423" s="66"/>
    </row>
    <row r="424" spans="1:44" ht="15.75" customHeight="1">
      <c r="A424" s="59"/>
      <c r="B424" s="67"/>
      <c r="C424" s="83"/>
      <c r="D424" s="84"/>
      <c r="E424" s="84"/>
      <c r="F424" s="83"/>
      <c r="G424" s="83"/>
      <c r="H424" s="83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6"/>
      <c r="AQ424" s="66"/>
      <c r="AR424" s="66"/>
    </row>
    <row r="425" spans="1:44" ht="15.75" customHeight="1">
      <c r="A425" s="59"/>
      <c r="B425" s="67"/>
      <c r="C425" s="83"/>
      <c r="D425" s="84"/>
      <c r="E425" s="84"/>
      <c r="F425" s="83"/>
      <c r="G425" s="83"/>
      <c r="H425" s="83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</row>
    <row r="426" spans="1:44" ht="15.75" customHeight="1">
      <c r="A426" s="59"/>
      <c r="B426" s="67"/>
      <c r="C426" s="83"/>
      <c r="D426" s="84"/>
      <c r="E426" s="84"/>
      <c r="F426" s="83"/>
      <c r="G426" s="83"/>
      <c r="H426" s="83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  <c r="AP426" s="66"/>
      <c r="AQ426" s="66"/>
      <c r="AR426" s="66"/>
    </row>
    <row r="427" spans="1:44" ht="15.75" customHeight="1">
      <c r="A427" s="59"/>
      <c r="B427" s="67"/>
      <c r="C427" s="83"/>
      <c r="D427" s="84"/>
      <c r="E427" s="84"/>
      <c r="F427" s="83"/>
      <c r="G427" s="83"/>
      <c r="H427" s="83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  <c r="AP427" s="66"/>
      <c r="AQ427" s="66"/>
      <c r="AR427" s="66"/>
    </row>
    <row r="428" spans="1:44" ht="15.75" customHeight="1">
      <c r="A428" s="59"/>
      <c r="B428" s="67"/>
      <c r="C428" s="83"/>
      <c r="D428" s="84"/>
      <c r="E428" s="84"/>
      <c r="F428" s="83"/>
      <c r="G428" s="83"/>
      <c r="H428" s="83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  <c r="AP428" s="66"/>
      <c r="AQ428" s="66"/>
      <c r="AR428" s="66"/>
    </row>
    <row r="429" spans="1:44" ht="15.75" customHeight="1">
      <c r="A429" s="59"/>
      <c r="B429" s="67"/>
      <c r="C429" s="83"/>
      <c r="D429" s="84"/>
      <c r="E429" s="84"/>
      <c r="F429" s="83"/>
      <c r="G429" s="83"/>
      <c r="H429" s="83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</row>
    <row r="430" spans="1:44" ht="15.75" customHeight="1">
      <c r="A430" s="59"/>
      <c r="B430" s="67"/>
      <c r="C430" s="83"/>
      <c r="D430" s="84"/>
      <c r="E430" s="84"/>
      <c r="F430" s="83"/>
      <c r="G430" s="83"/>
      <c r="H430" s="83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  <c r="AP430" s="66"/>
      <c r="AQ430" s="66"/>
      <c r="AR430" s="66"/>
    </row>
    <row r="431" spans="1:44" ht="15.75" customHeight="1">
      <c r="A431" s="59"/>
      <c r="B431" s="67"/>
      <c r="C431" s="83"/>
      <c r="D431" s="84"/>
      <c r="E431" s="84"/>
      <c r="F431" s="83"/>
      <c r="G431" s="83"/>
      <c r="H431" s="83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  <c r="AP431" s="66"/>
      <c r="AQ431" s="66"/>
      <c r="AR431" s="66"/>
    </row>
    <row r="432" spans="1:44" ht="15.75" customHeight="1">
      <c r="A432" s="59"/>
      <c r="B432" s="67"/>
      <c r="C432" s="83"/>
      <c r="D432" s="84"/>
      <c r="E432" s="84"/>
      <c r="F432" s="83"/>
      <c r="G432" s="83"/>
      <c r="H432" s="83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</row>
    <row r="433" spans="1:44" ht="15.75" customHeight="1">
      <c r="A433" s="59"/>
      <c r="B433" s="67"/>
      <c r="C433" s="83"/>
      <c r="D433" s="84"/>
      <c r="E433" s="84"/>
      <c r="F433" s="83"/>
      <c r="G433" s="83"/>
      <c r="H433" s="83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  <c r="AP433" s="66"/>
      <c r="AQ433" s="66"/>
      <c r="AR433" s="66"/>
    </row>
    <row r="434" spans="1:44" ht="15.75" customHeight="1">
      <c r="A434" s="59"/>
      <c r="B434" s="67"/>
      <c r="C434" s="83"/>
      <c r="D434" s="84"/>
      <c r="E434" s="84"/>
      <c r="F434" s="83"/>
      <c r="G434" s="83"/>
      <c r="H434" s="83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</row>
    <row r="435" spans="1:44" ht="15.75" customHeight="1">
      <c r="A435" s="59"/>
      <c r="B435" s="67"/>
      <c r="C435" s="83"/>
      <c r="D435" s="84"/>
      <c r="E435" s="84"/>
      <c r="F435" s="83"/>
      <c r="G435" s="83"/>
      <c r="H435" s="83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  <c r="AL435" s="66"/>
      <c r="AM435" s="66"/>
      <c r="AN435" s="66"/>
      <c r="AO435" s="66"/>
      <c r="AP435" s="66"/>
      <c r="AQ435" s="66"/>
      <c r="AR435" s="66"/>
    </row>
    <row r="436" spans="1:44" ht="15.75" customHeight="1">
      <c r="A436" s="59"/>
      <c r="B436" s="67"/>
      <c r="C436" s="83"/>
      <c r="D436" s="84"/>
      <c r="E436" s="84"/>
      <c r="F436" s="83"/>
      <c r="G436" s="83"/>
      <c r="H436" s="83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  <c r="AL436" s="66"/>
      <c r="AM436" s="66"/>
      <c r="AN436" s="66"/>
      <c r="AO436" s="66"/>
      <c r="AP436" s="66"/>
      <c r="AQ436" s="66"/>
      <c r="AR436" s="66"/>
    </row>
    <row r="437" spans="1:44" ht="15.75" customHeight="1">
      <c r="A437" s="59"/>
      <c r="B437" s="67"/>
      <c r="C437" s="83"/>
      <c r="D437" s="84"/>
      <c r="E437" s="84"/>
      <c r="F437" s="83"/>
      <c r="G437" s="83"/>
      <c r="H437" s="83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  <c r="AP437" s="66"/>
      <c r="AQ437" s="66"/>
      <c r="AR437" s="66"/>
    </row>
    <row r="438" spans="1:44" ht="15.75" customHeight="1">
      <c r="A438" s="59"/>
      <c r="B438" s="67"/>
      <c r="C438" s="83"/>
      <c r="D438" s="84"/>
      <c r="E438" s="84"/>
      <c r="F438" s="83"/>
      <c r="G438" s="83"/>
      <c r="H438" s="83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  <c r="AP438" s="66"/>
      <c r="AQ438" s="66"/>
      <c r="AR438" s="66"/>
    </row>
    <row r="439" spans="1:44" ht="15.75" customHeight="1">
      <c r="A439" s="59"/>
      <c r="B439" s="67"/>
      <c r="C439" s="83"/>
      <c r="D439" s="84"/>
      <c r="E439" s="84"/>
      <c r="F439" s="83"/>
      <c r="G439" s="83"/>
      <c r="H439" s="83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  <c r="AL439" s="66"/>
      <c r="AM439" s="66"/>
      <c r="AN439" s="66"/>
      <c r="AO439" s="66"/>
      <c r="AP439" s="66"/>
      <c r="AQ439" s="66"/>
      <c r="AR439" s="66"/>
    </row>
    <row r="440" spans="1:44" ht="15.75" customHeight="1">
      <c r="A440" s="59"/>
      <c r="B440" s="67"/>
      <c r="C440" s="83"/>
      <c r="D440" s="84"/>
      <c r="E440" s="84"/>
      <c r="F440" s="83"/>
      <c r="G440" s="83"/>
      <c r="H440" s="83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  <c r="AL440" s="66"/>
      <c r="AM440" s="66"/>
      <c r="AN440" s="66"/>
      <c r="AO440" s="66"/>
      <c r="AP440" s="66"/>
      <c r="AQ440" s="66"/>
      <c r="AR440" s="66"/>
    </row>
    <row r="441" spans="1:44" ht="15.75" customHeight="1">
      <c r="A441" s="59"/>
      <c r="B441" s="67"/>
      <c r="C441" s="83"/>
      <c r="D441" s="84"/>
      <c r="E441" s="84"/>
      <c r="F441" s="83"/>
      <c r="G441" s="83"/>
      <c r="H441" s="83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  <c r="AL441" s="66"/>
      <c r="AM441" s="66"/>
      <c r="AN441" s="66"/>
      <c r="AO441" s="66"/>
      <c r="AP441" s="66"/>
      <c r="AQ441" s="66"/>
      <c r="AR441" s="66"/>
    </row>
    <row r="442" spans="1:44" ht="15.75" customHeight="1">
      <c r="A442" s="59"/>
      <c r="B442" s="67"/>
      <c r="C442" s="83"/>
      <c r="D442" s="84"/>
      <c r="E442" s="84"/>
      <c r="F442" s="83"/>
      <c r="G442" s="83"/>
      <c r="H442" s="83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</row>
    <row r="443" spans="1:44" ht="15.75" customHeight="1">
      <c r="A443" s="59"/>
      <c r="B443" s="67"/>
      <c r="C443" s="83"/>
      <c r="D443" s="84"/>
      <c r="E443" s="84"/>
      <c r="F443" s="83"/>
      <c r="G443" s="83"/>
      <c r="H443" s="83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  <c r="AL443" s="66"/>
      <c r="AM443" s="66"/>
      <c r="AN443" s="66"/>
      <c r="AO443" s="66"/>
      <c r="AP443" s="66"/>
      <c r="AQ443" s="66"/>
      <c r="AR443" s="66"/>
    </row>
    <row r="444" spans="1:44" ht="15.75" customHeight="1">
      <c r="A444" s="59"/>
      <c r="B444" s="67"/>
      <c r="C444" s="83"/>
      <c r="D444" s="84"/>
      <c r="E444" s="84"/>
      <c r="F444" s="83"/>
      <c r="G444" s="83"/>
      <c r="H444" s="83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  <c r="AO444" s="66"/>
      <c r="AP444" s="66"/>
      <c r="AQ444" s="66"/>
      <c r="AR444" s="66"/>
    </row>
    <row r="445" spans="1:44" ht="15.75" customHeight="1">
      <c r="A445" s="59"/>
      <c r="B445" s="67"/>
      <c r="C445" s="83"/>
      <c r="D445" s="84"/>
      <c r="E445" s="84"/>
      <c r="F445" s="83"/>
      <c r="G445" s="83"/>
      <c r="H445" s="83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  <c r="AP445" s="66"/>
      <c r="AQ445" s="66"/>
      <c r="AR445" s="66"/>
    </row>
    <row r="446" spans="1:44" ht="15.75" customHeight="1">
      <c r="A446" s="59"/>
      <c r="B446" s="67"/>
      <c r="C446" s="83"/>
      <c r="D446" s="84"/>
      <c r="E446" s="84"/>
      <c r="F446" s="83"/>
      <c r="G446" s="83"/>
      <c r="H446" s="83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  <c r="AL446" s="66"/>
      <c r="AM446" s="66"/>
      <c r="AN446" s="66"/>
      <c r="AO446" s="66"/>
      <c r="AP446" s="66"/>
      <c r="AQ446" s="66"/>
      <c r="AR446" s="66"/>
    </row>
    <row r="447" spans="1:44" ht="15.75" customHeight="1">
      <c r="A447" s="59"/>
      <c r="B447" s="67"/>
      <c r="C447" s="83"/>
      <c r="D447" s="84"/>
      <c r="E447" s="84"/>
      <c r="F447" s="83"/>
      <c r="G447" s="83"/>
      <c r="H447" s="83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  <c r="AP447" s="66"/>
      <c r="AQ447" s="66"/>
      <c r="AR447" s="66"/>
    </row>
    <row r="448" spans="1:44" ht="15.75" customHeight="1">
      <c r="A448" s="59"/>
      <c r="B448" s="67"/>
      <c r="C448" s="83"/>
      <c r="D448" s="84"/>
      <c r="E448" s="84"/>
      <c r="F448" s="83"/>
      <c r="G448" s="83"/>
      <c r="H448" s="83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  <c r="AP448" s="66"/>
      <c r="AQ448" s="66"/>
      <c r="AR448" s="66"/>
    </row>
    <row r="449" spans="1:44" ht="15.75" customHeight="1">
      <c r="A449" s="59"/>
      <c r="B449" s="67"/>
      <c r="C449" s="83"/>
      <c r="D449" s="84"/>
      <c r="E449" s="84"/>
      <c r="F449" s="83"/>
      <c r="G449" s="83"/>
      <c r="H449" s="83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  <c r="AL449" s="66"/>
      <c r="AM449" s="66"/>
      <c r="AN449" s="66"/>
      <c r="AO449" s="66"/>
      <c r="AP449" s="66"/>
      <c r="AQ449" s="66"/>
      <c r="AR449" s="66"/>
    </row>
    <row r="450" spans="1:44" ht="15.75" customHeight="1">
      <c r="A450" s="59"/>
      <c r="B450" s="67"/>
      <c r="C450" s="83"/>
      <c r="D450" s="84"/>
      <c r="E450" s="84"/>
      <c r="F450" s="83"/>
      <c r="G450" s="83"/>
      <c r="H450" s="83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  <c r="AL450" s="66"/>
      <c r="AM450" s="66"/>
      <c r="AN450" s="66"/>
      <c r="AO450" s="66"/>
      <c r="AP450" s="66"/>
      <c r="AQ450" s="66"/>
      <c r="AR450" s="66"/>
    </row>
    <row r="451" spans="1:44" ht="15.75" customHeight="1">
      <c r="A451" s="59"/>
      <c r="B451" s="67"/>
      <c r="C451" s="83"/>
      <c r="D451" s="84"/>
      <c r="E451" s="84"/>
      <c r="F451" s="83"/>
      <c r="G451" s="83"/>
      <c r="H451" s="83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  <c r="AP451" s="66"/>
      <c r="AQ451" s="66"/>
      <c r="AR451" s="66"/>
    </row>
    <row r="452" spans="1:44" ht="15.75" customHeight="1">
      <c r="A452" s="59"/>
      <c r="B452" s="67"/>
      <c r="C452" s="83"/>
      <c r="D452" s="84"/>
      <c r="E452" s="84"/>
      <c r="F452" s="83"/>
      <c r="G452" s="83"/>
      <c r="H452" s="83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  <c r="AP452" s="66"/>
      <c r="AQ452" s="66"/>
      <c r="AR452" s="66"/>
    </row>
    <row r="453" spans="1:44" ht="15.75" customHeight="1">
      <c r="A453" s="59"/>
      <c r="B453" s="67"/>
      <c r="C453" s="83"/>
      <c r="D453" s="84"/>
      <c r="E453" s="84"/>
      <c r="F453" s="83"/>
      <c r="G453" s="83"/>
      <c r="H453" s="83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  <c r="AP453" s="66"/>
      <c r="AQ453" s="66"/>
      <c r="AR453" s="66"/>
    </row>
    <row r="454" spans="1:44" ht="15.75" customHeight="1">
      <c r="A454" s="59"/>
      <c r="B454" s="67"/>
      <c r="C454" s="83"/>
      <c r="D454" s="84"/>
      <c r="E454" s="84"/>
      <c r="F454" s="83"/>
      <c r="G454" s="83"/>
      <c r="H454" s="83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  <c r="AP454" s="66"/>
      <c r="AQ454" s="66"/>
      <c r="AR454" s="66"/>
    </row>
    <row r="455" spans="1:44" ht="15.75" customHeight="1">
      <c r="A455" s="59"/>
      <c r="B455" s="67"/>
      <c r="C455" s="83"/>
      <c r="D455" s="84"/>
      <c r="E455" s="84"/>
      <c r="F455" s="83"/>
      <c r="G455" s="83"/>
      <c r="H455" s="83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  <c r="AP455" s="66"/>
      <c r="AQ455" s="66"/>
      <c r="AR455" s="66"/>
    </row>
    <row r="456" spans="1:44" ht="15.75" customHeight="1">
      <c r="A456" s="59"/>
      <c r="B456" s="67"/>
      <c r="C456" s="83"/>
      <c r="D456" s="84"/>
      <c r="E456" s="84"/>
      <c r="F456" s="83"/>
      <c r="G456" s="83"/>
      <c r="H456" s="83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  <c r="AP456" s="66"/>
      <c r="AQ456" s="66"/>
      <c r="AR456" s="66"/>
    </row>
    <row r="457" spans="1:44" ht="15.75" customHeight="1">
      <c r="A457" s="59"/>
      <c r="B457" s="67"/>
      <c r="C457" s="83"/>
      <c r="D457" s="84"/>
      <c r="E457" s="84"/>
      <c r="F457" s="83"/>
      <c r="G457" s="83"/>
      <c r="H457" s="83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  <c r="AL457" s="66"/>
      <c r="AM457" s="66"/>
      <c r="AN457" s="66"/>
      <c r="AO457" s="66"/>
      <c r="AP457" s="66"/>
      <c r="AQ457" s="66"/>
      <c r="AR457" s="66"/>
    </row>
    <row r="458" spans="1:44" ht="15.75" customHeight="1">
      <c r="A458" s="59"/>
      <c r="B458" s="67"/>
      <c r="C458" s="83"/>
      <c r="D458" s="84"/>
      <c r="E458" s="84"/>
      <c r="F458" s="83"/>
      <c r="G458" s="83"/>
      <c r="H458" s="83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  <c r="AL458" s="66"/>
      <c r="AM458" s="66"/>
      <c r="AN458" s="66"/>
      <c r="AO458" s="66"/>
      <c r="AP458" s="66"/>
      <c r="AQ458" s="66"/>
      <c r="AR458" s="66"/>
    </row>
    <row r="459" spans="1:44" ht="15.75" customHeight="1">
      <c r="A459" s="59"/>
      <c r="B459" s="67"/>
      <c r="C459" s="83"/>
      <c r="D459" s="84"/>
      <c r="E459" s="84"/>
      <c r="F459" s="83"/>
      <c r="G459" s="83"/>
      <c r="H459" s="83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</row>
    <row r="460" spans="1:44" ht="15.75" customHeight="1">
      <c r="A460" s="59"/>
      <c r="B460" s="67"/>
      <c r="C460" s="83"/>
      <c r="D460" s="84"/>
      <c r="E460" s="84"/>
      <c r="F460" s="83"/>
      <c r="G460" s="83"/>
      <c r="H460" s="83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  <c r="AL460" s="66"/>
      <c r="AM460" s="66"/>
      <c r="AN460" s="66"/>
      <c r="AO460" s="66"/>
      <c r="AP460" s="66"/>
      <c r="AQ460" s="66"/>
      <c r="AR460" s="66"/>
    </row>
    <row r="461" spans="1:44" ht="15.75" customHeight="1">
      <c r="A461" s="59"/>
      <c r="B461" s="67"/>
      <c r="C461" s="83"/>
      <c r="D461" s="84"/>
      <c r="E461" s="84"/>
      <c r="F461" s="83"/>
      <c r="G461" s="83"/>
      <c r="H461" s="83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</row>
    <row r="462" spans="1:44" ht="15.75" customHeight="1">
      <c r="A462" s="59"/>
      <c r="B462" s="67"/>
      <c r="C462" s="83"/>
      <c r="D462" s="84"/>
      <c r="E462" s="84"/>
      <c r="F462" s="83"/>
      <c r="G462" s="83"/>
      <c r="H462" s="83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</row>
    <row r="463" spans="1:44" ht="15.75" customHeight="1">
      <c r="A463" s="59"/>
      <c r="B463" s="67"/>
      <c r="C463" s="83"/>
      <c r="D463" s="84"/>
      <c r="E463" s="84"/>
      <c r="F463" s="83"/>
      <c r="G463" s="83"/>
      <c r="H463" s="83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  <c r="AP463" s="66"/>
      <c r="AQ463" s="66"/>
      <c r="AR463" s="66"/>
    </row>
    <row r="464" spans="1:44" ht="15.75" customHeight="1">
      <c r="A464" s="59"/>
      <c r="B464" s="67"/>
      <c r="C464" s="83"/>
      <c r="D464" s="84"/>
      <c r="E464" s="84"/>
      <c r="F464" s="83"/>
      <c r="G464" s="83"/>
      <c r="H464" s="83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  <c r="AP464" s="66"/>
      <c r="AQ464" s="66"/>
      <c r="AR464" s="66"/>
    </row>
    <row r="465" spans="1:44" ht="15.75" customHeight="1">
      <c r="A465" s="59"/>
      <c r="B465" s="67"/>
      <c r="C465" s="83"/>
      <c r="D465" s="84"/>
      <c r="E465" s="84"/>
      <c r="F465" s="83"/>
      <c r="G465" s="83"/>
      <c r="H465" s="83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  <c r="AP465" s="66"/>
      <c r="AQ465" s="66"/>
      <c r="AR465" s="66"/>
    </row>
    <row r="466" spans="1:44" ht="15.75" customHeight="1">
      <c r="A466" s="59"/>
      <c r="B466" s="67"/>
      <c r="C466" s="83"/>
      <c r="D466" s="84"/>
      <c r="E466" s="84"/>
      <c r="F466" s="83"/>
      <c r="G466" s="83"/>
      <c r="H466" s="83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  <c r="AP466" s="66"/>
      <c r="AQ466" s="66"/>
      <c r="AR466" s="66"/>
    </row>
    <row r="467" spans="1:44" ht="15.75" customHeight="1">
      <c r="A467" s="59"/>
      <c r="B467" s="67"/>
      <c r="C467" s="83"/>
      <c r="D467" s="84"/>
      <c r="E467" s="84"/>
      <c r="F467" s="83"/>
      <c r="G467" s="83"/>
      <c r="H467" s="83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  <c r="AP467" s="66"/>
      <c r="AQ467" s="66"/>
      <c r="AR467" s="66"/>
    </row>
    <row r="468" spans="1:44" ht="15.75" customHeight="1">
      <c r="A468" s="59"/>
      <c r="B468" s="67"/>
      <c r="C468" s="83"/>
      <c r="D468" s="84"/>
      <c r="E468" s="84"/>
      <c r="F468" s="83"/>
      <c r="G468" s="83"/>
      <c r="H468" s="83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  <c r="AP468" s="66"/>
      <c r="AQ468" s="66"/>
      <c r="AR468" s="66"/>
    </row>
    <row r="469" spans="1:44" ht="15.75" customHeight="1">
      <c r="A469" s="59"/>
      <c r="B469" s="67"/>
      <c r="C469" s="83"/>
      <c r="D469" s="84"/>
      <c r="E469" s="84"/>
      <c r="F469" s="83"/>
      <c r="G469" s="83"/>
      <c r="H469" s="83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  <c r="AP469" s="66"/>
      <c r="AQ469" s="66"/>
      <c r="AR469" s="66"/>
    </row>
    <row r="470" spans="1:44" ht="15.75" customHeight="1">
      <c r="A470" s="59"/>
      <c r="B470" s="67"/>
      <c r="C470" s="83"/>
      <c r="D470" s="84"/>
      <c r="E470" s="84"/>
      <c r="F470" s="83"/>
      <c r="G470" s="83"/>
      <c r="H470" s="83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  <c r="AP470" s="66"/>
      <c r="AQ470" s="66"/>
      <c r="AR470" s="66"/>
    </row>
    <row r="471" spans="1:44" ht="15.75" customHeight="1">
      <c r="A471" s="59"/>
      <c r="B471" s="67"/>
      <c r="C471" s="83"/>
      <c r="D471" s="84"/>
      <c r="E471" s="84"/>
      <c r="F471" s="83"/>
      <c r="G471" s="83"/>
      <c r="H471" s="83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  <c r="AP471" s="66"/>
      <c r="AQ471" s="66"/>
      <c r="AR471" s="66"/>
    </row>
    <row r="472" spans="1:44" ht="15.75" customHeight="1">
      <c r="A472" s="59"/>
      <c r="B472" s="67"/>
      <c r="C472" s="83"/>
      <c r="D472" s="84"/>
      <c r="E472" s="84"/>
      <c r="F472" s="83"/>
      <c r="G472" s="83"/>
      <c r="H472" s="83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</row>
    <row r="473" spans="1:44" ht="15.75" customHeight="1">
      <c r="A473" s="59"/>
      <c r="B473" s="67"/>
      <c r="C473" s="83"/>
      <c r="D473" s="84"/>
      <c r="E473" s="84"/>
      <c r="F473" s="83"/>
      <c r="G473" s="83"/>
      <c r="H473" s="83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  <c r="AP473" s="66"/>
      <c r="AQ473" s="66"/>
      <c r="AR473" s="66"/>
    </row>
    <row r="474" spans="1:44" ht="15.75" customHeight="1">
      <c r="A474" s="59"/>
      <c r="B474" s="67"/>
      <c r="C474" s="83"/>
      <c r="D474" s="84"/>
      <c r="E474" s="84"/>
      <c r="F474" s="83"/>
      <c r="G474" s="83"/>
      <c r="H474" s="83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6"/>
      <c r="AQ474" s="66"/>
      <c r="AR474" s="66"/>
    </row>
    <row r="475" spans="1:44" ht="15.75" customHeight="1">
      <c r="A475" s="59"/>
      <c r="B475" s="67"/>
      <c r="C475" s="83"/>
      <c r="D475" s="84"/>
      <c r="E475" s="84"/>
      <c r="F475" s="83"/>
      <c r="G475" s="83"/>
      <c r="H475" s="83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</row>
    <row r="476" spans="1:44" ht="15.75" customHeight="1">
      <c r="A476" s="59"/>
      <c r="B476" s="67"/>
      <c r="C476" s="83"/>
      <c r="D476" s="84"/>
      <c r="E476" s="84"/>
      <c r="F476" s="83"/>
      <c r="G476" s="83"/>
      <c r="H476" s="83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  <c r="AP476" s="66"/>
      <c r="AQ476" s="66"/>
      <c r="AR476" s="66"/>
    </row>
    <row r="477" spans="1:44" ht="15.75" customHeight="1">
      <c r="A477" s="59"/>
      <c r="B477" s="67"/>
      <c r="C477" s="83"/>
      <c r="D477" s="84"/>
      <c r="E477" s="84"/>
      <c r="F477" s="83"/>
      <c r="G477" s="83"/>
      <c r="H477" s="83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  <c r="AP477" s="66"/>
      <c r="AQ477" s="66"/>
      <c r="AR477" s="66"/>
    </row>
    <row r="478" spans="1:44" ht="15.75" customHeight="1">
      <c r="A478" s="59"/>
      <c r="B478" s="67"/>
      <c r="C478" s="83"/>
      <c r="D478" s="84"/>
      <c r="E478" s="84"/>
      <c r="F478" s="83"/>
      <c r="G478" s="83"/>
      <c r="H478" s="83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  <c r="AP478" s="66"/>
      <c r="AQ478" s="66"/>
      <c r="AR478" s="66"/>
    </row>
    <row r="479" spans="1:44" ht="15.75" customHeight="1">
      <c r="A479" s="59"/>
      <c r="B479" s="67"/>
      <c r="C479" s="83"/>
      <c r="D479" s="84"/>
      <c r="E479" s="84"/>
      <c r="F479" s="83"/>
      <c r="G479" s="83"/>
      <c r="H479" s="83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  <c r="AP479" s="66"/>
      <c r="AQ479" s="66"/>
      <c r="AR479" s="66"/>
    </row>
    <row r="480" spans="1:44" ht="15.75" customHeight="1">
      <c r="A480" s="59"/>
      <c r="B480" s="67"/>
      <c r="C480" s="83"/>
      <c r="D480" s="84"/>
      <c r="E480" s="84"/>
      <c r="F480" s="83"/>
      <c r="G480" s="83"/>
      <c r="H480" s="83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  <c r="AP480" s="66"/>
      <c r="AQ480" s="66"/>
      <c r="AR480" s="66"/>
    </row>
    <row r="481" spans="1:44" ht="15.75" customHeight="1">
      <c r="A481" s="59"/>
      <c r="B481" s="67"/>
      <c r="C481" s="83"/>
      <c r="D481" s="84"/>
      <c r="E481" s="84"/>
      <c r="F481" s="83"/>
      <c r="G481" s="83"/>
      <c r="H481" s="83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  <c r="AP481" s="66"/>
      <c r="AQ481" s="66"/>
      <c r="AR481" s="66"/>
    </row>
    <row r="482" spans="1:44" ht="15.75" customHeight="1">
      <c r="A482" s="59"/>
      <c r="B482" s="67"/>
      <c r="C482" s="83"/>
      <c r="D482" s="84"/>
      <c r="E482" s="84"/>
      <c r="F482" s="83"/>
      <c r="G482" s="83"/>
      <c r="H482" s="83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  <c r="AP482" s="66"/>
      <c r="AQ482" s="66"/>
      <c r="AR482" s="66"/>
    </row>
    <row r="483" spans="1:44" ht="15.75" customHeight="1">
      <c r="A483" s="59"/>
      <c r="B483" s="67"/>
      <c r="C483" s="83"/>
      <c r="D483" s="84"/>
      <c r="E483" s="84"/>
      <c r="F483" s="83"/>
      <c r="G483" s="83"/>
      <c r="H483" s="83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  <c r="AP483" s="66"/>
      <c r="AQ483" s="66"/>
      <c r="AR483" s="66"/>
    </row>
    <row r="484" spans="1:44" ht="15.75" customHeight="1">
      <c r="A484" s="59"/>
      <c r="B484" s="67"/>
      <c r="C484" s="83"/>
      <c r="D484" s="84"/>
      <c r="E484" s="84"/>
      <c r="F484" s="83"/>
      <c r="G484" s="83"/>
      <c r="H484" s="83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  <c r="AP484" s="66"/>
      <c r="AQ484" s="66"/>
      <c r="AR484" s="66"/>
    </row>
    <row r="485" spans="1:44" ht="15.75" customHeight="1">
      <c r="A485" s="59"/>
      <c r="B485" s="67"/>
      <c r="C485" s="83"/>
      <c r="D485" s="84"/>
      <c r="E485" s="84"/>
      <c r="F485" s="83"/>
      <c r="G485" s="83"/>
      <c r="H485" s="83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  <c r="AL485" s="66"/>
      <c r="AM485" s="66"/>
      <c r="AN485" s="66"/>
      <c r="AO485" s="66"/>
      <c r="AP485" s="66"/>
      <c r="AQ485" s="66"/>
      <c r="AR485" s="66"/>
    </row>
    <row r="486" spans="1:44" ht="15.75" customHeight="1">
      <c r="A486" s="59"/>
      <c r="B486" s="67"/>
      <c r="C486" s="83"/>
      <c r="D486" s="84"/>
      <c r="E486" s="84"/>
      <c r="F486" s="83"/>
      <c r="G486" s="83"/>
      <c r="H486" s="83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  <c r="AL486" s="66"/>
      <c r="AM486" s="66"/>
      <c r="AN486" s="66"/>
      <c r="AO486" s="66"/>
      <c r="AP486" s="66"/>
      <c r="AQ486" s="66"/>
      <c r="AR486" s="66"/>
    </row>
    <row r="487" spans="1:44" ht="15.75" customHeight="1">
      <c r="A487" s="59"/>
      <c r="B487" s="67"/>
      <c r="C487" s="83"/>
      <c r="D487" s="84"/>
      <c r="E487" s="84"/>
      <c r="F487" s="83"/>
      <c r="G487" s="83"/>
      <c r="H487" s="83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6"/>
      <c r="AN487" s="66"/>
      <c r="AO487" s="66"/>
      <c r="AP487" s="66"/>
      <c r="AQ487" s="66"/>
      <c r="AR487" s="66"/>
    </row>
    <row r="488" spans="1:44" ht="15.75" customHeight="1">
      <c r="A488" s="59"/>
      <c r="B488" s="67"/>
      <c r="C488" s="83"/>
      <c r="D488" s="84"/>
      <c r="E488" s="84"/>
      <c r="F488" s="83"/>
      <c r="G488" s="83"/>
      <c r="H488" s="83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  <c r="AL488" s="66"/>
      <c r="AM488" s="66"/>
      <c r="AN488" s="66"/>
      <c r="AO488" s="66"/>
      <c r="AP488" s="66"/>
      <c r="AQ488" s="66"/>
      <c r="AR488" s="66"/>
    </row>
    <row r="489" spans="1:44" ht="15.75" customHeight="1">
      <c r="A489" s="59"/>
      <c r="B489" s="67"/>
      <c r="C489" s="83"/>
      <c r="D489" s="84"/>
      <c r="E489" s="84"/>
      <c r="F489" s="83"/>
      <c r="G489" s="83"/>
      <c r="H489" s="83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66"/>
      <c r="AO489" s="66"/>
      <c r="AP489" s="66"/>
      <c r="AQ489" s="66"/>
      <c r="AR489" s="66"/>
    </row>
    <row r="490" spans="1:44" ht="15.75" customHeight="1">
      <c r="A490" s="59"/>
      <c r="B490" s="67"/>
      <c r="C490" s="83"/>
      <c r="D490" s="84"/>
      <c r="E490" s="84"/>
      <c r="F490" s="83"/>
      <c r="G490" s="83"/>
      <c r="H490" s="83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66"/>
      <c r="AO490" s="66"/>
      <c r="AP490" s="66"/>
      <c r="AQ490" s="66"/>
      <c r="AR490" s="66"/>
    </row>
    <row r="491" spans="1:44" ht="15.75" customHeight="1">
      <c r="A491" s="59"/>
      <c r="B491" s="67"/>
      <c r="C491" s="83"/>
      <c r="D491" s="84"/>
      <c r="E491" s="84"/>
      <c r="F491" s="83"/>
      <c r="G491" s="83"/>
      <c r="H491" s="83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  <c r="AP491" s="66"/>
      <c r="AQ491" s="66"/>
      <c r="AR491" s="66"/>
    </row>
    <row r="492" spans="1:44" ht="15.75" customHeight="1">
      <c r="A492" s="59"/>
      <c r="B492" s="67"/>
      <c r="C492" s="83"/>
      <c r="D492" s="84"/>
      <c r="E492" s="84"/>
      <c r="F492" s="83"/>
      <c r="G492" s="83"/>
      <c r="H492" s="83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  <c r="AP492" s="66"/>
      <c r="AQ492" s="66"/>
      <c r="AR492" s="66"/>
    </row>
    <row r="493" spans="1:44" ht="15.75" customHeight="1">
      <c r="A493" s="59"/>
      <c r="B493" s="67"/>
      <c r="C493" s="83"/>
      <c r="D493" s="84"/>
      <c r="E493" s="84"/>
      <c r="F493" s="83"/>
      <c r="G493" s="83"/>
      <c r="H493" s="83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  <c r="AP493" s="66"/>
      <c r="AQ493" s="66"/>
      <c r="AR493" s="66"/>
    </row>
    <row r="494" spans="1:44" ht="15.75" customHeight="1">
      <c r="A494" s="59"/>
      <c r="B494" s="67"/>
      <c r="C494" s="83"/>
      <c r="D494" s="84"/>
      <c r="E494" s="84"/>
      <c r="F494" s="83"/>
      <c r="G494" s="83"/>
      <c r="H494" s="83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  <c r="AP494" s="66"/>
      <c r="AQ494" s="66"/>
      <c r="AR494" s="66"/>
    </row>
    <row r="495" spans="1:44" ht="15.75" customHeight="1">
      <c r="A495" s="59"/>
      <c r="B495" s="67"/>
      <c r="C495" s="83"/>
      <c r="D495" s="84"/>
      <c r="E495" s="84"/>
      <c r="F495" s="83"/>
      <c r="G495" s="83"/>
      <c r="H495" s="83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  <c r="AP495" s="66"/>
      <c r="AQ495" s="66"/>
      <c r="AR495" s="66"/>
    </row>
    <row r="496" spans="1:44" ht="15.75" customHeight="1">
      <c r="A496" s="59"/>
      <c r="B496" s="67"/>
      <c r="C496" s="83"/>
      <c r="D496" s="84"/>
      <c r="E496" s="84"/>
      <c r="F496" s="83"/>
      <c r="G496" s="83"/>
      <c r="H496" s="83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  <c r="AP496" s="66"/>
      <c r="AQ496" s="66"/>
      <c r="AR496" s="66"/>
    </row>
    <row r="497" spans="1:44" ht="15.75" customHeight="1">
      <c r="A497" s="59"/>
      <c r="B497" s="67"/>
      <c r="C497" s="83"/>
      <c r="D497" s="84"/>
      <c r="E497" s="84"/>
      <c r="F497" s="83"/>
      <c r="G497" s="83"/>
      <c r="H497" s="83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  <c r="AP497" s="66"/>
      <c r="AQ497" s="66"/>
      <c r="AR497" s="66"/>
    </row>
    <row r="498" spans="1:44" ht="15.75" customHeight="1">
      <c r="A498" s="59"/>
      <c r="B498" s="67"/>
      <c r="C498" s="83"/>
      <c r="D498" s="84"/>
      <c r="E498" s="84"/>
      <c r="F498" s="83"/>
      <c r="G498" s="83"/>
      <c r="H498" s="83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  <c r="AL498" s="66"/>
      <c r="AM498" s="66"/>
      <c r="AN498" s="66"/>
      <c r="AO498" s="66"/>
      <c r="AP498" s="66"/>
      <c r="AQ498" s="66"/>
      <c r="AR498" s="66"/>
    </row>
    <row r="499" spans="1:44" ht="15.75" customHeight="1">
      <c r="A499" s="59"/>
      <c r="B499" s="67"/>
      <c r="C499" s="83"/>
      <c r="D499" s="84"/>
      <c r="E499" s="84"/>
      <c r="F499" s="83"/>
      <c r="G499" s="83"/>
      <c r="H499" s="83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  <c r="AL499" s="66"/>
      <c r="AM499" s="66"/>
      <c r="AN499" s="66"/>
      <c r="AO499" s="66"/>
      <c r="AP499" s="66"/>
      <c r="AQ499" s="66"/>
      <c r="AR499" s="66"/>
    </row>
    <row r="500" spans="1:44" ht="15.75" customHeight="1">
      <c r="A500" s="59"/>
      <c r="B500" s="67"/>
      <c r="C500" s="83"/>
      <c r="D500" s="84"/>
      <c r="E500" s="84"/>
      <c r="F500" s="83"/>
      <c r="G500" s="83"/>
      <c r="H500" s="83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  <c r="AL500" s="66"/>
      <c r="AM500" s="66"/>
      <c r="AN500" s="66"/>
      <c r="AO500" s="66"/>
      <c r="AP500" s="66"/>
      <c r="AQ500" s="66"/>
      <c r="AR500" s="66"/>
    </row>
    <row r="501" spans="1:44" ht="15.75" customHeight="1">
      <c r="A501" s="59"/>
      <c r="B501" s="67"/>
      <c r="C501" s="83"/>
      <c r="D501" s="84"/>
      <c r="E501" s="84"/>
      <c r="F501" s="83"/>
      <c r="G501" s="83"/>
      <c r="H501" s="83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  <c r="AL501" s="66"/>
      <c r="AM501" s="66"/>
      <c r="AN501" s="66"/>
      <c r="AO501" s="66"/>
      <c r="AP501" s="66"/>
      <c r="AQ501" s="66"/>
      <c r="AR501" s="66"/>
    </row>
    <row r="502" spans="1:44" ht="15.75" customHeight="1">
      <c r="A502" s="59"/>
      <c r="B502" s="67"/>
      <c r="C502" s="83"/>
      <c r="D502" s="84"/>
      <c r="E502" s="84"/>
      <c r="F502" s="83"/>
      <c r="G502" s="83"/>
      <c r="H502" s="83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  <c r="AL502" s="66"/>
      <c r="AM502" s="66"/>
      <c r="AN502" s="66"/>
      <c r="AO502" s="66"/>
      <c r="AP502" s="66"/>
      <c r="AQ502" s="66"/>
      <c r="AR502" s="66"/>
    </row>
    <row r="503" spans="1:44" ht="15.75" customHeight="1">
      <c r="A503" s="59"/>
      <c r="B503" s="67"/>
      <c r="C503" s="83"/>
      <c r="D503" s="84"/>
      <c r="E503" s="84"/>
      <c r="F503" s="83"/>
      <c r="G503" s="83"/>
      <c r="H503" s="83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  <c r="AP503" s="66"/>
      <c r="AQ503" s="66"/>
      <c r="AR503" s="66"/>
    </row>
    <row r="504" spans="1:44" ht="15.75" customHeight="1">
      <c r="A504" s="59"/>
      <c r="B504" s="67"/>
      <c r="C504" s="83"/>
      <c r="D504" s="84"/>
      <c r="E504" s="84"/>
      <c r="F504" s="83"/>
      <c r="G504" s="83"/>
      <c r="H504" s="83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  <c r="AP504" s="66"/>
      <c r="AQ504" s="66"/>
      <c r="AR504" s="66"/>
    </row>
    <row r="505" spans="1:44" ht="15.75" customHeight="1">
      <c r="A505" s="59"/>
      <c r="B505" s="67"/>
      <c r="C505" s="83"/>
      <c r="D505" s="84"/>
      <c r="E505" s="84"/>
      <c r="F505" s="83"/>
      <c r="G505" s="83"/>
      <c r="H505" s="83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</row>
    <row r="506" spans="1:44" ht="15.75" customHeight="1">
      <c r="A506" s="59"/>
      <c r="B506" s="67"/>
      <c r="C506" s="83"/>
      <c r="D506" s="84"/>
      <c r="E506" s="84"/>
      <c r="F506" s="83"/>
      <c r="G506" s="83"/>
      <c r="H506" s="83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  <c r="AP506" s="66"/>
      <c r="AQ506" s="66"/>
      <c r="AR506" s="66"/>
    </row>
    <row r="507" spans="1:44" ht="15.75" customHeight="1">
      <c r="A507" s="59"/>
      <c r="B507" s="67"/>
      <c r="C507" s="83"/>
      <c r="D507" s="84"/>
      <c r="E507" s="84"/>
      <c r="F507" s="83"/>
      <c r="G507" s="83"/>
      <c r="H507" s="83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  <c r="AL507" s="66"/>
      <c r="AM507" s="66"/>
      <c r="AN507" s="66"/>
      <c r="AO507" s="66"/>
      <c r="AP507" s="66"/>
      <c r="AQ507" s="66"/>
      <c r="AR507" s="66"/>
    </row>
    <row r="508" spans="1:44" ht="15.75" customHeight="1">
      <c r="A508" s="59"/>
      <c r="B508" s="67"/>
      <c r="C508" s="83"/>
      <c r="D508" s="84"/>
      <c r="E508" s="84"/>
      <c r="F508" s="83"/>
      <c r="G508" s="83"/>
      <c r="H508" s="83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  <c r="AP508" s="66"/>
      <c r="AQ508" s="66"/>
      <c r="AR508" s="66"/>
    </row>
    <row r="509" spans="1:44" ht="15.75" customHeight="1">
      <c r="A509" s="59"/>
      <c r="B509" s="67"/>
      <c r="C509" s="83"/>
      <c r="D509" s="84"/>
      <c r="E509" s="84"/>
      <c r="F509" s="83"/>
      <c r="G509" s="83"/>
      <c r="H509" s="83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  <c r="AP509" s="66"/>
      <c r="AQ509" s="66"/>
      <c r="AR509" s="66"/>
    </row>
    <row r="510" spans="1:44" ht="15.75" customHeight="1">
      <c r="A510" s="59"/>
      <c r="B510" s="67"/>
      <c r="C510" s="83"/>
      <c r="D510" s="84"/>
      <c r="E510" s="84"/>
      <c r="F510" s="83"/>
      <c r="G510" s="83"/>
      <c r="H510" s="83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  <c r="AP510" s="66"/>
      <c r="AQ510" s="66"/>
      <c r="AR510" s="66"/>
    </row>
    <row r="511" spans="1:44" ht="15.75" customHeight="1">
      <c r="A511" s="59"/>
      <c r="B511" s="67"/>
      <c r="C511" s="83"/>
      <c r="D511" s="84"/>
      <c r="E511" s="84"/>
      <c r="F511" s="83"/>
      <c r="G511" s="83"/>
      <c r="H511" s="83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  <c r="AL511" s="66"/>
      <c r="AM511" s="66"/>
      <c r="AN511" s="66"/>
      <c r="AO511" s="66"/>
      <c r="AP511" s="66"/>
      <c r="AQ511" s="66"/>
      <c r="AR511" s="66"/>
    </row>
    <row r="512" spans="1:44" ht="15.75" customHeight="1">
      <c r="A512" s="59"/>
      <c r="B512" s="67"/>
      <c r="C512" s="83"/>
      <c r="D512" s="84"/>
      <c r="E512" s="84"/>
      <c r="F512" s="83"/>
      <c r="G512" s="83"/>
      <c r="H512" s="83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  <c r="AL512" s="66"/>
      <c r="AM512" s="66"/>
      <c r="AN512" s="66"/>
      <c r="AO512" s="66"/>
      <c r="AP512" s="66"/>
      <c r="AQ512" s="66"/>
      <c r="AR512" s="66"/>
    </row>
    <row r="513" spans="1:44" ht="15.75" customHeight="1">
      <c r="A513" s="59"/>
      <c r="B513" s="67"/>
      <c r="C513" s="83"/>
      <c r="D513" s="84"/>
      <c r="E513" s="84"/>
      <c r="F513" s="83"/>
      <c r="G513" s="83"/>
      <c r="H513" s="83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  <c r="AL513" s="66"/>
      <c r="AM513" s="66"/>
      <c r="AN513" s="66"/>
      <c r="AO513" s="66"/>
      <c r="AP513" s="66"/>
      <c r="AQ513" s="66"/>
      <c r="AR513" s="66"/>
    </row>
    <row r="514" spans="1:44" ht="15.75" customHeight="1">
      <c r="A514" s="59"/>
      <c r="B514" s="67"/>
      <c r="C514" s="83"/>
      <c r="D514" s="84"/>
      <c r="E514" s="84"/>
      <c r="F514" s="83"/>
      <c r="G514" s="83"/>
      <c r="H514" s="83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  <c r="AP514" s="66"/>
      <c r="AQ514" s="66"/>
      <c r="AR514" s="66"/>
    </row>
    <row r="515" spans="1:44" ht="15.75" customHeight="1">
      <c r="A515" s="59"/>
      <c r="B515" s="67"/>
      <c r="C515" s="83"/>
      <c r="D515" s="84"/>
      <c r="E515" s="84"/>
      <c r="F515" s="83"/>
      <c r="G515" s="83"/>
      <c r="H515" s="83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  <c r="AP515" s="66"/>
      <c r="AQ515" s="66"/>
      <c r="AR515" s="66"/>
    </row>
    <row r="516" spans="1:44" ht="15.75" customHeight="1">
      <c r="A516" s="59"/>
      <c r="B516" s="67"/>
      <c r="C516" s="83"/>
      <c r="D516" s="84"/>
      <c r="E516" s="84"/>
      <c r="F516" s="83"/>
      <c r="G516" s="83"/>
      <c r="H516" s="83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  <c r="AL516" s="66"/>
      <c r="AM516" s="66"/>
      <c r="AN516" s="66"/>
      <c r="AO516" s="66"/>
      <c r="AP516" s="66"/>
      <c r="AQ516" s="66"/>
      <c r="AR516" s="66"/>
    </row>
    <row r="517" spans="1:44" ht="15.75" customHeight="1">
      <c r="A517" s="59"/>
      <c r="B517" s="67"/>
      <c r="C517" s="83"/>
      <c r="D517" s="84"/>
      <c r="E517" s="84"/>
      <c r="F517" s="83"/>
      <c r="G517" s="83"/>
      <c r="H517" s="83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  <c r="AP517" s="66"/>
      <c r="AQ517" s="66"/>
      <c r="AR517" s="66"/>
    </row>
    <row r="518" spans="1:44" ht="15.75" customHeight="1">
      <c r="A518" s="59"/>
      <c r="B518" s="67"/>
      <c r="C518" s="83"/>
      <c r="D518" s="84"/>
      <c r="E518" s="84"/>
      <c r="F518" s="83"/>
      <c r="G518" s="83"/>
      <c r="H518" s="83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  <c r="AP518" s="66"/>
      <c r="AQ518" s="66"/>
      <c r="AR518" s="66"/>
    </row>
    <row r="519" spans="1:44" ht="15.75" customHeight="1">
      <c r="A519" s="59"/>
      <c r="B519" s="67"/>
      <c r="C519" s="83"/>
      <c r="D519" s="84"/>
      <c r="E519" s="84"/>
      <c r="F519" s="83"/>
      <c r="G519" s="83"/>
      <c r="H519" s="83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  <c r="AL519" s="66"/>
      <c r="AM519" s="66"/>
      <c r="AN519" s="66"/>
      <c r="AO519" s="66"/>
      <c r="AP519" s="66"/>
      <c r="AQ519" s="66"/>
      <c r="AR519" s="66"/>
    </row>
    <row r="520" spans="1:44" ht="15.75" customHeight="1">
      <c r="A520" s="59"/>
      <c r="B520" s="67"/>
      <c r="C520" s="83"/>
      <c r="D520" s="84"/>
      <c r="E520" s="84"/>
      <c r="F520" s="83"/>
      <c r="G520" s="83"/>
      <c r="H520" s="83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  <c r="AP520" s="66"/>
      <c r="AQ520" s="66"/>
      <c r="AR520" s="66"/>
    </row>
    <row r="521" spans="1:44" ht="15.75" customHeight="1">
      <c r="A521" s="59"/>
      <c r="B521" s="67"/>
      <c r="C521" s="83"/>
      <c r="D521" s="84"/>
      <c r="E521" s="84"/>
      <c r="F521" s="83"/>
      <c r="G521" s="83"/>
      <c r="H521" s="83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  <c r="AP521" s="66"/>
      <c r="AQ521" s="66"/>
      <c r="AR521" s="66"/>
    </row>
    <row r="522" spans="1:44" ht="15.75" customHeight="1">
      <c r="A522" s="59"/>
      <c r="B522" s="67"/>
      <c r="C522" s="83"/>
      <c r="D522" s="84"/>
      <c r="E522" s="84"/>
      <c r="F522" s="83"/>
      <c r="G522" s="83"/>
      <c r="H522" s="83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  <c r="AP522" s="66"/>
      <c r="AQ522" s="66"/>
      <c r="AR522" s="66"/>
    </row>
    <row r="523" spans="1:44" ht="15.75" customHeight="1">
      <c r="A523" s="59"/>
      <c r="B523" s="67"/>
      <c r="C523" s="83"/>
      <c r="D523" s="84"/>
      <c r="E523" s="84"/>
      <c r="F523" s="83"/>
      <c r="G523" s="83"/>
      <c r="H523" s="83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</row>
    <row r="524" spans="1:44" ht="15.75" customHeight="1">
      <c r="A524" s="59"/>
      <c r="B524" s="67"/>
      <c r="C524" s="83"/>
      <c r="D524" s="84"/>
      <c r="E524" s="84"/>
      <c r="F524" s="83"/>
      <c r="G524" s="83"/>
      <c r="H524" s="83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</row>
    <row r="525" spans="1:44" ht="15.75" customHeight="1">
      <c r="A525" s="59"/>
      <c r="B525" s="67"/>
      <c r="C525" s="83"/>
      <c r="D525" s="84"/>
      <c r="E525" s="84"/>
      <c r="F525" s="83"/>
      <c r="G525" s="83"/>
      <c r="H525" s="83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</row>
    <row r="526" spans="1:44" ht="15.75" customHeight="1">
      <c r="A526" s="59"/>
      <c r="B526" s="67"/>
      <c r="C526" s="83"/>
      <c r="D526" s="84"/>
      <c r="E526" s="84"/>
      <c r="F526" s="83"/>
      <c r="G526" s="83"/>
      <c r="H526" s="83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</row>
    <row r="527" spans="1:44" ht="15.75" customHeight="1">
      <c r="A527" s="59"/>
      <c r="B527" s="67"/>
      <c r="C527" s="83"/>
      <c r="D527" s="84"/>
      <c r="E527" s="84"/>
      <c r="F527" s="83"/>
      <c r="G527" s="83"/>
      <c r="H527" s="83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  <c r="AR527" s="66"/>
    </row>
    <row r="528" spans="1:44" ht="15.75" customHeight="1">
      <c r="A528" s="59"/>
      <c r="B528" s="67"/>
      <c r="C528" s="83"/>
      <c r="D528" s="84"/>
      <c r="E528" s="84"/>
      <c r="F528" s="83"/>
      <c r="G528" s="83"/>
      <c r="H528" s="83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  <c r="AP528" s="66"/>
      <c r="AQ528" s="66"/>
      <c r="AR528" s="66"/>
    </row>
    <row r="529" spans="1:44" ht="15.75" customHeight="1">
      <c r="A529" s="59"/>
      <c r="B529" s="67"/>
      <c r="C529" s="83"/>
      <c r="D529" s="84"/>
      <c r="E529" s="84"/>
      <c r="F529" s="83"/>
      <c r="G529" s="83"/>
      <c r="H529" s="83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  <c r="AP529" s="66"/>
      <c r="AQ529" s="66"/>
      <c r="AR529" s="66"/>
    </row>
    <row r="530" spans="1:44" ht="15.75" customHeight="1">
      <c r="A530" s="59"/>
      <c r="B530" s="67"/>
      <c r="C530" s="83"/>
      <c r="D530" s="84"/>
      <c r="E530" s="84"/>
      <c r="F530" s="83"/>
      <c r="G530" s="83"/>
      <c r="H530" s="83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  <c r="AP530" s="66"/>
      <c r="AQ530" s="66"/>
      <c r="AR530" s="66"/>
    </row>
    <row r="531" spans="1:44" ht="15.75" customHeight="1">
      <c r="A531" s="59"/>
      <c r="B531" s="67"/>
      <c r="C531" s="83"/>
      <c r="D531" s="84"/>
      <c r="E531" s="84"/>
      <c r="F531" s="83"/>
      <c r="G531" s="83"/>
      <c r="H531" s="83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  <c r="AP531" s="66"/>
      <c r="AQ531" s="66"/>
      <c r="AR531" s="66"/>
    </row>
    <row r="532" spans="1:44" ht="15.75" customHeight="1">
      <c r="A532" s="59"/>
      <c r="B532" s="67"/>
      <c r="C532" s="83"/>
      <c r="D532" s="84"/>
      <c r="E532" s="84"/>
      <c r="F532" s="83"/>
      <c r="G532" s="83"/>
      <c r="H532" s="83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  <c r="AP532" s="66"/>
      <c r="AQ532" s="66"/>
      <c r="AR532" s="66"/>
    </row>
    <row r="533" spans="1:44" ht="15.75" customHeight="1">
      <c r="A533" s="59"/>
      <c r="B533" s="67"/>
      <c r="C533" s="83"/>
      <c r="D533" s="84"/>
      <c r="E533" s="84"/>
      <c r="F533" s="83"/>
      <c r="G533" s="83"/>
      <c r="H533" s="83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  <c r="AP533" s="66"/>
      <c r="AQ533" s="66"/>
      <c r="AR533" s="66"/>
    </row>
    <row r="534" spans="1:44" ht="15.75" customHeight="1">
      <c r="A534" s="59"/>
      <c r="B534" s="67"/>
      <c r="C534" s="83"/>
      <c r="D534" s="84"/>
      <c r="E534" s="84"/>
      <c r="F534" s="83"/>
      <c r="G534" s="83"/>
      <c r="H534" s="83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  <c r="AP534" s="66"/>
      <c r="AQ534" s="66"/>
      <c r="AR534" s="66"/>
    </row>
    <row r="535" spans="1:44" ht="15.75" customHeight="1">
      <c r="A535" s="59"/>
      <c r="B535" s="67"/>
      <c r="C535" s="83"/>
      <c r="D535" s="84"/>
      <c r="E535" s="84"/>
      <c r="F535" s="83"/>
      <c r="G535" s="83"/>
      <c r="H535" s="83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  <c r="AP535" s="66"/>
      <c r="AQ535" s="66"/>
      <c r="AR535" s="66"/>
    </row>
    <row r="536" spans="1:44" ht="15.75" customHeight="1">
      <c r="A536" s="59"/>
      <c r="B536" s="67"/>
      <c r="C536" s="83"/>
      <c r="D536" s="84"/>
      <c r="E536" s="84"/>
      <c r="F536" s="83"/>
      <c r="G536" s="83"/>
      <c r="H536" s="83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  <c r="AP536" s="66"/>
      <c r="AQ536" s="66"/>
      <c r="AR536" s="66"/>
    </row>
    <row r="537" spans="1:44" ht="15.75" customHeight="1">
      <c r="A537" s="59"/>
      <c r="B537" s="67"/>
      <c r="C537" s="83"/>
      <c r="D537" s="84"/>
      <c r="E537" s="84"/>
      <c r="F537" s="83"/>
      <c r="G537" s="83"/>
      <c r="H537" s="83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  <c r="AP537" s="66"/>
      <c r="AQ537" s="66"/>
      <c r="AR537" s="66"/>
    </row>
    <row r="538" spans="1:44" ht="15.75" customHeight="1">
      <c r="A538" s="59"/>
      <c r="B538" s="67"/>
      <c r="C538" s="83"/>
      <c r="D538" s="84"/>
      <c r="E538" s="84"/>
      <c r="F538" s="83"/>
      <c r="G538" s="83"/>
      <c r="H538" s="83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  <c r="AP538" s="66"/>
      <c r="AQ538" s="66"/>
      <c r="AR538" s="66"/>
    </row>
    <row r="539" spans="1:44" ht="15.75" customHeight="1">
      <c r="A539" s="59"/>
      <c r="B539" s="67"/>
      <c r="C539" s="83"/>
      <c r="D539" s="84"/>
      <c r="E539" s="84"/>
      <c r="F539" s="83"/>
      <c r="G539" s="83"/>
      <c r="H539" s="83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  <c r="AP539" s="66"/>
      <c r="AQ539" s="66"/>
      <c r="AR539" s="66"/>
    </row>
    <row r="540" spans="1:44" ht="15.75" customHeight="1">
      <c r="A540" s="59"/>
      <c r="B540" s="67"/>
      <c r="C540" s="83"/>
      <c r="D540" s="84"/>
      <c r="E540" s="84"/>
      <c r="F540" s="83"/>
      <c r="G540" s="83"/>
      <c r="H540" s="83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  <c r="AP540" s="66"/>
      <c r="AQ540" s="66"/>
      <c r="AR540" s="66"/>
    </row>
    <row r="541" spans="1:44" ht="15.75" customHeight="1">
      <c r="A541" s="59"/>
      <c r="B541" s="67"/>
      <c r="C541" s="83"/>
      <c r="D541" s="84"/>
      <c r="E541" s="84"/>
      <c r="F541" s="83"/>
      <c r="G541" s="83"/>
      <c r="H541" s="83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</row>
    <row r="542" spans="1:44" ht="15.75" customHeight="1">
      <c r="A542" s="59"/>
      <c r="B542" s="67"/>
      <c r="C542" s="83"/>
      <c r="D542" s="84"/>
      <c r="E542" s="84"/>
      <c r="F542" s="83"/>
      <c r="G542" s="83"/>
      <c r="H542" s="83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  <c r="AP542" s="66"/>
      <c r="AQ542" s="66"/>
      <c r="AR542" s="66"/>
    </row>
    <row r="543" spans="1:44" ht="15.75" customHeight="1">
      <c r="A543" s="59"/>
      <c r="B543" s="67"/>
      <c r="C543" s="83"/>
      <c r="D543" s="84"/>
      <c r="E543" s="84"/>
      <c r="F543" s="83"/>
      <c r="G543" s="83"/>
      <c r="H543" s="83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</row>
    <row r="544" spans="1:44" ht="15.75" customHeight="1">
      <c r="A544" s="59"/>
      <c r="B544" s="67"/>
      <c r="C544" s="83"/>
      <c r="D544" s="84"/>
      <c r="E544" s="84"/>
      <c r="F544" s="83"/>
      <c r="G544" s="83"/>
      <c r="H544" s="83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  <c r="AP544" s="66"/>
      <c r="AQ544" s="66"/>
      <c r="AR544" s="66"/>
    </row>
    <row r="545" spans="1:44" ht="15.75" customHeight="1">
      <c r="A545" s="59"/>
      <c r="B545" s="67"/>
      <c r="C545" s="83"/>
      <c r="D545" s="84"/>
      <c r="E545" s="84"/>
      <c r="F545" s="83"/>
      <c r="G545" s="83"/>
      <c r="H545" s="83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  <c r="AP545" s="66"/>
      <c r="AQ545" s="66"/>
      <c r="AR545" s="66"/>
    </row>
    <row r="546" spans="1:44" ht="15.75" customHeight="1">
      <c r="A546" s="59"/>
      <c r="B546" s="67"/>
      <c r="C546" s="83"/>
      <c r="D546" s="84"/>
      <c r="E546" s="84"/>
      <c r="F546" s="83"/>
      <c r="G546" s="83"/>
      <c r="H546" s="83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</row>
    <row r="547" spans="1:44" ht="15.75" customHeight="1">
      <c r="A547" s="59"/>
      <c r="B547" s="67"/>
      <c r="C547" s="83"/>
      <c r="D547" s="84"/>
      <c r="E547" s="84"/>
      <c r="F547" s="83"/>
      <c r="G547" s="83"/>
      <c r="H547" s="83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  <c r="AP547" s="66"/>
      <c r="AQ547" s="66"/>
      <c r="AR547" s="66"/>
    </row>
    <row r="548" spans="1:44" ht="15.75" customHeight="1">
      <c r="A548" s="59"/>
      <c r="B548" s="67"/>
      <c r="C548" s="83"/>
      <c r="D548" s="84"/>
      <c r="E548" s="84"/>
      <c r="F548" s="83"/>
      <c r="G548" s="83"/>
      <c r="H548" s="83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  <c r="AP548" s="66"/>
      <c r="AQ548" s="66"/>
      <c r="AR548" s="66"/>
    </row>
    <row r="549" spans="1:44" ht="15.75" customHeight="1">
      <c r="A549" s="59"/>
      <c r="B549" s="67"/>
      <c r="C549" s="83"/>
      <c r="D549" s="84"/>
      <c r="E549" s="84"/>
      <c r="F549" s="83"/>
      <c r="G549" s="83"/>
      <c r="H549" s="83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  <c r="AL549" s="66"/>
      <c r="AM549" s="66"/>
      <c r="AN549" s="66"/>
      <c r="AO549" s="66"/>
      <c r="AP549" s="66"/>
      <c r="AQ549" s="66"/>
      <c r="AR549" s="66"/>
    </row>
    <row r="550" spans="1:44" ht="15.75" customHeight="1">
      <c r="A550" s="59"/>
      <c r="B550" s="67"/>
      <c r="C550" s="83"/>
      <c r="D550" s="84"/>
      <c r="E550" s="84"/>
      <c r="F550" s="83"/>
      <c r="G550" s="83"/>
      <c r="H550" s="83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  <c r="AP550" s="66"/>
      <c r="AQ550" s="66"/>
      <c r="AR550" s="66"/>
    </row>
    <row r="551" spans="1:44" ht="15.75" customHeight="1">
      <c r="A551" s="59"/>
      <c r="B551" s="67"/>
      <c r="C551" s="83"/>
      <c r="D551" s="84"/>
      <c r="E551" s="84"/>
      <c r="F551" s="83"/>
      <c r="G551" s="83"/>
      <c r="H551" s="83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  <c r="AP551" s="66"/>
      <c r="AQ551" s="66"/>
      <c r="AR551" s="66"/>
    </row>
    <row r="552" spans="1:44" ht="15.75" customHeight="1">
      <c r="A552" s="59"/>
      <c r="B552" s="67"/>
      <c r="C552" s="83"/>
      <c r="D552" s="84"/>
      <c r="E552" s="84"/>
      <c r="F552" s="83"/>
      <c r="G552" s="83"/>
      <c r="H552" s="83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  <c r="AP552" s="66"/>
      <c r="AQ552" s="66"/>
      <c r="AR552" s="66"/>
    </row>
    <row r="553" spans="1:44" ht="15.75" customHeight="1">
      <c r="A553" s="59"/>
      <c r="B553" s="67"/>
      <c r="C553" s="83"/>
      <c r="D553" s="84"/>
      <c r="E553" s="84"/>
      <c r="F553" s="83"/>
      <c r="G553" s="83"/>
      <c r="H553" s="83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  <c r="AP553" s="66"/>
      <c r="AQ553" s="66"/>
      <c r="AR553" s="66"/>
    </row>
    <row r="554" spans="1:44" ht="15.75" customHeight="1">
      <c r="A554" s="59"/>
      <c r="B554" s="67"/>
      <c r="C554" s="83"/>
      <c r="D554" s="84"/>
      <c r="E554" s="84"/>
      <c r="F554" s="83"/>
      <c r="G554" s="83"/>
      <c r="H554" s="83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  <c r="AL554" s="66"/>
      <c r="AM554" s="66"/>
      <c r="AN554" s="66"/>
      <c r="AO554" s="66"/>
      <c r="AP554" s="66"/>
      <c r="AQ554" s="66"/>
      <c r="AR554" s="66"/>
    </row>
    <row r="555" spans="1:44" ht="15.75" customHeight="1">
      <c r="A555" s="59"/>
      <c r="B555" s="67"/>
      <c r="C555" s="83"/>
      <c r="D555" s="84"/>
      <c r="E555" s="84"/>
      <c r="F555" s="83"/>
      <c r="G555" s="83"/>
      <c r="H555" s="83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  <c r="AL555" s="66"/>
      <c r="AM555" s="66"/>
      <c r="AN555" s="66"/>
      <c r="AO555" s="66"/>
      <c r="AP555" s="66"/>
      <c r="AQ555" s="66"/>
      <c r="AR555" s="66"/>
    </row>
    <row r="556" spans="1:44" ht="15.75" customHeight="1">
      <c r="A556" s="59"/>
      <c r="B556" s="67"/>
      <c r="C556" s="83"/>
      <c r="D556" s="84"/>
      <c r="E556" s="84"/>
      <c r="F556" s="83"/>
      <c r="G556" s="83"/>
      <c r="H556" s="83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  <c r="AL556" s="66"/>
      <c r="AM556" s="66"/>
      <c r="AN556" s="66"/>
      <c r="AO556" s="66"/>
      <c r="AP556" s="66"/>
      <c r="AQ556" s="66"/>
      <c r="AR556" s="66"/>
    </row>
    <row r="557" spans="1:44" ht="15.75" customHeight="1">
      <c r="A557" s="59"/>
      <c r="B557" s="67"/>
      <c r="C557" s="83"/>
      <c r="D557" s="84"/>
      <c r="E557" s="84"/>
      <c r="F557" s="83"/>
      <c r="G557" s="83"/>
      <c r="H557" s="83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  <c r="AL557" s="66"/>
      <c r="AM557" s="66"/>
      <c r="AN557" s="66"/>
      <c r="AO557" s="66"/>
      <c r="AP557" s="66"/>
      <c r="AQ557" s="66"/>
      <c r="AR557" s="66"/>
    </row>
    <row r="558" spans="1:44" ht="15.75" customHeight="1">
      <c r="A558" s="59"/>
      <c r="B558" s="67"/>
      <c r="C558" s="83"/>
      <c r="D558" s="84"/>
      <c r="E558" s="84"/>
      <c r="F558" s="83"/>
      <c r="G558" s="83"/>
      <c r="H558" s="83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  <c r="AL558" s="66"/>
      <c r="AM558" s="66"/>
      <c r="AN558" s="66"/>
      <c r="AO558" s="66"/>
      <c r="AP558" s="66"/>
      <c r="AQ558" s="66"/>
      <c r="AR558" s="66"/>
    </row>
    <row r="559" spans="1:44" ht="15.75" customHeight="1">
      <c r="A559" s="59"/>
      <c r="B559" s="67"/>
      <c r="C559" s="83"/>
      <c r="D559" s="84"/>
      <c r="E559" s="84"/>
      <c r="F559" s="83"/>
      <c r="G559" s="83"/>
      <c r="H559" s="83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  <c r="AL559" s="66"/>
      <c r="AM559" s="66"/>
      <c r="AN559" s="66"/>
      <c r="AO559" s="66"/>
      <c r="AP559" s="66"/>
      <c r="AQ559" s="66"/>
      <c r="AR559" s="66"/>
    </row>
    <row r="560" spans="1:44" ht="15.75" customHeight="1">
      <c r="A560" s="59"/>
      <c r="B560" s="67"/>
      <c r="C560" s="83"/>
      <c r="D560" s="84"/>
      <c r="E560" s="84"/>
      <c r="F560" s="83"/>
      <c r="G560" s="83"/>
      <c r="H560" s="83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  <c r="AL560" s="66"/>
      <c r="AM560" s="66"/>
      <c r="AN560" s="66"/>
      <c r="AO560" s="66"/>
      <c r="AP560" s="66"/>
      <c r="AQ560" s="66"/>
      <c r="AR560" s="66"/>
    </row>
    <row r="561" spans="1:44" ht="15.75" customHeight="1">
      <c r="A561" s="59"/>
      <c r="B561" s="67"/>
      <c r="C561" s="83"/>
      <c r="D561" s="84"/>
      <c r="E561" s="84"/>
      <c r="F561" s="83"/>
      <c r="G561" s="83"/>
      <c r="H561" s="83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  <c r="AL561" s="66"/>
      <c r="AM561" s="66"/>
      <c r="AN561" s="66"/>
      <c r="AO561" s="66"/>
      <c r="AP561" s="66"/>
      <c r="AQ561" s="66"/>
      <c r="AR561" s="66"/>
    </row>
    <row r="562" spans="1:44" ht="15.75" customHeight="1">
      <c r="A562" s="59"/>
      <c r="B562" s="67"/>
      <c r="C562" s="83"/>
      <c r="D562" s="84"/>
      <c r="E562" s="84"/>
      <c r="F562" s="83"/>
      <c r="G562" s="83"/>
      <c r="H562" s="83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  <c r="AL562" s="66"/>
      <c r="AM562" s="66"/>
      <c r="AN562" s="66"/>
      <c r="AO562" s="66"/>
      <c r="AP562" s="66"/>
      <c r="AQ562" s="66"/>
      <c r="AR562" s="66"/>
    </row>
    <row r="563" spans="1:44" ht="15.75" customHeight="1">
      <c r="A563" s="59"/>
      <c r="B563" s="67"/>
      <c r="C563" s="83"/>
      <c r="D563" s="84"/>
      <c r="E563" s="84"/>
      <c r="F563" s="83"/>
      <c r="G563" s="83"/>
      <c r="H563" s="83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  <c r="AL563" s="66"/>
      <c r="AM563" s="66"/>
      <c r="AN563" s="66"/>
      <c r="AO563" s="66"/>
      <c r="AP563" s="66"/>
      <c r="AQ563" s="66"/>
      <c r="AR563" s="66"/>
    </row>
    <row r="564" spans="1:44" ht="15.75" customHeight="1">
      <c r="A564" s="59"/>
      <c r="B564" s="67"/>
      <c r="C564" s="83"/>
      <c r="D564" s="84"/>
      <c r="E564" s="84"/>
      <c r="F564" s="83"/>
      <c r="G564" s="83"/>
      <c r="H564" s="83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  <c r="AL564" s="66"/>
      <c r="AM564" s="66"/>
      <c r="AN564" s="66"/>
      <c r="AO564" s="66"/>
      <c r="AP564" s="66"/>
      <c r="AQ564" s="66"/>
      <c r="AR564" s="66"/>
    </row>
    <row r="565" spans="1:44" ht="15.75" customHeight="1">
      <c r="A565" s="59"/>
      <c r="B565" s="67"/>
      <c r="C565" s="83"/>
      <c r="D565" s="84"/>
      <c r="E565" s="84"/>
      <c r="F565" s="83"/>
      <c r="G565" s="83"/>
      <c r="H565" s="83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  <c r="AL565" s="66"/>
      <c r="AM565" s="66"/>
      <c r="AN565" s="66"/>
      <c r="AO565" s="66"/>
      <c r="AP565" s="66"/>
      <c r="AQ565" s="66"/>
      <c r="AR565" s="66"/>
    </row>
    <row r="566" spans="1:44" ht="15.75" customHeight="1">
      <c r="A566" s="59"/>
      <c r="B566" s="67"/>
      <c r="C566" s="83"/>
      <c r="D566" s="84"/>
      <c r="E566" s="84"/>
      <c r="F566" s="83"/>
      <c r="G566" s="83"/>
      <c r="H566" s="83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  <c r="AL566" s="66"/>
      <c r="AM566" s="66"/>
      <c r="AN566" s="66"/>
      <c r="AO566" s="66"/>
      <c r="AP566" s="66"/>
      <c r="AQ566" s="66"/>
      <c r="AR566" s="66"/>
    </row>
    <row r="567" spans="1:44" ht="15.75" customHeight="1">
      <c r="A567" s="59"/>
      <c r="B567" s="67"/>
      <c r="C567" s="83"/>
      <c r="D567" s="84"/>
      <c r="E567" s="84"/>
      <c r="F567" s="83"/>
      <c r="G567" s="83"/>
      <c r="H567" s="83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  <c r="AL567" s="66"/>
      <c r="AM567" s="66"/>
      <c r="AN567" s="66"/>
      <c r="AO567" s="66"/>
      <c r="AP567" s="66"/>
      <c r="AQ567" s="66"/>
      <c r="AR567" s="66"/>
    </row>
    <row r="568" spans="1:44" ht="15.75" customHeight="1">
      <c r="A568" s="59"/>
      <c r="B568" s="67"/>
      <c r="C568" s="83"/>
      <c r="D568" s="84"/>
      <c r="E568" s="84"/>
      <c r="F568" s="83"/>
      <c r="G568" s="83"/>
      <c r="H568" s="83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  <c r="AL568" s="66"/>
      <c r="AM568" s="66"/>
      <c r="AN568" s="66"/>
      <c r="AO568" s="66"/>
      <c r="AP568" s="66"/>
      <c r="AQ568" s="66"/>
      <c r="AR568" s="66"/>
    </row>
    <row r="569" spans="1:44" ht="15.75" customHeight="1">
      <c r="A569" s="59"/>
      <c r="B569" s="67"/>
      <c r="C569" s="83"/>
      <c r="D569" s="84"/>
      <c r="E569" s="84"/>
      <c r="F569" s="83"/>
      <c r="G569" s="83"/>
      <c r="H569" s="83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  <c r="AL569" s="66"/>
      <c r="AM569" s="66"/>
      <c r="AN569" s="66"/>
      <c r="AO569" s="66"/>
      <c r="AP569" s="66"/>
      <c r="AQ569" s="66"/>
      <c r="AR569" s="66"/>
    </row>
    <row r="570" spans="1:44" ht="15.75" customHeight="1">
      <c r="A570" s="59"/>
      <c r="B570" s="67"/>
      <c r="C570" s="83"/>
      <c r="D570" s="84"/>
      <c r="E570" s="84"/>
      <c r="F570" s="83"/>
      <c r="G570" s="83"/>
      <c r="H570" s="83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  <c r="AL570" s="66"/>
      <c r="AM570" s="66"/>
      <c r="AN570" s="66"/>
      <c r="AO570" s="66"/>
      <c r="AP570" s="66"/>
      <c r="AQ570" s="66"/>
      <c r="AR570" s="66"/>
    </row>
    <row r="571" spans="1:44" ht="15.75" customHeight="1">
      <c r="A571" s="59"/>
      <c r="B571" s="67"/>
      <c r="C571" s="83"/>
      <c r="D571" s="84"/>
      <c r="E571" s="84"/>
      <c r="F571" s="83"/>
      <c r="G571" s="83"/>
      <c r="H571" s="83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  <c r="AL571" s="66"/>
      <c r="AM571" s="66"/>
      <c r="AN571" s="66"/>
      <c r="AO571" s="66"/>
      <c r="AP571" s="66"/>
      <c r="AQ571" s="66"/>
      <c r="AR571" s="66"/>
    </row>
    <row r="572" spans="1:44" ht="15.75" customHeight="1">
      <c r="A572" s="59"/>
      <c r="B572" s="67"/>
      <c r="C572" s="83"/>
      <c r="D572" s="84"/>
      <c r="E572" s="84"/>
      <c r="F572" s="83"/>
      <c r="G572" s="83"/>
      <c r="H572" s="83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  <c r="AL572" s="66"/>
      <c r="AM572" s="66"/>
      <c r="AN572" s="66"/>
      <c r="AO572" s="66"/>
      <c r="AP572" s="66"/>
      <c r="AQ572" s="66"/>
      <c r="AR572" s="66"/>
    </row>
    <row r="573" spans="1:44" ht="15.75" customHeight="1">
      <c r="A573" s="59"/>
      <c r="B573" s="67"/>
      <c r="C573" s="83"/>
      <c r="D573" s="84"/>
      <c r="E573" s="84"/>
      <c r="F573" s="83"/>
      <c r="G573" s="83"/>
      <c r="H573" s="83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  <c r="AL573" s="66"/>
      <c r="AM573" s="66"/>
      <c r="AN573" s="66"/>
      <c r="AO573" s="66"/>
      <c r="AP573" s="66"/>
      <c r="AQ573" s="66"/>
      <c r="AR573" s="66"/>
    </row>
    <row r="574" spans="1:44" ht="15.75" customHeight="1">
      <c r="A574" s="59"/>
      <c r="B574" s="67"/>
      <c r="C574" s="83"/>
      <c r="D574" s="84"/>
      <c r="E574" s="84"/>
      <c r="F574" s="83"/>
      <c r="G574" s="83"/>
      <c r="H574" s="83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  <c r="AL574" s="66"/>
      <c r="AM574" s="66"/>
      <c r="AN574" s="66"/>
      <c r="AO574" s="66"/>
      <c r="AP574" s="66"/>
      <c r="AQ574" s="66"/>
      <c r="AR574" s="66"/>
    </row>
    <row r="575" spans="1:44" ht="15.75" customHeight="1">
      <c r="A575" s="59"/>
      <c r="B575" s="67"/>
      <c r="C575" s="83"/>
      <c r="D575" s="84"/>
      <c r="E575" s="84"/>
      <c r="F575" s="83"/>
      <c r="G575" s="83"/>
      <c r="H575" s="83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  <c r="AL575" s="66"/>
      <c r="AM575" s="66"/>
      <c r="AN575" s="66"/>
      <c r="AO575" s="66"/>
      <c r="AP575" s="66"/>
      <c r="AQ575" s="66"/>
      <c r="AR575" s="66"/>
    </row>
    <row r="576" spans="1:44" ht="15.75" customHeight="1">
      <c r="A576" s="59"/>
      <c r="B576" s="67"/>
      <c r="C576" s="83"/>
      <c r="D576" s="84"/>
      <c r="E576" s="84"/>
      <c r="F576" s="83"/>
      <c r="G576" s="83"/>
      <c r="H576" s="83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6"/>
      <c r="AR576" s="66"/>
    </row>
    <row r="577" spans="1:44" ht="15.75" customHeight="1">
      <c r="A577" s="59"/>
      <c r="B577" s="67"/>
      <c r="C577" s="83"/>
      <c r="D577" s="84"/>
      <c r="E577" s="84"/>
      <c r="F577" s="83"/>
      <c r="G577" s="83"/>
      <c r="H577" s="83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  <c r="AL577" s="66"/>
      <c r="AM577" s="66"/>
      <c r="AN577" s="66"/>
      <c r="AO577" s="66"/>
      <c r="AP577" s="66"/>
      <c r="AQ577" s="66"/>
      <c r="AR577" s="66"/>
    </row>
    <row r="578" spans="1:44" ht="15.75" customHeight="1">
      <c r="A578" s="59"/>
      <c r="B578" s="67"/>
      <c r="C578" s="83"/>
      <c r="D578" s="84"/>
      <c r="E578" s="84"/>
      <c r="F578" s="83"/>
      <c r="G578" s="83"/>
      <c r="H578" s="83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  <c r="AL578" s="66"/>
      <c r="AM578" s="66"/>
      <c r="AN578" s="66"/>
      <c r="AO578" s="66"/>
      <c r="AP578" s="66"/>
      <c r="AQ578" s="66"/>
      <c r="AR578" s="66"/>
    </row>
    <row r="579" spans="1:44" ht="15.75" customHeight="1">
      <c r="A579" s="59"/>
      <c r="B579" s="67"/>
      <c r="C579" s="83"/>
      <c r="D579" s="84"/>
      <c r="E579" s="84"/>
      <c r="F579" s="83"/>
      <c r="G579" s="83"/>
      <c r="H579" s="83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  <c r="AL579" s="66"/>
      <c r="AM579" s="66"/>
      <c r="AN579" s="66"/>
      <c r="AO579" s="66"/>
      <c r="AP579" s="66"/>
      <c r="AQ579" s="66"/>
      <c r="AR579" s="66"/>
    </row>
    <row r="580" spans="1:44" ht="15.75" customHeight="1">
      <c r="A580" s="59"/>
      <c r="B580" s="67"/>
      <c r="C580" s="83"/>
      <c r="D580" s="84"/>
      <c r="E580" s="84"/>
      <c r="F580" s="83"/>
      <c r="G580" s="83"/>
      <c r="H580" s="83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  <c r="AL580" s="66"/>
      <c r="AM580" s="66"/>
      <c r="AN580" s="66"/>
      <c r="AO580" s="66"/>
      <c r="AP580" s="66"/>
      <c r="AQ580" s="66"/>
      <c r="AR580" s="66"/>
    </row>
    <row r="581" spans="1:44" ht="15.75" customHeight="1">
      <c r="A581" s="59"/>
      <c r="B581" s="67"/>
      <c r="C581" s="83"/>
      <c r="D581" s="84"/>
      <c r="E581" s="84"/>
      <c r="F581" s="83"/>
      <c r="G581" s="83"/>
      <c r="H581" s="83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  <c r="AL581" s="66"/>
      <c r="AM581" s="66"/>
      <c r="AN581" s="66"/>
      <c r="AO581" s="66"/>
      <c r="AP581" s="66"/>
      <c r="AQ581" s="66"/>
      <c r="AR581" s="66"/>
    </row>
    <row r="582" spans="1:44" ht="15.75" customHeight="1">
      <c r="A582" s="59"/>
      <c r="B582" s="67"/>
      <c r="C582" s="83"/>
      <c r="D582" s="84"/>
      <c r="E582" s="84"/>
      <c r="F582" s="83"/>
      <c r="G582" s="83"/>
      <c r="H582" s="83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  <c r="AL582" s="66"/>
      <c r="AM582" s="66"/>
      <c r="AN582" s="66"/>
      <c r="AO582" s="66"/>
      <c r="AP582" s="66"/>
      <c r="AQ582" s="66"/>
      <c r="AR582" s="66"/>
    </row>
    <row r="583" spans="1:44" ht="15.75" customHeight="1">
      <c r="A583" s="59"/>
      <c r="B583" s="67"/>
      <c r="C583" s="83"/>
      <c r="D583" s="84"/>
      <c r="E583" s="84"/>
      <c r="F583" s="83"/>
      <c r="G583" s="83"/>
      <c r="H583" s="83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  <c r="AL583" s="66"/>
      <c r="AM583" s="66"/>
      <c r="AN583" s="66"/>
      <c r="AO583" s="66"/>
      <c r="AP583" s="66"/>
      <c r="AQ583" s="66"/>
      <c r="AR583" s="66"/>
    </row>
    <row r="584" spans="1:44" ht="15.75" customHeight="1">
      <c r="A584" s="59"/>
      <c r="B584" s="67"/>
      <c r="C584" s="83"/>
      <c r="D584" s="84"/>
      <c r="E584" s="84"/>
      <c r="F584" s="83"/>
      <c r="G584" s="83"/>
      <c r="H584" s="83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  <c r="AL584" s="66"/>
      <c r="AM584" s="66"/>
      <c r="AN584" s="66"/>
      <c r="AO584" s="66"/>
      <c r="AP584" s="66"/>
      <c r="AQ584" s="66"/>
      <c r="AR584" s="66"/>
    </row>
    <row r="585" spans="1:44" ht="15.75" customHeight="1">
      <c r="A585" s="59"/>
      <c r="B585" s="67"/>
      <c r="C585" s="83"/>
      <c r="D585" s="84"/>
      <c r="E585" s="84"/>
      <c r="F585" s="83"/>
      <c r="G585" s="83"/>
      <c r="H585" s="83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  <c r="AL585" s="66"/>
      <c r="AM585" s="66"/>
      <c r="AN585" s="66"/>
      <c r="AO585" s="66"/>
      <c r="AP585" s="66"/>
      <c r="AQ585" s="66"/>
      <c r="AR585" s="66"/>
    </row>
    <row r="586" spans="1:44" ht="15.75" customHeight="1">
      <c r="A586" s="59"/>
      <c r="B586" s="67"/>
      <c r="C586" s="83"/>
      <c r="D586" s="84"/>
      <c r="E586" s="84"/>
      <c r="F586" s="83"/>
      <c r="G586" s="83"/>
      <c r="H586" s="83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  <c r="AL586" s="66"/>
      <c r="AM586" s="66"/>
      <c r="AN586" s="66"/>
      <c r="AO586" s="66"/>
      <c r="AP586" s="66"/>
      <c r="AQ586" s="66"/>
      <c r="AR586" s="66"/>
    </row>
    <row r="587" spans="1:44" ht="15.75" customHeight="1">
      <c r="A587" s="59"/>
      <c r="B587" s="67"/>
      <c r="C587" s="83"/>
      <c r="D587" s="84"/>
      <c r="E587" s="84"/>
      <c r="F587" s="83"/>
      <c r="G587" s="83"/>
      <c r="H587" s="83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  <c r="AL587" s="66"/>
      <c r="AM587" s="66"/>
      <c r="AN587" s="66"/>
      <c r="AO587" s="66"/>
      <c r="AP587" s="66"/>
      <c r="AQ587" s="66"/>
      <c r="AR587" s="66"/>
    </row>
    <row r="588" spans="1:44" ht="15.75" customHeight="1">
      <c r="A588" s="59"/>
      <c r="B588" s="67"/>
      <c r="C588" s="83"/>
      <c r="D588" s="84"/>
      <c r="E588" s="84"/>
      <c r="F588" s="83"/>
      <c r="G588" s="83"/>
      <c r="H588" s="83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  <c r="AL588" s="66"/>
      <c r="AM588" s="66"/>
      <c r="AN588" s="66"/>
      <c r="AO588" s="66"/>
      <c r="AP588" s="66"/>
      <c r="AQ588" s="66"/>
      <c r="AR588" s="66"/>
    </row>
    <row r="589" spans="1:44" ht="15.75" customHeight="1">
      <c r="A589" s="59"/>
      <c r="B589" s="67"/>
      <c r="C589" s="83"/>
      <c r="D589" s="84"/>
      <c r="E589" s="84"/>
      <c r="F589" s="83"/>
      <c r="G589" s="83"/>
      <c r="H589" s="83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  <c r="AL589" s="66"/>
      <c r="AM589" s="66"/>
      <c r="AN589" s="66"/>
      <c r="AO589" s="66"/>
      <c r="AP589" s="66"/>
      <c r="AQ589" s="66"/>
      <c r="AR589" s="66"/>
    </row>
    <row r="590" spans="1:44" ht="15.75" customHeight="1">
      <c r="A590" s="59"/>
      <c r="B590" s="67"/>
      <c r="C590" s="83"/>
      <c r="D590" s="84"/>
      <c r="E590" s="84"/>
      <c r="F590" s="83"/>
      <c r="G590" s="83"/>
      <c r="H590" s="83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  <c r="AL590" s="66"/>
      <c r="AM590" s="66"/>
      <c r="AN590" s="66"/>
      <c r="AO590" s="66"/>
      <c r="AP590" s="66"/>
      <c r="AQ590" s="66"/>
      <c r="AR590" s="66"/>
    </row>
    <row r="591" spans="1:44" ht="15.75" customHeight="1">
      <c r="A591" s="59"/>
      <c r="B591" s="67"/>
      <c r="C591" s="83"/>
      <c r="D591" s="84"/>
      <c r="E591" s="84"/>
      <c r="F591" s="83"/>
      <c r="G591" s="83"/>
      <c r="H591" s="83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  <c r="AL591" s="66"/>
      <c r="AM591" s="66"/>
      <c r="AN591" s="66"/>
      <c r="AO591" s="66"/>
      <c r="AP591" s="66"/>
      <c r="AQ591" s="66"/>
      <c r="AR591" s="66"/>
    </row>
    <row r="592" spans="1:44" ht="15.75" customHeight="1">
      <c r="A592" s="59"/>
      <c r="B592" s="67"/>
      <c r="C592" s="83"/>
      <c r="D592" s="84"/>
      <c r="E592" s="84"/>
      <c r="F592" s="83"/>
      <c r="G592" s="83"/>
      <c r="H592" s="83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  <c r="AL592" s="66"/>
      <c r="AM592" s="66"/>
      <c r="AN592" s="66"/>
      <c r="AO592" s="66"/>
      <c r="AP592" s="66"/>
      <c r="AQ592" s="66"/>
      <c r="AR592" s="66"/>
    </row>
    <row r="593" spans="1:44" ht="15.75" customHeight="1">
      <c r="A593" s="59"/>
      <c r="B593" s="67"/>
      <c r="C593" s="83"/>
      <c r="D593" s="84"/>
      <c r="E593" s="84"/>
      <c r="F593" s="83"/>
      <c r="G593" s="83"/>
      <c r="H593" s="83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  <c r="AL593" s="66"/>
      <c r="AM593" s="66"/>
      <c r="AN593" s="66"/>
      <c r="AO593" s="66"/>
      <c r="AP593" s="66"/>
      <c r="AQ593" s="66"/>
      <c r="AR593" s="66"/>
    </row>
    <row r="594" spans="1:44" ht="15.75" customHeight="1">
      <c r="A594" s="59"/>
      <c r="B594" s="67"/>
      <c r="C594" s="83"/>
      <c r="D594" s="84"/>
      <c r="E594" s="84"/>
      <c r="F594" s="83"/>
      <c r="G594" s="83"/>
      <c r="H594" s="83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  <c r="AL594" s="66"/>
      <c r="AM594" s="66"/>
      <c r="AN594" s="66"/>
      <c r="AO594" s="66"/>
      <c r="AP594" s="66"/>
      <c r="AQ594" s="66"/>
      <c r="AR594" s="66"/>
    </row>
    <row r="595" spans="1:44" ht="15.75" customHeight="1">
      <c r="A595" s="59"/>
      <c r="B595" s="67"/>
      <c r="C595" s="83"/>
      <c r="D595" s="84"/>
      <c r="E595" s="84"/>
      <c r="F595" s="83"/>
      <c r="G595" s="83"/>
      <c r="H595" s="83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  <c r="AL595" s="66"/>
      <c r="AM595" s="66"/>
      <c r="AN595" s="66"/>
      <c r="AO595" s="66"/>
      <c r="AP595" s="66"/>
      <c r="AQ595" s="66"/>
      <c r="AR595" s="66"/>
    </row>
    <row r="596" spans="1:44" ht="15.75" customHeight="1">
      <c r="A596" s="59"/>
      <c r="B596" s="67"/>
      <c r="C596" s="83"/>
      <c r="D596" s="84"/>
      <c r="E596" s="84"/>
      <c r="F596" s="83"/>
      <c r="G596" s="83"/>
      <c r="H596" s="83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  <c r="AL596" s="66"/>
      <c r="AM596" s="66"/>
      <c r="AN596" s="66"/>
      <c r="AO596" s="66"/>
      <c r="AP596" s="66"/>
      <c r="AQ596" s="66"/>
      <c r="AR596" s="66"/>
    </row>
    <row r="597" spans="1:44" ht="15.75" customHeight="1">
      <c r="A597" s="59"/>
      <c r="B597" s="67"/>
      <c r="C597" s="83"/>
      <c r="D597" s="84"/>
      <c r="E597" s="84"/>
      <c r="F597" s="83"/>
      <c r="G597" s="83"/>
      <c r="H597" s="83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  <c r="AL597" s="66"/>
      <c r="AM597" s="66"/>
      <c r="AN597" s="66"/>
      <c r="AO597" s="66"/>
      <c r="AP597" s="66"/>
      <c r="AQ597" s="66"/>
      <c r="AR597" s="66"/>
    </row>
    <row r="598" spans="1:44" ht="15.75" customHeight="1">
      <c r="A598" s="59"/>
      <c r="B598" s="67"/>
      <c r="C598" s="83"/>
      <c r="D598" s="84"/>
      <c r="E598" s="84"/>
      <c r="F598" s="83"/>
      <c r="G598" s="83"/>
      <c r="H598" s="83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  <c r="AL598" s="66"/>
      <c r="AM598" s="66"/>
      <c r="AN598" s="66"/>
      <c r="AO598" s="66"/>
      <c r="AP598" s="66"/>
      <c r="AQ598" s="66"/>
      <c r="AR598" s="66"/>
    </row>
    <row r="599" spans="1:44" ht="15.75" customHeight="1">
      <c r="A599" s="59"/>
      <c r="B599" s="67"/>
      <c r="C599" s="83"/>
      <c r="D599" s="84"/>
      <c r="E599" s="84"/>
      <c r="F599" s="83"/>
      <c r="G599" s="83"/>
      <c r="H599" s="83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  <c r="AL599" s="66"/>
      <c r="AM599" s="66"/>
      <c r="AN599" s="66"/>
      <c r="AO599" s="66"/>
      <c r="AP599" s="66"/>
      <c r="AQ599" s="66"/>
      <c r="AR599" s="66"/>
    </row>
    <row r="600" spans="1:44" ht="15.75" customHeight="1">
      <c r="A600" s="59"/>
      <c r="B600" s="67"/>
      <c r="C600" s="83"/>
      <c r="D600" s="84"/>
      <c r="E600" s="84"/>
      <c r="F600" s="83"/>
      <c r="G600" s="83"/>
      <c r="H600" s="83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  <c r="AL600" s="66"/>
      <c r="AM600" s="66"/>
      <c r="AN600" s="66"/>
      <c r="AO600" s="66"/>
      <c r="AP600" s="66"/>
      <c r="AQ600" s="66"/>
      <c r="AR600" s="66"/>
    </row>
    <row r="601" spans="1:44" ht="15.75" customHeight="1">
      <c r="A601" s="59"/>
      <c r="B601" s="67"/>
      <c r="C601" s="83"/>
      <c r="D601" s="84"/>
      <c r="E601" s="84"/>
      <c r="F601" s="83"/>
      <c r="G601" s="83"/>
      <c r="H601" s="83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  <c r="AP601" s="66"/>
      <c r="AQ601" s="66"/>
      <c r="AR601" s="66"/>
    </row>
    <row r="602" spans="1:44" ht="15.75" customHeight="1">
      <c r="A602" s="59"/>
      <c r="B602" s="67"/>
      <c r="C602" s="83"/>
      <c r="D602" s="84"/>
      <c r="E602" s="84"/>
      <c r="F602" s="83"/>
      <c r="G602" s="83"/>
      <c r="H602" s="83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  <c r="AL602" s="66"/>
      <c r="AM602" s="66"/>
      <c r="AN602" s="66"/>
      <c r="AO602" s="66"/>
      <c r="AP602" s="66"/>
      <c r="AQ602" s="66"/>
      <c r="AR602" s="66"/>
    </row>
    <row r="603" spans="1:44" ht="15.75" customHeight="1">
      <c r="A603" s="59"/>
      <c r="B603" s="67"/>
      <c r="C603" s="83"/>
      <c r="D603" s="84"/>
      <c r="E603" s="84"/>
      <c r="F603" s="83"/>
      <c r="G603" s="83"/>
      <c r="H603" s="83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  <c r="AL603" s="66"/>
      <c r="AM603" s="66"/>
      <c r="AN603" s="66"/>
      <c r="AO603" s="66"/>
      <c r="AP603" s="66"/>
      <c r="AQ603" s="66"/>
      <c r="AR603" s="66"/>
    </row>
    <row r="604" spans="1:44" ht="15.75" customHeight="1">
      <c r="A604" s="59"/>
      <c r="B604" s="67"/>
      <c r="C604" s="83"/>
      <c r="D604" s="84"/>
      <c r="E604" s="84"/>
      <c r="F604" s="83"/>
      <c r="G604" s="83"/>
      <c r="H604" s="83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  <c r="AL604" s="66"/>
      <c r="AM604" s="66"/>
      <c r="AN604" s="66"/>
      <c r="AO604" s="66"/>
      <c r="AP604" s="66"/>
      <c r="AQ604" s="66"/>
      <c r="AR604" s="66"/>
    </row>
    <row r="605" spans="1:44" ht="15.75" customHeight="1">
      <c r="A605" s="59"/>
      <c r="B605" s="67"/>
      <c r="C605" s="83"/>
      <c r="D605" s="84"/>
      <c r="E605" s="84"/>
      <c r="F605" s="83"/>
      <c r="G605" s="83"/>
      <c r="H605" s="83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  <c r="AL605" s="66"/>
      <c r="AM605" s="66"/>
      <c r="AN605" s="66"/>
      <c r="AO605" s="66"/>
      <c r="AP605" s="66"/>
      <c r="AQ605" s="66"/>
      <c r="AR605" s="66"/>
    </row>
    <row r="606" spans="1:44" ht="15.75" customHeight="1">
      <c r="A606" s="59"/>
      <c r="B606" s="67"/>
      <c r="C606" s="83"/>
      <c r="D606" s="84"/>
      <c r="E606" s="84"/>
      <c r="F606" s="83"/>
      <c r="G606" s="83"/>
      <c r="H606" s="83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  <c r="AP606" s="66"/>
      <c r="AQ606" s="66"/>
      <c r="AR606" s="66"/>
    </row>
    <row r="607" spans="1:44" ht="15.75" customHeight="1">
      <c r="A607" s="59"/>
      <c r="B607" s="67"/>
      <c r="C607" s="83"/>
      <c r="D607" s="84"/>
      <c r="E607" s="84"/>
      <c r="F607" s="83"/>
      <c r="G607" s="83"/>
      <c r="H607" s="83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  <c r="AL607" s="66"/>
      <c r="AM607" s="66"/>
      <c r="AN607" s="66"/>
      <c r="AO607" s="66"/>
      <c r="AP607" s="66"/>
      <c r="AQ607" s="66"/>
      <c r="AR607" s="66"/>
    </row>
    <row r="608" spans="1:44" ht="15.75" customHeight="1">
      <c r="A608" s="59"/>
      <c r="B608" s="67"/>
      <c r="C608" s="83"/>
      <c r="D608" s="84"/>
      <c r="E608" s="84"/>
      <c r="F608" s="83"/>
      <c r="G608" s="83"/>
      <c r="H608" s="83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  <c r="AL608" s="66"/>
      <c r="AM608" s="66"/>
      <c r="AN608" s="66"/>
      <c r="AO608" s="66"/>
      <c r="AP608" s="66"/>
      <c r="AQ608" s="66"/>
      <c r="AR608" s="66"/>
    </row>
    <row r="609" spans="1:44" ht="15.75" customHeight="1">
      <c r="A609" s="59"/>
      <c r="B609" s="67"/>
      <c r="C609" s="83"/>
      <c r="D609" s="84"/>
      <c r="E609" s="84"/>
      <c r="F609" s="83"/>
      <c r="G609" s="83"/>
      <c r="H609" s="83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  <c r="AL609" s="66"/>
      <c r="AM609" s="66"/>
      <c r="AN609" s="66"/>
      <c r="AO609" s="66"/>
      <c r="AP609" s="66"/>
      <c r="AQ609" s="66"/>
      <c r="AR609" s="66"/>
    </row>
    <row r="610" spans="1:44" ht="15.75" customHeight="1">
      <c r="A610" s="59"/>
      <c r="B610" s="67"/>
      <c r="C610" s="83"/>
      <c r="D610" s="84"/>
      <c r="E610" s="84"/>
      <c r="F610" s="83"/>
      <c r="G610" s="83"/>
      <c r="H610" s="83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  <c r="AL610" s="66"/>
      <c r="AM610" s="66"/>
      <c r="AN610" s="66"/>
      <c r="AO610" s="66"/>
      <c r="AP610" s="66"/>
      <c r="AQ610" s="66"/>
      <c r="AR610" s="66"/>
    </row>
    <row r="611" spans="1:44" ht="15.75" customHeight="1">
      <c r="A611" s="59"/>
      <c r="B611" s="67"/>
      <c r="C611" s="83"/>
      <c r="D611" s="84"/>
      <c r="E611" s="84"/>
      <c r="F611" s="83"/>
      <c r="G611" s="83"/>
      <c r="H611" s="83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  <c r="AL611" s="66"/>
      <c r="AM611" s="66"/>
      <c r="AN611" s="66"/>
      <c r="AO611" s="66"/>
      <c r="AP611" s="66"/>
      <c r="AQ611" s="66"/>
      <c r="AR611" s="66"/>
    </row>
    <row r="612" spans="1:44" ht="15.75" customHeight="1">
      <c r="A612" s="59"/>
      <c r="B612" s="67"/>
      <c r="C612" s="83"/>
      <c r="D612" s="84"/>
      <c r="E612" s="84"/>
      <c r="F612" s="83"/>
      <c r="G612" s="83"/>
      <c r="H612" s="83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  <c r="AL612" s="66"/>
      <c r="AM612" s="66"/>
      <c r="AN612" s="66"/>
      <c r="AO612" s="66"/>
      <c r="AP612" s="66"/>
      <c r="AQ612" s="66"/>
      <c r="AR612" s="66"/>
    </row>
    <row r="613" spans="1:44" ht="15.75" customHeight="1">
      <c r="A613" s="59"/>
      <c r="B613" s="67"/>
      <c r="C613" s="83"/>
      <c r="D613" s="84"/>
      <c r="E613" s="84"/>
      <c r="F613" s="83"/>
      <c r="G613" s="83"/>
      <c r="H613" s="83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  <c r="AL613" s="66"/>
      <c r="AM613" s="66"/>
      <c r="AN613" s="66"/>
      <c r="AO613" s="66"/>
      <c r="AP613" s="66"/>
      <c r="AQ613" s="66"/>
      <c r="AR613" s="66"/>
    </row>
    <row r="614" spans="1:44" ht="15.75" customHeight="1">
      <c r="A614" s="59"/>
      <c r="B614" s="67"/>
      <c r="C614" s="83"/>
      <c r="D614" s="84"/>
      <c r="E614" s="84"/>
      <c r="F614" s="83"/>
      <c r="G614" s="83"/>
      <c r="H614" s="83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  <c r="AP614" s="66"/>
      <c r="AQ614" s="66"/>
      <c r="AR614" s="66"/>
    </row>
    <row r="615" spans="1:44" ht="15.75" customHeight="1">
      <c r="A615" s="59"/>
      <c r="B615" s="67"/>
      <c r="C615" s="83"/>
      <c r="D615" s="84"/>
      <c r="E615" s="84"/>
      <c r="F615" s="83"/>
      <c r="G615" s="83"/>
      <c r="H615" s="83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  <c r="AL615" s="66"/>
      <c r="AM615" s="66"/>
      <c r="AN615" s="66"/>
      <c r="AO615" s="66"/>
      <c r="AP615" s="66"/>
      <c r="AQ615" s="66"/>
      <c r="AR615" s="66"/>
    </row>
    <row r="616" spans="1:44" ht="15.75" customHeight="1">
      <c r="A616" s="59"/>
      <c r="B616" s="67"/>
      <c r="C616" s="83"/>
      <c r="D616" s="84"/>
      <c r="E616" s="84"/>
      <c r="F616" s="83"/>
      <c r="G616" s="83"/>
      <c r="H616" s="83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  <c r="AL616" s="66"/>
      <c r="AM616" s="66"/>
      <c r="AN616" s="66"/>
      <c r="AO616" s="66"/>
      <c r="AP616" s="66"/>
      <c r="AQ616" s="66"/>
      <c r="AR616" s="66"/>
    </row>
    <row r="617" spans="1:44" ht="15.75" customHeight="1">
      <c r="A617" s="59"/>
      <c r="B617" s="67"/>
      <c r="C617" s="83"/>
      <c r="D617" s="84"/>
      <c r="E617" s="84"/>
      <c r="F617" s="83"/>
      <c r="G617" s="83"/>
      <c r="H617" s="83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  <c r="AP617" s="66"/>
      <c r="AQ617" s="66"/>
      <c r="AR617" s="66"/>
    </row>
    <row r="618" spans="1:44" ht="15.75" customHeight="1">
      <c r="A618" s="59"/>
      <c r="B618" s="67"/>
      <c r="C618" s="83"/>
      <c r="D618" s="84"/>
      <c r="E618" s="84"/>
      <c r="F618" s="83"/>
      <c r="G618" s="83"/>
      <c r="H618" s="83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  <c r="AL618" s="66"/>
      <c r="AM618" s="66"/>
      <c r="AN618" s="66"/>
      <c r="AO618" s="66"/>
      <c r="AP618" s="66"/>
      <c r="AQ618" s="66"/>
      <c r="AR618" s="66"/>
    </row>
    <row r="619" spans="1:44" ht="15.75" customHeight="1">
      <c r="A619" s="59"/>
      <c r="B619" s="67"/>
      <c r="C619" s="83"/>
      <c r="D619" s="84"/>
      <c r="E619" s="84"/>
      <c r="F619" s="83"/>
      <c r="G619" s="83"/>
      <c r="H619" s="83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  <c r="AL619" s="66"/>
      <c r="AM619" s="66"/>
      <c r="AN619" s="66"/>
      <c r="AO619" s="66"/>
      <c r="AP619" s="66"/>
      <c r="AQ619" s="66"/>
      <c r="AR619" s="66"/>
    </row>
    <row r="620" spans="1:44" ht="15.75" customHeight="1">
      <c r="A620" s="59"/>
      <c r="B620" s="67"/>
      <c r="C620" s="83"/>
      <c r="D620" s="84"/>
      <c r="E620" s="84"/>
      <c r="F620" s="83"/>
      <c r="G620" s="83"/>
      <c r="H620" s="83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  <c r="AL620" s="66"/>
      <c r="AM620" s="66"/>
      <c r="AN620" s="66"/>
      <c r="AO620" s="66"/>
      <c r="AP620" s="66"/>
      <c r="AQ620" s="66"/>
      <c r="AR620" s="66"/>
    </row>
    <row r="621" spans="1:44" ht="15.75" customHeight="1">
      <c r="A621" s="59"/>
      <c r="B621" s="67"/>
      <c r="C621" s="83"/>
      <c r="D621" s="84"/>
      <c r="E621" s="84"/>
      <c r="F621" s="83"/>
      <c r="G621" s="83"/>
      <c r="H621" s="83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  <c r="AL621" s="66"/>
      <c r="AM621" s="66"/>
      <c r="AN621" s="66"/>
      <c r="AO621" s="66"/>
      <c r="AP621" s="66"/>
      <c r="AQ621" s="66"/>
      <c r="AR621" s="66"/>
    </row>
    <row r="622" spans="1:44" ht="15.75" customHeight="1">
      <c r="A622" s="59"/>
      <c r="B622" s="67"/>
      <c r="C622" s="83"/>
      <c r="D622" s="84"/>
      <c r="E622" s="84"/>
      <c r="F622" s="83"/>
      <c r="G622" s="83"/>
      <c r="H622" s="83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  <c r="AL622" s="66"/>
      <c r="AM622" s="66"/>
      <c r="AN622" s="66"/>
      <c r="AO622" s="66"/>
      <c r="AP622" s="66"/>
      <c r="AQ622" s="66"/>
      <c r="AR622" s="66"/>
    </row>
    <row r="623" spans="1:44" ht="15.75" customHeight="1">
      <c r="A623" s="59"/>
      <c r="B623" s="67"/>
      <c r="C623" s="83"/>
      <c r="D623" s="84"/>
      <c r="E623" s="84"/>
      <c r="F623" s="83"/>
      <c r="G623" s="83"/>
      <c r="H623" s="83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  <c r="AL623" s="66"/>
      <c r="AM623" s="66"/>
      <c r="AN623" s="66"/>
      <c r="AO623" s="66"/>
      <c r="AP623" s="66"/>
      <c r="AQ623" s="66"/>
      <c r="AR623" s="66"/>
    </row>
    <row r="624" spans="1:44" ht="15.75" customHeight="1">
      <c r="A624" s="59"/>
      <c r="B624" s="67"/>
      <c r="C624" s="83"/>
      <c r="D624" s="84"/>
      <c r="E624" s="84"/>
      <c r="F624" s="83"/>
      <c r="G624" s="83"/>
      <c r="H624" s="83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  <c r="AL624" s="66"/>
      <c r="AM624" s="66"/>
      <c r="AN624" s="66"/>
      <c r="AO624" s="66"/>
      <c r="AP624" s="66"/>
      <c r="AQ624" s="66"/>
      <c r="AR624" s="66"/>
    </row>
    <row r="625" spans="1:44" ht="15.75" customHeight="1">
      <c r="A625" s="59"/>
      <c r="B625" s="67"/>
      <c r="C625" s="83"/>
      <c r="D625" s="84"/>
      <c r="E625" s="84"/>
      <c r="F625" s="83"/>
      <c r="G625" s="83"/>
      <c r="H625" s="83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  <c r="AL625" s="66"/>
      <c r="AM625" s="66"/>
      <c r="AN625" s="66"/>
      <c r="AO625" s="66"/>
      <c r="AP625" s="66"/>
      <c r="AQ625" s="66"/>
      <c r="AR625" s="66"/>
    </row>
    <row r="626" spans="1:44" ht="15.75" customHeight="1">
      <c r="A626" s="59"/>
      <c r="B626" s="67"/>
      <c r="C626" s="83"/>
      <c r="D626" s="84"/>
      <c r="E626" s="84"/>
      <c r="F626" s="83"/>
      <c r="G626" s="83"/>
      <c r="H626" s="83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  <c r="AL626" s="66"/>
      <c r="AM626" s="66"/>
      <c r="AN626" s="66"/>
      <c r="AO626" s="66"/>
      <c r="AP626" s="66"/>
      <c r="AQ626" s="66"/>
      <c r="AR626" s="66"/>
    </row>
    <row r="627" spans="1:44" ht="15.75" customHeight="1">
      <c r="A627" s="59"/>
      <c r="B627" s="67"/>
      <c r="C627" s="83"/>
      <c r="D627" s="84"/>
      <c r="E627" s="84"/>
      <c r="F627" s="83"/>
      <c r="G627" s="83"/>
      <c r="H627" s="83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  <c r="AL627" s="66"/>
      <c r="AM627" s="66"/>
      <c r="AN627" s="66"/>
      <c r="AO627" s="66"/>
      <c r="AP627" s="66"/>
      <c r="AQ627" s="66"/>
      <c r="AR627" s="66"/>
    </row>
    <row r="628" spans="1:44" ht="15.75" customHeight="1">
      <c r="A628" s="59"/>
      <c r="B628" s="67"/>
      <c r="C628" s="83"/>
      <c r="D628" s="84"/>
      <c r="E628" s="84"/>
      <c r="F628" s="83"/>
      <c r="G628" s="83"/>
      <c r="H628" s="83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  <c r="AL628" s="66"/>
      <c r="AM628" s="66"/>
      <c r="AN628" s="66"/>
      <c r="AO628" s="66"/>
      <c r="AP628" s="66"/>
      <c r="AQ628" s="66"/>
      <c r="AR628" s="66"/>
    </row>
    <row r="629" spans="1:44" ht="15.75" customHeight="1">
      <c r="A629" s="59"/>
      <c r="B629" s="67"/>
      <c r="C629" s="83"/>
      <c r="D629" s="84"/>
      <c r="E629" s="84"/>
      <c r="F629" s="83"/>
      <c r="G629" s="83"/>
      <c r="H629" s="83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  <c r="AL629" s="66"/>
      <c r="AM629" s="66"/>
      <c r="AN629" s="66"/>
      <c r="AO629" s="66"/>
      <c r="AP629" s="66"/>
      <c r="AQ629" s="66"/>
      <c r="AR629" s="66"/>
    </row>
    <row r="630" spans="1:44" ht="15.75" customHeight="1">
      <c r="A630" s="59"/>
      <c r="B630" s="67"/>
      <c r="C630" s="83"/>
      <c r="D630" s="84"/>
      <c r="E630" s="84"/>
      <c r="F630" s="83"/>
      <c r="G630" s="83"/>
      <c r="H630" s="83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  <c r="AP630" s="66"/>
      <c r="AQ630" s="66"/>
      <c r="AR630" s="66"/>
    </row>
    <row r="631" spans="1:44" ht="15.75" customHeight="1">
      <c r="A631" s="59"/>
      <c r="B631" s="67"/>
      <c r="C631" s="83"/>
      <c r="D631" s="84"/>
      <c r="E631" s="84"/>
      <c r="F631" s="83"/>
      <c r="G631" s="83"/>
      <c r="H631" s="83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  <c r="AL631" s="66"/>
      <c r="AM631" s="66"/>
      <c r="AN631" s="66"/>
      <c r="AO631" s="66"/>
      <c r="AP631" s="66"/>
      <c r="AQ631" s="66"/>
      <c r="AR631" s="66"/>
    </row>
    <row r="632" spans="1:44" ht="15.75" customHeight="1">
      <c r="A632" s="59"/>
      <c r="B632" s="67"/>
      <c r="C632" s="83"/>
      <c r="D632" s="84"/>
      <c r="E632" s="84"/>
      <c r="F632" s="83"/>
      <c r="G632" s="83"/>
      <c r="H632" s="83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  <c r="AL632" s="66"/>
      <c r="AM632" s="66"/>
      <c r="AN632" s="66"/>
      <c r="AO632" s="66"/>
      <c r="AP632" s="66"/>
      <c r="AQ632" s="66"/>
      <c r="AR632" s="66"/>
    </row>
    <row r="633" spans="1:44" ht="15.75" customHeight="1">
      <c r="A633" s="59"/>
      <c r="B633" s="67"/>
      <c r="C633" s="83"/>
      <c r="D633" s="84"/>
      <c r="E633" s="84"/>
      <c r="F633" s="83"/>
      <c r="G633" s="83"/>
      <c r="H633" s="83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  <c r="AL633" s="66"/>
      <c r="AM633" s="66"/>
      <c r="AN633" s="66"/>
      <c r="AO633" s="66"/>
      <c r="AP633" s="66"/>
      <c r="AQ633" s="66"/>
      <c r="AR633" s="66"/>
    </row>
    <row r="634" spans="1:44" ht="15.75" customHeight="1">
      <c r="A634" s="59"/>
      <c r="B634" s="67"/>
      <c r="C634" s="83"/>
      <c r="D634" s="84"/>
      <c r="E634" s="84"/>
      <c r="F634" s="83"/>
      <c r="G634" s="83"/>
      <c r="H634" s="83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  <c r="AL634" s="66"/>
      <c r="AM634" s="66"/>
      <c r="AN634" s="66"/>
      <c r="AO634" s="66"/>
      <c r="AP634" s="66"/>
      <c r="AQ634" s="66"/>
      <c r="AR634" s="66"/>
    </row>
    <row r="635" spans="1:44" ht="15.75" customHeight="1">
      <c r="A635" s="59"/>
      <c r="B635" s="67"/>
      <c r="C635" s="83"/>
      <c r="D635" s="84"/>
      <c r="E635" s="84"/>
      <c r="F635" s="83"/>
      <c r="G635" s="83"/>
      <c r="H635" s="83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  <c r="AL635" s="66"/>
      <c r="AM635" s="66"/>
      <c r="AN635" s="66"/>
      <c r="AO635" s="66"/>
      <c r="AP635" s="66"/>
      <c r="AQ635" s="66"/>
      <c r="AR635" s="66"/>
    </row>
    <row r="636" spans="1:44" ht="15.75" customHeight="1">
      <c r="A636" s="59"/>
      <c r="B636" s="67"/>
      <c r="C636" s="83"/>
      <c r="D636" s="84"/>
      <c r="E636" s="84"/>
      <c r="F636" s="83"/>
      <c r="G636" s="83"/>
      <c r="H636" s="83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  <c r="AL636" s="66"/>
      <c r="AM636" s="66"/>
      <c r="AN636" s="66"/>
      <c r="AO636" s="66"/>
      <c r="AP636" s="66"/>
      <c r="AQ636" s="66"/>
      <c r="AR636" s="66"/>
    </row>
    <row r="637" spans="1:44" ht="15.75" customHeight="1">
      <c r="A637" s="59"/>
      <c r="B637" s="67"/>
      <c r="C637" s="83"/>
      <c r="D637" s="84"/>
      <c r="E637" s="84"/>
      <c r="F637" s="83"/>
      <c r="G637" s="83"/>
      <c r="H637" s="83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  <c r="AL637" s="66"/>
      <c r="AM637" s="66"/>
      <c r="AN637" s="66"/>
      <c r="AO637" s="66"/>
      <c r="AP637" s="66"/>
      <c r="AQ637" s="66"/>
      <c r="AR637" s="66"/>
    </row>
    <row r="638" spans="1:44" ht="15.75" customHeight="1">
      <c r="A638" s="59"/>
      <c r="B638" s="67"/>
      <c r="C638" s="83"/>
      <c r="D638" s="84"/>
      <c r="E638" s="84"/>
      <c r="F638" s="83"/>
      <c r="G638" s="83"/>
      <c r="H638" s="83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  <c r="AL638" s="66"/>
      <c r="AM638" s="66"/>
      <c r="AN638" s="66"/>
      <c r="AO638" s="66"/>
      <c r="AP638" s="66"/>
      <c r="AQ638" s="66"/>
      <c r="AR638" s="66"/>
    </row>
    <row r="639" spans="1:44" ht="15.75" customHeight="1">
      <c r="A639" s="59"/>
      <c r="B639" s="67"/>
      <c r="C639" s="83"/>
      <c r="D639" s="84"/>
      <c r="E639" s="84"/>
      <c r="F639" s="83"/>
      <c r="G639" s="83"/>
      <c r="H639" s="83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  <c r="AL639" s="66"/>
      <c r="AM639" s="66"/>
      <c r="AN639" s="66"/>
      <c r="AO639" s="66"/>
      <c r="AP639" s="66"/>
      <c r="AQ639" s="66"/>
      <c r="AR639" s="66"/>
    </row>
    <row r="640" spans="1:44" ht="15.75" customHeight="1">
      <c r="A640" s="59"/>
      <c r="B640" s="67"/>
      <c r="C640" s="83"/>
      <c r="D640" s="84"/>
      <c r="E640" s="84"/>
      <c r="F640" s="83"/>
      <c r="G640" s="83"/>
      <c r="H640" s="83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  <c r="AN640" s="66"/>
      <c r="AO640" s="66"/>
      <c r="AP640" s="66"/>
      <c r="AQ640" s="66"/>
      <c r="AR640" s="66"/>
    </row>
    <row r="641" spans="1:44" ht="15.75" customHeight="1">
      <c r="A641" s="59"/>
      <c r="B641" s="67"/>
      <c r="C641" s="83"/>
      <c r="D641" s="84"/>
      <c r="E641" s="84"/>
      <c r="F641" s="83"/>
      <c r="G641" s="83"/>
      <c r="H641" s="83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  <c r="AL641" s="66"/>
      <c r="AM641" s="66"/>
      <c r="AN641" s="66"/>
      <c r="AO641" s="66"/>
      <c r="AP641" s="66"/>
      <c r="AQ641" s="66"/>
      <c r="AR641" s="66"/>
    </row>
    <row r="642" spans="1:44" ht="15.75" customHeight="1">
      <c r="A642" s="59"/>
      <c r="B642" s="67"/>
      <c r="C642" s="83"/>
      <c r="D642" s="84"/>
      <c r="E642" s="84"/>
      <c r="F642" s="83"/>
      <c r="G642" s="83"/>
      <c r="H642" s="83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  <c r="AL642" s="66"/>
      <c r="AM642" s="66"/>
      <c r="AN642" s="66"/>
      <c r="AO642" s="66"/>
      <c r="AP642" s="66"/>
      <c r="AQ642" s="66"/>
      <c r="AR642" s="66"/>
    </row>
    <row r="643" spans="1:44" ht="15.75" customHeight="1">
      <c r="A643" s="59"/>
      <c r="B643" s="67"/>
      <c r="C643" s="83"/>
      <c r="D643" s="84"/>
      <c r="E643" s="84"/>
      <c r="F643" s="83"/>
      <c r="G643" s="83"/>
      <c r="H643" s="83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  <c r="AL643" s="66"/>
      <c r="AM643" s="66"/>
      <c r="AN643" s="66"/>
      <c r="AO643" s="66"/>
      <c r="AP643" s="66"/>
      <c r="AQ643" s="66"/>
      <c r="AR643" s="66"/>
    </row>
    <row r="644" spans="1:44" ht="15.75" customHeight="1">
      <c r="A644" s="59"/>
      <c r="B644" s="67"/>
      <c r="C644" s="83"/>
      <c r="D644" s="84"/>
      <c r="E644" s="84"/>
      <c r="F644" s="83"/>
      <c r="G644" s="83"/>
      <c r="H644" s="83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  <c r="AN644" s="66"/>
      <c r="AO644" s="66"/>
      <c r="AP644" s="66"/>
      <c r="AQ644" s="66"/>
      <c r="AR644" s="66"/>
    </row>
    <row r="645" spans="1:44" ht="15.75" customHeight="1">
      <c r="A645" s="59"/>
      <c r="B645" s="67"/>
      <c r="C645" s="83"/>
      <c r="D645" s="84"/>
      <c r="E645" s="84"/>
      <c r="F645" s="83"/>
      <c r="G645" s="83"/>
      <c r="H645" s="83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  <c r="AL645" s="66"/>
      <c r="AM645" s="66"/>
      <c r="AN645" s="66"/>
      <c r="AO645" s="66"/>
      <c r="AP645" s="66"/>
      <c r="AQ645" s="66"/>
      <c r="AR645" s="66"/>
    </row>
    <row r="646" spans="1:44" ht="15.75" customHeight="1">
      <c r="A646" s="59"/>
      <c r="B646" s="67"/>
      <c r="C646" s="83"/>
      <c r="D646" s="84"/>
      <c r="E646" s="84"/>
      <c r="F646" s="83"/>
      <c r="G646" s="83"/>
      <c r="H646" s="83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  <c r="AL646" s="66"/>
      <c r="AM646" s="66"/>
      <c r="AN646" s="66"/>
      <c r="AO646" s="66"/>
      <c r="AP646" s="66"/>
      <c r="AQ646" s="66"/>
      <c r="AR646" s="66"/>
    </row>
    <row r="647" spans="1:44" ht="15.75" customHeight="1">
      <c r="A647" s="59"/>
      <c r="B647" s="67"/>
      <c r="C647" s="83"/>
      <c r="D647" s="84"/>
      <c r="E647" s="84"/>
      <c r="F647" s="83"/>
      <c r="G647" s="83"/>
      <c r="H647" s="83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  <c r="AL647" s="66"/>
      <c r="AM647" s="66"/>
      <c r="AN647" s="66"/>
      <c r="AO647" s="66"/>
      <c r="AP647" s="66"/>
      <c r="AQ647" s="66"/>
      <c r="AR647" s="66"/>
    </row>
    <row r="648" spans="1:44" ht="15.75" customHeight="1">
      <c r="A648" s="59"/>
      <c r="B648" s="67"/>
      <c r="C648" s="83"/>
      <c r="D648" s="84"/>
      <c r="E648" s="84"/>
      <c r="F648" s="83"/>
      <c r="G648" s="83"/>
      <c r="H648" s="83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  <c r="AL648" s="66"/>
      <c r="AM648" s="66"/>
      <c r="AN648" s="66"/>
      <c r="AO648" s="66"/>
      <c r="AP648" s="66"/>
      <c r="AQ648" s="66"/>
      <c r="AR648" s="66"/>
    </row>
    <row r="649" spans="1:44" ht="15.75" customHeight="1">
      <c r="A649" s="59"/>
      <c r="B649" s="67"/>
      <c r="C649" s="83"/>
      <c r="D649" s="84"/>
      <c r="E649" s="84"/>
      <c r="F649" s="83"/>
      <c r="G649" s="83"/>
      <c r="H649" s="83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  <c r="AK649" s="66"/>
      <c r="AL649" s="66"/>
      <c r="AM649" s="66"/>
      <c r="AN649" s="66"/>
      <c r="AO649" s="66"/>
      <c r="AP649" s="66"/>
      <c r="AQ649" s="66"/>
      <c r="AR649" s="66"/>
    </row>
    <row r="650" spans="1:44" ht="15.75" customHeight="1">
      <c r="A650" s="59"/>
      <c r="B650" s="67"/>
      <c r="C650" s="83"/>
      <c r="D650" s="84"/>
      <c r="E650" s="84"/>
      <c r="F650" s="83"/>
      <c r="G650" s="83"/>
      <c r="H650" s="83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  <c r="AK650" s="66"/>
      <c r="AL650" s="66"/>
      <c r="AM650" s="66"/>
      <c r="AN650" s="66"/>
      <c r="AO650" s="66"/>
      <c r="AP650" s="66"/>
      <c r="AQ650" s="66"/>
      <c r="AR650" s="66"/>
    </row>
    <row r="651" spans="1:44" ht="15.75" customHeight="1">
      <c r="A651" s="59"/>
      <c r="B651" s="67"/>
      <c r="C651" s="83"/>
      <c r="D651" s="84"/>
      <c r="E651" s="84"/>
      <c r="F651" s="83"/>
      <c r="G651" s="83"/>
      <c r="H651" s="83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  <c r="AL651" s="66"/>
      <c r="AM651" s="66"/>
      <c r="AN651" s="66"/>
      <c r="AO651" s="66"/>
      <c r="AP651" s="66"/>
      <c r="AQ651" s="66"/>
      <c r="AR651" s="66"/>
    </row>
    <row r="652" spans="1:44" ht="15.75" customHeight="1">
      <c r="A652" s="59"/>
      <c r="B652" s="67"/>
      <c r="C652" s="83"/>
      <c r="D652" s="84"/>
      <c r="E652" s="84"/>
      <c r="F652" s="83"/>
      <c r="G652" s="83"/>
      <c r="H652" s="83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  <c r="AL652" s="66"/>
      <c r="AM652" s="66"/>
      <c r="AN652" s="66"/>
      <c r="AO652" s="66"/>
      <c r="AP652" s="66"/>
      <c r="AQ652" s="66"/>
      <c r="AR652" s="66"/>
    </row>
    <row r="653" spans="1:44" ht="15.75" customHeight="1">
      <c r="A653" s="59"/>
      <c r="B653" s="67"/>
      <c r="C653" s="83"/>
      <c r="D653" s="84"/>
      <c r="E653" s="84"/>
      <c r="F653" s="83"/>
      <c r="G653" s="83"/>
      <c r="H653" s="83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  <c r="AL653" s="66"/>
      <c r="AM653" s="66"/>
      <c r="AN653" s="66"/>
      <c r="AO653" s="66"/>
      <c r="AP653" s="66"/>
      <c r="AQ653" s="66"/>
      <c r="AR653" s="66"/>
    </row>
    <row r="654" spans="1:44" ht="15.75" customHeight="1">
      <c r="A654" s="59"/>
      <c r="B654" s="67"/>
      <c r="C654" s="83"/>
      <c r="D654" s="84"/>
      <c r="E654" s="84"/>
      <c r="F654" s="83"/>
      <c r="G654" s="83"/>
      <c r="H654" s="83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  <c r="AL654" s="66"/>
      <c r="AM654" s="66"/>
      <c r="AN654" s="66"/>
      <c r="AO654" s="66"/>
      <c r="AP654" s="66"/>
      <c r="AQ654" s="66"/>
      <c r="AR654" s="66"/>
    </row>
    <row r="655" spans="1:44" ht="15.75" customHeight="1">
      <c r="A655" s="59"/>
      <c r="B655" s="67"/>
      <c r="C655" s="83"/>
      <c r="D655" s="84"/>
      <c r="E655" s="84"/>
      <c r="F655" s="83"/>
      <c r="G655" s="83"/>
      <c r="H655" s="83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  <c r="AL655" s="66"/>
      <c r="AM655" s="66"/>
      <c r="AN655" s="66"/>
      <c r="AO655" s="66"/>
      <c r="AP655" s="66"/>
      <c r="AQ655" s="66"/>
      <c r="AR655" s="66"/>
    </row>
    <row r="656" spans="1:44" ht="15.75" customHeight="1">
      <c r="A656" s="59"/>
      <c r="B656" s="67"/>
      <c r="C656" s="83"/>
      <c r="D656" s="84"/>
      <c r="E656" s="84"/>
      <c r="F656" s="83"/>
      <c r="G656" s="83"/>
      <c r="H656" s="83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  <c r="AK656" s="66"/>
      <c r="AL656" s="66"/>
      <c r="AM656" s="66"/>
      <c r="AN656" s="66"/>
      <c r="AO656" s="66"/>
      <c r="AP656" s="66"/>
      <c r="AQ656" s="66"/>
      <c r="AR656" s="66"/>
    </row>
    <row r="657" spans="1:44" ht="15.75" customHeight="1">
      <c r="A657" s="59"/>
      <c r="B657" s="67"/>
      <c r="C657" s="83"/>
      <c r="D657" s="84"/>
      <c r="E657" s="84"/>
      <c r="F657" s="83"/>
      <c r="G657" s="83"/>
      <c r="H657" s="83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  <c r="AK657" s="66"/>
      <c r="AL657" s="66"/>
      <c r="AM657" s="66"/>
      <c r="AN657" s="66"/>
      <c r="AO657" s="66"/>
      <c r="AP657" s="66"/>
      <c r="AQ657" s="66"/>
      <c r="AR657" s="66"/>
    </row>
    <row r="658" spans="1:44" ht="15.75" customHeight="1">
      <c r="A658" s="59"/>
      <c r="B658" s="67"/>
      <c r="C658" s="83"/>
      <c r="D658" s="84"/>
      <c r="E658" s="84"/>
      <c r="F658" s="83"/>
      <c r="G658" s="83"/>
      <c r="H658" s="83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  <c r="AK658" s="66"/>
      <c r="AL658" s="66"/>
      <c r="AM658" s="66"/>
      <c r="AN658" s="66"/>
      <c r="AO658" s="66"/>
      <c r="AP658" s="66"/>
      <c r="AQ658" s="66"/>
      <c r="AR658" s="66"/>
    </row>
    <row r="659" spans="1:44" ht="15.75" customHeight="1">
      <c r="A659" s="59"/>
      <c r="B659" s="67"/>
      <c r="C659" s="83"/>
      <c r="D659" s="84"/>
      <c r="E659" s="84"/>
      <c r="F659" s="83"/>
      <c r="G659" s="83"/>
      <c r="H659" s="83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  <c r="AK659" s="66"/>
      <c r="AL659" s="66"/>
      <c r="AM659" s="66"/>
      <c r="AN659" s="66"/>
      <c r="AO659" s="66"/>
      <c r="AP659" s="66"/>
      <c r="AQ659" s="66"/>
      <c r="AR659" s="66"/>
    </row>
    <row r="660" spans="1:44" ht="15.75" customHeight="1">
      <c r="A660" s="59"/>
      <c r="B660" s="67"/>
      <c r="C660" s="83"/>
      <c r="D660" s="84"/>
      <c r="E660" s="84"/>
      <c r="F660" s="83"/>
      <c r="G660" s="83"/>
      <c r="H660" s="83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  <c r="AK660" s="66"/>
      <c r="AL660" s="66"/>
      <c r="AM660" s="66"/>
      <c r="AN660" s="66"/>
      <c r="AO660" s="66"/>
      <c r="AP660" s="66"/>
      <c r="AQ660" s="66"/>
      <c r="AR660" s="66"/>
    </row>
    <row r="661" spans="1:44" ht="15.75" customHeight="1">
      <c r="A661" s="59"/>
      <c r="B661" s="67"/>
      <c r="C661" s="83"/>
      <c r="D661" s="84"/>
      <c r="E661" s="84"/>
      <c r="F661" s="83"/>
      <c r="G661" s="83"/>
      <c r="H661" s="83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  <c r="AK661" s="66"/>
      <c r="AL661" s="66"/>
      <c r="AM661" s="66"/>
      <c r="AN661" s="66"/>
      <c r="AO661" s="66"/>
      <c r="AP661" s="66"/>
      <c r="AQ661" s="66"/>
      <c r="AR661" s="66"/>
    </row>
    <row r="662" spans="1:44" ht="15.75" customHeight="1">
      <c r="A662" s="59"/>
      <c r="B662" s="67"/>
      <c r="C662" s="83"/>
      <c r="D662" s="84"/>
      <c r="E662" s="84"/>
      <c r="F662" s="83"/>
      <c r="G662" s="83"/>
      <c r="H662" s="83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  <c r="AK662" s="66"/>
      <c r="AL662" s="66"/>
      <c r="AM662" s="66"/>
      <c r="AN662" s="66"/>
      <c r="AO662" s="66"/>
      <c r="AP662" s="66"/>
      <c r="AQ662" s="66"/>
      <c r="AR662" s="66"/>
    </row>
    <row r="663" spans="1:44" ht="15.75" customHeight="1">
      <c r="A663" s="59"/>
      <c r="B663" s="67"/>
      <c r="C663" s="83"/>
      <c r="D663" s="84"/>
      <c r="E663" s="84"/>
      <c r="F663" s="83"/>
      <c r="G663" s="83"/>
      <c r="H663" s="83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  <c r="AK663" s="66"/>
      <c r="AL663" s="66"/>
      <c r="AM663" s="66"/>
      <c r="AN663" s="66"/>
      <c r="AO663" s="66"/>
      <c r="AP663" s="66"/>
      <c r="AQ663" s="66"/>
      <c r="AR663" s="66"/>
    </row>
    <row r="664" spans="1:44" ht="15.75" customHeight="1">
      <c r="A664" s="59"/>
      <c r="B664" s="67"/>
      <c r="C664" s="83"/>
      <c r="D664" s="84"/>
      <c r="E664" s="84"/>
      <c r="F664" s="83"/>
      <c r="G664" s="83"/>
      <c r="H664" s="83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  <c r="AK664" s="66"/>
      <c r="AL664" s="66"/>
      <c r="AM664" s="66"/>
      <c r="AN664" s="66"/>
      <c r="AO664" s="66"/>
      <c r="AP664" s="66"/>
      <c r="AQ664" s="66"/>
      <c r="AR664" s="66"/>
    </row>
    <row r="665" spans="1:44" ht="15.75" customHeight="1">
      <c r="A665" s="59"/>
      <c r="B665" s="67"/>
      <c r="C665" s="83"/>
      <c r="D665" s="84"/>
      <c r="E665" s="84"/>
      <c r="F665" s="83"/>
      <c r="G665" s="83"/>
      <c r="H665" s="83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  <c r="AK665" s="66"/>
      <c r="AL665" s="66"/>
      <c r="AM665" s="66"/>
      <c r="AN665" s="66"/>
      <c r="AO665" s="66"/>
      <c r="AP665" s="66"/>
      <c r="AQ665" s="66"/>
      <c r="AR665" s="66"/>
    </row>
    <row r="666" spans="1:44" ht="15.75" customHeight="1">
      <c r="A666" s="59"/>
      <c r="B666" s="67"/>
      <c r="C666" s="83"/>
      <c r="D666" s="84"/>
      <c r="E666" s="84"/>
      <c r="F666" s="83"/>
      <c r="G666" s="83"/>
      <c r="H666" s="83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  <c r="AK666" s="66"/>
      <c r="AL666" s="66"/>
      <c r="AM666" s="66"/>
      <c r="AN666" s="66"/>
      <c r="AO666" s="66"/>
      <c r="AP666" s="66"/>
      <c r="AQ666" s="66"/>
      <c r="AR666" s="66"/>
    </row>
    <row r="667" spans="1:44" ht="15.75" customHeight="1">
      <c r="A667" s="59"/>
      <c r="B667" s="67"/>
      <c r="C667" s="83"/>
      <c r="D667" s="84"/>
      <c r="E667" s="84"/>
      <c r="F667" s="83"/>
      <c r="G667" s="83"/>
      <c r="H667" s="83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  <c r="AK667" s="66"/>
      <c r="AL667" s="66"/>
      <c r="AM667" s="66"/>
      <c r="AN667" s="66"/>
      <c r="AO667" s="66"/>
      <c r="AP667" s="66"/>
      <c r="AQ667" s="66"/>
      <c r="AR667" s="66"/>
    </row>
    <row r="668" spans="1:44" ht="15.75" customHeight="1">
      <c r="A668" s="59"/>
      <c r="B668" s="67"/>
      <c r="C668" s="83"/>
      <c r="D668" s="84"/>
      <c r="E668" s="84"/>
      <c r="F668" s="83"/>
      <c r="G668" s="83"/>
      <c r="H668" s="83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  <c r="AK668" s="66"/>
      <c r="AL668" s="66"/>
      <c r="AM668" s="66"/>
      <c r="AN668" s="66"/>
      <c r="AO668" s="66"/>
      <c r="AP668" s="66"/>
      <c r="AQ668" s="66"/>
      <c r="AR668" s="66"/>
    </row>
    <row r="669" spans="1:44" ht="15.75" customHeight="1">
      <c r="A669" s="59"/>
      <c r="B669" s="67"/>
      <c r="C669" s="83"/>
      <c r="D669" s="84"/>
      <c r="E669" s="84"/>
      <c r="F669" s="83"/>
      <c r="G669" s="83"/>
      <c r="H669" s="83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  <c r="AK669" s="66"/>
      <c r="AL669" s="66"/>
      <c r="AM669" s="66"/>
      <c r="AN669" s="66"/>
      <c r="AO669" s="66"/>
      <c r="AP669" s="66"/>
      <c r="AQ669" s="66"/>
      <c r="AR669" s="66"/>
    </row>
    <row r="670" spans="1:44" ht="15.75" customHeight="1">
      <c r="A670" s="59"/>
      <c r="B670" s="67"/>
      <c r="C670" s="83"/>
      <c r="D670" s="84"/>
      <c r="E670" s="84"/>
      <c r="F670" s="83"/>
      <c r="G670" s="83"/>
      <c r="H670" s="83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  <c r="AK670" s="66"/>
      <c r="AL670" s="66"/>
      <c r="AM670" s="66"/>
      <c r="AN670" s="66"/>
      <c r="AO670" s="66"/>
      <c r="AP670" s="66"/>
      <c r="AQ670" s="66"/>
      <c r="AR670" s="66"/>
    </row>
    <row r="671" spans="1:44" ht="15.75" customHeight="1">
      <c r="A671" s="59"/>
      <c r="B671" s="67"/>
      <c r="C671" s="83"/>
      <c r="D671" s="84"/>
      <c r="E671" s="84"/>
      <c r="F671" s="83"/>
      <c r="G671" s="83"/>
      <c r="H671" s="83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  <c r="AL671" s="66"/>
      <c r="AM671" s="66"/>
      <c r="AN671" s="66"/>
      <c r="AO671" s="66"/>
      <c r="AP671" s="66"/>
      <c r="AQ671" s="66"/>
      <c r="AR671" s="66"/>
    </row>
    <row r="672" spans="1:44" ht="15.75" customHeight="1">
      <c r="A672" s="59"/>
      <c r="B672" s="67"/>
      <c r="C672" s="83"/>
      <c r="D672" s="84"/>
      <c r="E672" s="84"/>
      <c r="F672" s="83"/>
      <c r="G672" s="83"/>
      <c r="H672" s="83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  <c r="AK672" s="66"/>
      <c r="AL672" s="66"/>
      <c r="AM672" s="66"/>
      <c r="AN672" s="66"/>
      <c r="AO672" s="66"/>
      <c r="AP672" s="66"/>
      <c r="AQ672" s="66"/>
      <c r="AR672" s="66"/>
    </row>
    <row r="673" spans="1:44" ht="15.75" customHeight="1">
      <c r="A673" s="59"/>
      <c r="B673" s="67"/>
      <c r="C673" s="83"/>
      <c r="D673" s="84"/>
      <c r="E673" s="84"/>
      <c r="F673" s="83"/>
      <c r="G673" s="83"/>
      <c r="H673" s="83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  <c r="AK673" s="66"/>
      <c r="AL673" s="66"/>
      <c r="AM673" s="66"/>
      <c r="AN673" s="66"/>
      <c r="AO673" s="66"/>
      <c r="AP673" s="66"/>
      <c r="AQ673" s="66"/>
      <c r="AR673" s="66"/>
    </row>
    <row r="674" spans="1:44" ht="15.75" customHeight="1">
      <c r="A674" s="59"/>
      <c r="B674" s="67"/>
      <c r="C674" s="83"/>
      <c r="D674" s="84"/>
      <c r="E674" s="84"/>
      <c r="F674" s="83"/>
      <c r="G674" s="83"/>
      <c r="H674" s="83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  <c r="AK674" s="66"/>
      <c r="AL674" s="66"/>
      <c r="AM674" s="66"/>
      <c r="AN674" s="66"/>
      <c r="AO674" s="66"/>
      <c r="AP674" s="66"/>
      <c r="AQ674" s="66"/>
      <c r="AR674" s="66"/>
    </row>
    <row r="675" spans="1:44" ht="15.75" customHeight="1">
      <c r="A675" s="59"/>
      <c r="B675" s="67"/>
      <c r="C675" s="83"/>
      <c r="D675" s="84"/>
      <c r="E675" s="84"/>
      <c r="F675" s="83"/>
      <c r="G675" s="83"/>
      <c r="H675" s="83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  <c r="AK675" s="66"/>
      <c r="AL675" s="66"/>
      <c r="AM675" s="66"/>
      <c r="AN675" s="66"/>
      <c r="AO675" s="66"/>
      <c r="AP675" s="66"/>
      <c r="AQ675" s="66"/>
      <c r="AR675" s="66"/>
    </row>
    <row r="676" spans="1:44" ht="15.75" customHeight="1">
      <c r="A676" s="59"/>
      <c r="B676" s="67"/>
      <c r="C676" s="83"/>
      <c r="D676" s="84"/>
      <c r="E676" s="84"/>
      <c r="F676" s="83"/>
      <c r="G676" s="83"/>
      <c r="H676" s="83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  <c r="AK676" s="66"/>
      <c r="AL676" s="66"/>
      <c r="AM676" s="66"/>
      <c r="AN676" s="66"/>
      <c r="AO676" s="66"/>
      <c r="AP676" s="66"/>
      <c r="AQ676" s="66"/>
      <c r="AR676" s="66"/>
    </row>
    <row r="677" spans="1:44" ht="15.75" customHeight="1">
      <c r="A677" s="59"/>
      <c r="B677" s="67"/>
      <c r="C677" s="83"/>
      <c r="D677" s="84"/>
      <c r="E677" s="84"/>
      <c r="F677" s="83"/>
      <c r="G677" s="83"/>
      <c r="H677" s="83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  <c r="AK677" s="66"/>
      <c r="AL677" s="66"/>
      <c r="AM677" s="66"/>
      <c r="AN677" s="66"/>
      <c r="AO677" s="66"/>
      <c r="AP677" s="66"/>
      <c r="AQ677" s="66"/>
      <c r="AR677" s="66"/>
    </row>
    <row r="678" spans="1:44" ht="15.75" customHeight="1">
      <c r="A678" s="59"/>
      <c r="B678" s="67"/>
      <c r="C678" s="83"/>
      <c r="D678" s="84"/>
      <c r="E678" s="84"/>
      <c r="F678" s="83"/>
      <c r="G678" s="83"/>
      <c r="H678" s="83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  <c r="AK678" s="66"/>
      <c r="AL678" s="66"/>
      <c r="AM678" s="66"/>
      <c r="AN678" s="66"/>
      <c r="AO678" s="66"/>
      <c r="AP678" s="66"/>
      <c r="AQ678" s="66"/>
      <c r="AR678" s="66"/>
    </row>
    <row r="679" spans="1:44" ht="15.75" customHeight="1">
      <c r="A679" s="59"/>
      <c r="B679" s="67"/>
      <c r="C679" s="83"/>
      <c r="D679" s="84"/>
      <c r="E679" s="84"/>
      <c r="F679" s="83"/>
      <c r="G679" s="83"/>
      <c r="H679" s="83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  <c r="AK679" s="66"/>
      <c r="AL679" s="66"/>
      <c r="AM679" s="66"/>
      <c r="AN679" s="66"/>
      <c r="AO679" s="66"/>
      <c r="AP679" s="66"/>
      <c r="AQ679" s="66"/>
      <c r="AR679" s="66"/>
    </row>
    <row r="680" spans="1:44" ht="15.75" customHeight="1">
      <c r="A680" s="59"/>
      <c r="B680" s="67"/>
      <c r="C680" s="83"/>
      <c r="D680" s="84"/>
      <c r="E680" s="84"/>
      <c r="F680" s="83"/>
      <c r="G680" s="83"/>
      <c r="H680" s="83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  <c r="AK680" s="66"/>
      <c r="AL680" s="66"/>
      <c r="AM680" s="66"/>
      <c r="AN680" s="66"/>
      <c r="AO680" s="66"/>
      <c r="AP680" s="66"/>
      <c r="AQ680" s="66"/>
      <c r="AR680" s="66"/>
    </row>
    <row r="681" spans="1:44" ht="15.75" customHeight="1">
      <c r="A681" s="59"/>
      <c r="B681" s="67"/>
      <c r="C681" s="83"/>
      <c r="D681" s="84"/>
      <c r="E681" s="84"/>
      <c r="F681" s="83"/>
      <c r="G681" s="83"/>
      <c r="H681" s="83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  <c r="AK681" s="66"/>
      <c r="AL681" s="66"/>
      <c r="AM681" s="66"/>
      <c r="AN681" s="66"/>
      <c r="AO681" s="66"/>
      <c r="AP681" s="66"/>
      <c r="AQ681" s="66"/>
      <c r="AR681" s="66"/>
    </row>
    <row r="682" spans="1:44" ht="15.75" customHeight="1">
      <c r="A682" s="59"/>
      <c r="B682" s="67"/>
      <c r="C682" s="83"/>
      <c r="D682" s="84"/>
      <c r="E682" s="84"/>
      <c r="F682" s="83"/>
      <c r="G682" s="83"/>
      <c r="H682" s="83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  <c r="AK682" s="66"/>
      <c r="AL682" s="66"/>
      <c r="AM682" s="66"/>
      <c r="AN682" s="66"/>
      <c r="AO682" s="66"/>
      <c r="AP682" s="66"/>
      <c r="AQ682" s="66"/>
      <c r="AR682" s="66"/>
    </row>
    <row r="683" spans="1:44" ht="15.75" customHeight="1">
      <c r="A683" s="59"/>
      <c r="B683" s="67"/>
      <c r="C683" s="83"/>
      <c r="D683" s="84"/>
      <c r="E683" s="84"/>
      <c r="F683" s="83"/>
      <c r="G683" s="83"/>
      <c r="H683" s="83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  <c r="AK683" s="66"/>
      <c r="AL683" s="66"/>
      <c r="AM683" s="66"/>
      <c r="AN683" s="66"/>
      <c r="AO683" s="66"/>
      <c r="AP683" s="66"/>
      <c r="AQ683" s="66"/>
      <c r="AR683" s="66"/>
    </row>
    <row r="684" spans="1:44" ht="15.75" customHeight="1">
      <c r="A684" s="59"/>
      <c r="B684" s="67"/>
      <c r="C684" s="83"/>
      <c r="D684" s="84"/>
      <c r="E684" s="84"/>
      <c r="F684" s="83"/>
      <c r="G684" s="83"/>
      <c r="H684" s="83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  <c r="AK684" s="66"/>
      <c r="AL684" s="66"/>
      <c r="AM684" s="66"/>
      <c r="AN684" s="66"/>
      <c r="AO684" s="66"/>
      <c r="AP684" s="66"/>
      <c r="AQ684" s="66"/>
      <c r="AR684" s="66"/>
    </row>
    <row r="685" spans="1:44" ht="15.75" customHeight="1">
      <c r="A685" s="59"/>
      <c r="B685" s="67"/>
      <c r="C685" s="83"/>
      <c r="D685" s="84"/>
      <c r="E685" s="84"/>
      <c r="F685" s="83"/>
      <c r="G685" s="83"/>
      <c r="H685" s="83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  <c r="AK685" s="66"/>
      <c r="AL685" s="66"/>
      <c r="AM685" s="66"/>
      <c r="AN685" s="66"/>
      <c r="AO685" s="66"/>
      <c r="AP685" s="66"/>
      <c r="AQ685" s="66"/>
      <c r="AR685" s="66"/>
    </row>
    <row r="686" spans="1:44" ht="15.75" customHeight="1">
      <c r="A686" s="59"/>
      <c r="B686" s="67"/>
      <c r="C686" s="83"/>
      <c r="D686" s="84"/>
      <c r="E686" s="84"/>
      <c r="F686" s="83"/>
      <c r="G686" s="83"/>
      <c r="H686" s="83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  <c r="AK686" s="66"/>
      <c r="AL686" s="66"/>
      <c r="AM686" s="66"/>
      <c r="AN686" s="66"/>
      <c r="AO686" s="66"/>
      <c r="AP686" s="66"/>
      <c r="AQ686" s="66"/>
      <c r="AR686" s="66"/>
    </row>
    <row r="687" spans="1:44" ht="15.75" customHeight="1">
      <c r="A687" s="59"/>
      <c r="B687" s="67"/>
      <c r="C687" s="83"/>
      <c r="D687" s="84"/>
      <c r="E687" s="84"/>
      <c r="F687" s="83"/>
      <c r="G687" s="83"/>
      <c r="H687" s="83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  <c r="AK687" s="66"/>
      <c r="AL687" s="66"/>
      <c r="AM687" s="66"/>
      <c r="AN687" s="66"/>
      <c r="AO687" s="66"/>
      <c r="AP687" s="66"/>
      <c r="AQ687" s="66"/>
      <c r="AR687" s="66"/>
    </row>
    <row r="688" spans="1:44" ht="15.75" customHeight="1">
      <c r="A688" s="59"/>
      <c r="B688" s="67"/>
      <c r="C688" s="83"/>
      <c r="D688" s="84"/>
      <c r="E688" s="84"/>
      <c r="F688" s="83"/>
      <c r="G688" s="83"/>
      <c r="H688" s="83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  <c r="AK688" s="66"/>
      <c r="AL688" s="66"/>
      <c r="AM688" s="66"/>
      <c r="AN688" s="66"/>
      <c r="AO688" s="66"/>
      <c r="AP688" s="66"/>
      <c r="AQ688" s="66"/>
      <c r="AR688" s="66"/>
    </row>
    <row r="689" spans="1:44" ht="15.75" customHeight="1">
      <c r="A689" s="59"/>
      <c r="B689" s="67"/>
      <c r="C689" s="83"/>
      <c r="D689" s="84"/>
      <c r="E689" s="84"/>
      <c r="F689" s="83"/>
      <c r="G689" s="83"/>
      <c r="H689" s="83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  <c r="AK689" s="66"/>
      <c r="AL689" s="66"/>
      <c r="AM689" s="66"/>
      <c r="AN689" s="66"/>
      <c r="AO689" s="66"/>
      <c r="AP689" s="66"/>
      <c r="AQ689" s="66"/>
      <c r="AR689" s="66"/>
    </row>
    <row r="690" spans="1:44" ht="15.75" customHeight="1">
      <c r="A690" s="59"/>
      <c r="B690" s="67"/>
      <c r="C690" s="83"/>
      <c r="D690" s="84"/>
      <c r="E690" s="84"/>
      <c r="F690" s="83"/>
      <c r="G690" s="83"/>
      <c r="H690" s="83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  <c r="AK690" s="66"/>
      <c r="AL690" s="66"/>
      <c r="AM690" s="66"/>
      <c r="AN690" s="66"/>
      <c r="AO690" s="66"/>
      <c r="AP690" s="66"/>
      <c r="AQ690" s="66"/>
      <c r="AR690" s="66"/>
    </row>
    <row r="691" spans="1:44" ht="15.75" customHeight="1">
      <c r="A691" s="59"/>
      <c r="B691" s="67"/>
      <c r="C691" s="83"/>
      <c r="D691" s="84"/>
      <c r="E691" s="84"/>
      <c r="F691" s="83"/>
      <c r="G691" s="83"/>
      <c r="H691" s="83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  <c r="AK691" s="66"/>
      <c r="AL691" s="66"/>
      <c r="AM691" s="66"/>
      <c r="AN691" s="66"/>
      <c r="AO691" s="66"/>
      <c r="AP691" s="66"/>
      <c r="AQ691" s="66"/>
      <c r="AR691" s="66"/>
    </row>
    <row r="692" spans="1:44" ht="15.75" customHeight="1">
      <c r="A692" s="59"/>
      <c r="B692" s="67"/>
      <c r="C692" s="83"/>
      <c r="D692" s="84"/>
      <c r="E692" s="84"/>
      <c r="F692" s="83"/>
      <c r="G692" s="83"/>
      <c r="H692" s="83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  <c r="AK692" s="66"/>
      <c r="AL692" s="66"/>
      <c r="AM692" s="66"/>
      <c r="AN692" s="66"/>
      <c r="AO692" s="66"/>
      <c r="AP692" s="66"/>
      <c r="AQ692" s="66"/>
      <c r="AR692" s="66"/>
    </row>
    <row r="693" spans="1:44" ht="15.75" customHeight="1">
      <c r="A693" s="59"/>
      <c r="B693" s="67"/>
      <c r="C693" s="83"/>
      <c r="D693" s="84"/>
      <c r="E693" s="84"/>
      <c r="F693" s="83"/>
      <c r="G693" s="83"/>
      <c r="H693" s="83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  <c r="AK693" s="66"/>
      <c r="AL693" s="66"/>
      <c r="AM693" s="66"/>
      <c r="AN693" s="66"/>
      <c r="AO693" s="66"/>
      <c r="AP693" s="66"/>
      <c r="AQ693" s="66"/>
      <c r="AR693" s="66"/>
    </row>
    <row r="694" spans="1:44" ht="15.75" customHeight="1">
      <c r="A694" s="59"/>
      <c r="B694" s="67"/>
      <c r="C694" s="83"/>
      <c r="D694" s="84"/>
      <c r="E694" s="84"/>
      <c r="F694" s="83"/>
      <c r="G694" s="83"/>
      <c r="H694" s="83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  <c r="AK694" s="66"/>
      <c r="AL694" s="66"/>
      <c r="AM694" s="66"/>
      <c r="AN694" s="66"/>
      <c r="AO694" s="66"/>
      <c r="AP694" s="66"/>
      <c r="AQ694" s="66"/>
      <c r="AR694" s="66"/>
    </row>
    <row r="695" spans="1:44" ht="15.75" customHeight="1">
      <c r="A695" s="59"/>
      <c r="B695" s="67"/>
      <c r="C695" s="83"/>
      <c r="D695" s="84"/>
      <c r="E695" s="84"/>
      <c r="F695" s="83"/>
      <c r="G695" s="83"/>
      <c r="H695" s="83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  <c r="AK695" s="66"/>
      <c r="AL695" s="66"/>
      <c r="AM695" s="66"/>
      <c r="AN695" s="66"/>
      <c r="AO695" s="66"/>
      <c r="AP695" s="66"/>
      <c r="AQ695" s="66"/>
      <c r="AR695" s="66"/>
    </row>
    <row r="696" spans="1:44" ht="15.75" customHeight="1">
      <c r="A696" s="59"/>
      <c r="B696" s="67"/>
      <c r="C696" s="83"/>
      <c r="D696" s="84"/>
      <c r="E696" s="84"/>
      <c r="F696" s="83"/>
      <c r="G696" s="83"/>
      <c r="H696" s="83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  <c r="AK696" s="66"/>
      <c r="AL696" s="66"/>
      <c r="AM696" s="66"/>
      <c r="AN696" s="66"/>
      <c r="AO696" s="66"/>
      <c r="AP696" s="66"/>
      <c r="AQ696" s="66"/>
      <c r="AR696" s="66"/>
    </row>
    <row r="697" spans="1:44" ht="15.75" customHeight="1">
      <c r="A697" s="59"/>
      <c r="B697" s="67"/>
      <c r="C697" s="83"/>
      <c r="D697" s="84"/>
      <c r="E697" s="84"/>
      <c r="F697" s="83"/>
      <c r="G697" s="83"/>
      <c r="H697" s="83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  <c r="AK697" s="66"/>
      <c r="AL697" s="66"/>
      <c r="AM697" s="66"/>
      <c r="AN697" s="66"/>
      <c r="AO697" s="66"/>
      <c r="AP697" s="66"/>
      <c r="AQ697" s="66"/>
      <c r="AR697" s="66"/>
    </row>
    <row r="698" spans="1:44" ht="15.75" customHeight="1">
      <c r="A698" s="59"/>
      <c r="B698" s="67"/>
      <c r="C698" s="83"/>
      <c r="D698" s="84"/>
      <c r="E698" s="84"/>
      <c r="F698" s="83"/>
      <c r="G698" s="83"/>
      <c r="H698" s="83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  <c r="AK698" s="66"/>
      <c r="AL698" s="66"/>
      <c r="AM698" s="66"/>
      <c r="AN698" s="66"/>
      <c r="AO698" s="66"/>
      <c r="AP698" s="66"/>
      <c r="AQ698" s="66"/>
      <c r="AR698" s="66"/>
    </row>
    <row r="699" spans="1:44" ht="15.75" customHeight="1">
      <c r="A699" s="59"/>
      <c r="B699" s="67"/>
      <c r="C699" s="83"/>
      <c r="D699" s="84"/>
      <c r="E699" s="84"/>
      <c r="F699" s="83"/>
      <c r="G699" s="83"/>
      <c r="H699" s="83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  <c r="AK699" s="66"/>
      <c r="AL699" s="66"/>
      <c r="AM699" s="66"/>
      <c r="AN699" s="66"/>
      <c r="AO699" s="66"/>
      <c r="AP699" s="66"/>
      <c r="AQ699" s="66"/>
      <c r="AR699" s="66"/>
    </row>
    <row r="700" spans="1:44" ht="15.75" customHeight="1">
      <c r="A700" s="59"/>
      <c r="B700" s="67"/>
      <c r="C700" s="83"/>
      <c r="D700" s="84"/>
      <c r="E700" s="84"/>
      <c r="F700" s="83"/>
      <c r="G700" s="83"/>
      <c r="H700" s="83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  <c r="AK700" s="66"/>
      <c r="AL700" s="66"/>
      <c r="AM700" s="66"/>
      <c r="AN700" s="66"/>
      <c r="AO700" s="66"/>
      <c r="AP700" s="66"/>
      <c r="AQ700" s="66"/>
      <c r="AR700" s="66"/>
    </row>
    <row r="701" spans="1:44" ht="15.75" customHeight="1">
      <c r="A701" s="59"/>
      <c r="B701" s="67"/>
      <c r="C701" s="83"/>
      <c r="D701" s="84"/>
      <c r="E701" s="84"/>
      <c r="F701" s="83"/>
      <c r="G701" s="83"/>
      <c r="H701" s="83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  <c r="AK701" s="66"/>
      <c r="AL701" s="66"/>
      <c r="AM701" s="66"/>
      <c r="AN701" s="66"/>
      <c r="AO701" s="66"/>
      <c r="AP701" s="66"/>
      <c r="AQ701" s="66"/>
      <c r="AR701" s="66"/>
    </row>
    <row r="702" spans="1:44" ht="15.75" customHeight="1">
      <c r="A702" s="59"/>
      <c r="B702" s="67"/>
      <c r="C702" s="83"/>
      <c r="D702" s="84"/>
      <c r="E702" s="84"/>
      <c r="F702" s="83"/>
      <c r="G702" s="83"/>
      <c r="H702" s="83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  <c r="AK702" s="66"/>
      <c r="AL702" s="66"/>
      <c r="AM702" s="66"/>
      <c r="AN702" s="66"/>
      <c r="AO702" s="66"/>
      <c r="AP702" s="66"/>
      <c r="AQ702" s="66"/>
      <c r="AR702" s="66"/>
    </row>
    <row r="703" spans="1:44" ht="15.75" customHeight="1">
      <c r="A703" s="59"/>
      <c r="B703" s="67"/>
      <c r="C703" s="83"/>
      <c r="D703" s="84"/>
      <c r="E703" s="84"/>
      <c r="F703" s="83"/>
      <c r="G703" s="83"/>
      <c r="H703" s="83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  <c r="AK703" s="66"/>
      <c r="AL703" s="66"/>
      <c r="AM703" s="66"/>
      <c r="AN703" s="66"/>
      <c r="AO703" s="66"/>
      <c r="AP703" s="66"/>
      <c r="AQ703" s="66"/>
      <c r="AR703" s="66"/>
    </row>
    <row r="704" spans="1:44" ht="15.75" customHeight="1">
      <c r="A704" s="59"/>
      <c r="B704" s="67"/>
      <c r="C704" s="83"/>
      <c r="D704" s="84"/>
      <c r="E704" s="84"/>
      <c r="F704" s="83"/>
      <c r="G704" s="83"/>
      <c r="H704" s="83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  <c r="AK704" s="66"/>
      <c r="AL704" s="66"/>
      <c r="AM704" s="66"/>
      <c r="AN704" s="66"/>
      <c r="AO704" s="66"/>
      <c r="AP704" s="66"/>
      <c r="AQ704" s="66"/>
      <c r="AR704" s="66"/>
    </row>
    <row r="705" spans="1:44" ht="15.75" customHeight="1">
      <c r="A705" s="59"/>
      <c r="B705" s="67"/>
      <c r="C705" s="83"/>
      <c r="D705" s="84"/>
      <c r="E705" s="84"/>
      <c r="F705" s="83"/>
      <c r="G705" s="83"/>
      <c r="H705" s="83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</row>
    <row r="706" spans="1:44" ht="15.75" customHeight="1">
      <c r="A706" s="59"/>
      <c r="B706" s="67"/>
      <c r="C706" s="83"/>
      <c r="D706" s="84"/>
      <c r="E706" s="84"/>
      <c r="F706" s="83"/>
      <c r="G706" s="83"/>
      <c r="H706" s="83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  <c r="AK706" s="66"/>
      <c r="AL706" s="66"/>
      <c r="AM706" s="66"/>
      <c r="AN706" s="66"/>
      <c r="AO706" s="66"/>
      <c r="AP706" s="66"/>
      <c r="AQ706" s="66"/>
      <c r="AR706" s="66"/>
    </row>
    <row r="707" spans="1:44" ht="15.75" customHeight="1">
      <c r="A707" s="59"/>
      <c r="B707" s="67"/>
      <c r="C707" s="83"/>
      <c r="D707" s="84"/>
      <c r="E707" s="84"/>
      <c r="F707" s="83"/>
      <c r="G707" s="83"/>
      <c r="H707" s="83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  <c r="AL707" s="66"/>
      <c r="AM707" s="66"/>
      <c r="AN707" s="66"/>
      <c r="AO707" s="66"/>
      <c r="AP707" s="66"/>
      <c r="AQ707" s="66"/>
      <c r="AR707" s="66"/>
    </row>
    <row r="708" spans="1:44" ht="15.75" customHeight="1">
      <c r="A708" s="59"/>
      <c r="B708" s="67"/>
      <c r="C708" s="83"/>
      <c r="D708" s="84"/>
      <c r="E708" s="84"/>
      <c r="F708" s="83"/>
      <c r="G708" s="83"/>
      <c r="H708" s="83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  <c r="AK708" s="66"/>
      <c r="AL708" s="66"/>
      <c r="AM708" s="66"/>
      <c r="AN708" s="66"/>
      <c r="AO708" s="66"/>
      <c r="AP708" s="66"/>
      <c r="AQ708" s="66"/>
      <c r="AR708" s="66"/>
    </row>
    <row r="709" spans="1:44" ht="15.75" customHeight="1">
      <c r="A709" s="59"/>
      <c r="B709" s="67"/>
      <c r="C709" s="83"/>
      <c r="D709" s="84"/>
      <c r="E709" s="84"/>
      <c r="F709" s="83"/>
      <c r="G709" s="83"/>
      <c r="H709" s="83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  <c r="AK709" s="66"/>
      <c r="AL709" s="66"/>
      <c r="AM709" s="66"/>
      <c r="AN709" s="66"/>
      <c r="AO709" s="66"/>
      <c r="AP709" s="66"/>
      <c r="AQ709" s="66"/>
      <c r="AR709" s="66"/>
    </row>
    <row r="710" spans="1:44" ht="15.75" customHeight="1">
      <c r="A710" s="59"/>
      <c r="B710" s="67"/>
      <c r="C710" s="83"/>
      <c r="D710" s="84"/>
      <c r="E710" s="84"/>
      <c r="F710" s="83"/>
      <c r="G710" s="83"/>
      <c r="H710" s="83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  <c r="AK710" s="66"/>
      <c r="AL710" s="66"/>
      <c r="AM710" s="66"/>
      <c r="AN710" s="66"/>
      <c r="AO710" s="66"/>
      <c r="AP710" s="66"/>
      <c r="AQ710" s="66"/>
      <c r="AR710" s="66"/>
    </row>
    <row r="711" spans="1:44" ht="15.75" customHeight="1">
      <c r="A711" s="59"/>
      <c r="B711" s="67"/>
      <c r="C711" s="83"/>
      <c r="D711" s="84"/>
      <c r="E711" s="84"/>
      <c r="F711" s="83"/>
      <c r="G711" s="83"/>
      <c r="H711" s="83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  <c r="AK711" s="66"/>
      <c r="AL711" s="66"/>
      <c r="AM711" s="66"/>
      <c r="AN711" s="66"/>
      <c r="AO711" s="66"/>
      <c r="AP711" s="66"/>
      <c r="AQ711" s="66"/>
      <c r="AR711" s="66"/>
    </row>
    <row r="712" spans="1:44" ht="15.75" customHeight="1">
      <c r="A712" s="59"/>
      <c r="B712" s="67"/>
      <c r="C712" s="83"/>
      <c r="D712" s="84"/>
      <c r="E712" s="84"/>
      <c r="F712" s="83"/>
      <c r="G712" s="83"/>
      <c r="H712" s="83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  <c r="AK712" s="66"/>
      <c r="AL712" s="66"/>
      <c r="AM712" s="66"/>
      <c r="AN712" s="66"/>
      <c r="AO712" s="66"/>
      <c r="AP712" s="66"/>
      <c r="AQ712" s="66"/>
      <c r="AR712" s="66"/>
    </row>
    <row r="713" spans="1:44" ht="15.75" customHeight="1">
      <c r="A713" s="59"/>
      <c r="B713" s="67"/>
      <c r="C713" s="83"/>
      <c r="D713" s="84"/>
      <c r="E713" s="84"/>
      <c r="F713" s="83"/>
      <c r="G713" s="83"/>
      <c r="H713" s="83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  <c r="AK713" s="66"/>
      <c r="AL713" s="66"/>
      <c r="AM713" s="66"/>
      <c r="AN713" s="66"/>
      <c r="AO713" s="66"/>
      <c r="AP713" s="66"/>
      <c r="AQ713" s="66"/>
      <c r="AR713" s="66"/>
    </row>
    <row r="714" spans="1:44" ht="15.75" customHeight="1">
      <c r="A714" s="59"/>
      <c r="B714" s="67"/>
      <c r="C714" s="83"/>
      <c r="D714" s="84"/>
      <c r="E714" s="84"/>
      <c r="F714" s="83"/>
      <c r="G714" s="83"/>
      <c r="H714" s="83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  <c r="AK714" s="66"/>
      <c r="AL714" s="66"/>
      <c r="AM714" s="66"/>
      <c r="AN714" s="66"/>
      <c r="AO714" s="66"/>
      <c r="AP714" s="66"/>
      <c r="AQ714" s="66"/>
      <c r="AR714" s="66"/>
    </row>
    <row r="715" spans="1:44" ht="15.75" customHeight="1">
      <c r="A715" s="59"/>
      <c r="B715" s="67"/>
      <c r="C715" s="83"/>
      <c r="D715" s="84"/>
      <c r="E715" s="84"/>
      <c r="F715" s="83"/>
      <c r="G715" s="83"/>
      <c r="H715" s="83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  <c r="AK715" s="66"/>
      <c r="AL715" s="66"/>
      <c r="AM715" s="66"/>
      <c r="AN715" s="66"/>
      <c r="AO715" s="66"/>
      <c r="AP715" s="66"/>
      <c r="AQ715" s="66"/>
      <c r="AR715" s="66"/>
    </row>
    <row r="716" spans="1:44" ht="15.75" customHeight="1">
      <c r="A716" s="59"/>
      <c r="B716" s="67"/>
      <c r="C716" s="83"/>
      <c r="D716" s="84"/>
      <c r="E716" s="84"/>
      <c r="F716" s="83"/>
      <c r="G716" s="83"/>
      <c r="H716" s="83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  <c r="AK716" s="66"/>
      <c r="AL716" s="66"/>
      <c r="AM716" s="66"/>
      <c r="AN716" s="66"/>
      <c r="AO716" s="66"/>
      <c r="AP716" s="66"/>
      <c r="AQ716" s="66"/>
      <c r="AR716" s="66"/>
    </row>
    <row r="717" spans="1:44" ht="15.75" customHeight="1">
      <c r="A717" s="59"/>
      <c r="B717" s="67"/>
      <c r="C717" s="83"/>
      <c r="D717" s="84"/>
      <c r="E717" s="84"/>
      <c r="F717" s="83"/>
      <c r="G717" s="83"/>
      <c r="H717" s="83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  <c r="AK717" s="66"/>
      <c r="AL717" s="66"/>
      <c r="AM717" s="66"/>
      <c r="AN717" s="66"/>
      <c r="AO717" s="66"/>
      <c r="AP717" s="66"/>
      <c r="AQ717" s="66"/>
      <c r="AR717" s="66"/>
    </row>
    <row r="718" spans="1:44" ht="15.75" customHeight="1">
      <c r="A718" s="59"/>
      <c r="B718" s="67"/>
      <c r="C718" s="83"/>
      <c r="D718" s="84"/>
      <c r="E718" s="84"/>
      <c r="F718" s="83"/>
      <c r="G718" s="83"/>
      <c r="H718" s="83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  <c r="AK718" s="66"/>
      <c r="AL718" s="66"/>
      <c r="AM718" s="66"/>
      <c r="AN718" s="66"/>
      <c r="AO718" s="66"/>
      <c r="AP718" s="66"/>
      <c r="AQ718" s="66"/>
      <c r="AR718" s="66"/>
    </row>
    <row r="719" spans="1:44" ht="15.75" customHeight="1">
      <c r="A719" s="59"/>
      <c r="B719" s="67"/>
      <c r="C719" s="83"/>
      <c r="D719" s="84"/>
      <c r="E719" s="84"/>
      <c r="F719" s="83"/>
      <c r="G719" s="83"/>
      <c r="H719" s="83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  <c r="AK719" s="66"/>
      <c r="AL719" s="66"/>
      <c r="AM719" s="66"/>
      <c r="AN719" s="66"/>
      <c r="AO719" s="66"/>
      <c r="AP719" s="66"/>
      <c r="AQ719" s="66"/>
      <c r="AR719" s="66"/>
    </row>
    <row r="720" spans="1:44" ht="15.75" customHeight="1">
      <c r="A720" s="59"/>
      <c r="B720" s="67"/>
      <c r="C720" s="83"/>
      <c r="D720" s="84"/>
      <c r="E720" s="84"/>
      <c r="F720" s="83"/>
      <c r="G720" s="83"/>
      <c r="H720" s="83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  <c r="AK720" s="66"/>
      <c r="AL720" s="66"/>
      <c r="AM720" s="66"/>
      <c r="AN720" s="66"/>
      <c r="AO720" s="66"/>
      <c r="AP720" s="66"/>
      <c r="AQ720" s="66"/>
      <c r="AR720" s="66"/>
    </row>
    <row r="721" spans="1:44" ht="15.75" customHeight="1">
      <c r="A721" s="59"/>
      <c r="B721" s="67"/>
      <c r="C721" s="83"/>
      <c r="D721" s="84"/>
      <c r="E721" s="84"/>
      <c r="F721" s="83"/>
      <c r="G721" s="83"/>
      <c r="H721" s="83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  <c r="AK721" s="66"/>
      <c r="AL721" s="66"/>
      <c r="AM721" s="66"/>
      <c r="AN721" s="66"/>
      <c r="AO721" s="66"/>
      <c r="AP721" s="66"/>
      <c r="AQ721" s="66"/>
      <c r="AR721" s="66"/>
    </row>
    <row r="722" spans="1:44" ht="15.75" customHeight="1">
      <c r="A722" s="59"/>
      <c r="B722" s="67"/>
      <c r="C722" s="83"/>
      <c r="D722" s="84"/>
      <c r="E722" s="84"/>
      <c r="F722" s="83"/>
      <c r="G722" s="83"/>
      <c r="H722" s="83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  <c r="AK722" s="66"/>
      <c r="AL722" s="66"/>
      <c r="AM722" s="66"/>
      <c r="AN722" s="66"/>
      <c r="AO722" s="66"/>
      <c r="AP722" s="66"/>
      <c r="AQ722" s="66"/>
      <c r="AR722" s="66"/>
    </row>
    <row r="723" spans="1:44" ht="15.75" customHeight="1">
      <c r="A723" s="59"/>
      <c r="B723" s="67"/>
      <c r="C723" s="83"/>
      <c r="D723" s="84"/>
      <c r="E723" s="84"/>
      <c r="F723" s="83"/>
      <c r="G723" s="83"/>
      <c r="H723" s="83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  <c r="AK723" s="66"/>
      <c r="AL723" s="66"/>
      <c r="AM723" s="66"/>
      <c r="AN723" s="66"/>
      <c r="AO723" s="66"/>
      <c r="AP723" s="66"/>
      <c r="AQ723" s="66"/>
      <c r="AR723" s="66"/>
    </row>
    <row r="724" spans="1:44" ht="15.75" customHeight="1">
      <c r="A724" s="59"/>
      <c r="B724" s="67"/>
      <c r="C724" s="83"/>
      <c r="D724" s="84"/>
      <c r="E724" s="84"/>
      <c r="F724" s="83"/>
      <c r="G724" s="83"/>
      <c r="H724" s="83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  <c r="AK724" s="66"/>
      <c r="AL724" s="66"/>
      <c r="AM724" s="66"/>
      <c r="AN724" s="66"/>
      <c r="AO724" s="66"/>
      <c r="AP724" s="66"/>
      <c r="AQ724" s="66"/>
      <c r="AR724" s="66"/>
    </row>
    <row r="725" spans="1:44" ht="15.75" customHeight="1">
      <c r="A725" s="59"/>
      <c r="B725" s="67"/>
      <c r="C725" s="83"/>
      <c r="D725" s="84"/>
      <c r="E725" s="84"/>
      <c r="F725" s="83"/>
      <c r="G725" s="83"/>
      <c r="H725" s="83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  <c r="AK725" s="66"/>
      <c r="AL725" s="66"/>
      <c r="AM725" s="66"/>
      <c r="AN725" s="66"/>
      <c r="AO725" s="66"/>
      <c r="AP725" s="66"/>
      <c r="AQ725" s="66"/>
      <c r="AR725" s="66"/>
    </row>
    <row r="726" spans="1:44" ht="15.75" customHeight="1">
      <c r="A726" s="59"/>
      <c r="B726" s="67"/>
      <c r="C726" s="83"/>
      <c r="D726" s="84"/>
      <c r="E726" s="84"/>
      <c r="F726" s="83"/>
      <c r="G726" s="83"/>
      <c r="H726" s="83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  <c r="AK726" s="66"/>
      <c r="AL726" s="66"/>
      <c r="AM726" s="66"/>
      <c r="AN726" s="66"/>
      <c r="AO726" s="66"/>
      <c r="AP726" s="66"/>
      <c r="AQ726" s="66"/>
      <c r="AR726" s="66"/>
    </row>
    <row r="727" spans="1:44" ht="15.75" customHeight="1">
      <c r="A727" s="59"/>
      <c r="B727" s="67"/>
      <c r="C727" s="83"/>
      <c r="D727" s="84"/>
      <c r="E727" s="84"/>
      <c r="F727" s="83"/>
      <c r="G727" s="83"/>
      <c r="H727" s="83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  <c r="AK727" s="66"/>
      <c r="AL727" s="66"/>
      <c r="AM727" s="66"/>
      <c r="AN727" s="66"/>
      <c r="AO727" s="66"/>
      <c r="AP727" s="66"/>
      <c r="AQ727" s="66"/>
      <c r="AR727" s="66"/>
    </row>
    <row r="728" spans="1:44" ht="15.75" customHeight="1">
      <c r="A728" s="59"/>
      <c r="B728" s="67"/>
      <c r="C728" s="83"/>
      <c r="D728" s="84"/>
      <c r="E728" s="84"/>
      <c r="F728" s="83"/>
      <c r="G728" s="83"/>
      <c r="H728" s="83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  <c r="AK728" s="66"/>
      <c r="AL728" s="66"/>
      <c r="AM728" s="66"/>
      <c r="AN728" s="66"/>
      <c r="AO728" s="66"/>
      <c r="AP728" s="66"/>
      <c r="AQ728" s="66"/>
      <c r="AR728" s="66"/>
    </row>
    <row r="729" spans="1:44" ht="15.75" customHeight="1">
      <c r="A729" s="59"/>
      <c r="B729" s="67"/>
      <c r="C729" s="83"/>
      <c r="D729" s="84"/>
      <c r="E729" s="84"/>
      <c r="F729" s="83"/>
      <c r="G729" s="83"/>
      <c r="H729" s="83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  <c r="AK729" s="66"/>
      <c r="AL729" s="66"/>
      <c r="AM729" s="66"/>
      <c r="AN729" s="66"/>
      <c r="AO729" s="66"/>
      <c r="AP729" s="66"/>
      <c r="AQ729" s="66"/>
      <c r="AR729" s="66"/>
    </row>
    <row r="730" spans="1:44" ht="15.75" customHeight="1">
      <c r="A730" s="59"/>
      <c r="B730" s="67"/>
      <c r="C730" s="83"/>
      <c r="D730" s="84"/>
      <c r="E730" s="84"/>
      <c r="F730" s="83"/>
      <c r="G730" s="83"/>
      <c r="H730" s="83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  <c r="AK730" s="66"/>
      <c r="AL730" s="66"/>
      <c r="AM730" s="66"/>
      <c r="AN730" s="66"/>
      <c r="AO730" s="66"/>
      <c r="AP730" s="66"/>
      <c r="AQ730" s="66"/>
      <c r="AR730" s="66"/>
    </row>
    <row r="731" spans="1:44" ht="15.75" customHeight="1">
      <c r="A731" s="59"/>
      <c r="B731" s="67"/>
      <c r="C731" s="83"/>
      <c r="D731" s="84"/>
      <c r="E731" s="84"/>
      <c r="F731" s="83"/>
      <c r="G731" s="83"/>
      <c r="H731" s="83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  <c r="AK731" s="66"/>
      <c r="AL731" s="66"/>
      <c r="AM731" s="66"/>
      <c r="AN731" s="66"/>
      <c r="AO731" s="66"/>
      <c r="AP731" s="66"/>
      <c r="AQ731" s="66"/>
      <c r="AR731" s="66"/>
    </row>
    <row r="732" spans="1:44" ht="15.75" customHeight="1">
      <c r="A732" s="59"/>
      <c r="B732" s="67"/>
      <c r="C732" s="83"/>
      <c r="D732" s="84"/>
      <c r="E732" s="84"/>
      <c r="F732" s="83"/>
      <c r="G732" s="83"/>
      <c r="H732" s="83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  <c r="AK732" s="66"/>
      <c r="AL732" s="66"/>
      <c r="AM732" s="66"/>
      <c r="AN732" s="66"/>
      <c r="AO732" s="66"/>
      <c r="AP732" s="66"/>
      <c r="AQ732" s="66"/>
      <c r="AR732" s="66"/>
    </row>
    <row r="733" spans="1:44" ht="15.75" customHeight="1">
      <c r="A733" s="59"/>
      <c r="B733" s="67"/>
      <c r="C733" s="83"/>
      <c r="D733" s="84"/>
      <c r="E733" s="84"/>
      <c r="F733" s="83"/>
      <c r="G733" s="83"/>
      <c r="H733" s="83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  <c r="AK733" s="66"/>
      <c r="AL733" s="66"/>
      <c r="AM733" s="66"/>
      <c r="AN733" s="66"/>
      <c r="AO733" s="66"/>
      <c r="AP733" s="66"/>
      <c r="AQ733" s="66"/>
      <c r="AR733" s="66"/>
    </row>
    <row r="734" spans="1:44" ht="15.75" customHeight="1">
      <c r="A734" s="59"/>
      <c r="B734" s="67"/>
      <c r="C734" s="83"/>
      <c r="D734" s="84"/>
      <c r="E734" s="84"/>
      <c r="F734" s="83"/>
      <c r="G734" s="83"/>
      <c r="H734" s="83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  <c r="AK734" s="66"/>
      <c r="AL734" s="66"/>
      <c r="AM734" s="66"/>
      <c r="AN734" s="66"/>
      <c r="AO734" s="66"/>
      <c r="AP734" s="66"/>
      <c r="AQ734" s="66"/>
      <c r="AR734" s="66"/>
    </row>
    <row r="735" spans="1:44" ht="15.75" customHeight="1">
      <c r="A735" s="59"/>
      <c r="B735" s="67"/>
      <c r="C735" s="83"/>
      <c r="D735" s="84"/>
      <c r="E735" s="84"/>
      <c r="F735" s="83"/>
      <c r="G735" s="83"/>
      <c r="H735" s="83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  <c r="AK735" s="66"/>
      <c r="AL735" s="66"/>
      <c r="AM735" s="66"/>
      <c r="AN735" s="66"/>
      <c r="AO735" s="66"/>
      <c r="AP735" s="66"/>
      <c r="AQ735" s="66"/>
      <c r="AR735" s="66"/>
    </row>
    <row r="736" spans="1:44" ht="15.75" customHeight="1">
      <c r="A736" s="59"/>
      <c r="B736" s="67"/>
      <c r="C736" s="83"/>
      <c r="D736" s="84"/>
      <c r="E736" s="84"/>
      <c r="F736" s="83"/>
      <c r="G736" s="83"/>
      <c r="H736" s="83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  <c r="AK736" s="66"/>
      <c r="AL736" s="66"/>
      <c r="AM736" s="66"/>
      <c r="AN736" s="66"/>
      <c r="AO736" s="66"/>
      <c r="AP736" s="66"/>
      <c r="AQ736" s="66"/>
      <c r="AR736" s="66"/>
    </row>
    <row r="737" spans="1:44" ht="15.75" customHeight="1">
      <c r="A737" s="59"/>
      <c r="B737" s="67"/>
      <c r="C737" s="83"/>
      <c r="D737" s="84"/>
      <c r="E737" s="84"/>
      <c r="F737" s="83"/>
      <c r="G737" s="83"/>
      <c r="H737" s="83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  <c r="AK737" s="66"/>
      <c r="AL737" s="66"/>
      <c r="AM737" s="66"/>
      <c r="AN737" s="66"/>
      <c r="AO737" s="66"/>
      <c r="AP737" s="66"/>
      <c r="AQ737" s="66"/>
      <c r="AR737" s="66"/>
    </row>
    <row r="738" spans="1:44" ht="15.75" customHeight="1">
      <c r="A738" s="59"/>
      <c r="B738" s="67"/>
      <c r="C738" s="83"/>
      <c r="D738" s="84"/>
      <c r="E738" s="84"/>
      <c r="F738" s="83"/>
      <c r="G738" s="83"/>
      <c r="H738" s="83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  <c r="AK738" s="66"/>
      <c r="AL738" s="66"/>
      <c r="AM738" s="66"/>
      <c r="AN738" s="66"/>
      <c r="AO738" s="66"/>
      <c r="AP738" s="66"/>
      <c r="AQ738" s="66"/>
      <c r="AR738" s="66"/>
    </row>
    <row r="739" spans="1:44" ht="15.75" customHeight="1">
      <c r="A739" s="59"/>
      <c r="B739" s="67"/>
      <c r="C739" s="83"/>
      <c r="D739" s="84"/>
      <c r="E739" s="84"/>
      <c r="F739" s="83"/>
      <c r="G739" s="83"/>
      <c r="H739" s="83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  <c r="AK739" s="66"/>
      <c r="AL739" s="66"/>
      <c r="AM739" s="66"/>
      <c r="AN739" s="66"/>
      <c r="AO739" s="66"/>
      <c r="AP739" s="66"/>
      <c r="AQ739" s="66"/>
      <c r="AR739" s="66"/>
    </row>
    <row r="740" spans="1:44" ht="15.75" customHeight="1">
      <c r="A740" s="59"/>
      <c r="B740" s="67"/>
      <c r="C740" s="83"/>
      <c r="D740" s="84"/>
      <c r="E740" s="84"/>
      <c r="F740" s="83"/>
      <c r="G740" s="83"/>
      <c r="H740" s="83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  <c r="AK740" s="66"/>
      <c r="AL740" s="66"/>
      <c r="AM740" s="66"/>
      <c r="AN740" s="66"/>
      <c r="AO740" s="66"/>
      <c r="AP740" s="66"/>
      <c r="AQ740" s="66"/>
      <c r="AR740" s="66"/>
    </row>
    <row r="741" spans="1:44" ht="15.75" customHeight="1">
      <c r="A741" s="59"/>
      <c r="B741" s="67"/>
      <c r="C741" s="83"/>
      <c r="D741" s="84"/>
      <c r="E741" s="84"/>
      <c r="F741" s="83"/>
      <c r="G741" s="83"/>
      <c r="H741" s="83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  <c r="AK741" s="66"/>
      <c r="AL741" s="66"/>
      <c r="AM741" s="66"/>
      <c r="AN741" s="66"/>
      <c r="AO741" s="66"/>
      <c r="AP741" s="66"/>
      <c r="AQ741" s="66"/>
      <c r="AR741" s="66"/>
    </row>
    <row r="742" spans="1:44" ht="15.75" customHeight="1">
      <c r="A742" s="59"/>
      <c r="B742" s="67"/>
      <c r="C742" s="83"/>
      <c r="D742" s="84"/>
      <c r="E742" s="84"/>
      <c r="F742" s="83"/>
      <c r="G742" s="83"/>
      <c r="H742" s="83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  <c r="AK742" s="66"/>
      <c r="AL742" s="66"/>
      <c r="AM742" s="66"/>
      <c r="AN742" s="66"/>
      <c r="AO742" s="66"/>
      <c r="AP742" s="66"/>
      <c r="AQ742" s="66"/>
      <c r="AR742" s="66"/>
    </row>
    <row r="743" spans="1:44" ht="15.75" customHeight="1">
      <c r="A743" s="59"/>
      <c r="B743" s="67"/>
      <c r="C743" s="83"/>
      <c r="D743" s="84"/>
      <c r="E743" s="84"/>
      <c r="F743" s="83"/>
      <c r="G743" s="83"/>
      <c r="H743" s="83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  <c r="AK743" s="66"/>
      <c r="AL743" s="66"/>
      <c r="AM743" s="66"/>
      <c r="AN743" s="66"/>
      <c r="AO743" s="66"/>
      <c r="AP743" s="66"/>
      <c r="AQ743" s="66"/>
      <c r="AR743" s="66"/>
    </row>
    <row r="744" spans="1:44" ht="15.75" customHeight="1">
      <c r="A744" s="59"/>
      <c r="B744" s="67"/>
      <c r="C744" s="83"/>
      <c r="D744" s="84"/>
      <c r="E744" s="84"/>
      <c r="F744" s="83"/>
      <c r="G744" s="83"/>
      <c r="H744" s="83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  <c r="AK744" s="66"/>
      <c r="AL744" s="66"/>
      <c r="AM744" s="66"/>
      <c r="AN744" s="66"/>
      <c r="AO744" s="66"/>
      <c r="AP744" s="66"/>
      <c r="AQ744" s="66"/>
      <c r="AR744" s="66"/>
    </row>
    <row r="745" spans="1:44" ht="15.75" customHeight="1">
      <c r="A745" s="59"/>
      <c r="B745" s="67"/>
      <c r="C745" s="83"/>
      <c r="D745" s="84"/>
      <c r="E745" s="84"/>
      <c r="F745" s="83"/>
      <c r="G745" s="83"/>
      <c r="H745" s="83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  <c r="AK745" s="66"/>
      <c r="AL745" s="66"/>
      <c r="AM745" s="66"/>
      <c r="AN745" s="66"/>
      <c r="AO745" s="66"/>
      <c r="AP745" s="66"/>
      <c r="AQ745" s="66"/>
      <c r="AR745" s="66"/>
    </row>
    <row r="746" spans="1:44" ht="15.75" customHeight="1">
      <c r="A746" s="59"/>
      <c r="B746" s="67"/>
      <c r="C746" s="83"/>
      <c r="D746" s="84"/>
      <c r="E746" s="84"/>
      <c r="F746" s="83"/>
      <c r="G746" s="83"/>
      <c r="H746" s="83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  <c r="AK746" s="66"/>
      <c r="AL746" s="66"/>
      <c r="AM746" s="66"/>
      <c r="AN746" s="66"/>
      <c r="AO746" s="66"/>
      <c r="AP746" s="66"/>
      <c r="AQ746" s="66"/>
      <c r="AR746" s="66"/>
    </row>
    <row r="747" spans="1:44" ht="15.75" customHeight="1">
      <c r="A747" s="59"/>
      <c r="B747" s="67"/>
      <c r="C747" s="83"/>
      <c r="D747" s="84"/>
      <c r="E747" s="84"/>
      <c r="F747" s="83"/>
      <c r="G747" s="83"/>
      <c r="H747" s="83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  <c r="AK747" s="66"/>
      <c r="AL747" s="66"/>
      <c r="AM747" s="66"/>
      <c r="AN747" s="66"/>
      <c r="AO747" s="66"/>
      <c r="AP747" s="66"/>
      <c r="AQ747" s="66"/>
      <c r="AR747" s="66"/>
    </row>
    <row r="748" spans="1:44" ht="15.75" customHeight="1">
      <c r="A748" s="59"/>
      <c r="B748" s="67"/>
      <c r="C748" s="83"/>
      <c r="D748" s="84"/>
      <c r="E748" s="84"/>
      <c r="F748" s="83"/>
      <c r="G748" s="83"/>
      <c r="H748" s="83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  <c r="AK748" s="66"/>
      <c r="AL748" s="66"/>
      <c r="AM748" s="66"/>
      <c r="AN748" s="66"/>
      <c r="AO748" s="66"/>
      <c r="AP748" s="66"/>
      <c r="AQ748" s="66"/>
      <c r="AR748" s="66"/>
    </row>
    <row r="749" spans="1:44" ht="15.75" customHeight="1">
      <c r="A749" s="59"/>
      <c r="B749" s="67"/>
      <c r="C749" s="83"/>
      <c r="D749" s="84"/>
      <c r="E749" s="84"/>
      <c r="F749" s="83"/>
      <c r="G749" s="83"/>
      <c r="H749" s="83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  <c r="AK749" s="66"/>
      <c r="AL749" s="66"/>
      <c r="AM749" s="66"/>
      <c r="AN749" s="66"/>
      <c r="AO749" s="66"/>
      <c r="AP749" s="66"/>
      <c r="AQ749" s="66"/>
      <c r="AR749" s="66"/>
    </row>
    <row r="750" spans="1:44" ht="15.75" customHeight="1">
      <c r="A750" s="59"/>
      <c r="B750" s="67"/>
      <c r="C750" s="83"/>
      <c r="D750" s="84"/>
      <c r="E750" s="84"/>
      <c r="F750" s="83"/>
      <c r="G750" s="83"/>
      <c r="H750" s="83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  <c r="AK750" s="66"/>
      <c r="AL750" s="66"/>
      <c r="AM750" s="66"/>
      <c r="AN750" s="66"/>
      <c r="AO750" s="66"/>
      <c r="AP750" s="66"/>
      <c r="AQ750" s="66"/>
      <c r="AR750" s="66"/>
    </row>
    <row r="751" spans="1:44" ht="15.75" customHeight="1">
      <c r="A751" s="59"/>
      <c r="B751" s="67"/>
      <c r="C751" s="83"/>
      <c r="D751" s="84"/>
      <c r="E751" s="84"/>
      <c r="F751" s="83"/>
      <c r="G751" s="83"/>
      <c r="H751" s="83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  <c r="AK751" s="66"/>
      <c r="AL751" s="66"/>
      <c r="AM751" s="66"/>
      <c r="AN751" s="66"/>
      <c r="AO751" s="66"/>
      <c r="AP751" s="66"/>
      <c r="AQ751" s="66"/>
      <c r="AR751" s="66"/>
    </row>
    <row r="752" spans="1:44" ht="15.75" customHeight="1">
      <c r="A752" s="59"/>
      <c r="B752" s="67"/>
      <c r="C752" s="83"/>
      <c r="D752" s="84"/>
      <c r="E752" s="84"/>
      <c r="F752" s="83"/>
      <c r="G752" s="83"/>
      <c r="H752" s="83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  <c r="AK752" s="66"/>
      <c r="AL752" s="66"/>
      <c r="AM752" s="66"/>
      <c r="AN752" s="66"/>
      <c r="AO752" s="66"/>
      <c r="AP752" s="66"/>
      <c r="AQ752" s="66"/>
      <c r="AR752" s="66"/>
    </row>
    <row r="753" spans="1:44" ht="15.75" customHeight="1">
      <c r="A753" s="59"/>
      <c r="B753" s="67"/>
      <c r="C753" s="83"/>
      <c r="D753" s="84"/>
      <c r="E753" s="84"/>
      <c r="F753" s="83"/>
      <c r="G753" s="83"/>
      <c r="H753" s="83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  <c r="AK753" s="66"/>
      <c r="AL753" s="66"/>
      <c r="AM753" s="66"/>
      <c r="AN753" s="66"/>
      <c r="AO753" s="66"/>
      <c r="AP753" s="66"/>
      <c r="AQ753" s="66"/>
      <c r="AR753" s="66"/>
    </row>
    <row r="754" spans="1:44" ht="15.75" customHeight="1">
      <c r="A754" s="59"/>
      <c r="B754" s="67"/>
      <c r="C754" s="83"/>
      <c r="D754" s="84"/>
      <c r="E754" s="84"/>
      <c r="F754" s="83"/>
      <c r="G754" s="83"/>
      <c r="H754" s="83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  <c r="AK754" s="66"/>
      <c r="AL754" s="66"/>
      <c r="AM754" s="66"/>
      <c r="AN754" s="66"/>
      <c r="AO754" s="66"/>
      <c r="AP754" s="66"/>
      <c r="AQ754" s="66"/>
      <c r="AR754" s="66"/>
    </row>
    <row r="755" spans="1:44" ht="15.75" customHeight="1">
      <c r="A755" s="59"/>
      <c r="B755" s="67"/>
      <c r="C755" s="83"/>
      <c r="D755" s="84"/>
      <c r="E755" s="84"/>
      <c r="F755" s="83"/>
      <c r="G755" s="83"/>
      <c r="H755" s="83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  <c r="AK755" s="66"/>
      <c r="AL755" s="66"/>
      <c r="AM755" s="66"/>
      <c r="AN755" s="66"/>
      <c r="AO755" s="66"/>
      <c r="AP755" s="66"/>
      <c r="AQ755" s="66"/>
      <c r="AR755" s="66"/>
    </row>
    <row r="756" spans="1:44" ht="15.75" customHeight="1">
      <c r="A756" s="59"/>
      <c r="B756" s="67"/>
      <c r="C756" s="83"/>
      <c r="D756" s="84"/>
      <c r="E756" s="84"/>
      <c r="F756" s="83"/>
      <c r="G756" s="83"/>
      <c r="H756" s="83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  <c r="AL756" s="66"/>
      <c r="AM756" s="66"/>
      <c r="AN756" s="66"/>
      <c r="AO756" s="66"/>
      <c r="AP756" s="66"/>
      <c r="AQ756" s="66"/>
      <c r="AR756" s="66"/>
    </row>
    <row r="757" spans="1:44" ht="15.75" customHeight="1">
      <c r="A757" s="59"/>
      <c r="B757" s="67"/>
      <c r="C757" s="83"/>
      <c r="D757" s="84"/>
      <c r="E757" s="84"/>
      <c r="F757" s="83"/>
      <c r="G757" s="83"/>
      <c r="H757" s="83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  <c r="AL757" s="66"/>
      <c r="AM757" s="66"/>
      <c r="AN757" s="66"/>
      <c r="AO757" s="66"/>
      <c r="AP757" s="66"/>
      <c r="AQ757" s="66"/>
      <c r="AR757" s="66"/>
    </row>
    <row r="758" spans="1:44" ht="15.75" customHeight="1">
      <c r="A758" s="59"/>
      <c r="B758" s="67"/>
      <c r="C758" s="83"/>
      <c r="D758" s="84"/>
      <c r="E758" s="84"/>
      <c r="F758" s="83"/>
      <c r="G758" s="83"/>
      <c r="H758" s="83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  <c r="AL758" s="66"/>
      <c r="AM758" s="66"/>
      <c r="AN758" s="66"/>
      <c r="AO758" s="66"/>
      <c r="AP758" s="66"/>
      <c r="AQ758" s="66"/>
      <c r="AR758" s="66"/>
    </row>
    <row r="759" spans="1:44" ht="15.75" customHeight="1">
      <c r="A759" s="59"/>
      <c r="B759" s="67"/>
      <c r="C759" s="83"/>
      <c r="D759" s="84"/>
      <c r="E759" s="84"/>
      <c r="F759" s="83"/>
      <c r="G759" s="83"/>
      <c r="H759" s="83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  <c r="AL759" s="66"/>
      <c r="AM759" s="66"/>
      <c r="AN759" s="66"/>
      <c r="AO759" s="66"/>
      <c r="AP759" s="66"/>
      <c r="AQ759" s="66"/>
      <c r="AR759" s="66"/>
    </row>
    <row r="760" spans="1:44" ht="15.75" customHeight="1">
      <c r="A760" s="59"/>
      <c r="B760" s="67"/>
      <c r="C760" s="83"/>
      <c r="D760" s="84"/>
      <c r="E760" s="84"/>
      <c r="F760" s="83"/>
      <c r="G760" s="83"/>
      <c r="H760" s="83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  <c r="AL760" s="66"/>
      <c r="AM760" s="66"/>
      <c r="AN760" s="66"/>
      <c r="AO760" s="66"/>
      <c r="AP760" s="66"/>
      <c r="AQ760" s="66"/>
      <c r="AR760" s="66"/>
    </row>
    <row r="761" spans="1:44" ht="15.75" customHeight="1">
      <c r="A761" s="59"/>
      <c r="B761" s="67"/>
      <c r="C761" s="83"/>
      <c r="D761" s="84"/>
      <c r="E761" s="84"/>
      <c r="F761" s="83"/>
      <c r="G761" s="83"/>
      <c r="H761" s="83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  <c r="AL761" s="66"/>
      <c r="AM761" s="66"/>
      <c r="AN761" s="66"/>
      <c r="AO761" s="66"/>
      <c r="AP761" s="66"/>
      <c r="AQ761" s="66"/>
      <c r="AR761" s="66"/>
    </row>
    <row r="762" spans="1:44" ht="15.75" customHeight="1">
      <c r="A762" s="59"/>
      <c r="B762" s="67"/>
      <c r="C762" s="83"/>
      <c r="D762" s="84"/>
      <c r="E762" s="84"/>
      <c r="F762" s="83"/>
      <c r="G762" s="83"/>
      <c r="H762" s="83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  <c r="AL762" s="66"/>
      <c r="AM762" s="66"/>
      <c r="AN762" s="66"/>
      <c r="AO762" s="66"/>
      <c r="AP762" s="66"/>
      <c r="AQ762" s="66"/>
      <c r="AR762" s="66"/>
    </row>
    <row r="763" spans="1:44" ht="15.75" customHeight="1">
      <c r="A763" s="59"/>
      <c r="B763" s="67"/>
      <c r="C763" s="83"/>
      <c r="D763" s="84"/>
      <c r="E763" s="84"/>
      <c r="F763" s="83"/>
      <c r="G763" s="83"/>
      <c r="H763" s="83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  <c r="AL763" s="66"/>
      <c r="AM763" s="66"/>
      <c r="AN763" s="66"/>
      <c r="AO763" s="66"/>
      <c r="AP763" s="66"/>
      <c r="AQ763" s="66"/>
      <c r="AR763" s="66"/>
    </row>
    <row r="764" spans="1:44" ht="15.75" customHeight="1">
      <c r="A764" s="59"/>
      <c r="B764" s="67"/>
      <c r="C764" s="83"/>
      <c r="D764" s="84"/>
      <c r="E764" s="84"/>
      <c r="F764" s="83"/>
      <c r="G764" s="83"/>
      <c r="H764" s="83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  <c r="AL764" s="66"/>
      <c r="AM764" s="66"/>
      <c r="AN764" s="66"/>
      <c r="AO764" s="66"/>
      <c r="AP764" s="66"/>
      <c r="AQ764" s="66"/>
      <c r="AR764" s="66"/>
    </row>
    <row r="765" spans="1:44" ht="15.75" customHeight="1">
      <c r="A765" s="59"/>
      <c r="B765" s="67"/>
      <c r="C765" s="83"/>
      <c r="D765" s="84"/>
      <c r="E765" s="84"/>
      <c r="F765" s="83"/>
      <c r="G765" s="83"/>
      <c r="H765" s="83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  <c r="AL765" s="66"/>
      <c r="AM765" s="66"/>
      <c r="AN765" s="66"/>
      <c r="AO765" s="66"/>
      <c r="AP765" s="66"/>
      <c r="AQ765" s="66"/>
      <c r="AR765" s="66"/>
    </row>
    <row r="766" spans="1:44" ht="15.75" customHeight="1">
      <c r="A766" s="59"/>
      <c r="B766" s="67"/>
      <c r="C766" s="83"/>
      <c r="D766" s="84"/>
      <c r="E766" s="84"/>
      <c r="F766" s="83"/>
      <c r="G766" s="83"/>
      <c r="H766" s="83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  <c r="AL766" s="66"/>
      <c r="AM766" s="66"/>
      <c r="AN766" s="66"/>
      <c r="AO766" s="66"/>
      <c r="AP766" s="66"/>
      <c r="AQ766" s="66"/>
      <c r="AR766" s="66"/>
    </row>
    <row r="767" spans="1:44" ht="15.75" customHeight="1">
      <c r="A767" s="59"/>
      <c r="B767" s="67"/>
      <c r="C767" s="83"/>
      <c r="D767" s="84"/>
      <c r="E767" s="84"/>
      <c r="F767" s="83"/>
      <c r="G767" s="83"/>
      <c r="H767" s="83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  <c r="AL767" s="66"/>
      <c r="AM767" s="66"/>
      <c r="AN767" s="66"/>
      <c r="AO767" s="66"/>
      <c r="AP767" s="66"/>
      <c r="AQ767" s="66"/>
      <c r="AR767" s="66"/>
    </row>
    <row r="768" spans="1:44" ht="15.75" customHeight="1">
      <c r="A768" s="59"/>
      <c r="B768" s="67"/>
      <c r="C768" s="83"/>
      <c r="D768" s="84"/>
      <c r="E768" s="84"/>
      <c r="F768" s="83"/>
      <c r="G768" s="83"/>
      <c r="H768" s="83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  <c r="AL768" s="66"/>
      <c r="AM768" s="66"/>
      <c r="AN768" s="66"/>
      <c r="AO768" s="66"/>
      <c r="AP768" s="66"/>
      <c r="AQ768" s="66"/>
      <c r="AR768" s="66"/>
    </row>
    <row r="769" spans="1:44" ht="15.75" customHeight="1">
      <c r="A769" s="59"/>
      <c r="B769" s="67"/>
      <c r="C769" s="83"/>
      <c r="D769" s="84"/>
      <c r="E769" s="84"/>
      <c r="F769" s="83"/>
      <c r="G769" s="83"/>
      <c r="H769" s="83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  <c r="AL769" s="66"/>
      <c r="AM769" s="66"/>
      <c r="AN769" s="66"/>
      <c r="AO769" s="66"/>
      <c r="AP769" s="66"/>
      <c r="AQ769" s="66"/>
      <c r="AR769" s="66"/>
    </row>
    <row r="770" spans="1:44" ht="15.75" customHeight="1">
      <c r="A770" s="59"/>
      <c r="B770" s="67"/>
      <c r="C770" s="83"/>
      <c r="D770" s="84"/>
      <c r="E770" s="84"/>
      <c r="F770" s="83"/>
      <c r="G770" s="83"/>
      <c r="H770" s="83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  <c r="AL770" s="66"/>
      <c r="AM770" s="66"/>
      <c r="AN770" s="66"/>
      <c r="AO770" s="66"/>
      <c r="AP770" s="66"/>
      <c r="AQ770" s="66"/>
      <c r="AR770" s="66"/>
    </row>
    <row r="771" spans="1:44" ht="15.75" customHeight="1">
      <c r="A771" s="59"/>
      <c r="B771" s="67"/>
      <c r="C771" s="83"/>
      <c r="D771" s="84"/>
      <c r="E771" s="84"/>
      <c r="F771" s="83"/>
      <c r="G771" s="83"/>
      <c r="H771" s="83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  <c r="AL771" s="66"/>
      <c r="AM771" s="66"/>
      <c r="AN771" s="66"/>
      <c r="AO771" s="66"/>
      <c r="AP771" s="66"/>
      <c r="AQ771" s="66"/>
      <c r="AR771" s="66"/>
    </row>
    <row r="772" spans="1:44" ht="15.75" customHeight="1">
      <c r="A772" s="59"/>
      <c r="B772" s="67"/>
      <c r="C772" s="83"/>
      <c r="D772" s="84"/>
      <c r="E772" s="84"/>
      <c r="F772" s="83"/>
      <c r="G772" s="83"/>
      <c r="H772" s="83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  <c r="AL772" s="66"/>
      <c r="AM772" s="66"/>
      <c r="AN772" s="66"/>
      <c r="AO772" s="66"/>
      <c r="AP772" s="66"/>
      <c r="AQ772" s="66"/>
      <c r="AR772" s="66"/>
    </row>
    <row r="773" spans="1:44" ht="15.75" customHeight="1">
      <c r="A773" s="59"/>
      <c r="B773" s="67"/>
      <c r="C773" s="83"/>
      <c r="D773" s="84"/>
      <c r="E773" s="84"/>
      <c r="F773" s="83"/>
      <c r="G773" s="83"/>
      <c r="H773" s="83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  <c r="AL773" s="66"/>
      <c r="AM773" s="66"/>
      <c r="AN773" s="66"/>
      <c r="AO773" s="66"/>
      <c r="AP773" s="66"/>
      <c r="AQ773" s="66"/>
      <c r="AR773" s="66"/>
    </row>
    <row r="774" spans="1:44" ht="15.75" customHeight="1">
      <c r="A774" s="59"/>
      <c r="B774" s="67"/>
      <c r="C774" s="83"/>
      <c r="D774" s="84"/>
      <c r="E774" s="84"/>
      <c r="F774" s="83"/>
      <c r="G774" s="83"/>
      <c r="H774" s="83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  <c r="AL774" s="66"/>
      <c r="AM774" s="66"/>
      <c r="AN774" s="66"/>
      <c r="AO774" s="66"/>
      <c r="AP774" s="66"/>
      <c r="AQ774" s="66"/>
      <c r="AR774" s="66"/>
    </row>
    <row r="775" spans="1:44" ht="15.75" customHeight="1">
      <c r="A775" s="59"/>
      <c r="B775" s="67"/>
      <c r="C775" s="83"/>
      <c r="D775" s="84"/>
      <c r="E775" s="84"/>
      <c r="F775" s="83"/>
      <c r="G775" s="83"/>
      <c r="H775" s="83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  <c r="AL775" s="66"/>
      <c r="AM775" s="66"/>
      <c r="AN775" s="66"/>
      <c r="AO775" s="66"/>
      <c r="AP775" s="66"/>
      <c r="AQ775" s="66"/>
      <c r="AR775" s="66"/>
    </row>
    <row r="776" spans="1:44" ht="15.75" customHeight="1">
      <c r="A776" s="59"/>
      <c r="B776" s="67"/>
      <c r="C776" s="83"/>
      <c r="D776" s="84"/>
      <c r="E776" s="84"/>
      <c r="F776" s="83"/>
      <c r="G776" s="83"/>
      <c r="H776" s="83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  <c r="AL776" s="66"/>
      <c r="AM776" s="66"/>
      <c r="AN776" s="66"/>
      <c r="AO776" s="66"/>
      <c r="AP776" s="66"/>
      <c r="AQ776" s="66"/>
      <c r="AR776" s="66"/>
    </row>
    <row r="777" spans="1:44" ht="15.75" customHeight="1">
      <c r="A777" s="59"/>
      <c r="B777" s="67"/>
      <c r="C777" s="83"/>
      <c r="D777" s="84"/>
      <c r="E777" s="84"/>
      <c r="F777" s="83"/>
      <c r="G777" s="83"/>
      <c r="H777" s="83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  <c r="AL777" s="66"/>
      <c r="AM777" s="66"/>
      <c r="AN777" s="66"/>
      <c r="AO777" s="66"/>
      <c r="AP777" s="66"/>
      <c r="AQ777" s="66"/>
      <c r="AR777" s="66"/>
    </row>
    <row r="778" spans="1:44" ht="15.75" customHeight="1">
      <c r="A778" s="59"/>
      <c r="B778" s="67"/>
      <c r="C778" s="83"/>
      <c r="D778" s="84"/>
      <c r="E778" s="84"/>
      <c r="F778" s="83"/>
      <c r="G778" s="83"/>
      <c r="H778" s="83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  <c r="AL778" s="66"/>
      <c r="AM778" s="66"/>
      <c r="AN778" s="66"/>
      <c r="AO778" s="66"/>
      <c r="AP778" s="66"/>
      <c r="AQ778" s="66"/>
      <c r="AR778" s="66"/>
    </row>
    <row r="779" spans="1:44" ht="15.75" customHeight="1">
      <c r="A779" s="59"/>
      <c r="B779" s="67"/>
      <c r="C779" s="83"/>
      <c r="D779" s="84"/>
      <c r="E779" s="84"/>
      <c r="F779" s="83"/>
      <c r="G779" s="83"/>
      <c r="H779" s="83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  <c r="AL779" s="66"/>
      <c r="AM779" s="66"/>
      <c r="AN779" s="66"/>
      <c r="AO779" s="66"/>
      <c r="AP779" s="66"/>
      <c r="AQ779" s="66"/>
      <c r="AR779" s="66"/>
    </row>
    <row r="780" spans="1:44" ht="15.75" customHeight="1">
      <c r="A780" s="59"/>
      <c r="B780" s="67"/>
      <c r="C780" s="83"/>
      <c r="D780" s="84"/>
      <c r="E780" s="84"/>
      <c r="F780" s="83"/>
      <c r="G780" s="83"/>
      <c r="H780" s="83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  <c r="AL780" s="66"/>
      <c r="AM780" s="66"/>
      <c r="AN780" s="66"/>
      <c r="AO780" s="66"/>
      <c r="AP780" s="66"/>
      <c r="AQ780" s="66"/>
      <c r="AR780" s="66"/>
    </row>
    <row r="781" spans="1:44" ht="15.75" customHeight="1">
      <c r="A781" s="59"/>
      <c r="B781" s="67"/>
      <c r="C781" s="83"/>
      <c r="D781" s="84"/>
      <c r="E781" s="84"/>
      <c r="F781" s="83"/>
      <c r="G781" s="83"/>
      <c r="H781" s="83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  <c r="AL781" s="66"/>
      <c r="AM781" s="66"/>
      <c r="AN781" s="66"/>
      <c r="AO781" s="66"/>
      <c r="AP781" s="66"/>
      <c r="AQ781" s="66"/>
      <c r="AR781" s="66"/>
    </row>
    <row r="782" spans="1:44" ht="15.75" customHeight="1">
      <c r="A782" s="59"/>
      <c r="B782" s="67"/>
      <c r="C782" s="83"/>
      <c r="D782" s="84"/>
      <c r="E782" s="84"/>
      <c r="F782" s="83"/>
      <c r="G782" s="83"/>
      <c r="H782" s="83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  <c r="AL782" s="66"/>
      <c r="AM782" s="66"/>
      <c r="AN782" s="66"/>
      <c r="AO782" s="66"/>
      <c r="AP782" s="66"/>
      <c r="AQ782" s="66"/>
      <c r="AR782" s="66"/>
    </row>
    <row r="783" spans="1:44" ht="15.75" customHeight="1">
      <c r="A783" s="59"/>
      <c r="B783" s="67"/>
      <c r="C783" s="83"/>
      <c r="D783" s="84"/>
      <c r="E783" s="84"/>
      <c r="F783" s="83"/>
      <c r="G783" s="83"/>
      <c r="H783" s="83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  <c r="AL783" s="66"/>
      <c r="AM783" s="66"/>
      <c r="AN783" s="66"/>
      <c r="AO783" s="66"/>
      <c r="AP783" s="66"/>
      <c r="AQ783" s="66"/>
      <c r="AR783" s="66"/>
    </row>
    <row r="784" spans="1:44" ht="15.75" customHeight="1">
      <c r="A784" s="59"/>
      <c r="B784" s="67"/>
      <c r="C784" s="83"/>
      <c r="D784" s="84"/>
      <c r="E784" s="84"/>
      <c r="F784" s="83"/>
      <c r="G784" s="83"/>
      <c r="H784" s="83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  <c r="AL784" s="66"/>
      <c r="AM784" s="66"/>
      <c r="AN784" s="66"/>
      <c r="AO784" s="66"/>
      <c r="AP784" s="66"/>
      <c r="AQ784" s="66"/>
      <c r="AR784" s="66"/>
    </row>
    <row r="785" spans="1:44" ht="15.75" customHeight="1">
      <c r="A785" s="59"/>
      <c r="B785" s="67"/>
      <c r="C785" s="83"/>
      <c r="D785" s="84"/>
      <c r="E785" s="84"/>
      <c r="F785" s="83"/>
      <c r="G785" s="83"/>
      <c r="H785" s="83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  <c r="AL785" s="66"/>
      <c r="AM785" s="66"/>
      <c r="AN785" s="66"/>
      <c r="AO785" s="66"/>
      <c r="AP785" s="66"/>
      <c r="AQ785" s="66"/>
      <c r="AR785" s="66"/>
    </row>
    <row r="786" spans="1:44" ht="15.75" customHeight="1">
      <c r="A786" s="59"/>
      <c r="B786" s="67"/>
      <c r="C786" s="83"/>
      <c r="D786" s="84"/>
      <c r="E786" s="84"/>
      <c r="F786" s="83"/>
      <c r="G786" s="83"/>
      <c r="H786" s="83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  <c r="AL786" s="66"/>
      <c r="AM786" s="66"/>
      <c r="AN786" s="66"/>
      <c r="AO786" s="66"/>
      <c r="AP786" s="66"/>
      <c r="AQ786" s="66"/>
      <c r="AR786" s="66"/>
    </row>
    <row r="787" spans="1:44" ht="15.75" customHeight="1">
      <c r="A787" s="59"/>
      <c r="B787" s="67"/>
      <c r="C787" s="83"/>
      <c r="D787" s="84"/>
      <c r="E787" s="84"/>
      <c r="F787" s="83"/>
      <c r="G787" s="83"/>
      <c r="H787" s="83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  <c r="AL787" s="66"/>
      <c r="AM787" s="66"/>
      <c r="AN787" s="66"/>
      <c r="AO787" s="66"/>
      <c r="AP787" s="66"/>
      <c r="AQ787" s="66"/>
      <c r="AR787" s="66"/>
    </row>
    <row r="788" spans="1:44" ht="15.75" customHeight="1">
      <c r="A788" s="59"/>
      <c r="B788" s="67"/>
      <c r="C788" s="83"/>
      <c r="D788" s="84"/>
      <c r="E788" s="84"/>
      <c r="F788" s="83"/>
      <c r="G788" s="83"/>
      <c r="H788" s="83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  <c r="AL788" s="66"/>
      <c r="AM788" s="66"/>
      <c r="AN788" s="66"/>
      <c r="AO788" s="66"/>
      <c r="AP788" s="66"/>
      <c r="AQ788" s="66"/>
      <c r="AR788" s="66"/>
    </row>
    <row r="789" spans="1:44" ht="15.75" customHeight="1">
      <c r="A789" s="59"/>
      <c r="B789" s="67"/>
      <c r="C789" s="83"/>
      <c r="D789" s="84"/>
      <c r="E789" s="84"/>
      <c r="F789" s="83"/>
      <c r="G789" s="83"/>
      <c r="H789" s="83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  <c r="AL789" s="66"/>
      <c r="AM789" s="66"/>
      <c r="AN789" s="66"/>
      <c r="AO789" s="66"/>
      <c r="AP789" s="66"/>
      <c r="AQ789" s="66"/>
      <c r="AR789" s="66"/>
    </row>
    <row r="790" spans="1:44" ht="15.75" customHeight="1">
      <c r="A790" s="59"/>
      <c r="B790" s="67"/>
      <c r="C790" s="83"/>
      <c r="D790" s="84"/>
      <c r="E790" s="84"/>
      <c r="F790" s="83"/>
      <c r="G790" s="83"/>
      <c r="H790" s="83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  <c r="AL790" s="66"/>
      <c r="AM790" s="66"/>
      <c r="AN790" s="66"/>
      <c r="AO790" s="66"/>
      <c r="AP790" s="66"/>
      <c r="AQ790" s="66"/>
      <c r="AR790" s="66"/>
    </row>
    <row r="791" spans="1:44" ht="15.75" customHeight="1">
      <c r="A791" s="59"/>
      <c r="B791" s="67"/>
      <c r="C791" s="83"/>
      <c r="D791" s="84"/>
      <c r="E791" s="84"/>
      <c r="F791" s="83"/>
      <c r="G791" s="83"/>
      <c r="H791" s="83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  <c r="AL791" s="66"/>
      <c r="AM791" s="66"/>
      <c r="AN791" s="66"/>
      <c r="AO791" s="66"/>
      <c r="AP791" s="66"/>
      <c r="AQ791" s="66"/>
      <c r="AR791" s="66"/>
    </row>
    <row r="792" spans="1:44" ht="15.75" customHeight="1">
      <c r="A792" s="59"/>
      <c r="B792" s="67"/>
      <c r="C792" s="83"/>
      <c r="D792" s="84"/>
      <c r="E792" s="84"/>
      <c r="F792" s="83"/>
      <c r="G792" s="83"/>
      <c r="H792" s="83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  <c r="AL792" s="66"/>
      <c r="AM792" s="66"/>
      <c r="AN792" s="66"/>
      <c r="AO792" s="66"/>
      <c r="AP792" s="66"/>
      <c r="AQ792" s="66"/>
      <c r="AR792" s="66"/>
    </row>
    <row r="793" spans="1:44" ht="15.75" customHeight="1">
      <c r="A793" s="59"/>
      <c r="B793" s="67"/>
      <c r="C793" s="83"/>
      <c r="D793" s="84"/>
      <c r="E793" s="84"/>
      <c r="F793" s="83"/>
      <c r="G793" s="83"/>
      <c r="H793" s="83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  <c r="AL793" s="66"/>
      <c r="AM793" s="66"/>
      <c r="AN793" s="66"/>
      <c r="AO793" s="66"/>
      <c r="AP793" s="66"/>
      <c r="AQ793" s="66"/>
      <c r="AR793" s="66"/>
    </row>
    <row r="794" spans="1:44" ht="15.75" customHeight="1">
      <c r="A794" s="59"/>
      <c r="B794" s="67"/>
      <c r="C794" s="83"/>
      <c r="D794" s="84"/>
      <c r="E794" s="84"/>
      <c r="F794" s="83"/>
      <c r="G794" s="83"/>
      <c r="H794" s="83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  <c r="AL794" s="66"/>
      <c r="AM794" s="66"/>
      <c r="AN794" s="66"/>
      <c r="AO794" s="66"/>
      <c r="AP794" s="66"/>
      <c r="AQ794" s="66"/>
      <c r="AR794" s="66"/>
    </row>
    <row r="795" spans="1:44" ht="15.75" customHeight="1">
      <c r="A795" s="59"/>
      <c r="B795" s="67"/>
      <c r="C795" s="83"/>
      <c r="D795" s="84"/>
      <c r="E795" s="84"/>
      <c r="F795" s="83"/>
      <c r="G795" s="83"/>
      <c r="H795" s="83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  <c r="AL795" s="66"/>
      <c r="AM795" s="66"/>
      <c r="AN795" s="66"/>
      <c r="AO795" s="66"/>
      <c r="AP795" s="66"/>
      <c r="AQ795" s="66"/>
      <c r="AR795" s="66"/>
    </row>
    <row r="796" spans="1:44" ht="15.75" customHeight="1">
      <c r="A796" s="59"/>
      <c r="B796" s="67"/>
      <c r="C796" s="83"/>
      <c r="D796" s="84"/>
      <c r="E796" s="84"/>
      <c r="F796" s="83"/>
      <c r="G796" s="83"/>
      <c r="H796" s="83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  <c r="AL796" s="66"/>
      <c r="AM796" s="66"/>
      <c r="AN796" s="66"/>
      <c r="AO796" s="66"/>
      <c r="AP796" s="66"/>
      <c r="AQ796" s="66"/>
      <c r="AR796" s="66"/>
    </row>
    <row r="797" spans="1:44" ht="15.75" customHeight="1">
      <c r="A797" s="59"/>
      <c r="B797" s="67"/>
      <c r="C797" s="83"/>
      <c r="D797" s="84"/>
      <c r="E797" s="84"/>
      <c r="F797" s="83"/>
      <c r="G797" s="83"/>
      <c r="H797" s="83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  <c r="AL797" s="66"/>
      <c r="AM797" s="66"/>
      <c r="AN797" s="66"/>
      <c r="AO797" s="66"/>
      <c r="AP797" s="66"/>
      <c r="AQ797" s="66"/>
      <c r="AR797" s="66"/>
    </row>
    <row r="798" spans="1:44" ht="15.75" customHeight="1">
      <c r="A798" s="59"/>
      <c r="B798" s="67"/>
      <c r="C798" s="83"/>
      <c r="D798" s="84"/>
      <c r="E798" s="84"/>
      <c r="F798" s="83"/>
      <c r="G798" s="83"/>
      <c r="H798" s="83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  <c r="AL798" s="66"/>
      <c r="AM798" s="66"/>
      <c r="AN798" s="66"/>
      <c r="AO798" s="66"/>
      <c r="AP798" s="66"/>
      <c r="AQ798" s="66"/>
      <c r="AR798" s="66"/>
    </row>
    <row r="799" spans="1:44" ht="15.75" customHeight="1">
      <c r="A799" s="59"/>
      <c r="B799" s="67"/>
      <c r="C799" s="83"/>
      <c r="D799" s="84"/>
      <c r="E799" s="84"/>
      <c r="F799" s="83"/>
      <c r="G799" s="83"/>
      <c r="H799" s="83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  <c r="AL799" s="66"/>
      <c r="AM799" s="66"/>
      <c r="AN799" s="66"/>
      <c r="AO799" s="66"/>
      <c r="AP799" s="66"/>
      <c r="AQ799" s="66"/>
      <c r="AR799" s="66"/>
    </row>
    <row r="800" spans="1:44" ht="15.75" customHeight="1">
      <c r="A800" s="59"/>
      <c r="B800" s="67"/>
      <c r="C800" s="83"/>
      <c r="D800" s="84"/>
      <c r="E800" s="84"/>
      <c r="F800" s="83"/>
      <c r="G800" s="83"/>
      <c r="H800" s="83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  <c r="AL800" s="66"/>
      <c r="AM800" s="66"/>
      <c r="AN800" s="66"/>
      <c r="AO800" s="66"/>
      <c r="AP800" s="66"/>
      <c r="AQ800" s="66"/>
      <c r="AR800" s="66"/>
    </row>
    <row r="801" spans="1:44" ht="15.75" customHeight="1">
      <c r="A801" s="59"/>
      <c r="B801" s="67"/>
      <c r="C801" s="83"/>
      <c r="D801" s="84"/>
      <c r="E801" s="84"/>
      <c r="F801" s="83"/>
      <c r="G801" s="83"/>
      <c r="H801" s="83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  <c r="AL801" s="66"/>
      <c r="AM801" s="66"/>
      <c r="AN801" s="66"/>
      <c r="AO801" s="66"/>
      <c r="AP801" s="66"/>
      <c r="AQ801" s="66"/>
      <c r="AR801" s="66"/>
    </row>
    <row r="802" spans="1:44" ht="15.75" customHeight="1">
      <c r="A802" s="59"/>
      <c r="B802" s="67"/>
      <c r="C802" s="83"/>
      <c r="D802" s="84"/>
      <c r="E802" s="84"/>
      <c r="F802" s="83"/>
      <c r="G802" s="83"/>
      <c r="H802" s="83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  <c r="AL802" s="66"/>
      <c r="AM802" s="66"/>
      <c r="AN802" s="66"/>
      <c r="AO802" s="66"/>
      <c r="AP802" s="66"/>
      <c r="AQ802" s="66"/>
      <c r="AR802" s="66"/>
    </row>
    <row r="803" spans="1:44" ht="15.75" customHeight="1">
      <c r="A803" s="59"/>
      <c r="B803" s="67"/>
      <c r="C803" s="83"/>
      <c r="D803" s="84"/>
      <c r="E803" s="84"/>
      <c r="F803" s="83"/>
      <c r="G803" s="83"/>
      <c r="H803" s="83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  <c r="AL803" s="66"/>
      <c r="AM803" s="66"/>
      <c r="AN803" s="66"/>
      <c r="AO803" s="66"/>
      <c r="AP803" s="66"/>
      <c r="AQ803" s="66"/>
      <c r="AR803" s="66"/>
    </row>
    <row r="804" spans="1:44" ht="15.75" customHeight="1">
      <c r="A804" s="59"/>
      <c r="B804" s="67"/>
      <c r="C804" s="83"/>
      <c r="D804" s="84"/>
      <c r="E804" s="84"/>
      <c r="F804" s="83"/>
      <c r="G804" s="83"/>
      <c r="H804" s="83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  <c r="AL804" s="66"/>
      <c r="AM804" s="66"/>
      <c r="AN804" s="66"/>
      <c r="AO804" s="66"/>
      <c r="AP804" s="66"/>
      <c r="AQ804" s="66"/>
      <c r="AR804" s="66"/>
    </row>
    <row r="805" spans="1:44" ht="15.75" customHeight="1">
      <c r="A805" s="59"/>
      <c r="B805" s="67"/>
      <c r="C805" s="83"/>
      <c r="D805" s="84"/>
      <c r="E805" s="84"/>
      <c r="F805" s="83"/>
      <c r="G805" s="83"/>
      <c r="H805" s="83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  <c r="AL805" s="66"/>
      <c r="AM805" s="66"/>
      <c r="AN805" s="66"/>
      <c r="AO805" s="66"/>
      <c r="AP805" s="66"/>
      <c r="AQ805" s="66"/>
      <c r="AR805" s="66"/>
    </row>
    <row r="806" spans="1:44" ht="15.75" customHeight="1">
      <c r="A806" s="59"/>
      <c r="B806" s="67"/>
      <c r="C806" s="83"/>
      <c r="D806" s="84"/>
      <c r="E806" s="84"/>
      <c r="F806" s="83"/>
      <c r="G806" s="83"/>
      <c r="H806" s="83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  <c r="AL806" s="66"/>
      <c r="AM806" s="66"/>
      <c r="AN806" s="66"/>
      <c r="AO806" s="66"/>
      <c r="AP806" s="66"/>
      <c r="AQ806" s="66"/>
      <c r="AR806" s="66"/>
    </row>
    <row r="807" spans="1:44" ht="15.75" customHeight="1">
      <c r="A807" s="59"/>
      <c r="B807" s="67"/>
      <c r="C807" s="83"/>
      <c r="D807" s="84"/>
      <c r="E807" s="84"/>
      <c r="F807" s="83"/>
      <c r="G807" s="83"/>
      <c r="H807" s="83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  <c r="AL807" s="66"/>
      <c r="AM807" s="66"/>
      <c r="AN807" s="66"/>
      <c r="AO807" s="66"/>
      <c r="AP807" s="66"/>
      <c r="AQ807" s="66"/>
      <c r="AR807" s="66"/>
    </row>
    <row r="808" spans="1:44" ht="15.75" customHeight="1">
      <c r="A808" s="59"/>
      <c r="B808" s="67"/>
      <c r="C808" s="83"/>
      <c r="D808" s="84"/>
      <c r="E808" s="84"/>
      <c r="F808" s="83"/>
      <c r="G808" s="83"/>
      <c r="H808" s="83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  <c r="AL808" s="66"/>
      <c r="AM808" s="66"/>
      <c r="AN808" s="66"/>
      <c r="AO808" s="66"/>
      <c r="AP808" s="66"/>
      <c r="AQ808" s="66"/>
      <c r="AR808" s="66"/>
    </row>
    <row r="809" spans="1:44" ht="15.75" customHeight="1">
      <c r="A809" s="59"/>
      <c r="B809" s="67"/>
      <c r="C809" s="83"/>
      <c r="D809" s="84"/>
      <c r="E809" s="84"/>
      <c r="F809" s="83"/>
      <c r="G809" s="83"/>
      <c r="H809" s="83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  <c r="AL809" s="66"/>
      <c r="AM809" s="66"/>
      <c r="AN809" s="66"/>
      <c r="AO809" s="66"/>
      <c r="AP809" s="66"/>
      <c r="AQ809" s="66"/>
      <c r="AR809" s="66"/>
    </row>
    <row r="810" spans="1:44" ht="15.75" customHeight="1">
      <c r="A810" s="59"/>
      <c r="B810" s="67"/>
      <c r="C810" s="83"/>
      <c r="D810" s="84"/>
      <c r="E810" s="84"/>
      <c r="F810" s="83"/>
      <c r="G810" s="83"/>
      <c r="H810" s="83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  <c r="AL810" s="66"/>
      <c r="AM810" s="66"/>
      <c r="AN810" s="66"/>
      <c r="AO810" s="66"/>
      <c r="AP810" s="66"/>
      <c r="AQ810" s="66"/>
      <c r="AR810" s="66"/>
    </row>
    <row r="811" spans="1:44" ht="15.75" customHeight="1">
      <c r="A811" s="59"/>
      <c r="B811" s="67"/>
      <c r="C811" s="83"/>
      <c r="D811" s="84"/>
      <c r="E811" s="84"/>
      <c r="F811" s="83"/>
      <c r="G811" s="83"/>
      <c r="H811" s="83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  <c r="AL811" s="66"/>
      <c r="AM811" s="66"/>
      <c r="AN811" s="66"/>
      <c r="AO811" s="66"/>
      <c r="AP811" s="66"/>
      <c r="AQ811" s="66"/>
      <c r="AR811" s="66"/>
    </row>
    <row r="812" spans="1:44" ht="15.75" customHeight="1">
      <c r="A812" s="59"/>
      <c r="B812" s="67"/>
      <c r="C812" s="83"/>
      <c r="D812" s="84"/>
      <c r="E812" s="84"/>
      <c r="F812" s="83"/>
      <c r="G812" s="83"/>
      <c r="H812" s="83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  <c r="AO812" s="66"/>
      <c r="AP812" s="66"/>
      <c r="AQ812" s="66"/>
      <c r="AR812" s="66"/>
    </row>
    <row r="813" spans="1:44" ht="15.75" customHeight="1">
      <c r="A813" s="59"/>
      <c r="B813" s="67"/>
      <c r="C813" s="83"/>
      <c r="D813" s="84"/>
      <c r="E813" s="84"/>
      <c r="F813" s="83"/>
      <c r="G813" s="83"/>
      <c r="H813" s="83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  <c r="AL813" s="66"/>
      <c r="AM813" s="66"/>
      <c r="AN813" s="66"/>
      <c r="AO813" s="66"/>
      <c r="AP813" s="66"/>
      <c r="AQ813" s="66"/>
      <c r="AR813" s="66"/>
    </row>
    <row r="814" spans="1:44" ht="15.75" customHeight="1">
      <c r="A814" s="59"/>
      <c r="B814" s="67"/>
      <c r="C814" s="83"/>
      <c r="D814" s="84"/>
      <c r="E814" s="84"/>
      <c r="F814" s="83"/>
      <c r="G814" s="83"/>
      <c r="H814" s="83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  <c r="AL814" s="66"/>
      <c r="AM814" s="66"/>
      <c r="AN814" s="66"/>
      <c r="AO814" s="66"/>
      <c r="AP814" s="66"/>
      <c r="AQ814" s="66"/>
      <c r="AR814" s="66"/>
    </row>
    <row r="815" spans="1:44" ht="15.75" customHeight="1">
      <c r="A815" s="59"/>
      <c r="B815" s="67"/>
      <c r="C815" s="83"/>
      <c r="D815" s="84"/>
      <c r="E815" s="84"/>
      <c r="F815" s="83"/>
      <c r="G815" s="83"/>
      <c r="H815" s="83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  <c r="AL815" s="66"/>
      <c r="AM815" s="66"/>
      <c r="AN815" s="66"/>
      <c r="AO815" s="66"/>
      <c r="AP815" s="66"/>
      <c r="AQ815" s="66"/>
      <c r="AR815" s="66"/>
    </row>
    <row r="816" spans="1:44" ht="15.75" customHeight="1">
      <c r="A816" s="59"/>
      <c r="B816" s="67"/>
      <c r="C816" s="83"/>
      <c r="D816" s="84"/>
      <c r="E816" s="84"/>
      <c r="F816" s="83"/>
      <c r="G816" s="83"/>
      <c r="H816" s="83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  <c r="AL816" s="66"/>
      <c r="AM816" s="66"/>
      <c r="AN816" s="66"/>
      <c r="AO816" s="66"/>
      <c r="AP816" s="66"/>
      <c r="AQ816" s="66"/>
      <c r="AR816" s="66"/>
    </row>
    <row r="817" spans="1:44" ht="15.75" customHeight="1">
      <c r="A817" s="59"/>
      <c r="B817" s="67"/>
      <c r="C817" s="83"/>
      <c r="D817" s="84"/>
      <c r="E817" s="84"/>
      <c r="F817" s="83"/>
      <c r="G817" s="83"/>
      <c r="H817" s="83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  <c r="AL817" s="66"/>
      <c r="AM817" s="66"/>
      <c r="AN817" s="66"/>
      <c r="AO817" s="66"/>
      <c r="AP817" s="66"/>
      <c r="AQ817" s="66"/>
      <c r="AR817" s="66"/>
    </row>
    <row r="818" spans="1:44" ht="15.75" customHeight="1">
      <c r="A818" s="59"/>
      <c r="B818" s="67"/>
      <c r="C818" s="83"/>
      <c r="D818" s="84"/>
      <c r="E818" s="84"/>
      <c r="F818" s="83"/>
      <c r="G818" s="83"/>
      <c r="H818" s="83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  <c r="AL818" s="66"/>
      <c r="AM818" s="66"/>
      <c r="AN818" s="66"/>
      <c r="AO818" s="66"/>
      <c r="AP818" s="66"/>
      <c r="AQ818" s="66"/>
      <c r="AR818" s="66"/>
    </row>
    <row r="819" spans="1:44" ht="15.75" customHeight="1">
      <c r="A819" s="59"/>
      <c r="B819" s="67"/>
      <c r="C819" s="83"/>
      <c r="D819" s="84"/>
      <c r="E819" s="84"/>
      <c r="F819" s="83"/>
      <c r="G819" s="83"/>
      <c r="H819" s="83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  <c r="AL819" s="66"/>
      <c r="AM819" s="66"/>
      <c r="AN819" s="66"/>
      <c r="AO819" s="66"/>
      <c r="AP819" s="66"/>
      <c r="AQ819" s="66"/>
      <c r="AR819" s="66"/>
    </row>
    <row r="820" spans="1:44" ht="15.75" customHeight="1">
      <c r="A820" s="59"/>
      <c r="B820" s="67"/>
      <c r="C820" s="83"/>
      <c r="D820" s="84"/>
      <c r="E820" s="84"/>
      <c r="F820" s="83"/>
      <c r="G820" s="83"/>
      <c r="H820" s="83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  <c r="AK820" s="66"/>
      <c r="AL820" s="66"/>
      <c r="AM820" s="66"/>
      <c r="AN820" s="66"/>
      <c r="AO820" s="66"/>
      <c r="AP820" s="66"/>
      <c r="AQ820" s="66"/>
      <c r="AR820" s="66"/>
    </row>
    <row r="821" spans="1:44" ht="15.75" customHeight="1">
      <c r="A821" s="59"/>
      <c r="B821" s="67"/>
      <c r="C821" s="83"/>
      <c r="D821" s="84"/>
      <c r="E821" s="84"/>
      <c r="F821" s="83"/>
      <c r="G821" s="83"/>
      <c r="H821" s="83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  <c r="AK821" s="66"/>
      <c r="AL821" s="66"/>
      <c r="AM821" s="66"/>
      <c r="AN821" s="66"/>
      <c r="AO821" s="66"/>
      <c r="AP821" s="66"/>
      <c r="AQ821" s="66"/>
      <c r="AR821" s="66"/>
    </row>
    <row r="822" spans="1:44" ht="15.75" customHeight="1">
      <c r="A822" s="59"/>
      <c r="B822" s="67"/>
      <c r="C822" s="83"/>
      <c r="D822" s="84"/>
      <c r="E822" s="84"/>
      <c r="F822" s="83"/>
      <c r="G822" s="83"/>
      <c r="H822" s="83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  <c r="AL822" s="66"/>
      <c r="AM822" s="66"/>
      <c r="AN822" s="66"/>
      <c r="AO822" s="66"/>
      <c r="AP822" s="66"/>
      <c r="AQ822" s="66"/>
      <c r="AR822" s="66"/>
    </row>
    <row r="823" spans="1:44" ht="15.75" customHeight="1">
      <c r="A823" s="59"/>
      <c r="B823" s="67"/>
      <c r="C823" s="83"/>
      <c r="D823" s="84"/>
      <c r="E823" s="84"/>
      <c r="F823" s="83"/>
      <c r="G823" s="83"/>
      <c r="H823" s="83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  <c r="AO823" s="66"/>
      <c r="AP823" s="66"/>
      <c r="AQ823" s="66"/>
      <c r="AR823" s="66"/>
    </row>
    <row r="824" spans="1:44" ht="15.75" customHeight="1">
      <c r="A824" s="59"/>
      <c r="B824" s="67"/>
      <c r="C824" s="83"/>
      <c r="D824" s="84"/>
      <c r="E824" s="84"/>
      <c r="F824" s="83"/>
      <c r="G824" s="83"/>
      <c r="H824" s="83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  <c r="AL824" s="66"/>
      <c r="AM824" s="66"/>
      <c r="AN824" s="66"/>
      <c r="AO824" s="66"/>
      <c r="AP824" s="66"/>
      <c r="AQ824" s="66"/>
      <c r="AR824" s="66"/>
    </row>
    <row r="825" spans="1:44" ht="15.75" customHeight="1">
      <c r="A825" s="59"/>
      <c r="B825" s="67"/>
      <c r="C825" s="83"/>
      <c r="D825" s="84"/>
      <c r="E825" s="84"/>
      <c r="F825" s="83"/>
      <c r="G825" s="83"/>
      <c r="H825" s="83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  <c r="AL825" s="66"/>
      <c r="AM825" s="66"/>
      <c r="AN825" s="66"/>
      <c r="AO825" s="66"/>
      <c r="AP825" s="66"/>
      <c r="AQ825" s="66"/>
      <c r="AR825" s="66"/>
    </row>
    <row r="826" spans="1:44" ht="15.75" customHeight="1">
      <c r="A826" s="59"/>
      <c r="B826" s="67"/>
      <c r="C826" s="83"/>
      <c r="D826" s="84"/>
      <c r="E826" s="84"/>
      <c r="F826" s="83"/>
      <c r="G826" s="83"/>
      <c r="H826" s="83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  <c r="AK826" s="66"/>
      <c r="AL826" s="66"/>
      <c r="AM826" s="66"/>
      <c r="AN826" s="66"/>
      <c r="AO826" s="66"/>
      <c r="AP826" s="66"/>
      <c r="AQ826" s="66"/>
      <c r="AR826" s="66"/>
    </row>
    <row r="827" spans="1:44" ht="15.75" customHeight="1">
      <c r="A827" s="59"/>
      <c r="B827" s="67"/>
      <c r="C827" s="83"/>
      <c r="D827" s="84"/>
      <c r="E827" s="84"/>
      <c r="F827" s="83"/>
      <c r="G827" s="83"/>
      <c r="H827" s="83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  <c r="AK827" s="66"/>
      <c r="AL827" s="66"/>
      <c r="AM827" s="66"/>
      <c r="AN827" s="66"/>
      <c r="AO827" s="66"/>
      <c r="AP827" s="66"/>
      <c r="AQ827" s="66"/>
      <c r="AR827" s="66"/>
    </row>
    <row r="828" spans="1:44" ht="15.75" customHeight="1">
      <c r="A828" s="59"/>
      <c r="B828" s="67"/>
      <c r="C828" s="83"/>
      <c r="D828" s="84"/>
      <c r="E828" s="84"/>
      <c r="F828" s="83"/>
      <c r="G828" s="83"/>
      <c r="H828" s="83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  <c r="AK828" s="66"/>
      <c r="AL828" s="66"/>
      <c r="AM828" s="66"/>
      <c r="AN828" s="66"/>
      <c r="AO828" s="66"/>
      <c r="AP828" s="66"/>
      <c r="AQ828" s="66"/>
      <c r="AR828" s="66"/>
    </row>
    <row r="829" spans="1:44" ht="15.75" customHeight="1">
      <c r="A829" s="59"/>
      <c r="B829" s="67"/>
      <c r="C829" s="83"/>
      <c r="D829" s="84"/>
      <c r="E829" s="84"/>
      <c r="F829" s="83"/>
      <c r="G829" s="83"/>
      <c r="H829" s="83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  <c r="AK829" s="66"/>
      <c r="AL829" s="66"/>
      <c r="AM829" s="66"/>
      <c r="AN829" s="66"/>
      <c r="AO829" s="66"/>
      <c r="AP829" s="66"/>
      <c r="AQ829" s="66"/>
      <c r="AR829" s="66"/>
    </row>
    <row r="830" spans="1:44" ht="15.75" customHeight="1">
      <c r="A830" s="59"/>
      <c r="B830" s="67"/>
      <c r="C830" s="83"/>
      <c r="D830" s="84"/>
      <c r="E830" s="84"/>
      <c r="F830" s="83"/>
      <c r="G830" s="83"/>
      <c r="H830" s="83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  <c r="AK830" s="66"/>
      <c r="AL830" s="66"/>
      <c r="AM830" s="66"/>
      <c r="AN830" s="66"/>
      <c r="AO830" s="66"/>
      <c r="AP830" s="66"/>
      <c r="AQ830" s="66"/>
      <c r="AR830" s="66"/>
    </row>
    <row r="831" spans="1:44" ht="15.75" customHeight="1">
      <c r="A831" s="59"/>
      <c r="B831" s="67"/>
      <c r="C831" s="83"/>
      <c r="D831" s="84"/>
      <c r="E831" s="84"/>
      <c r="F831" s="83"/>
      <c r="G831" s="83"/>
      <c r="H831" s="83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  <c r="AK831" s="66"/>
      <c r="AL831" s="66"/>
      <c r="AM831" s="66"/>
      <c r="AN831" s="66"/>
      <c r="AO831" s="66"/>
      <c r="AP831" s="66"/>
      <c r="AQ831" s="66"/>
      <c r="AR831" s="66"/>
    </row>
    <row r="832" spans="1:44" ht="15.75" customHeight="1">
      <c r="A832" s="59"/>
      <c r="B832" s="67"/>
      <c r="C832" s="83"/>
      <c r="D832" s="84"/>
      <c r="E832" s="84"/>
      <c r="F832" s="83"/>
      <c r="G832" s="83"/>
      <c r="H832" s="83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  <c r="AK832" s="66"/>
      <c r="AL832" s="66"/>
      <c r="AM832" s="66"/>
      <c r="AN832" s="66"/>
      <c r="AO832" s="66"/>
      <c r="AP832" s="66"/>
      <c r="AQ832" s="66"/>
      <c r="AR832" s="66"/>
    </row>
    <row r="833" spans="1:44" ht="15.75" customHeight="1">
      <c r="A833" s="59"/>
      <c r="B833" s="67"/>
      <c r="C833" s="83"/>
      <c r="D833" s="84"/>
      <c r="E833" s="84"/>
      <c r="F833" s="83"/>
      <c r="G833" s="83"/>
      <c r="H833" s="83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  <c r="AK833" s="66"/>
      <c r="AL833" s="66"/>
      <c r="AM833" s="66"/>
      <c r="AN833" s="66"/>
      <c r="AO833" s="66"/>
      <c r="AP833" s="66"/>
      <c r="AQ833" s="66"/>
      <c r="AR833" s="66"/>
    </row>
    <row r="834" spans="1:44" ht="15.75" customHeight="1">
      <c r="A834" s="59"/>
      <c r="B834" s="67"/>
      <c r="C834" s="83"/>
      <c r="D834" s="84"/>
      <c r="E834" s="84"/>
      <c r="F834" s="83"/>
      <c r="G834" s="83"/>
      <c r="H834" s="83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  <c r="AK834" s="66"/>
      <c r="AL834" s="66"/>
      <c r="AM834" s="66"/>
      <c r="AN834" s="66"/>
      <c r="AO834" s="66"/>
      <c r="AP834" s="66"/>
      <c r="AQ834" s="66"/>
      <c r="AR834" s="66"/>
    </row>
    <row r="835" spans="1:44" ht="15.75" customHeight="1">
      <c r="A835" s="59"/>
      <c r="B835" s="67"/>
      <c r="C835" s="83"/>
      <c r="D835" s="84"/>
      <c r="E835" s="84"/>
      <c r="F835" s="83"/>
      <c r="G835" s="83"/>
      <c r="H835" s="83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  <c r="AK835" s="66"/>
      <c r="AL835" s="66"/>
      <c r="AM835" s="66"/>
      <c r="AN835" s="66"/>
      <c r="AO835" s="66"/>
      <c r="AP835" s="66"/>
      <c r="AQ835" s="66"/>
      <c r="AR835" s="66"/>
    </row>
    <row r="836" spans="1:44" ht="15.75" customHeight="1">
      <c r="A836" s="59"/>
      <c r="B836" s="67"/>
      <c r="C836" s="83"/>
      <c r="D836" s="84"/>
      <c r="E836" s="84"/>
      <c r="F836" s="83"/>
      <c r="G836" s="83"/>
      <c r="H836" s="83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  <c r="AL836" s="66"/>
      <c r="AM836" s="66"/>
      <c r="AN836" s="66"/>
      <c r="AO836" s="66"/>
      <c r="AP836" s="66"/>
      <c r="AQ836" s="66"/>
      <c r="AR836" s="66"/>
    </row>
    <row r="837" spans="1:44" ht="15.75" customHeight="1">
      <c r="A837" s="59"/>
      <c r="B837" s="67"/>
      <c r="C837" s="83"/>
      <c r="D837" s="84"/>
      <c r="E837" s="84"/>
      <c r="F837" s="83"/>
      <c r="G837" s="83"/>
      <c r="H837" s="83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  <c r="AL837" s="66"/>
      <c r="AM837" s="66"/>
      <c r="AN837" s="66"/>
      <c r="AO837" s="66"/>
      <c r="AP837" s="66"/>
      <c r="AQ837" s="66"/>
      <c r="AR837" s="66"/>
    </row>
    <row r="838" spans="1:44" ht="15.75" customHeight="1">
      <c r="A838" s="59"/>
      <c r="B838" s="67"/>
      <c r="C838" s="83"/>
      <c r="D838" s="84"/>
      <c r="E838" s="84"/>
      <c r="F838" s="83"/>
      <c r="G838" s="83"/>
      <c r="H838" s="83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  <c r="AL838" s="66"/>
      <c r="AM838" s="66"/>
      <c r="AN838" s="66"/>
      <c r="AO838" s="66"/>
      <c r="AP838" s="66"/>
      <c r="AQ838" s="66"/>
      <c r="AR838" s="66"/>
    </row>
    <row r="839" spans="1:44" ht="15.75" customHeight="1">
      <c r="A839" s="59"/>
      <c r="B839" s="67"/>
      <c r="C839" s="83"/>
      <c r="D839" s="84"/>
      <c r="E839" s="84"/>
      <c r="F839" s="83"/>
      <c r="G839" s="83"/>
      <c r="H839" s="83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  <c r="AL839" s="66"/>
      <c r="AM839" s="66"/>
      <c r="AN839" s="66"/>
      <c r="AO839" s="66"/>
      <c r="AP839" s="66"/>
      <c r="AQ839" s="66"/>
      <c r="AR839" s="66"/>
    </row>
    <row r="840" spans="1:44" ht="15.75" customHeight="1">
      <c r="A840" s="59"/>
      <c r="B840" s="67"/>
      <c r="C840" s="83"/>
      <c r="D840" s="84"/>
      <c r="E840" s="84"/>
      <c r="F840" s="83"/>
      <c r="G840" s="83"/>
      <c r="H840" s="83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  <c r="AL840" s="66"/>
      <c r="AM840" s="66"/>
      <c r="AN840" s="66"/>
      <c r="AO840" s="66"/>
      <c r="AP840" s="66"/>
      <c r="AQ840" s="66"/>
      <c r="AR840" s="66"/>
    </row>
    <row r="841" spans="1:44" ht="15.75" customHeight="1">
      <c r="A841" s="59"/>
      <c r="B841" s="67"/>
      <c r="C841" s="83"/>
      <c r="D841" s="84"/>
      <c r="E841" s="84"/>
      <c r="F841" s="83"/>
      <c r="G841" s="83"/>
      <c r="H841" s="83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  <c r="AL841" s="66"/>
      <c r="AM841" s="66"/>
      <c r="AN841" s="66"/>
      <c r="AO841" s="66"/>
      <c r="AP841" s="66"/>
      <c r="AQ841" s="66"/>
      <c r="AR841" s="66"/>
    </row>
    <row r="842" spans="1:44" ht="15.75" customHeight="1">
      <c r="A842" s="59"/>
      <c r="B842" s="67"/>
      <c r="C842" s="83"/>
      <c r="D842" s="84"/>
      <c r="E842" s="84"/>
      <c r="F842" s="83"/>
      <c r="G842" s="83"/>
      <c r="H842" s="83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  <c r="AL842" s="66"/>
      <c r="AM842" s="66"/>
      <c r="AN842" s="66"/>
      <c r="AO842" s="66"/>
      <c r="AP842" s="66"/>
      <c r="AQ842" s="66"/>
      <c r="AR842" s="66"/>
    </row>
    <row r="843" spans="1:44" ht="15.75" customHeight="1">
      <c r="A843" s="59"/>
      <c r="B843" s="67"/>
      <c r="C843" s="83"/>
      <c r="D843" s="84"/>
      <c r="E843" s="84"/>
      <c r="F843" s="83"/>
      <c r="G843" s="83"/>
      <c r="H843" s="83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  <c r="AL843" s="66"/>
      <c r="AM843" s="66"/>
      <c r="AN843" s="66"/>
      <c r="AO843" s="66"/>
      <c r="AP843" s="66"/>
      <c r="AQ843" s="66"/>
      <c r="AR843" s="66"/>
    </row>
    <row r="844" spans="1:44" ht="15.75" customHeight="1">
      <c r="A844" s="59"/>
      <c r="B844" s="67"/>
      <c r="C844" s="83"/>
      <c r="D844" s="84"/>
      <c r="E844" s="84"/>
      <c r="F844" s="83"/>
      <c r="G844" s="83"/>
      <c r="H844" s="83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  <c r="AL844" s="66"/>
      <c r="AM844" s="66"/>
      <c r="AN844" s="66"/>
      <c r="AO844" s="66"/>
      <c r="AP844" s="66"/>
      <c r="AQ844" s="66"/>
      <c r="AR844" s="66"/>
    </row>
    <row r="845" spans="1:44" ht="15.75" customHeight="1">
      <c r="A845" s="59"/>
      <c r="B845" s="67"/>
      <c r="C845" s="83"/>
      <c r="D845" s="84"/>
      <c r="E845" s="84"/>
      <c r="F845" s="83"/>
      <c r="G845" s="83"/>
      <c r="H845" s="83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  <c r="AL845" s="66"/>
      <c r="AM845" s="66"/>
      <c r="AN845" s="66"/>
      <c r="AO845" s="66"/>
      <c r="AP845" s="66"/>
      <c r="AQ845" s="66"/>
      <c r="AR845" s="66"/>
    </row>
    <row r="846" spans="1:44" ht="15.75" customHeight="1">
      <c r="A846" s="59"/>
      <c r="B846" s="67"/>
      <c r="C846" s="83"/>
      <c r="D846" s="84"/>
      <c r="E846" s="84"/>
      <c r="F846" s="83"/>
      <c r="G846" s="83"/>
      <c r="H846" s="83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  <c r="AL846" s="66"/>
      <c r="AM846" s="66"/>
      <c r="AN846" s="66"/>
      <c r="AO846" s="66"/>
      <c r="AP846" s="66"/>
      <c r="AQ846" s="66"/>
      <c r="AR846" s="66"/>
    </row>
    <row r="847" spans="1:44" ht="15.75" customHeight="1">
      <c r="A847" s="59"/>
      <c r="B847" s="67"/>
      <c r="C847" s="83"/>
      <c r="D847" s="84"/>
      <c r="E847" s="84"/>
      <c r="F847" s="83"/>
      <c r="G847" s="83"/>
      <c r="H847" s="83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  <c r="AL847" s="66"/>
      <c r="AM847" s="66"/>
      <c r="AN847" s="66"/>
      <c r="AO847" s="66"/>
      <c r="AP847" s="66"/>
      <c r="AQ847" s="66"/>
      <c r="AR847" s="66"/>
    </row>
    <row r="848" spans="1:44" ht="15.75" customHeight="1">
      <c r="A848" s="59"/>
      <c r="B848" s="67"/>
      <c r="C848" s="83"/>
      <c r="D848" s="84"/>
      <c r="E848" s="84"/>
      <c r="F848" s="83"/>
      <c r="G848" s="83"/>
      <c r="H848" s="83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  <c r="AL848" s="66"/>
      <c r="AM848" s="66"/>
      <c r="AN848" s="66"/>
      <c r="AO848" s="66"/>
      <c r="AP848" s="66"/>
      <c r="AQ848" s="66"/>
      <c r="AR848" s="66"/>
    </row>
    <row r="849" spans="1:44" ht="15.75" customHeight="1">
      <c r="A849" s="59"/>
      <c r="B849" s="67"/>
      <c r="C849" s="83"/>
      <c r="D849" s="84"/>
      <c r="E849" s="84"/>
      <c r="F849" s="83"/>
      <c r="G849" s="83"/>
      <c r="H849" s="83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  <c r="AL849" s="66"/>
      <c r="AM849" s="66"/>
      <c r="AN849" s="66"/>
      <c r="AO849" s="66"/>
      <c r="AP849" s="66"/>
      <c r="AQ849" s="66"/>
      <c r="AR849" s="66"/>
    </row>
    <row r="850" spans="1:44" ht="15.75" customHeight="1">
      <c r="A850" s="59"/>
      <c r="B850" s="67"/>
      <c r="C850" s="83"/>
      <c r="D850" s="84"/>
      <c r="E850" s="84"/>
      <c r="F850" s="83"/>
      <c r="G850" s="83"/>
      <c r="H850" s="83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  <c r="AL850" s="66"/>
      <c r="AM850" s="66"/>
      <c r="AN850" s="66"/>
      <c r="AO850" s="66"/>
      <c r="AP850" s="66"/>
      <c r="AQ850" s="66"/>
      <c r="AR850" s="66"/>
    </row>
    <row r="851" spans="1:44" ht="15.75" customHeight="1">
      <c r="A851" s="59"/>
      <c r="B851" s="67"/>
      <c r="C851" s="83"/>
      <c r="D851" s="84"/>
      <c r="E851" s="84"/>
      <c r="F851" s="83"/>
      <c r="G851" s="83"/>
      <c r="H851" s="83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  <c r="AL851" s="66"/>
      <c r="AM851" s="66"/>
      <c r="AN851" s="66"/>
      <c r="AO851" s="66"/>
      <c r="AP851" s="66"/>
      <c r="AQ851" s="66"/>
      <c r="AR851" s="66"/>
    </row>
    <row r="852" spans="1:44" ht="15.75" customHeight="1">
      <c r="A852" s="59"/>
      <c r="B852" s="67"/>
      <c r="C852" s="83"/>
      <c r="D852" s="84"/>
      <c r="E852" s="84"/>
      <c r="F852" s="83"/>
      <c r="G852" s="83"/>
      <c r="H852" s="83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  <c r="AL852" s="66"/>
      <c r="AM852" s="66"/>
      <c r="AN852" s="66"/>
      <c r="AO852" s="66"/>
      <c r="AP852" s="66"/>
      <c r="AQ852" s="66"/>
      <c r="AR852" s="66"/>
    </row>
    <row r="853" spans="1:44" ht="15.75" customHeight="1">
      <c r="A853" s="59"/>
      <c r="B853" s="67"/>
      <c r="C853" s="83"/>
      <c r="D853" s="84"/>
      <c r="E853" s="84"/>
      <c r="F853" s="83"/>
      <c r="G853" s="83"/>
      <c r="H853" s="83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</row>
    <row r="854" spans="1:44" ht="15.75" customHeight="1">
      <c r="A854" s="59"/>
      <c r="B854" s="67"/>
      <c r="C854" s="83"/>
      <c r="D854" s="84"/>
      <c r="E854" s="84"/>
      <c r="F854" s="83"/>
      <c r="G854" s="83"/>
      <c r="H854" s="83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  <c r="AL854" s="66"/>
      <c r="AM854" s="66"/>
      <c r="AN854" s="66"/>
      <c r="AO854" s="66"/>
      <c r="AP854" s="66"/>
      <c r="AQ854" s="66"/>
      <c r="AR854" s="66"/>
    </row>
    <row r="855" spans="1:44" ht="15.75" customHeight="1">
      <c r="A855" s="59"/>
      <c r="B855" s="67"/>
      <c r="C855" s="83"/>
      <c r="D855" s="84"/>
      <c r="E855" s="84"/>
      <c r="F855" s="83"/>
      <c r="G855" s="83"/>
      <c r="H855" s="83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  <c r="AL855" s="66"/>
      <c r="AM855" s="66"/>
      <c r="AN855" s="66"/>
      <c r="AO855" s="66"/>
      <c r="AP855" s="66"/>
      <c r="AQ855" s="66"/>
      <c r="AR855" s="66"/>
    </row>
    <row r="856" spans="1:44" ht="15.75" customHeight="1">
      <c r="A856" s="59"/>
      <c r="B856" s="67"/>
      <c r="C856" s="83"/>
      <c r="D856" s="84"/>
      <c r="E856" s="84"/>
      <c r="F856" s="83"/>
      <c r="G856" s="83"/>
      <c r="H856" s="83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  <c r="AL856" s="66"/>
      <c r="AM856" s="66"/>
      <c r="AN856" s="66"/>
      <c r="AO856" s="66"/>
      <c r="AP856" s="66"/>
      <c r="AQ856" s="66"/>
      <c r="AR856" s="66"/>
    </row>
    <row r="857" spans="1:44" ht="15.75" customHeight="1">
      <c r="A857" s="59"/>
      <c r="B857" s="67"/>
      <c r="C857" s="83"/>
      <c r="D857" s="84"/>
      <c r="E857" s="84"/>
      <c r="F857" s="83"/>
      <c r="G857" s="83"/>
      <c r="H857" s="83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  <c r="AL857" s="66"/>
      <c r="AM857" s="66"/>
      <c r="AN857" s="66"/>
      <c r="AO857" s="66"/>
      <c r="AP857" s="66"/>
      <c r="AQ857" s="66"/>
      <c r="AR857" s="66"/>
    </row>
    <row r="858" spans="1:44" ht="15.75" customHeight="1">
      <c r="A858" s="59"/>
      <c r="B858" s="67"/>
      <c r="C858" s="83"/>
      <c r="D858" s="84"/>
      <c r="E858" s="84"/>
      <c r="F858" s="83"/>
      <c r="G858" s="83"/>
      <c r="H858" s="83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  <c r="AL858" s="66"/>
      <c r="AM858" s="66"/>
      <c r="AN858" s="66"/>
      <c r="AO858" s="66"/>
      <c r="AP858" s="66"/>
      <c r="AQ858" s="66"/>
      <c r="AR858" s="66"/>
    </row>
    <row r="859" spans="1:44" ht="15.75" customHeight="1">
      <c r="A859" s="59"/>
      <c r="B859" s="67"/>
      <c r="C859" s="83"/>
      <c r="D859" s="84"/>
      <c r="E859" s="84"/>
      <c r="F859" s="83"/>
      <c r="G859" s="83"/>
      <c r="H859" s="83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  <c r="AL859" s="66"/>
      <c r="AM859" s="66"/>
      <c r="AN859" s="66"/>
      <c r="AO859" s="66"/>
      <c r="AP859" s="66"/>
      <c r="AQ859" s="66"/>
      <c r="AR859" s="66"/>
    </row>
    <row r="860" spans="1:44" ht="15.75" customHeight="1">
      <c r="A860" s="59"/>
      <c r="B860" s="67"/>
      <c r="C860" s="83"/>
      <c r="D860" s="84"/>
      <c r="E860" s="84"/>
      <c r="F860" s="83"/>
      <c r="G860" s="83"/>
      <c r="H860" s="83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  <c r="AL860" s="66"/>
      <c r="AM860" s="66"/>
      <c r="AN860" s="66"/>
      <c r="AO860" s="66"/>
      <c r="AP860" s="66"/>
      <c r="AQ860" s="66"/>
      <c r="AR860" s="66"/>
    </row>
    <row r="861" spans="1:44" ht="15.75" customHeight="1">
      <c r="A861" s="59"/>
      <c r="B861" s="67"/>
      <c r="C861" s="83"/>
      <c r="D861" s="84"/>
      <c r="E861" s="84"/>
      <c r="F861" s="83"/>
      <c r="G861" s="83"/>
      <c r="H861" s="83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  <c r="AL861" s="66"/>
      <c r="AM861" s="66"/>
      <c r="AN861" s="66"/>
      <c r="AO861" s="66"/>
      <c r="AP861" s="66"/>
      <c r="AQ861" s="66"/>
      <c r="AR861" s="66"/>
    </row>
    <row r="862" spans="1:44" ht="15.75" customHeight="1">
      <c r="A862" s="59"/>
      <c r="B862" s="67"/>
      <c r="C862" s="83"/>
      <c r="D862" s="84"/>
      <c r="E862" s="84"/>
      <c r="F862" s="83"/>
      <c r="G862" s="83"/>
      <c r="H862" s="83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  <c r="AL862" s="66"/>
      <c r="AM862" s="66"/>
      <c r="AN862" s="66"/>
      <c r="AO862" s="66"/>
      <c r="AP862" s="66"/>
      <c r="AQ862" s="66"/>
      <c r="AR862" s="66"/>
    </row>
    <row r="863" spans="1:44" ht="15.75" customHeight="1">
      <c r="A863" s="59"/>
      <c r="B863" s="67"/>
      <c r="C863" s="83"/>
      <c r="D863" s="84"/>
      <c r="E863" s="84"/>
      <c r="F863" s="83"/>
      <c r="G863" s="83"/>
      <c r="H863" s="83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  <c r="AL863" s="66"/>
      <c r="AM863" s="66"/>
      <c r="AN863" s="66"/>
      <c r="AO863" s="66"/>
      <c r="AP863" s="66"/>
      <c r="AQ863" s="66"/>
      <c r="AR863" s="66"/>
    </row>
    <row r="864" spans="1:44" ht="15.75" customHeight="1">
      <c r="A864" s="59"/>
      <c r="B864" s="67"/>
      <c r="C864" s="83"/>
      <c r="D864" s="84"/>
      <c r="E864" s="84"/>
      <c r="F864" s="83"/>
      <c r="G864" s="83"/>
      <c r="H864" s="83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  <c r="AL864" s="66"/>
      <c r="AM864" s="66"/>
      <c r="AN864" s="66"/>
      <c r="AO864" s="66"/>
      <c r="AP864" s="66"/>
      <c r="AQ864" s="66"/>
      <c r="AR864" s="66"/>
    </row>
    <row r="865" spans="1:44" ht="15.75" customHeight="1">
      <c r="A865" s="59"/>
      <c r="B865" s="67"/>
      <c r="C865" s="83"/>
      <c r="D865" s="84"/>
      <c r="E865" s="84"/>
      <c r="F865" s="83"/>
      <c r="G865" s="83"/>
      <c r="H865" s="83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6"/>
      <c r="AR865" s="66"/>
    </row>
    <row r="866" spans="1:44" ht="15.75" customHeight="1">
      <c r="A866" s="59"/>
      <c r="B866" s="67"/>
      <c r="C866" s="83"/>
      <c r="D866" s="84"/>
      <c r="E866" s="84"/>
      <c r="F866" s="83"/>
      <c r="G866" s="83"/>
      <c r="H866" s="83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  <c r="AL866" s="66"/>
      <c r="AM866" s="66"/>
      <c r="AN866" s="66"/>
      <c r="AO866" s="66"/>
      <c r="AP866" s="66"/>
      <c r="AQ866" s="66"/>
      <c r="AR866" s="66"/>
    </row>
    <row r="867" spans="1:44" ht="15.75" customHeight="1">
      <c r="A867" s="59"/>
      <c r="B867" s="67"/>
      <c r="C867" s="83"/>
      <c r="D867" s="84"/>
      <c r="E867" s="84"/>
      <c r="F867" s="83"/>
      <c r="G867" s="83"/>
      <c r="H867" s="83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  <c r="AL867" s="66"/>
      <c r="AM867" s="66"/>
      <c r="AN867" s="66"/>
      <c r="AO867" s="66"/>
      <c r="AP867" s="66"/>
      <c r="AQ867" s="66"/>
      <c r="AR867" s="66"/>
    </row>
    <row r="868" spans="1:44" ht="15.75" customHeight="1">
      <c r="A868" s="59"/>
      <c r="B868" s="67"/>
      <c r="C868" s="83"/>
      <c r="D868" s="84"/>
      <c r="E868" s="84"/>
      <c r="F868" s="83"/>
      <c r="G868" s="83"/>
      <c r="H868" s="83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  <c r="AL868" s="66"/>
      <c r="AM868" s="66"/>
      <c r="AN868" s="66"/>
      <c r="AO868" s="66"/>
      <c r="AP868" s="66"/>
      <c r="AQ868" s="66"/>
      <c r="AR868" s="66"/>
    </row>
    <row r="869" spans="1:44" ht="15.75" customHeight="1">
      <c r="A869" s="59"/>
      <c r="B869" s="67"/>
      <c r="C869" s="83"/>
      <c r="D869" s="84"/>
      <c r="E869" s="84"/>
      <c r="F869" s="83"/>
      <c r="G869" s="83"/>
      <c r="H869" s="83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  <c r="AL869" s="66"/>
      <c r="AM869" s="66"/>
      <c r="AN869" s="66"/>
      <c r="AO869" s="66"/>
      <c r="AP869" s="66"/>
      <c r="AQ869" s="66"/>
      <c r="AR869" s="66"/>
    </row>
    <row r="870" spans="1:44" ht="15.75" customHeight="1">
      <c r="A870" s="59"/>
      <c r="B870" s="67"/>
      <c r="C870" s="83"/>
      <c r="D870" s="84"/>
      <c r="E870" s="84"/>
      <c r="F870" s="83"/>
      <c r="G870" s="83"/>
      <c r="H870" s="83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  <c r="AL870" s="66"/>
      <c r="AM870" s="66"/>
      <c r="AN870" s="66"/>
      <c r="AO870" s="66"/>
      <c r="AP870" s="66"/>
      <c r="AQ870" s="66"/>
      <c r="AR870" s="66"/>
    </row>
    <row r="871" spans="1:44" ht="15.75" customHeight="1">
      <c r="A871" s="59"/>
      <c r="B871" s="67"/>
      <c r="C871" s="83"/>
      <c r="D871" s="84"/>
      <c r="E871" s="84"/>
      <c r="F871" s="83"/>
      <c r="G871" s="83"/>
      <c r="H871" s="83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  <c r="AL871" s="66"/>
      <c r="AM871" s="66"/>
      <c r="AN871" s="66"/>
      <c r="AO871" s="66"/>
      <c r="AP871" s="66"/>
      <c r="AQ871" s="66"/>
      <c r="AR871" s="66"/>
    </row>
    <row r="872" spans="1:44" ht="15.75" customHeight="1">
      <c r="A872" s="59"/>
      <c r="B872" s="67"/>
      <c r="C872" s="83"/>
      <c r="D872" s="84"/>
      <c r="E872" s="84"/>
      <c r="F872" s="83"/>
      <c r="G872" s="83"/>
      <c r="H872" s="83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  <c r="AL872" s="66"/>
      <c r="AM872" s="66"/>
      <c r="AN872" s="66"/>
      <c r="AO872" s="66"/>
      <c r="AP872" s="66"/>
      <c r="AQ872" s="66"/>
      <c r="AR872" s="66"/>
    </row>
    <row r="873" spans="1:44" ht="15.75" customHeight="1">
      <c r="A873" s="59"/>
      <c r="B873" s="67"/>
      <c r="C873" s="83"/>
      <c r="D873" s="84"/>
      <c r="E873" s="84"/>
      <c r="F873" s="83"/>
      <c r="G873" s="83"/>
      <c r="H873" s="83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  <c r="AL873" s="66"/>
      <c r="AM873" s="66"/>
      <c r="AN873" s="66"/>
      <c r="AO873" s="66"/>
      <c r="AP873" s="66"/>
      <c r="AQ873" s="66"/>
      <c r="AR873" s="66"/>
    </row>
    <row r="874" spans="1:44" ht="15.75" customHeight="1">
      <c r="A874" s="59"/>
      <c r="B874" s="67"/>
      <c r="C874" s="83"/>
      <c r="D874" s="84"/>
      <c r="E874" s="84"/>
      <c r="F874" s="83"/>
      <c r="G874" s="83"/>
      <c r="H874" s="83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  <c r="AL874" s="66"/>
      <c r="AM874" s="66"/>
      <c r="AN874" s="66"/>
      <c r="AO874" s="66"/>
      <c r="AP874" s="66"/>
      <c r="AQ874" s="66"/>
      <c r="AR874" s="66"/>
    </row>
    <row r="875" spans="1:44" ht="15.75" customHeight="1">
      <c r="A875" s="59"/>
      <c r="B875" s="67"/>
      <c r="C875" s="83"/>
      <c r="D875" s="84"/>
      <c r="E875" s="84"/>
      <c r="F875" s="83"/>
      <c r="G875" s="83"/>
      <c r="H875" s="83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  <c r="AL875" s="66"/>
      <c r="AM875" s="66"/>
      <c r="AN875" s="66"/>
      <c r="AO875" s="66"/>
      <c r="AP875" s="66"/>
      <c r="AQ875" s="66"/>
      <c r="AR875" s="66"/>
    </row>
    <row r="876" spans="1:44" ht="15.75" customHeight="1">
      <c r="A876" s="59"/>
      <c r="B876" s="67"/>
      <c r="C876" s="83"/>
      <c r="D876" s="84"/>
      <c r="E876" s="84"/>
      <c r="F876" s="83"/>
      <c r="G876" s="83"/>
      <c r="H876" s="83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  <c r="AL876" s="66"/>
      <c r="AM876" s="66"/>
      <c r="AN876" s="66"/>
      <c r="AO876" s="66"/>
      <c r="AP876" s="66"/>
      <c r="AQ876" s="66"/>
      <c r="AR876" s="66"/>
    </row>
    <row r="877" spans="1:44" ht="15.75" customHeight="1">
      <c r="A877" s="59"/>
      <c r="B877" s="67"/>
      <c r="C877" s="83"/>
      <c r="D877" s="84"/>
      <c r="E877" s="84"/>
      <c r="F877" s="83"/>
      <c r="G877" s="83"/>
      <c r="H877" s="83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  <c r="AL877" s="66"/>
      <c r="AM877" s="66"/>
      <c r="AN877" s="66"/>
      <c r="AO877" s="66"/>
      <c r="AP877" s="66"/>
      <c r="AQ877" s="66"/>
      <c r="AR877" s="66"/>
    </row>
    <row r="878" spans="1:44" ht="15.75" customHeight="1">
      <c r="A878" s="59"/>
      <c r="B878" s="67"/>
      <c r="C878" s="83"/>
      <c r="D878" s="84"/>
      <c r="E878" s="84"/>
      <c r="F878" s="83"/>
      <c r="G878" s="83"/>
      <c r="H878" s="83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  <c r="AL878" s="66"/>
      <c r="AM878" s="66"/>
      <c r="AN878" s="66"/>
      <c r="AO878" s="66"/>
      <c r="AP878" s="66"/>
      <c r="AQ878" s="66"/>
      <c r="AR878" s="66"/>
    </row>
    <row r="879" spans="1:44" ht="15.75" customHeight="1">
      <c r="A879" s="59"/>
      <c r="B879" s="67"/>
      <c r="C879" s="83"/>
      <c r="D879" s="84"/>
      <c r="E879" s="84"/>
      <c r="F879" s="83"/>
      <c r="G879" s="83"/>
      <c r="H879" s="83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  <c r="AL879" s="66"/>
      <c r="AM879" s="66"/>
      <c r="AN879" s="66"/>
      <c r="AO879" s="66"/>
      <c r="AP879" s="66"/>
      <c r="AQ879" s="66"/>
      <c r="AR879" s="66"/>
    </row>
    <row r="880" spans="1:44" ht="15.75" customHeight="1">
      <c r="A880" s="59"/>
      <c r="B880" s="67"/>
      <c r="C880" s="83"/>
      <c r="D880" s="84"/>
      <c r="E880" s="84"/>
      <c r="F880" s="83"/>
      <c r="G880" s="83"/>
      <c r="H880" s="83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  <c r="AL880" s="66"/>
      <c r="AM880" s="66"/>
      <c r="AN880" s="66"/>
      <c r="AO880" s="66"/>
      <c r="AP880" s="66"/>
      <c r="AQ880" s="66"/>
      <c r="AR880" s="66"/>
    </row>
    <row r="881" spans="1:44" ht="15.75" customHeight="1">
      <c r="A881" s="59"/>
      <c r="B881" s="67"/>
      <c r="C881" s="83"/>
      <c r="D881" s="84"/>
      <c r="E881" s="84"/>
      <c r="F881" s="83"/>
      <c r="G881" s="83"/>
      <c r="H881" s="83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  <c r="AK881" s="66"/>
      <c r="AL881" s="66"/>
      <c r="AM881" s="66"/>
      <c r="AN881" s="66"/>
      <c r="AO881" s="66"/>
      <c r="AP881" s="66"/>
      <c r="AQ881" s="66"/>
      <c r="AR881" s="66"/>
    </row>
    <row r="882" spans="1:44" ht="15.75" customHeight="1">
      <c r="A882" s="59"/>
      <c r="B882" s="67"/>
      <c r="C882" s="83"/>
      <c r="D882" s="84"/>
      <c r="E882" s="84"/>
      <c r="F882" s="83"/>
      <c r="G882" s="83"/>
      <c r="H882" s="83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  <c r="AK882" s="66"/>
      <c r="AL882" s="66"/>
      <c r="AM882" s="66"/>
      <c r="AN882" s="66"/>
      <c r="AO882" s="66"/>
      <c r="AP882" s="66"/>
      <c r="AQ882" s="66"/>
      <c r="AR882" s="66"/>
    </row>
    <row r="883" spans="1:44" ht="15.75" customHeight="1">
      <c r="A883" s="59"/>
      <c r="B883" s="67"/>
      <c r="C883" s="83"/>
      <c r="D883" s="84"/>
      <c r="E883" s="84"/>
      <c r="F883" s="83"/>
      <c r="G883" s="83"/>
      <c r="H883" s="83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  <c r="AK883" s="66"/>
      <c r="AL883" s="66"/>
      <c r="AM883" s="66"/>
      <c r="AN883" s="66"/>
      <c r="AO883" s="66"/>
      <c r="AP883" s="66"/>
      <c r="AQ883" s="66"/>
      <c r="AR883" s="66"/>
    </row>
    <row r="884" spans="1:44" ht="15.75" customHeight="1">
      <c r="A884" s="59"/>
      <c r="B884" s="67"/>
      <c r="C884" s="83"/>
      <c r="D884" s="84"/>
      <c r="E884" s="84"/>
      <c r="F884" s="83"/>
      <c r="G884" s="83"/>
      <c r="H884" s="83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  <c r="AK884" s="66"/>
      <c r="AL884" s="66"/>
      <c r="AM884" s="66"/>
      <c r="AN884" s="66"/>
      <c r="AO884" s="66"/>
      <c r="AP884" s="66"/>
      <c r="AQ884" s="66"/>
      <c r="AR884" s="66"/>
    </row>
    <row r="885" spans="1:44" ht="15.75" customHeight="1">
      <c r="A885" s="59"/>
      <c r="B885" s="67"/>
      <c r="C885" s="83"/>
      <c r="D885" s="84"/>
      <c r="E885" s="84"/>
      <c r="F885" s="83"/>
      <c r="G885" s="83"/>
      <c r="H885" s="83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  <c r="AK885" s="66"/>
      <c r="AL885" s="66"/>
      <c r="AM885" s="66"/>
      <c r="AN885" s="66"/>
      <c r="AO885" s="66"/>
      <c r="AP885" s="66"/>
      <c r="AQ885" s="66"/>
      <c r="AR885" s="66"/>
    </row>
    <row r="886" spans="1:44" ht="15.75" customHeight="1">
      <c r="A886" s="59"/>
      <c r="B886" s="67"/>
      <c r="C886" s="83"/>
      <c r="D886" s="84"/>
      <c r="E886" s="84"/>
      <c r="F886" s="83"/>
      <c r="G886" s="83"/>
      <c r="H886" s="83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  <c r="AK886" s="66"/>
      <c r="AL886" s="66"/>
      <c r="AM886" s="66"/>
      <c r="AN886" s="66"/>
      <c r="AO886" s="66"/>
      <c r="AP886" s="66"/>
      <c r="AQ886" s="66"/>
      <c r="AR886" s="66"/>
    </row>
    <row r="887" spans="1:44" ht="15.75" customHeight="1">
      <c r="A887" s="59"/>
      <c r="B887" s="67"/>
      <c r="C887" s="83"/>
      <c r="D887" s="84"/>
      <c r="E887" s="84"/>
      <c r="F887" s="83"/>
      <c r="G887" s="83"/>
      <c r="H887" s="83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  <c r="AK887" s="66"/>
      <c r="AL887" s="66"/>
      <c r="AM887" s="66"/>
      <c r="AN887" s="66"/>
      <c r="AO887" s="66"/>
      <c r="AP887" s="66"/>
      <c r="AQ887" s="66"/>
      <c r="AR887" s="66"/>
    </row>
    <row r="888" spans="1:44" ht="15.75" customHeight="1">
      <c r="A888" s="59"/>
      <c r="B888" s="67"/>
      <c r="C888" s="83"/>
      <c r="D888" s="84"/>
      <c r="E888" s="84"/>
      <c r="F888" s="83"/>
      <c r="G888" s="83"/>
      <c r="H888" s="83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  <c r="AK888" s="66"/>
      <c r="AL888" s="66"/>
      <c r="AM888" s="66"/>
      <c r="AN888" s="66"/>
      <c r="AO888" s="66"/>
      <c r="AP888" s="66"/>
      <c r="AQ888" s="66"/>
      <c r="AR888" s="66"/>
    </row>
    <row r="889" spans="1:44" ht="15.75" customHeight="1">
      <c r="A889" s="59"/>
      <c r="B889" s="67"/>
      <c r="C889" s="83"/>
      <c r="D889" s="84"/>
      <c r="E889" s="84"/>
      <c r="F889" s="83"/>
      <c r="G889" s="83"/>
      <c r="H889" s="83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  <c r="AK889" s="66"/>
      <c r="AL889" s="66"/>
      <c r="AM889" s="66"/>
      <c r="AN889" s="66"/>
      <c r="AO889" s="66"/>
      <c r="AP889" s="66"/>
      <c r="AQ889" s="66"/>
      <c r="AR889" s="66"/>
    </row>
    <row r="890" spans="1:44" ht="15.75" customHeight="1">
      <c r="A890" s="59"/>
      <c r="B890" s="67"/>
      <c r="C890" s="83"/>
      <c r="D890" s="84"/>
      <c r="E890" s="84"/>
      <c r="F890" s="83"/>
      <c r="G890" s="83"/>
      <c r="H890" s="83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  <c r="AK890" s="66"/>
      <c r="AL890" s="66"/>
      <c r="AM890" s="66"/>
      <c r="AN890" s="66"/>
      <c r="AO890" s="66"/>
      <c r="AP890" s="66"/>
      <c r="AQ890" s="66"/>
      <c r="AR890" s="66"/>
    </row>
    <row r="891" spans="1:44" ht="15.75" customHeight="1">
      <c r="A891" s="59"/>
      <c r="B891" s="67"/>
      <c r="C891" s="83"/>
      <c r="D891" s="84"/>
      <c r="E891" s="84"/>
      <c r="F891" s="83"/>
      <c r="G891" s="83"/>
      <c r="H891" s="83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  <c r="AK891" s="66"/>
      <c r="AL891" s="66"/>
      <c r="AM891" s="66"/>
      <c r="AN891" s="66"/>
      <c r="AO891" s="66"/>
      <c r="AP891" s="66"/>
      <c r="AQ891" s="66"/>
      <c r="AR891" s="66"/>
    </row>
    <row r="892" spans="1:44" ht="15.75" customHeight="1">
      <c r="A892" s="59"/>
      <c r="B892" s="67"/>
      <c r="C892" s="83"/>
      <c r="D892" s="84"/>
      <c r="E892" s="84"/>
      <c r="F892" s="83"/>
      <c r="G892" s="83"/>
      <c r="H892" s="83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  <c r="AK892" s="66"/>
      <c r="AL892" s="66"/>
      <c r="AM892" s="66"/>
      <c r="AN892" s="66"/>
      <c r="AO892" s="66"/>
      <c r="AP892" s="66"/>
      <c r="AQ892" s="66"/>
      <c r="AR892" s="66"/>
    </row>
    <row r="893" spans="1:44" ht="15.75" customHeight="1">
      <c r="A893" s="59"/>
      <c r="B893" s="67"/>
      <c r="C893" s="83"/>
      <c r="D893" s="84"/>
      <c r="E893" s="84"/>
      <c r="F893" s="83"/>
      <c r="G893" s="83"/>
      <c r="H893" s="83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  <c r="AK893" s="66"/>
      <c r="AL893" s="66"/>
      <c r="AM893" s="66"/>
      <c r="AN893" s="66"/>
      <c r="AO893" s="66"/>
      <c r="AP893" s="66"/>
      <c r="AQ893" s="66"/>
      <c r="AR893" s="66"/>
    </row>
    <row r="894" spans="1:44" ht="15.75" customHeight="1">
      <c r="A894" s="59"/>
      <c r="B894" s="67"/>
      <c r="C894" s="83"/>
      <c r="D894" s="84"/>
      <c r="E894" s="84"/>
      <c r="F894" s="83"/>
      <c r="G894" s="83"/>
      <c r="H894" s="83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  <c r="AK894" s="66"/>
      <c r="AL894" s="66"/>
      <c r="AM894" s="66"/>
      <c r="AN894" s="66"/>
      <c r="AO894" s="66"/>
      <c r="AP894" s="66"/>
      <c r="AQ894" s="66"/>
      <c r="AR894" s="66"/>
    </row>
    <row r="895" spans="1:44" ht="15.75" customHeight="1">
      <c r="A895" s="59"/>
      <c r="B895" s="67"/>
      <c r="C895" s="83"/>
      <c r="D895" s="84"/>
      <c r="E895" s="84"/>
      <c r="F895" s="83"/>
      <c r="G895" s="83"/>
      <c r="H895" s="83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  <c r="AK895" s="66"/>
      <c r="AL895" s="66"/>
      <c r="AM895" s="66"/>
      <c r="AN895" s="66"/>
      <c r="AO895" s="66"/>
      <c r="AP895" s="66"/>
      <c r="AQ895" s="66"/>
      <c r="AR895" s="66"/>
    </row>
    <row r="896" spans="1:44" ht="15.75" customHeight="1">
      <c r="A896" s="59"/>
      <c r="B896" s="67"/>
      <c r="C896" s="83"/>
      <c r="D896" s="84"/>
      <c r="E896" s="84"/>
      <c r="F896" s="83"/>
      <c r="G896" s="83"/>
      <c r="H896" s="83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  <c r="AK896" s="66"/>
      <c r="AL896" s="66"/>
      <c r="AM896" s="66"/>
      <c r="AN896" s="66"/>
      <c r="AO896" s="66"/>
      <c r="AP896" s="66"/>
      <c r="AQ896" s="66"/>
      <c r="AR896" s="66"/>
    </row>
    <row r="897" spans="1:44" ht="15.75" customHeight="1">
      <c r="A897" s="59"/>
      <c r="B897" s="67"/>
      <c r="C897" s="83"/>
      <c r="D897" s="84"/>
      <c r="E897" s="84"/>
      <c r="F897" s="83"/>
      <c r="G897" s="83"/>
      <c r="H897" s="83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  <c r="AK897" s="66"/>
      <c r="AL897" s="66"/>
      <c r="AM897" s="66"/>
      <c r="AN897" s="66"/>
      <c r="AO897" s="66"/>
      <c r="AP897" s="66"/>
      <c r="AQ897" s="66"/>
      <c r="AR897" s="66"/>
    </row>
    <row r="898" spans="1:44" ht="15.75" customHeight="1">
      <c r="A898" s="59"/>
      <c r="B898" s="67"/>
      <c r="C898" s="83"/>
      <c r="D898" s="84"/>
      <c r="E898" s="84"/>
      <c r="F898" s="83"/>
      <c r="G898" s="83"/>
      <c r="H898" s="83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  <c r="AK898" s="66"/>
      <c r="AL898" s="66"/>
      <c r="AM898" s="66"/>
      <c r="AN898" s="66"/>
      <c r="AO898" s="66"/>
      <c r="AP898" s="66"/>
      <c r="AQ898" s="66"/>
      <c r="AR898" s="66"/>
    </row>
    <row r="899" spans="1:44" ht="15.75" customHeight="1">
      <c r="A899" s="59"/>
      <c r="B899" s="67"/>
      <c r="C899" s="83"/>
      <c r="D899" s="84"/>
      <c r="E899" s="84"/>
      <c r="F899" s="83"/>
      <c r="G899" s="83"/>
      <c r="H899" s="83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  <c r="AK899" s="66"/>
      <c r="AL899" s="66"/>
      <c r="AM899" s="66"/>
      <c r="AN899" s="66"/>
      <c r="AO899" s="66"/>
      <c r="AP899" s="66"/>
      <c r="AQ899" s="66"/>
      <c r="AR899" s="66"/>
    </row>
    <row r="900" spans="1:44" ht="15.75" customHeight="1">
      <c r="A900" s="59"/>
      <c r="B900" s="67"/>
      <c r="C900" s="83"/>
      <c r="D900" s="84"/>
      <c r="E900" s="84"/>
      <c r="F900" s="83"/>
      <c r="G900" s="83"/>
      <c r="H900" s="83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  <c r="AL900" s="66"/>
      <c r="AM900" s="66"/>
      <c r="AN900" s="66"/>
      <c r="AO900" s="66"/>
      <c r="AP900" s="66"/>
      <c r="AQ900" s="66"/>
      <c r="AR900" s="66"/>
    </row>
    <row r="901" spans="1:44" ht="15.75" customHeight="1">
      <c r="A901" s="59"/>
      <c r="B901" s="67"/>
      <c r="C901" s="83"/>
      <c r="D901" s="84"/>
      <c r="E901" s="84"/>
      <c r="F901" s="83"/>
      <c r="G901" s="83"/>
      <c r="H901" s="83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  <c r="AK901" s="66"/>
      <c r="AL901" s="66"/>
      <c r="AM901" s="66"/>
      <c r="AN901" s="66"/>
      <c r="AO901" s="66"/>
      <c r="AP901" s="66"/>
      <c r="AQ901" s="66"/>
      <c r="AR901" s="66"/>
    </row>
    <row r="902" spans="1:44" ht="15.75" customHeight="1">
      <c r="A902" s="59"/>
      <c r="B902" s="67"/>
      <c r="C902" s="83"/>
      <c r="D902" s="84"/>
      <c r="E902" s="84"/>
      <c r="F902" s="83"/>
      <c r="G902" s="83"/>
      <c r="H902" s="83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  <c r="AK902" s="66"/>
      <c r="AL902" s="66"/>
      <c r="AM902" s="66"/>
      <c r="AN902" s="66"/>
      <c r="AO902" s="66"/>
      <c r="AP902" s="66"/>
      <c r="AQ902" s="66"/>
      <c r="AR902" s="66"/>
    </row>
    <row r="903" spans="1:44" ht="15.75" customHeight="1">
      <c r="A903" s="59"/>
      <c r="B903" s="67"/>
      <c r="C903" s="83"/>
      <c r="D903" s="84"/>
      <c r="E903" s="84"/>
      <c r="F903" s="83"/>
      <c r="G903" s="83"/>
      <c r="H903" s="83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  <c r="AK903" s="66"/>
      <c r="AL903" s="66"/>
      <c r="AM903" s="66"/>
      <c r="AN903" s="66"/>
      <c r="AO903" s="66"/>
      <c r="AP903" s="66"/>
      <c r="AQ903" s="66"/>
      <c r="AR903" s="66"/>
    </row>
    <row r="904" spans="1:44" ht="15.75" customHeight="1">
      <c r="A904" s="59"/>
      <c r="B904" s="67"/>
      <c r="C904" s="83"/>
      <c r="D904" s="84"/>
      <c r="E904" s="84"/>
      <c r="F904" s="83"/>
      <c r="G904" s="83"/>
      <c r="H904" s="83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  <c r="AK904" s="66"/>
      <c r="AL904" s="66"/>
      <c r="AM904" s="66"/>
      <c r="AN904" s="66"/>
      <c r="AO904" s="66"/>
      <c r="AP904" s="66"/>
      <c r="AQ904" s="66"/>
      <c r="AR904" s="66"/>
    </row>
    <row r="905" spans="1:44" ht="15.75" customHeight="1">
      <c r="A905" s="59"/>
      <c r="B905" s="67"/>
      <c r="C905" s="83"/>
      <c r="D905" s="84"/>
      <c r="E905" s="84"/>
      <c r="F905" s="83"/>
      <c r="G905" s="83"/>
      <c r="H905" s="83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  <c r="AK905" s="66"/>
      <c r="AL905" s="66"/>
      <c r="AM905" s="66"/>
      <c r="AN905" s="66"/>
      <c r="AO905" s="66"/>
      <c r="AP905" s="66"/>
      <c r="AQ905" s="66"/>
      <c r="AR905" s="66"/>
    </row>
    <row r="906" spans="1:44" ht="15.75" customHeight="1">
      <c r="A906" s="59"/>
      <c r="B906" s="67"/>
      <c r="C906" s="83"/>
      <c r="D906" s="84"/>
      <c r="E906" s="84"/>
      <c r="F906" s="83"/>
      <c r="G906" s="83"/>
      <c r="H906" s="83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  <c r="AK906" s="66"/>
      <c r="AL906" s="66"/>
      <c r="AM906" s="66"/>
      <c r="AN906" s="66"/>
      <c r="AO906" s="66"/>
      <c r="AP906" s="66"/>
      <c r="AQ906" s="66"/>
      <c r="AR906" s="66"/>
    </row>
    <row r="907" spans="1:44" ht="15.75" customHeight="1">
      <c r="A907" s="59"/>
      <c r="B907" s="67"/>
      <c r="C907" s="83"/>
      <c r="D907" s="84"/>
      <c r="E907" s="84"/>
      <c r="F907" s="83"/>
      <c r="G907" s="83"/>
      <c r="H907" s="83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  <c r="AK907" s="66"/>
      <c r="AL907" s="66"/>
      <c r="AM907" s="66"/>
      <c r="AN907" s="66"/>
      <c r="AO907" s="66"/>
      <c r="AP907" s="66"/>
      <c r="AQ907" s="66"/>
      <c r="AR907" s="66"/>
    </row>
    <row r="908" spans="1:44" ht="15.75" customHeight="1">
      <c r="A908" s="59"/>
      <c r="B908" s="67"/>
      <c r="C908" s="83"/>
      <c r="D908" s="84"/>
      <c r="E908" s="84"/>
      <c r="F908" s="83"/>
      <c r="G908" s="83"/>
      <c r="H908" s="83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  <c r="AK908" s="66"/>
      <c r="AL908" s="66"/>
      <c r="AM908" s="66"/>
      <c r="AN908" s="66"/>
      <c r="AO908" s="66"/>
      <c r="AP908" s="66"/>
      <c r="AQ908" s="66"/>
      <c r="AR908" s="66"/>
    </row>
    <row r="909" spans="1:44" ht="15.75" customHeight="1">
      <c r="A909" s="59"/>
      <c r="B909" s="67"/>
      <c r="C909" s="83"/>
      <c r="D909" s="84"/>
      <c r="E909" s="84"/>
      <c r="F909" s="83"/>
      <c r="G909" s="83"/>
      <c r="H909" s="83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  <c r="AK909" s="66"/>
      <c r="AL909" s="66"/>
      <c r="AM909" s="66"/>
      <c r="AN909" s="66"/>
      <c r="AO909" s="66"/>
      <c r="AP909" s="66"/>
      <c r="AQ909" s="66"/>
      <c r="AR909" s="66"/>
    </row>
    <row r="910" spans="1:44" ht="15.75" customHeight="1">
      <c r="A910" s="59"/>
      <c r="B910" s="67"/>
      <c r="C910" s="83"/>
      <c r="D910" s="84"/>
      <c r="E910" s="84"/>
      <c r="F910" s="83"/>
      <c r="G910" s="83"/>
      <c r="H910" s="83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  <c r="AK910" s="66"/>
      <c r="AL910" s="66"/>
      <c r="AM910" s="66"/>
      <c r="AN910" s="66"/>
      <c r="AO910" s="66"/>
      <c r="AP910" s="66"/>
      <c r="AQ910" s="66"/>
      <c r="AR910" s="66"/>
    </row>
    <row r="911" spans="1:44" ht="15.75" customHeight="1">
      <c r="A911" s="59"/>
      <c r="B911" s="67"/>
      <c r="C911" s="83"/>
      <c r="D911" s="84"/>
      <c r="E911" s="84"/>
      <c r="F911" s="83"/>
      <c r="G911" s="83"/>
      <c r="H911" s="83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  <c r="AL911" s="66"/>
      <c r="AM911" s="66"/>
      <c r="AN911" s="66"/>
      <c r="AO911" s="66"/>
      <c r="AP911" s="66"/>
      <c r="AQ911" s="66"/>
      <c r="AR911" s="66"/>
    </row>
    <row r="912" spans="1:44" ht="15.75" customHeight="1">
      <c r="A912" s="59"/>
      <c r="B912" s="67"/>
      <c r="C912" s="83"/>
      <c r="D912" s="84"/>
      <c r="E912" s="84"/>
      <c r="F912" s="83"/>
      <c r="G912" s="83"/>
      <c r="H912" s="83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  <c r="AK912" s="66"/>
      <c r="AL912" s="66"/>
      <c r="AM912" s="66"/>
      <c r="AN912" s="66"/>
      <c r="AO912" s="66"/>
      <c r="AP912" s="66"/>
      <c r="AQ912" s="66"/>
      <c r="AR912" s="66"/>
    </row>
    <row r="913" spans="1:44" ht="15.75" customHeight="1">
      <c r="A913" s="59"/>
      <c r="B913" s="67"/>
      <c r="C913" s="83"/>
      <c r="D913" s="84"/>
      <c r="E913" s="84"/>
      <c r="F913" s="83"/>
      <c r="G913" s="83"/>
      <c r="H913" s="83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  <c r="AK913" s="66"/>
      <c r="AL913" s="66"/>
      <c r="AM913" s="66"/>
      <c r="AN913" s="66"/>
      <c r="AO913" s="66"/>
      <c r="AP913" s="66"/>
      <c r="AQ913" s="66"/>
      <c r="AR913" s="66"/>
    </row>
    <row r="914" spans="1:44" ht="15.75" customHeight="1">
      <c r="A914" s="59"/>
      <c r="B914" s="67"/>
      <c r="C914" s="83"/>
      <c r="D914" s="84"/>
      <c r="E914" s="84"/>
      <c r="F914" s="83"/>
      <c r="G914" s="83"/>
      <c r="H914" s="83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  <c r="AK914" s="66"/>
      <c r="AL914" s="66"/>
      <c r="AM914" s="66"/>
      <c r="AN914" s="66"/>
      <c r="AO914" s="66"/>
      <c r="AP914" s="66"/>
      <c r="AQ914" s="66"/>
      <c r="AR914" s="66"/>
    </row>
    <row r="915" spans="1:44" ht="15.75" customHeight="1">
      <c r="A915" s="59"/>
      <c r="B915" s="67"/>
      <c r="C915" s="83"/>
      <c r="D915" s="84"/>
      <c r="E915" s="84"/>
      <c r="F915" s="83"/>
      <c r="G915" s="83"/>
      <c r="H915" s="83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  <c r="AK915" s="66"/>
      <c r="AL915" s="66"/>
      <c r="AM915" s="66"/>
      <c r="AN915" s="66"/>
      <c r="AO915" s="66"/>
      <c r="AP915" s="66"/>
      <c r="AQ915" s="66"/>
      <c r="AR915" s="66"/>
    </row>
    <row r="916" spans="1:44" ht="15.75" customHeight="1">
      <c r="A916" s="59"/>
      <c r="B916" s="67"/>
      <c r="C916" s="83"/>
      <c r="D916" s="84"/>
      <c r="E916" s="84"/>
      <c r="F916" s="83"/>
      <c r="G916" s="83"/>
      <c r="H916" s="83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  <c r="AL916" s="66"/>
      <c r="AM916" s="66"/>
      <c r="AN916" s="66"/>
      <c r="AO916" s="66"/>
      <c r="AP916" s="66"/>
      <c r="AQ916" s="66"/>
      <c r="AR916" s="66"/>
    </row>
    <row r="917" spans="1:44" ht="15.75" customHeight="1">
      <c r="A917" s="59"/>
      <c r="B917" s="67"/>
      <c r="C917" s="83"/>
      <c r="D917" s="84"/>
      <c r="E917" s="84"/>
      <c r="F917" s="83"/>
      <c r="G917" s="83"/>
      <c r="H917" s="83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  <c r="AK917" s="66"/>
      <c r="AL917" s="66"/>
      <c r="AM917" s="66"/>
      <c r="AN917" s="66"/>
      <c r="AO917" s="66"/>
      <c r="AP917" s="66"/>
      <c r="AQ917" s="66"/>
      <c r="AR917" s="66"/>
    </row>
    <row r="918" spans="1:44" ht="15.75" customHeight="1">
      <c r="A918" s="59"/>
      <c r="B918" s="67"/>
      <c r="C918" s="83"/>
      <c r="D918" s="84"/>
      <c r="E918" s="84"/>
      <c r="F918" s="83"/>
      <c r="G918" s="83"/>
      <c r="H918" s="83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  <c r="AK918" s="66"/>
      <c r="AL918" s="66"/>
      <c r="AM918" s="66"/>
      <c r="AN918" s="66"/>
      <c r="AO918" s="66"/>
      <c r="AP918" s="66"/>
      <c r="AQ918" s="66"/>
      <c r="AR918" s="66"/>
    </row>
    <row r="919" spans="1:44" ht="15.75" customHeight="1">
      <c r="A919" s="59"/>
      <c r="B919" s="67"/>
      <c r="C919" s="83"/>
      <c r="D919" s="84"/>
      <c r="E919" s="84"/>
      <c r="F919" s="83"/>
      <c r="G919" s="83"/>
      <c r="H919" s="83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  <c r="AK919" s="66"/>
      <c r="AL919" s="66"/>
      <c r="AM919" s="66"/>
      <c r="AN919" s="66"/>
      <c r="AO919" s="66"/>
      <c r="AP919" s="66"/>
      <c r="AQ919" s="66"/>
      <c r="AR919" s="66"/>
    </row>
    <row r="920" spans="1:44" ht="15.75" customHeight="1">
      <c r="A920" s="59"/>
      <c r="B920" s="67"/>
      <c r="C920" s="83"/>
      <c r="D920" s="84"/>
      <c r="E920" s="84"/>
      <c r="F920" s="83"/>
      <c r="G920" s="83"/>
      <c r="H920" s="83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  <c r="AK920" s="66"/>
      <c r="AL920" s="66"/>
      <c r="AM920" s="66"/>
      <c r="AN920" s="66"/>
      <c r="AO920" s="66"/>
      <c r="AP920" s="66"/>
      <c r="AQ920" s="66"/>
      <c r="AR920" s="66"/>
    </row>
    <row r="921" spans="1:44" ht="15.75" customHeight="1">
      <c r="A921" s="59"/>
      <c r="B921" s="67"/>
      <c r="C921" s="83"/>
      <c r="D921" s="84"/>
      <c r="E921" s="84"/>
      <c r="F921" s="83"/>
      <c r="G921" s="83"/>
      <c r="H921" s="83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  <c r="AK921" s="66"/>
      <c r="AL921" s="66"/>
      <c r="AM921" s="66"/>
      <c r="AN921" s="66"/>
      <c r="AO921" s="66"/>
      <c r="AP921" s="66"/>
      <c r="AQ921" s="66"/>
      <c r="AR921" s="66"/>
    </row>
    <row r="922" spans="1:44" ht="15.75" customHeight="1">
      <c r="A922" s="59"/>
      <c r="B922" s="67"/>
      <c r="C922" s="83"/>
      <c r="D922" s="84"/>
      <c r="E922" s="84"/>
      <c r="F922" s="83"/>
      <c r="G922" s="83"/>
      <c r="H922" s="83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  <c r="AK922" s="66"/>
      <c r="AL922" s="66"/>
      <c r="AM922" s="66"/>
      <c r="AN922" s="66"/>
      <c r="AO922" s="66"/>
      <c r="AP922" s="66"/>
      <c r="AQ922" s="66"/>
      <c r="AR922" s="66"/>
    </row>
    <row r="923" spans="1:44" ht="15.75" customHeight="1">
      <c r="A923" s="59"/>
      <c r="B923" s="67"/>
      <c r="C923" s="83"/>
      <c r="D923" s="84"/>
      <c r="E923" s="84"/>
      <c r="F923" s="83"/>
      <c r="G923" s="83"/>
      <c r="H923" s="83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  <c r="AK923" s="66"/>
      <c r="AL923" s="66"/>
      <c r="AM923" s="66"/>
      <c r="AN923" s="66"/>
      <c r="AO923" s="66"/>
      <c r="AP923" s="66"/>
      <c r="AQ923" s="66"/>
      <c r="AR923" s="66"/>
    </row>
    <row r="924" spans="1:44" ht="15.75" customHeight="1">
      <c r="A924" s="59"/>
      <c r="B924" s="67"/>
      <c r="C924" s="83"/>
      <c r="D924" s="84"/>
      <c r="E924" s="84"/>
      <c r="F924" s="83"/>
      <c r="G924" s="83"/>
      <c r="H924" s="83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  <c r="AK924" s="66"/>
      <c r="AL924" s="66"/>
      <c r="AM924" s="66"/>
      <c r="AN924" s="66"/>
      <c r="AO924" s="66"/>
      <c r="AP924" s="66"/>
      <c r="AQ924" s="66"/>
      <c r="AR924" s="66"/>
    </row>
    <row r="925" spans="1:44" ht="15.75" customHeight="1">
      <c r="A925" s="59"/>
      <c r="B925" s="67"/>
      <c r="C925" s="83"/>
      <c r="D925" s="84"/>
      <c r="E925" s="84"/>
      <c r="F925" s="83"/>
      <c r="G925" s="83"/>
      <c r="H925" s="83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  <c r="AK925" s="66"/>
      <c r="AL925" s="66"/>
      <c r="AM925" s="66"/>
      <c r="AN925" s="66"/>
      <c r="AO925" s="66"/>
      <c r="AP925" s="66"/>
      <c r="AQ925" s="66"/>
      <c r="AR925" s="66"/>
    </row>
    <row r="926" spans="1:44" ht="15.75" customHeight="1">
      <c r="A926" s="59"/>
      <c r="B926" s="67"/>
      <c r="C926" s="83"/>
      <c r="D926" s="84"/>
      <c r="E926" s="84"/>
      <c r="F926" s="83"/>
      <c r="G926" s="83"/>
      <c r="H926" s="83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  <c r="AK926" s="66"/>
      <c r="AL926" s="66"/>
      <c r="AM926" s="66"/>
      <c r="AN926" s="66"/>
      <c r="AO926" s="66"/>
      <c r="AP926" s="66"/>
      <c r="AQ926" s="66"/>
      <c r="AR926" s="66"/>
    </row>
    <row r="927" spans="1:44" ht="15.75" customHeight="1">
      <c r="A927" s="59"/>
      <c r="B927" s="67"/>
      <c r="C927" s="83"/>
      <c r="D927" s="84"/>
      <c r="E927" s="84"/>
      <c r="F927" s="83"/>
      <c r="G927" s="83"/>
      <c r="H927" s="83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  <c r="AK927" s="66"/>
      <c r="AL927" s="66"/>
      <c r="AM927" s="66"/>
      <c r="AN927" s="66"/>
      <c r="AO927" s="66"/>
      <c r="AP927" s="66"/>
      <c r="AQ927" s="66"/>
      <c r="AR927" s="66"/>
    </row>
    <row r="928" spans="1:44" ht="15.75" customHeight="1">
      <c r="A928" s="59"/>
      <c r="B928" s="67"/>
      <c r="C928" s="83"/>
      <c r="D928" s="84"/>
      <c r="E928" s="84"/>
      <c r="F928" s="83"/>
      <c r="G928" s="83"/>
      <c r="H928" s="83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  <c r="AK928" s="66"/>
      <c r="AL928" s="66"/>
      <c r="AM928" s="66"/>
      <c r="AN928" s="66"/>
      <c r="AO928" s="66"/>
      <c r="AP928" s="66"/>
      <c r="AQ928" s="66"/>
      <c r="AR928" s="66"/>
    </row>
    <row r="929" spans="1:44" ht="15.75" customHeight="1">
      <c r="A929" s="59"/>
      <c r="B929" s="67"/>
      <c r="C929" s="83"/>
      <c r="D929" s="84"/>
      <c r="E929" s="84"/>
      <c r="F929" s="83"/>
      <c r="G929" s="83"/>
      <c r="H929" s="83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  <c r="AK929" s="66"/>
      <c r="AL929" s="66"/>
      <c r="AM929" s="66"/>
      <c r="AN929" s="66"/>
      <c r="AO929" s="66"/>
      <c r="AP929" s="66"/>
      <c r="AQ929" s="66"/>
      <c r="AR929" s="66"/>
    </row>
    <row r="930" spans="1:44" ht="15.75" customHeight="1">
      <c r="A930" s="59"/>
      <c r="B930" s="67"/>
      <c r="C930" s="83"/>
      <c r="D930" s="84"/>
      <c r="E930" s="84"/>
      <c r="F930" s="83"/>
      <c r="G930" s="83"/>
      <c r="H930" s="83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  <c r="AK930" s="66"/>
      <c r="AL930" s="66"/>
      <c r="AM930" s="66"/>
      <c r="AN930" s="66"/>
      <c r="AO930" s="66"/>
      <c r="AP930" s="66"/>
      <c r="AQ930" s="66"/>
      <c r="AR930" s="66"/>
    </row>
    <row r="931" spans="1:44" ht="15.75" customHeight="1">
      <c r="A931" s="59"/>
      <c r="B931" s="67"/>
      <c r="C931" s="83"/>
      <c r="D931" s="84"/>
      <c r="E931" s="84"/>
      <c r="F931" s="83"/>
      <c r="G931" s="83"/>
      <c r="H931" s="83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  <c r="AK931" s="66"/>
      <c r="AL931" s="66"/>
      <c r="AM931" s="66"/>
      <c r="AN931" s="66"/>
      <c r="AO931" s="66"/>
      <c r="AP931" s="66"/>
      <c r="AQ931" s="66"/>
      <c r="AR931" s="66"/>
    </row>
    <row r="932" spans="1:44" ht="15.75" customHeight="1">
      <c r="A932" s="59"/>
      <c r="B932" s="67"/>
      <c r="C932" s="83"/>
      <c r="D932" s="84"/>
      <c r="E932" s="84"/>
      <c r="F932" s="83"/>
      <c r="G932" s="83"/>
      <c r="H932" s="83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  <c r="AK932" s="66"/>
      <c r="AL932" s="66"/>
      <c r="AM932" s="66"/>
      <c r="AN932" s="66"/>
      <c r="AO932" s="66"/>
      <c r="AP932" s="66"/>
      <c r="AQ932" s="66"/>
      <c r="AR932" s="66"/>
    </row>
    <row r="933" spans="1:44" ht="15.75" customHeight="1">
      <c r="A933" s="59"/>
      <c r="B933" s="67"/>
      <c r="C933" s="83"/>
      <c r="D933" s="84"/>
      <c r="E933" s="84"/>
      <c r="F933" s="83"/>
      <c r="G933" s="83"/>
      <c r="H933" s="83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  <c r="AK933" s="66"/>
      <c r="AL933" s="66"/>
      <c r="AM933" s="66"/>
      <c r="AN933" s="66"/>
      <c r="AO933" s="66"/>
      <c r="AP933" s="66"/>
      <c r="AQ933" s="66"/>
      <c r="AR933" s="66"/>
    </row>
    <row r="934" spans="1:44" ht="15.75" customHeight="1">
      <c r="A934" s="59"/>
      <c r="B934" s="67"/>
      <c r="C934" s="83"/>
      <c r="D934" s="84"/>
      <c r="E934" s="84"/>
      <c r="F934" s="83"/>
      <c r="G934" s="83"/>
      <c r="H934" s="83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  <c r="AK934" s="66"/>
      <c r="AL934" s="66"/>
      <c r="AM934" s="66"/>
      <c r="AN934" s="66"/>
      <c r="AO934" s="66"/>
      <c r="AP934" s="66"/>
      <c r="AQ934" s="66"/>
      <c r="AR934" s="66"/>
    </row>
    <row r="935" spans="1:44" ht="15.75" customHeight="1">
      <c r="A935" s="59"/>
      <c r="B935" s="67"/>
      <c r="C935" s="83"/>
      <c r="D935" s="84"/>
      <c r="E935" s="84"/>
      <c r="F935" s="83"/>
      <c r="G935" s="83"/>
      <c r="H935" s="83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  <c r="AK935" s="66"/>
      <c r="AL935" s="66"/>
      <c r="AM935" s="66"/>
      <c r="AN935" s="66"/>
      <c r="AO935" s="66"/>
      <c r="AP935" s="66"/>
      <c r="AQ935" s="66"/>
      <c r="AR935" s="66"/>
    </row>
    <row r="936" spans="1:44" ht="15.75" customHeight="1">
      <c r="A936" s="59"/>
      <c r="B936" s="67"/>
      <c r="C936" s="83"/>
      <c r="D936" s="84"/>
      <c r="E936" s="84"/>
      <c r="F936" s="83"/>
      <c r="G936" s="83"/>
      <c r="H936" s="83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  <c r="AK936" s="66"/>
      <c r="AL936" s="66"/>
      <c r="AM936" s="66"/>
      <c r="AN936" s="66"/>
      <c r="AO936" s="66"/>
      <c r="AP936" s="66"/>
      <c r="AQ936" s="66"/>
      <c r="AR936" s="66"/>
    </row>
    <row r="937" spans="1:44" ht="15.75" customHeight="1">
      <c r="A937" s="59"/>
      <c r="B937" s="67"/>
      <c r="C937" s="83"/>
      <c r="D937" s="84"/>
      <c r="E937" s="84"/>
      <c r="F937" s="83"/>
      <c r="G937" s="83"/>
      <c r="H937" s="83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  <c r="AK937" s="66"/>
      <c r="AL937" s="66"/>
      <c r="AM937" s="66"/>
      <c r="AN937" s="66"/>
      <c r="AO937" s="66"/>
      <c r="AP937" s="66"/>
      <c r="AQ937" s="66"/>
      <c r="AR937" s="66"/>
    </row>
    <row r="938" spans="1:44" ht="15.75" customHeight="1">
      <c r="A938" s="59"/>
      <c r="B938" s="67"/>
      <c r="C938" s="83"/>
      <c r="D938" s="84"/>
      <c r="E938" s="84"/>
      <c r="F938" s="83"/>
      <c r="G938" s="83"/>
      <c r="H938" s="83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  <c r="AK938" s="66"/>
      <c r="AL938" s="66"/>
      <c r="AM938" s="66"/>
      <c r="AN938" s="66"/>
      <c r="AO938" s="66"/>
      <c r="AP938" s="66"/>
      <c r="AQ938" s="66"/>
      <c r="AR938" s="66"/>
    </row>
    <row r="939" spans="1:44" ht="15.75" customHeight="1">
      <c r="A939" s="59"/>
      <c r="B939" s="67"/>
      <c r="C939" s="83"/>
      <c r="D939" s="84"/>
      <c r="E939" s="84"/>
      <c r="F939" s="83"/>
      <c r="G939" s="83"/>
      <c r="H939" s="83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  <c r="AK939" s="66"/>
      <c r="AL939" s="66"/>
      <c r="AM939" s="66"/>
      <c r="AN939" s="66"/>
      <c r="AO939" s="66"/>
      <c r="AP939" s="66"/>
      <c r="AQ939" s="66"/>
      <c r="AR939" s="66"/>
    </row>
    <row r="940" spans="1:44" ht="15.75" customHeight="1">
      <c r="A940" s="59"/>
      <c r="B940" s="67"/>
      <c r="C940" s="83"/>
      <c r="D940" s="84"/>
      <c r="E940" s="84"/>
      <c r="F940" s="83"/>
      <c r="G940" s="83"/>
      <c r="H940" s="83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  <c r="AK940" s="66"/>
      <c r="AL940" s="66"/>
      <c r="AM940" s="66"/>
      <c r="AN940" s="66"/>
      <c r="AO940" s="66"/>
      <c r="AP940" s="66"/>
      <c r="AQ940" s="66"/>
      <c r="AR940" s="66"/>
    </row>
    <row r="941" spans="1:44" ht="15.75" customHeight="1">
      <c r="A941" s="59"/>
      <c r="B941" s="67"/>
      <c r="C941" s="83"/>
      <c r="D941" s="84"/>
      <c r="E941" s="84"/>
      <c r="F941" s="83"/>
      <c r="G941" s="83"/>
      <c r="H941" s="83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  <c r="AK941" s="66"/>
      <c r="AL941" s="66"/>
      <c r="AM941" s="66"/>
      <c r="AN941" s="66"/>
      <c r="AO941" s="66"/>
      <c r="AP941" s="66"/>
      <c r="AQ941" s="66"/>
      <c r="AR941" s="66"/>
    </row>
    <row r="942" spans="1:44" ht="15.75" customHeight="1">
      <c r="A942" s="59"/>
      <c r="B942" s="67"/>
      <c r="C942" s="83"/>
      <c r="D942" s="84"/>
      <c r="E942" s="84"/>
      <c r="F942" s="83"/>
      <c r="G942" s="83"/>
      <c r="H942" s="83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  <c r="AK942" s="66"/>
      <c r="AL942" s="66"/>
      <c r="AM942" s="66"/>
      <c r="AN942" s="66"/>
      <c r="AO942" s="66"/>
      <c r="AP942" s="66"/>
      <c r="AQ942" s="66"/>
      <c r="AR942" s="66"/>
    </row>
    <row r="943" spans="1:44" ht="15.75" customHeight="1">
      <c r="A943" s="59"/>
      <c r="B943" s="67"/>
      <c r="C943" s="83"/>
      <c r="D943" s="84"/>
      <c r="E943" s="84"/>
      <c r="F943" s="83"/>
      <c r="G943" s="83"/>
      <c r="H943" s="83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  <c r="AK943" s="66"/>
      <c r="AL943" s="66"/>
      <c r="AM943" s="66"/>
      <c r="AN943" s="66"/>
      <c r="AO943" s="66"/>
      <c r="AP943" s="66"/>
      <c r="AQ943" s="66"/>
      <c r="AR943" s="66"/>
    </row>
    <row r="944" spans="1:44" ht="15.75" customHeight="1">
      <c r="A944" s="59"/>
      <c r="B944" s="67"/>
      <c r="C944" s="83"/>
      <c r="D944" s="84"/>
      <c r="E944" s="84"/>
      <c r="F944" s="83"/>
      <c r="G944" s="83"/>
      <c r="H944" s="83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  <c r="AK944" s="66"/>
      <c r="AL944" s="66"/>
      <c r="AM944" s="66"/>
      <c r="AN944" s="66"/>
      <c r="AO944" s="66"/>
      <c r="AP944" s="66"/>
      <c r="AQ944" s="66"/>
      <c r="AR944" s="66"/>
    </row>
    <row r="945" spans="1:44" ht="15.75" customHeight="1">
      <c r="A945" s="59"/>
      <c r="B945" s="67"/>
      <c r="C945" s="83"/>
      <c r="D945" s="84"/>
      <c r="E945" s="84"/>
      <c r="F945" s="83"/>
      <c r="G945" s="83"/>
      <c r="H945" s="83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  <c r="AK945" s="66"/>
      <c r="AL945" s="66"/>
      <c r="AM945" s="66"/>
      <c r="AN945" s="66"/>
      <c r="AO945" s="66"/>
      <c r="AP945" s="66"/>
      <c r="AQ945" s="66"/>
      <c r="AR945" s="66"/>
    </row>
    <row r="946" spans="1:44" ht="15.75" customHeight="1">
      <c r="A946" s="59"/>
      <c r="B946" s="67"/>
      <c r="C946" s="83"/>
      <c r="D946" s="84"/>
      <c r="E946" s="84"/>
      <c r="F946" s="83"/>
      <c r="G946" s="83"/>
      <c r="H946" s="83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  <c r="AK946" s="66"/>
      <c r="AL946" s="66"/>
      <c r="AM946" s="66"/>
      <c r="AN946" s="66"/>
      <c r="AO946" s="66"/>
      <c r="AP946" s="66"/>
      <c r="AQ946" s="66"/>
      <c r="AR946" s="66"/>
    </row>
    <row r="947" spans="1:44" ht="15.75" customHeight="1">
      <c r="A947" s="59"/>
      <c r="B947" s="67"/>
      <c r="C947" s="83"/>
      <c r="D947" s="84"/>
      <c r="E947" s="84"/>
      <c r="F947" s="83"/>
      <c r="G947" s="83"/>
      <c r="H947" s="83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  <c r="AK947" s="66"/>
      <c r="AL947" s="66"/>
      <c r="AM947" s="66"/>
      <c r="AN947" s="66"/>
      <c r="AO947" s="66"/>
      <c r="AP947" s="66"/>
      <c r="AQ947" s="66"/>
      <c r="AR947" s="66"/>
    </row>
    <row r="948" spans="1:44" ht="15.75" customHeight="1">
      <c r="A948" s="59"/>
      <c r="B948" s="67"/>
      <c r="C948" s="83"/>
      <c r="D948" s="84"/>
      <c r="E948" s="84"/>
      <c r="F948" s="83"/>
      <c r="G948" s="83"/>
      <c r="H948" s="83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  <c r="AK948" s="66"/>
      <c r="AL948" s="66"/>
      <c r="AM948" s="66"/>
      <c r="AN948" s="66"/>
      <c r="AO948" s="66"/>
      <c r="AP948" s="66"/>
      <c r="AQ948" s="66"/>
      <c r="AR948" s="66"/>
    </row>
    <row r="949" spans="1:44" ht="15.75" customHeight="1">
      <c r="A949" s="59"/>
      <c r="B949" s="67"/>
      <c r="C949" s="83"/>
      <c r="D949" s="84"/>
      <c r="E949" s="84"/>
      <c r="F949" s="83"/>
      <c r="G949" s="83"/>
      <c r="H949" s="83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  <c r="AK949" s="66"/>
      <c r="AL949" s="66"/>
      <c r="AM949" s="66"/>
      <c r="AN949" s="66"/>
      <c r="AO949" s="66"/>
      <c r="AP949" s="66"/>
      <c r="AQ949" s="66"/>
      <c r="AR949" s="66"/>
    </row>
    <row r="950" spans="1:44" ht="15.75" customHeight="1">
      <c r="A950" s="59"/>
      <c r="B950" s="67"/>
      <c r="C950" s="83"/>
      <c r="D950" s="84"/>
      <c r="E950" s="84"/>
      <c r="F950" s="83"/>
      <c r="G950" s="83"/>
      <c r="H950" s="83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  <c r="AK950" s="66"/>
      <c r="AL950" s="66"/>
      <c r="AM950" s="66"/>
      <c r="AN950" s="66"/>
      <c r="AO950" s="66"/>
      <c r="AP950" s="66"/>
      <c r="AQ950" s="66"/>
      <c r="AR950" s="66"/>
    </row>
    <row r="951" spans="1:44" ht="15.75" customHeight="1">
      <c r="A951" s="59"/>
      <c r="B951" s="67"/>
      <c r="C951" s="83"/>
      <c r="D951" s="84"/>
      <c r="E951" s="84"/>
      <c r="F951" s="83"/>
      <c r="G951" s="83"/>
      <c r="H951" s="83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  <c r="AK951" s="66"/>
      <c r="AL951" s="66"/>
      <c r="AM951" s="66"/>
      <c r="AN951" s="66"/>
      <c r="AO951" s="66"/>
      <c r="AP951" s="66"/>
      <c r="AQ951" s="66"/>
      <c r="AR951" s="66"/>
    </row>
    <row r="952" spans="1:44" ht="15.75" customHeight="1">
      <c r="A952" s="59"/>
      <c r="B952" s="67"/>
      <c r="C952" s="83"/>
      <c r="D952" s="84"/>
      <c r="E952" s="84"/>
      <c r="F952" s="83"/>
      <c r="G952" s="83"/>
      <c r="H952" s="83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  <c r="AK952" s="66"/>
      <c r="AL952" s="66"/>
      <c r="AM952" s="66"/>
      <c r="AN952" s="66"/>
      <c r="AO952" s="66"/>
      <c r="AP952" s="66"/>
      <c r="AQ952" s="66"/>
      <c r="AR952" s="66"/>
    </row>
    <row r="953" spans="1:44" ht="15.75" customHeight="1">
      <c r="A953" s="59"/>
      <c r="B953" s="67"/>
      <c r="C953" s="83"/>
      <c r="D953" s="84"/>
      <c r="E953" s="84"/>
      <c r="F953" s="83"/>
      <c r="G953" s="83"/>
      <c r="H953" s="83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  <c r="AK953" s="66"/>
      <c r="AL953" s="66"/>
      <c r="AM953" s="66"/>
      <c r="AN953" s="66"/>
      <c r="AO953" s="66"/>
      <c r="AP953" s="66"/>
      <c r="AQ953" s="66"/>
      <c r="AR953" s="66"/>
    </row>
    <row r="954" spans="1:44" ht="15.75" customHeight="1">
      <c r="A954" s="59"/>
      <c r="B954" s="67"/>
      <c r="C954" s="83"/>
      <c r="D954" s="84"/>
      <c r="E954" s="84"/>
      <c r="F954" s="83"/>
      <c r="G954" s="83"/>
      <c r="H954" s="83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  <c r="AK954" s="66"/>
      <c r="AL954" s="66"/>
      <c r="AM954" s="66"/>
      <c r="AN954" s="66"/>
      <c r="AO954" s="66"/>
      <c r="AP954" s="66"/>
      <c r="AQ954" s="66"/>
      <c r="AR954" s="66"/>
    </row>
    <row r="955" spans="1:44" ht="15.75" customHeight="1">
      <c r="A955" s="59"/>
      <c r="B955" s="67"/>
      <c r="C955" s="83"/>
      <c r="D955" s="84"/>
      <c r="E955" s="84"/>
      <c r="F955" s="83"/>
      <c r="G955" s="83"/>
      <c r="H955" s="83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  <c r="AK955" s="66"/>
      <c r="AL955" s="66"/>
      <c r="AM955" s="66"/>
      <c r="AN955" s="66"/>
      <c r="AO955" s="66"/>
      <c r="AP955" s="66"/>
      <c r="AQ955" s="66"/>
      <c r="AR955" s="66"/>
    </row>
    <row r="956" spans="1:44" ht="15.75" customHeight="1">
      <c r="A956" s="59"/>
      <c r="B956" s="67"/>
      <c r="C956" s="83"/>
      <c r="D956" s="84"/>
      <c r="E956" s="84"/>
      <c r="F956" s="83"/>
      <c r="G956" s="83"/>
      <c r="H956" s="83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  <c r="AK956" s="66"/>
      <c r="AL956" s="66"/>
      <c r="AM956" s="66"/>
      <c r="AN956" s="66"/>
      <c r="AO956" s="66"/>
      <c r="AP956" s="66"/>
      <c r="AQ956" s="66"/>
      <c r="AR956" s="66"/>
    </row>
    <row r="957" spans="1:44" ht="15.75" customHeight="1">
      <c r="A957" s="59"/>
      <c r="B957" s="67"/>
      <c r="C957" s="83"/>
      <c r="D957" s="84"/>
      <c r="E957" s="84"/>
      <c r="F957" s="83"/>
      <c r="G957" s="83"/>
      <c r="H957" s="83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  <c r="AK957" s="66"/>
      <c r="AL957" s="66"/>
      <c r="AM957" s="66"/>
      <c r="AN957" s="66"/>
      <c r="AO957" s="66"/>
      <c r="AP957" s="66"/>
      <c r="AQ957" s="66"/>
      <c r="AR957" s="66"/>
    </row>
    <row r="958" spans="1:44" ht="15.75" customHeight="1">
      <c r="A958" s="59"/>
      <c r="B958" s="67"/>
      <c r="C958" s="83"/>
      <c r="D958" s="84"/>
      <c r="E958" s="84"/>
      <c r="F958" s="83"/>
      <c r="G958" s="83"/>
      <c r="H958" s="83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  <c r="AK958" s="66"/>
      <c r="AL958" s="66"/>
      <c r="AM958" s="66"/>
      <c r="AN958" s="66"/>
      <c r="AO958" s="66"/>
      <c r="AP958" s="66"/>
      <c r="AQ958" s="66"/>
      <c r="AR958" s="66"/>
    </row>
    <row r="959" spans="1:44" ht="15.75" customHeight="1">
      <c r="A959" s="59"/>
      <c r="B959" s="67"/>
      <c r="C959" s="83"/>
      <c r="D959" s="84"/>
      <c r="E959" s="84"/>
      <c r="F959" s="83"/>
      <c r="G959" s="83"/>
      <c r="H959" s="83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  <c r="AK959" s="66"/>
      <c r="AL959" s="66"/>
      <c r="AM959" s="66"/>
      <c r="AN959" s="66"/>
      <c r="AO959" s="66"/>
      <c r="AP959" s="66"/>
      <c r="AQ959" s="66"/>
      <c r="AR959" s="66"/>
    </row>
    <row r="960" spans="1:44" ht="15.75" customHeight="1">
      <c r="A960" s="59"/>
      <c r="B960" s="67"/>
      <c r="C960" s="83"/>
      <c r="D960" s="84"/>
      <c r="E960" s="84"/>
      <c r="F960" s="83"/>
      <c r="G960" s="83"/>
      <c r="H960" s="83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  <c r="AK960" s="66"/>
      <c r="AL960" s="66"/>
      <c r="AM960" s="66"/>
      <c r="AN960" s="66"/>
      <c r="AO960" s="66"/>
      <c r="AP960" s="66"/>
      <c r="AQ960" s="66"/>
      <c r="AR960" s="66"/>
    </row>
    <row r="961" spans="1:44" ht="15.75" customHeight="1">
      <c r="A961" s="59"/>
      <c r="B961" s="67"/>
      <c r="C961" s="83"/>
      <c r="D961" s="84"/>
      <c r="E961" s="84"/>
      <c r="F961" s="83"/>
      <c r="G961" s="83"/>
      <c r="H961" s="83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  <c r="AK961" s="66"/>
      <c r="AL961" s="66"/>
      <c r="AM961" s="66"/>
      <c r="AN961" s="66"/>
      <c r="AO961" s="66"/>
      <c r="AP961" s="66"/>
      <c r="AQ961" s="66"/>
      <c r="AR961" s="66"/>
    </row>
    <row r="962" spans="1:44" ht="15.75" customHeight="1">
      <c r="A962" s="59"/>
      <c r="B962" s="67"/>
      <c r="C962" s="83"/>
      <c r="D962" s="84"/>
      <c r="E962" s="84"/>
      <c r="F962" s="83"/>
      <c r="G962" s="83"/>
      <c r="H962" s="83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  <c r="AK962" s="66"/>
      <c r="AL962" s="66"/>
      <c r="AM962" s="66"/>
      <c r="AN962" s="66"/>
      <c r="AO962" s="66"/>
      <c r="AP962" s="66"/>
      <c r="AQ962" s="66"/>
      <c r="AR962" s="66"/>
    </row>
    <row r="963" spans="1:44" ht="15.75" customHeight="1">
      <c r="A963" s="59"/>
      <c r="B963" s="67"/>
      <c r="C963" s="83"/>
      <c r="D963" s="84"/>
      <c r="E963" s="84"/>
      <c r="F963" s="83"/>
      <c r="G963" s="83"/>
      <c r="H963" s="83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  <c r="AK963" s="66"/>
      <c r="AL963" s="66"/>
      <c r="AM963" s="66"/>
      <c r="AN963" s="66"/>
      <c r="AO963" s="66"/>
      <c r="AP963" s="66"/>
      <c r="AQ963" s="66"/>
      <c r="AR963" s="66"/>
    </row>
    <row r="964" spans="1:44" ht="15.75" customHeight="1">
      <c r="A964" s="59"/>
      <c r="B964" s="67"/>
      <c r="C964" s="83"/>
      <c r="D964" s="84"/>
      <c r="E964" s="84"/>
      <c r="F964" s="83"/>
      <c r="G964" s="83"/>
      <c r="H964" s="83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  <c r="AK964" s="66"/>
      <c r="AL964" s="66"/>
      <c r="AM964" s="66"/>
      <c r="AN964" s="66"/>
      <c r="AO964" s="66"/>
      <c r="AP964" s="66"/>
      <c r="AQ964" s="66"/>
      <c r="AR964" s="66"/>
    </row>
    <row r="965" spans="1:44" ht="15.75" customHeight="1">
      <c r="A965" s="59"/>
      <c r="B965" s="67"/>
      <c r="C965" s="83"/>
      <c r="D965" s="84"/>
      <c r="E965" s="84"/>
      <c r="F965" s="83"/>
      <c r="G965" s="83"/>
      <c r="H965" s="83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  <c r="AK965" s="66"/>
      <c r="AL965" s="66"/>
      <c r="AM965" s="66"/>
      <c r="AN965" s="66"/>
      <c r="AO965" s="66"/>
      <c r="AP965" s="66"/>
      <c r="AQ965" s="66"/>
      <c r="AR965" s="66"/>
    </row>
    <row r="966" spans="1:44" ht="15.75" customHeight="1">
      <c r="A966" s="59"/>
      <c r="B966" s="67"/>
      <c r="C966" s="83"/>
      <c r="D966" s="84"/>
      <c r="E966" s="84"/>
      <c r="F966" s="83"/>
      <c r="G966" s="83"/>
      <c r="H966" s="83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  <c r="AK966" s="66"/>
      <c r="AL966" s="66"/>
      <c r="AM966" s="66"/>
      <c r="AN966" s="66"/>
      <c r="AO966" s="66"/>
      <c r="AP966" s="66"/>
      <c r="AQ966" s="66"/>
      <c r="AR966" s="66"/>
    </row>
    <row r="967" spans="1:44" ht="15.75" customHeight="1">
      <c r="A967" s="59"/>
      <c r="B967" s="67"/>
      <c r="C967" s="83"/>
      <c r="D967" s="84"/>
      <c r="E967" s="84"/>
      <c r="F967" s="83"/>
      <c r="G967" s="83"/>
      <c r="H967" s="83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  <c r="AK967" s="66"/>
      <c r="AL967" s="66"/>
      <c r="AM967" s="66"/>
      <c r="AN967" s="66"/>
      <c r="AO967" s="66"/>
      <c r="AP967" s="66"/>
      <c r="AQ967" s="66"/>
      <c r="AR967" s="66"/>
    </row>
    <row r="968" spans="1:44" ht="15.75" customHeight="1">
      <c r="A968" s="59"/>
      <c r="B968" s="67"/>
      <c r="C968" s="83"/>
      <c r="D968" s="84"/>
      <c r="E968" s="84"/>
      <c r="F968" s="83"/>
      <c r="G968" s="83"/>
      <c r="H968" s="83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  <c r="AK968" s="66"/>
      <c r="AL968" s="66"/>
      <c r="AM968" s="66"/>
      <c r="AN968" s="66"/>
      <c r="AO968" s="66"/>
      <c r="AP968" s="66"/>
      <c r="AQ968" s="66"/>
      <c r="AR968" s="66"/>
    </row>
    <row r="969" spans="1:44" ht="15.75" customHeight="1">
      <c r="A969" s="59"/>
      <c r="B969" s="67"/>
      <c r="C969" s="83"/>
      <c r="D969" s="84"/>
      <c r="E969" s="84"/>
      <c r="F969" s="83"/>
      <c r="G969" s="83"/>
      <c r="H969" s="83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  <c r="AK969" s="66"/>
      <c r="AL969" s="66"/>
      <c r="AM969" s="66"/>
      <c r="AN969" s="66"/>
      <c r="AO969" s="66"/>
      <c r="AP969" s="66"/>
      <c r="AQ969" s="66"/>
      <c r="AR969" s="66"/>
    </row>
    <row r="970" spans="1:44" ht="15.75" customHeight="1">
      <c r="A970" s="59"/>
      <c r="B970" s="67"/>
      <c r="C970" s="83"/>
      <c r="D970" s="84"/>
      <c r="E970" s="84"/>
      <c r="F970" s="83"/>
      <c r="G970" s="83"/>
      <c r="H970" s="83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  <c r="AK970" s="66"/>
      <c r="AL970" s="66"/>
      <c r="AM970" s="66"/>
      <c r="AN970" s="66"/>
      <c r="AO970" s="66"/>
      <c r="AP970" s="66"/>
      <c r="AQ970" s="66"/>
      <c r="AR970" s="66"/>
    </row>
    <row r="971" spans="1:44" ht="15.75" customHeight="1">
      <c r="A971" s="59"/>
      <c r="B971" s="67"/>
      <c r="C971" s="83"/>
      <c r="D971" s="84"/>
      <c r="E971" s="84"/>
      <c r="F971" s="83"/>
      <c r="G971" s="83"/>
      <c r="H971" s="83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  <c r="AK971" s="66"/>
      <c r="AL971" s="66"/>
      <c r="AM971" s="66"/>
      <c r="AN971" s="66"/>
      <c r="AO971" s="66"/>
      <c r="AP971" s="66"/>
      <c r="AQ971" s="66"/>
      <c r="AR971" s="66"/>
    </row>
    <row r="972" spans="1:44" ht="15.75" customHeight="1">
      <c r="A972" s="59"/>
      <c r="B972" s="67"/>
      <c r="C972" s="83"/>
      <c r="D972" s="84"/>
      <c r="E972" s="84"/>
      <c r="F972" s="83"/>
      <c r="G972" s="83"/>
      <c r="H972" s="83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  <c r="AK972" s="66"/>
      <c r="AL972" s="66"/>
      <c r="AM972" s="66"/>
      <c r="AN972" s="66"/>
      <c r="AO972" s="66"/>
      <c r="AP972" s="66"/>
      <c r="AQ972" s="66"/>
      <c r="AR972" s="66"/>
    </row>
    <row r="973" spans="1:44" ht="15.75" customHeight="1">
      <c r="A973" s="59"/>
      <c r="B973" s="67"/>
      <c r="C973" s="83"/>
      <c r="D973" s="84"/>
      <c r="E973" s="84"/>
      <c r="F973" s="83"/>
      <c r="G973" s="83"/>
      <c r="H973" s="83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  <c r="AK973" s="66"/>
      <c r="AL973" s="66"/>
      <c r="AM973" s="66"/>
      <c r="AN973" s="66"/>
      <c r="AO973" s="66"/>
      <c r="AP973" s="66"/>
      <c r="AQ973" s="66"/>
      <c r="AR973" s="66"/>
    </row>
    <row r="974" spans="1:44" ht="15.75" customHeight="1">
      <c r="A974" s="59"/>
      <c r="B974" s="67"/>
      <c r="C974" s="83"/>
      <c r="D974" s="84"/>
      <c r="E974" s="84"/>
      <c r="F974" s="83"/>
      <c r="G974" s="83"/>
      <c r="H974" s="83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  <c r="AK974" s="66"/>
      <c r="AL974" s="66"/>
      <c r="AM974" s="66"/>
      <c r="AN974" s="66"/>
      <c r="AO974" s="66"/>
      <c r="AP974" s="66"/>
      <c r="AQ974" s="66"/>
      <c r="AR974" s="66"/>
    </row>
    <row r="975" spans="1:44" ht="15.75" customHeight="1">
      <c r="A975" s="59"/>
      <c r="B975" s="67"/>
      <c r="C975" s="83"/>
      <c r="D975" s="84"/>
      <c r="E975" s="84"/>
      <c r="F975" s="83"/>
      <c r="G975" s="83"/>
      <c r="H975" s="83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  <c r="AK975" s="66"/>
      <c r="AL975" s="66"/>
      <c r="AM975" s="66"/>
      <c r="AN975" s="66"/>
      <c r="AO975" s="66"/>
      <c r="AP975" s="66"/>
      <c r="AQ975" s="66"/>
      <c r="AR975" s="66"/>
    </row>
    <row r="976" spans="1:44" ht="15.75" customHeight="1">
      <c r="A976" s="59"/>
      <c r="B976" s="67"/>
      <c r="C976" s="83"/>
      <c r="D976" s="84"/>
      <c r="E976" s="84"/>
      <c r="F976" s="83"/>
      <c r="G976" s="83"/>
      <c r="H976" s="83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  <c r="AK976" s="66"/>
      <c r="AL976" s="66"/>
      <c r="AM976" s="66"/>
      <c r="AN976" s="66"/>
      <c r="AO976" s="66"/>
      <c r="AP976" s="66"/>
      <c r="AQ976" s="66"/>
      <c r="AR976" s="66"/>
    </row>
    <row r="977" spans="1:44" ht="15.75" customHeight="1">
      <c r="A977" s="59"/>
      <c r="B977" s="67"/>
      <c r="C977" s="83"/>
      <c r="D977" s="84"/>
      <c r="E977" s="84"/>
      <c r="F977" s="83"/>
      <c r="G977" s="83"/>
      <c r="H977" s="83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  <c r="AK977" s="66"/>
      <c r="AL977" s="66"/>
      <c r="AM977" s="66"/>
      <c r="AN977" s="66"/>
      <c r="AO977" s="66"/>
      <c r="AP977" s="66"/>
      <c r="AQ977" s="66"/>
      <c r="AR977" s="66"/>
    </row>
    <row r="978" spans="1:44" ht="15.75" customHeight="1">
      <c r="A978" s="59"/>
      <c r="B978" s="67"/>
      <c r="C978" s="83"/>
      <c r="D978" s="84"/>
      <c r="E978" s="84"/>
      <c r="F978" s="83"/>
      <c r="G978" s="83"/>
      <c r="H978" s="83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  <c r="AK978" s="66"/>
      <c r="AL978" s="66"/>
      <c r="AM978" s="66"/>
      <c r="AN978" s="66"/>
      <c r="AO978" s="66"/>
      <c r="AP978" s="66"/>
      <c r="AQ978" s="66"/>
      <c r="AR978" s="66"/>
    </row>
    <row r="979" spans="1:44" ht="15.75" customHeight="1">
      <c r="A979" s="59"/>
      <c r="B979" s="67"/>
      <c r="C979" s="83"/>
      <c r="D979" s="84"/>
      <c r="E979" s="84"/>
      <c r="F979" s="83"/>
      <c r="G979" s="83"/>
      <c r="H979" s="83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  <c r="AK979" s="66"/>
      <c r="AL979" s="66"/>
      <c r="AM979" s="66"/>
      <c r="AN979" s="66"/>
      <c r="AO979" s="66"/>
      <c r="AP979" s="66"/>
      <c r="AQ979" s="66"/>
      <c r="AR979" s="66"/>
    </row>
    <row r="980" spans="1:44" ht="15.75" customHeight="1">
      <c r="A980" s="59"/>
      <c r="B980" s="67"/>
      <c r="C980" s="83"/>
      <c r="D980" s="84"/>
      <c r="E980" s="84"/>
      <c r="F980" s="83"/>
      <c r="G980" s="83"/>
      <c r="H980" s="83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  <c r="AK980" s="66"/>
      <c r="AL980" s="66"/>
      <c r="AM980" s="66"/>
      <c r="AN980" s="66"/>
      <c r="AO980" s="66"/>
      <c r="AP980" s="66"/>
      <c r="AQ980" s="66"/>
      <c r="AR980" s="66"/>
    </row>
    <row r="981" spans="1:44" ht="15.75" customHeight="1">
      <c r="A981" s="59"/>
      <c r="B981" s="67"/>
      <c r="C981" s="83"/>
      <c r="D981" s="84"/>
      <c r="E981" s="84"/>
      <c r="F981" s="83"/>
      <c r="G981" s="83"/>
      <c r="H981" s="83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  <c r="AK981" s="66"/>
      <c r="AL981" s="66"/>
      <c r="AM981" s="66"/>
      <c r="AN981" s="66"/>
      <c r="AO981" s="66"/>
      <c r="AP981" s="66"/>
      <c r="AQ981" s="66"/>
      <c r="AR981" s="66"/>
    </row>
    <row r="982" spans="1:44" ht="15.75" customHeight="1">
      <c r="A982" s="59"/>
      <c r="B982" s="67"/>
      <c r="C982" s="83"/>
      <c r="D982" s="84"/>
      <c r="E982" s="84"/>
      <c r="F982" s="83"/>
      <c r="G982" s="83"/>
      <c r="H982" s="83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  <c r="AK982" s="66"/>
      <c r="AL982" s="66"/>
      <c r="AM982" s="66"/>
      <c r="AN982" s="66"/>
      <c r="AO982" s="66"/>
      <c r="AP982" s="66"/>
      <c r="AQ982" s="66"/>
      <c r="AR982" s="66"/>
    </row>
    <row r="983" spans="1:44" ht="15.75" customHeight="1">
      <c r="A983" s="59"/>
      <c r="B983" s="67"/>
      <c r="C983" s="83"/>
      <c r="D983" s="84"/>
      <c r="E983" s="84"/>
      <c r="F983" s="83"/>
      <c r="G983" s="83"/>
      <c r="H983" s="83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  <c r="AK983" s="66"/>
      <c r="AL983" s="66"/>
      <c r="AM983" s="66"/>
      <c r="AN983" s="66"/>
      <c r="AO983" s="66"/>
      <c r="AP983" s="66"/>
      <c r="AQ983" s="66"/>
      <c r="AR983" s="66"/>
    </row>
    <row r="984" spans="1:44" ht="15.75" customHeight="1">
      <c r="A984" s="59"/>
      <c r="B984" s="67"/>
      <c r="C984" s="83"/>
      <c r="D984" s="84"/>
      <c r="E984" s="84"/>
      <c r="F984" s="83"/>
      <c r="G984" s="83"/>
      <c r="H984" s="83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  <c r="AK984" s="66"/>
      <c r="AL984" s="66"/>
      <c r="AM984" s="66"/>
      <c r="AN984" s="66"/>
      <c r="AO984" s="66"/>
      <c r="AP984" s="66"/>
      <c r="AQ984" s="66"/>
      <c r="AR984" s="66"/>
    </row>
    <row r="985" spans="1:44" ht="15.75" customHeight="1">
      <c r="A985" s="59"/>
      <c r="B985" s="67"/>
      <c r="C985" s="83"/>
      <c r="D985" s="84"/>
      <c r="E985" s="84"/>
      <c r="F985" s="83"/>
      <c r="G985" s="83"/>
      <c r="H985" s="83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  <c r="AK985" s="66"/>
      <c r="AL985" s="66"/>
      <c r="AM985" s="66"/>
      <c r="AN985" s="66"/>
      <c r="AO985" s="66"/>
      <c r="AP985" s="66"/>
      <c r="AQ985" s="66"/>
      <c r="AR985" s="66"/>
    </row>
    <row r="986" spans="1:44" ht="15.75" customHeight="1">
      <c r="A986" s="59"/>
      <c r="B986" s="67"/>
      <c r="C986" s="83"/>
      <c r="D986" s="84"/>
      <c r="E986" s="84"/>
      <c r="F986" s="83"/>
      <c r="G986" s="83"/>
      <c r="H986" s="83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  <c r="AK986" s="66"/>
      <c r="AL986" s="66"/>
      <c r="AM986" s="66"/>
      <c r="AN986" s="66"/>
      <c r="AO986" s="66"/>
      <c r="AP986" s="66"/>
      <c r="AQ986" s="66"/>
      <c r="AR986" s="66"/>
    </row>
    <row r="987" spans="1:44" ht="15.75" customHeight="1">
      <c r="A987" s="59"/>
      <c r="B987" s="67"/>
      <c r="C987" s="83"/>
      <c r="D987" s="84"/>
      <c r="E987" s="84"/>
      <c r="F987" s="83"/>
      <c r="G987" s="83"/>
      <c r="H987" s="83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  <c r="AK987" s="66"/>
      <c r="AL987" s="66"/>
      <c r="AM987" s="66"/>
      <c r="AN987" s="66"/>
      <c r="AO987" s="66"/>
      <c r="AP987" s="66"/>
      <c r="AQ987" s="66"/>
      <c r="AR987" s="66"/>
    </row>
    <row r="988" spans="1:44" ht="15.75" customHeight="1">
      <c r="A988" s="59"/>
      <c r="B988" s="67"/>
      <c r="C988" s="83"/>
      <c r="D988" s="84"/>
      <c r="E988" s="84"/>
      <c r="F988" s="83"/>
      <c r="G988" s="83"/>
      <c r="H988" s="83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  <c r="AK988" s="66"/>
      <c r="AL988" s="66"/>
      <c r="AM988" s="66"/>
      <c r="AN988" s="66"/>
      <c r="AO988" s="66"/>
      <c r="AP988" s="66"/>
      <c r="AQ988" s="66"/>
      <c r="AR988" s="66"/>
    </row>
    <row r="989" spans="1:44" ht="15.75" customHeight="1">
      <c r="A989" s="59"/>
      <c r="B989" s="67"/>
      <c r="C989" s="83"/>
      <c r="D989" s="84"/>
      <c r="E989" s="84"/>
      <c r="F989" s="83"/>
      <c r="G989" s="83"/>
      <c r="H989" s="83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  <c r="AK989" s="66"/>
      <c r="AL989" s="66"/>
      <c r="AM989" s="66"/>
      <c r="AN989" s="66"/>
      <c r="AO989" s="66"/>
      <c r="AP989" s="66"/>
      <c r="AQ989" s="66"/>
      <c r="AR989" s="66"/>
    </row>
    <row r="990" spans="1:44" ht="15.75" customHeight="1">
      <c r="A990" s="59"/>
      <c r="B990" s="67"/>
      <c r="C990" s="83"/>
      <c r="D990" s="84"/>
      <c r="E990" s="84"/>
      <c r="F990" s="83"/>
      <c r="G990" s="83"/>
      <c r="H990" s="83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  <c r="AK990" s="66"/>
      <c r="AL990" s="66"/>
      <c r="AM990" s="66"/>
      <c r="AN990" s="66"/>
      <c r="AO990" s="66"/>
      <c r="AP990" s="66"/>
      <c r="AQ990" s="66"/>
      <c r="AR990" s="66"/>
    </row>
    <row r="991" spans="1:44" ht="15.75" customHeight="1">
      <c r="A991" s="59"/>
      <c r="B991" s="67"/>
      <c r="C991" s="83"/>
      <c r="D991" s="84"/>
      <c r="E991" s="84"/>
      <c r="F991" s="83"/>
      <c r="G991" s="83"/>
      <c r="H991" s="83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  <c r="AK991" s="66"/>
      <c r="AL991" s="66"/>
      <c r="AM991" s="66"/>
      <c r="AN991" s="66"/>
      <c r="AO991" s="66"/>
      <c r="AP991" s="66"/>
      <c r="AQ991" s="66"/>
      <c r="AR991" s="66"/>
    </row>
    <row r="992" spans="1:44" ht="15.75" customHeight="1">
      <c r="A992" s="59"/>
      <c r="B992" s="67"/>
      <c r="C992" s="83"/>
      <c r="D992" s="84"/>
      <c r="E992" s="84"/>
      <c r="F992" s="83"/>
      <c r="G992" s="83"/>
      <c r="H992" s="83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  <c r="AK992" s="66"/>
      <c r="AL992" s="66"/>
      <c r="AM992" s="66"/>
      <c r="AN992" s="66"/>
      <c r="AO992" s="66"/>
      <c r="AP992" s="66"/>
      <c r="AQ992" s="66"/>
      <c r="AR992" s="66"/>
    </row>
    <row r="993" spans="1:44" ht="15.75" customHeight="1">
      <c r="A993" s="59"/>
      <c r="B993" s="67"/>
      <c r="C993" s="83"/>
      <c r="D993" s="84"/>
      <c r="E993" s="84"/>
      <c r="F993" s="83"/>
      <c r="G993" s="83"/>
      <c r="H993" s="83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  <c r="AK993" s="66"/>
      <c r="AL993" s="66"/>
      <c r="AM993" s="66"/>
      <c r="AN993" s="66"/>
      <c r="AO993" s="66"/>
      <c r="AP993" s="66"/>
      <c r="AQ993" s="66"/>
      <c r="AR993" s="66"/>
    </row>
    <row r="994" spans="1:44" ht="15.75" customHeight="1">
      <c r="A994" s="59"/>
      <c r="B994" s="67"/>
      <c r="C994" s="83"/>
      <c r="D994" s="84"/>
      <c r="E994" s="84"/>
      <c r="F994" s="83"/>
      <c r="G994" s="83"/>
      <c r="H994" s="83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  <c r="AK994" s="66"/>
      <c r="AL994" s="66"/>
      <c r="AM994" s="66"/>
      <c r="AN994" s="66"/>
      <c r="AO994" s="66"/>
      <c r="AP994" s="66"/>
      <c r="AQ994" s="66"/>
      <c r="AR994" s="66"/>
    </row>
    <row r="995" spans="1:44" ht="15.75" customHeight="1">
      <c r="A995" s="59"/>
      <c r="B995" s="67"/>
      <c r="C995" s="83"/>
      <c r="D995" s="84"/>
      <c r="E995" s="84"/>
      <c r="F995" s="83"/>
      <c r="G995" s="83"/>
      <c r="H995" s="83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  <c r="AK995" s="66"/>
      <c r="AL995" s="66"/>
      <c r="AM995" s="66"/>
      <c r="AN995" s="66"/>
      <c r="AO995" s="66"/>
      <c r="AP995" s="66"/>
      <c r="AQ995" s="66"/>
      <c r="AR995" s="66"/>
    </row>
    <row r="996" spans="1:44" ht="15.75" customHeight="1">
      <c r="A996" s="59"/>
      <c r="B996" s="67"/>
      <c r="C996" s="83"/>
      <c r="D996" s="84"/>
      <c r="E996" s="84"/>
      <c r="F996" s="83"/>
      <c r="G996" s="83"/>
      <c r="H996" s="83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  <c r="AK996" s="66"/>
      <c r="AL996" s="66"/>
      <c r="AM996" s="66"/>
      <c r="AN996" s="66"/>
      <c r="AO996" s="66"/>
      <c r="AP996" s="66"/>
      <c r="AQ996" s="66"/>
      <c r="AR996" s="66"/>
    </row>
    <row r="997" spans="1:44" ht="15.75" customHeight="1">
      <c r="A997" s="59"/>
      <c r="B997" s="67"/>
      <c r="C997" s="83"/>
      <c r="D997" s="84"/>
      <c r="E997" s="84"/>
      <c r="F997" s="83"/>
      <c r="G997" s="83"/>
      <c r="H997" s="83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  <c r="AK997" s="66"/>
      <c r="AL997" s="66"/>
      <c r="AM997" s="66"/>
      <c r="AN997" s="66"/>
      <c r="AO997" s="66"/>
      <c r="AP997" s="66"/>
      <c r="AQ997" s="66"/>
      <c r="AR997" s="66"/>
    </row>
    <row r="998" spans="1:44" ht="15.75" customHeight="1">
      <c r="A998" s="59"/>
      <c r="B998" s="67"/>
      <c r="C998" s="83"/>
      <c r="D998" s="84"/>
      <c r="E998" s="84"/>
      <c r="F998" s="83"/>
      <c r="G998" s="83"/>
      <c r="H998" s="83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  <c r="AK998" s="66"/>
      <c r="AL998" s="66"/>
      <c r="AM998" s="66"/>
      <c r="AN998" s="66"/>
      <c r="AO998" s="66"/>
      <c r="AP998" s="66"/>
      <c r="AQ998" s="66"/>
      <c r="AR998" s="66"/>
    </row>
    <row r="999" spans="1:44" ht="15.75" customHeight="1">
      <c r="A999" s="59"/>
      <c r="B999" s="67"/>
      <c r="C999" s="83"/>
      <c r="D999" s="84"/>
      <c r="E999" s="84"/>
      <c r="F999" s="83"/>
      <c r="G999" s="83"/>
      <c r="H999" s="83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  <c r="AK999" s="66"/>
      <c r="AL999" s="66"/>
      <c r="AM999" s="66"/>
      <c r="AN999" s="66"/>
      <c r="AO999" s="66"/>
      <c r="AP999" s="66"/>
      <c r="AQ999" s="66"/>
      <c r="AR999" s="66"/>
    </row>
    <row r="1000" spans="1:44" ht="15.75" customHeight="1">
      <c r="A1000" s="59"/>
      <c r="B1000" s="67"/>
      <c r="C1000" s="83"/>
      <c r="D1000" s="84"/>
      <c r="E1000" s="84"/>
      <c r="F1000" s="83"/>
      <c r="G1000" s="83"/>
      <c r="H1000" s="83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  <c r="AK1000" s="66"/>
      <c r="AL1000" s="66"/>
      <c r="AM1000" s="66"/>
      <c r="AN1000" s="66"/>
      <c r="AO1000" s="66"/>
      <c r="AP1000" s="66"/>
      <c r="AQ1000" s="66"/>
      <c r="AR1000" s="66"/>
    </row>
    <row r="1001" spans="1:44" ht="15.75" customHeight="1">
      <c r="A1001" s="59"/>
      <c r="B1001" s="67"/>
      <c r="C1001" s="83"/>
      <c r="D1001" s="84"/>
      <c r="E1001" s="84"/>
      <c r="F1001" s="83"/>
      <c r="G1001" s="83"/>
      <c r="H1001" s="83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6"/>
      <c r="Z1001" s="66"/>
      <c r="AA1001" s="66"/>
      <c r="AB1001" s="66"/>
      <c r="AC1001" s="66"/>
      <c r="AD1001" s="66"/>
      <c r="AE1001" s="66"/>
      <c r="AF1001" s="66"/>
      <c r="AG1001" s="66"/>
      <c r="AH1001" s="66"/>
      <c r="AI1001" s="66"/>
      <c r="AJ1001" s="66"/>
      <c r="AK1001" s="66"/>
      <c r="AL1001" s="66"/>
      <c r="AM1001" s="66"/>
      <c r="AN1001" s="66"/>
      <c r="AO1001" s="66"/>
      <c r="AP1001" s="66"/>
      <c r="AQ1001" s="66"/>
      <c r="AR1001" s="66"/>
    </row>
    <row r="1002" spans="1:44" ht="15.75" customHeight="1">
      <c r="A1002" s="59"/>
      <c r="B1002" s="67"/>
      <c r="C1002" s="83"/>
      <c r="D1002" s="84"/>
      <c r="E1002" s="84"/>
      <c r="F1002" s="83"/>
      <c r="G1002" s="83"/>
      <c r="H1002" s="83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6"/>
      <c r="Z1002" s="66"/>
      <c r="AA1002" s="66"/>
      <c r="AB1002" s="66"/>
      <c r="AC1002" s="66"/>
      <c r="AD1002" s="66"/>
      <c r="AE1002" s="66"/>
      <c r="AF1002" s="66"/>
      <c r="AG1002" s="66"/>
      <c r="AH1002" s="66"/>
      <c r="AI1002" s="66"/>
      <c r="AJ1002" s="66"/>
      <c r="AK1002" s="66"/>
      <c r="AL1002" s="66"/>
      <c r="AM1002" s="66"/>
      <c r="AN1002" s="66"/>
      <c r="AO1002" s="66"/>
      <c r="AP1002" s="66"/>
      <c r="AQ1002" s="66"/>
      <c r="AR1002" s="66"/>
    </row>
    <row r="1003" spans="1:44" ht="15.75" customHeight="1">
      <c r="A1003" s="59"/>
      <c r="B1003" s="67"/>
      <c r="C1003" s="83"/>
      <c r="D1003" s="84"/>
      <c r="E1003" s="84"/>
      <c r="F1003" s="83"/>
      <c r="G1003" s="83"/>
      <c r="H1003" s="83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6"/>
      <c r="Z1003" s="66"/>
      <c r="AA1003" s="66"/>
      <c r="AB1003" s="66"/>
      <c r="AC1003" s="66"/>
      <c r="AD1003" s="66"/>
      <c r="AE1003" s="66"/>
      <c r="AF1003" s="66"/>
      <c r="AG1003" s="66"/>
      <c r="AH1003" s="66"/>
      <c r="AI1003" s="66"/>
      <c r="AJ1003" s="66"/>
      <c r="AK1003" s="66"/>
      <c r="AL1003" s="66"/>
      <c r="AM1003" s="66"/>
      <c r="AN1003" s="66"/>
      <c r="AO1003" s="66"/>
      <c r="AP1003" s="66"/>
      <c r="AQ1003" s="66"/>
      <c r="AR1003" s="66"/>
    </row>
    <row r="1004" spans="1:44" ht="15.75" customHeight="1">
      <c r="A1004" s="59"/>
      <c r="B1004" s="67"/>
      <c r="C1004" s="83"/>
      <c r="D1004" s="84"/>
      <c r="E1004" s="84"/>
      <c r="F1004" s="83"/>
      <c r="G1004" s="83"/>
      <c r="H1004" s="83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6"/>
      <c r="Z1004" s="66"/>
      <c r="AA1004" s="66"/>
      <c r="AB1004" s="66"/>
      <c r="AC1004" s="66"/>
      <c r="AD1004" s="66"/>
      <c r="AE1004" s="66"/>
      <c r="AF1004" s="66"/>
      <c r="AG1004" s="66"/>
      <c r="AH1004" s="66"/>
      <c r="AI1004" s="66"/>
      <c r="AJ1004" s="66"/>
      <c r="AK1004" s="66"/>
      <c r="AL1004" s="66"/>
      <c r="AM1004" s="66"/>
      <c r="AN1004" s="66"/>
      <c r="AO1004" s="66"/>
      <c r="AP1004" s="66"/>
      <c r="AQ1004" s="66"/>
      <c r="AR1004" s="66"/>
    </row>
  </sheetData>
  <mergeCells count="60">
    <mergeCell ref="A9:X9"/>
    <mergeCell ref="A10:X10"/>
    <mergeCell ref="A31:X31"/>
    <mergeCell ref="A56:X56"/>
    <mergeCell ref="A63:X63"/>
    <mergeCell ref="A30:B30"/>
    <mergeCell ref="A55:F55"/>
    <mergeCell ref="A62:F62"/>
    <mergeCell ref="G2:G7"/>
    <mergeCell ref="H3:H7"/>
    <mergeCell ref="I3:L3"/>
    <mergeCell ref="M3:M7"/>
    <mergeCell ref="I4:I7"/>
    <mergeCell ref="J4:J7"/>
    <mergeCell ref="K4:K7"/>
    <mergeCell ref="A66:F66"/>
    <mergeCell ref="A67:F67"/>
    <mergeCell ref="N142:P142"/>
    <mergeCell ref="Q142:S142"/>
    <mergeCell ref="T142:V142"/>
    <mergeCell ref="A142:M142"/>
    <mergeCell ref="S126:S127"/>
    <mergeCell ref="A134:F134"/>
    <mergeCell ref="A90:A92"/>
    <mergeCell ref="A93:A95"/>
    <mergeCell ref="A96:A98"/>
    <mergeCell ref="A99:F99"/>
    <mergeCell ref="A100:X100"/>
    <mergeCell ref="W142:X142"/>
    <mergeCell ref="A68:X68"/>
    <mergeCell ref="A69:X69"/>
    <mergeCell ref="C154:K154"/>
    <mergeCell ref="A135:F135"/>
    <mergeCell ref="A136:F136"/>
    <mergeCell ref="A137:M137"/>
    <mergeCell ref="A138:M138"/>
    <mergeCell ref="A139:M139"/>
    <mergeCell ref="A140:M140"/>
    <mergeCell ref="A141:M141"/>
    <mergeCell ref="D149:G149"/>
    <mergeCell ref="D151:G151"/>
    <mergeCell ref="I151:K151"/>
    <mergeCell ref="D153:G153"/>
    <mergeCell ref="I153:K153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3:C7"/>
    <mergeCell ref="D3:D7"/>
  </mergeCells>
  <pageMargins left="0.19685039370078741" right="0.19685039370078741" top="0" bottom="0" header="0" footer="0"/>
  <pageSetup paperSize="9" orientation="landscape" r:id="rId1"/>
  <rowBreaks count="2" manualBreakCount="2">
    <brk id="99" man="1"/>
    <brk id="4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K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7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7.6640625" customWidth="1"/>
    <col min="13" max="13" width="9.109375" customWidth="1"/>
    <col min="14" max="14" width="5" customWidth="1"/>
    <col min="15" max="15" width="8.6640625" customWidth="1"/>
    <col min="16" max="16" width="7" customWidth="1"/>
    <col min="17" max="17" width="8.4414062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11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  <col min="34" max="34" width="7.33203125" customWidth="1"/>
    <col min="35" max="37" width="4.44140625" customWidth="1"/>
  </cols>
  <sheetData>
    <row r="1" spans="1:37" ht="14.4">
      <c r="A1" s="85"/>
      <c r="B1" s="85"/>
      <c r="C1" s="974" t="s">
        <v>289</v>
      </c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6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6"/>
      <c r="AD1" s="86"/>
      <c r="AE1" s="86"/>
      <c r="AF1" s="86"/>
      <c r="AG1" s="86"/>
      <c r="AH1" s="86"/>
      <c r="AI1" s="86"/>
      <c r="AJ1" s="86"/>
      <c r="AK1" s="86"/>
    </row>
    <row r="2" spans="1:37" ht="15" customHeight="1">
      <c r="A2" s="85"/>
      <c r="B2" s="85"/>
      <c r="C2" s="88" t="s">
        <v>290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6"/>
      <c r="AD2" s="86"/>
      <c r="AE2" s="86"/>
      <c r="AF2" s="86"/>
      <c r="AG2" s="86"/>
      <c r="AH2" s="86"/>
      <c r="AI2" s="86"/>
      <c r="AJ2" s="86"/>
      <c r="AK2" s="86"/>
    </row>
    <row r="3" spans="1:37" ht="15" customHeight="1">
      <c r="A3" s="85"/>
      <c r="B3" s="85"/>
      <c r="C3" s="972" t="s">
        <v>291</v>
      </c>
      <c r="D3" s="968" t="s">
        <v>292</v>
      </c>
      <c r="E3" s="971" t="s">
        <v>293</v>
      </c>
      <c r="F3" s="957"/>
      <c r="G3" s="957"/>
      <c r="H3" s="957"/>
      <c r="I3" s="957"/>
      <c r="J3" s="958"/>
      <c r="K3" s="968" t="s">
        <v>294</v>
      </c>
      <c r="L3" s="968" t="s">
        <v>295</v>
      </c>
      <c r="M3" s="968" t="s">
        <v>296</v>
      </c>
      <c r="N3" s="86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15" customHeight="1">
      <c r="A4" s="85"/>
      <c r="B4" s="85"/>
      <c r="C4" s="916"/>
      <c r="D4" s="916"/>
      <c r="E4" s="968" t="s">
        <v>71</v>
      </c>
      <c r="F4" s="970" t="s">
        <v>297</v>
      </c>
      <c r="G4" s="957"/>
      <c r="H4" s="957"/>
      <c r="I4" s="958"/>
      <c r="J4" s="968" t="s">
        <v>298</v>
      </c>
      <c r="K4" s="916"/>
      <c r="L4" s="916"/>
      <c r="M4" s="916"/>
      <c r="N4" s="86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5" customHeight="1">
      <c r="A5" s="85"/>
      <c r="B5" s="85"/>
      <c r="C5" s="916"/>
      <c r="D5" s="916"/>
      <c r="E5" s="916"/>
      <c r="F5" s="968" t="s">
        <v>299</v>
      </c>
      <c r="G5" s="971" t="s">
        <v>300</v>
      </c>
      <c r="H5" s="957"/>
      <c r="I5" s="958"/>
      <c r="J5" s="916"/>
      <c r="K5" s="916"/>
      <c r="L5" s="916"/>
      <c r="M5" s="916"/>
      <c r="N5" s="86"/>
      <c r="O5" s="968" t="s">
        <v>301</v>
      </c>
      <c r="P5" s="968" t="s">
        <v>302</v>
      </c>
      <c r="Q5" s="968" t="s">
        <v>35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6"/>
      <c r="AD5" s="86"/>
      <c r="AE5" s="86"/>
      <c r="AF5" s="86"/>
      <c r="AG5" s="86"/>
      <c r="AH5" s="86"/>
      <c r="AI5" s="86"/>
      <c r="AJ5" s="86"/>
      <c r="AK5" s="86"/>
    </row>
    <row r="6" spans="1:37" ht="12.75" customHeight="1">
      <c r="A6" s="85"/>
      <c r="B6" s="85"/>
      <c r="C6" s="916"/>
      <c r="D6" s="916"/>
      <c r="E6" s="916"/>
      <c r="F6" s="916"/>
      <c r="G6" s="968" t="s">
        <v>301</v>
      </c>
      <c r="H6" s="968" t="s">
        <v>302</v>
      </c>
      <c r="I6" s="968" t="s">
        <v>35</v>
      </c>
      <c r="J6" s="916"/>
      <c r="K6" s="916"/>
      <c r="L6" s="916"/>
      <c r="M6" s="916"/>
      <c r="N6" s="86"/>
      <c r="O6" s="916"/>
      <c r="P6" s="916"/>
      <c r="Q6" s="916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6"/>
      <c r="AD6" s="86"/>
      <c r="AE6" s="86"/>
      <c r="AF6" s="86"/>
      <c r="AG6" s="86"/>
      <c r="AH6" s="86"/>
      <c r="AI6" s="86"/>
      <c r="AJ6" s="86"/>
      <c r="AK6" s="86"/>
    </row>
    <row r="7" spans="1:37" ht="14.4">
      <c r="A7" s="85"/>
      <c r="B7" s="85"/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86"/>
      <c r="O7" s="916"/>
      <c r="P7" s="916"/>
      <c r="Q7" s="916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6"/>
      <c r="AD7" s="86"/>
      <c r="AE7" s="86"/>
      <c r="AF7" s="86"/>
      <c r="AG7" s="86"/>
      <c r="AH7" s="86"/>
      <c r="AI7" s="86"/>
      <c r="AJ7" s="86"/>
      <c r="AK7" s="86"/>
    </row>
    <row r="8" spans="1:37" ht="15" customHeight="1">
      <c r="A8" s="85"/>
      <c r="B8" s="85"/>
      <c r="C8" s="916"/>
      <c r="D8" s="916"/>
      <c r="E8" s="916"/>
      <c r="F8" s="916"/>
      <c r="G8" s="916"/>
      <c r="H8" s="916"/>
      <c r="I8" s="916"/>
      <c r="J8" s="916"/>
      <c r="K8" s="916"/>
      <c r="L8" s="916"/>
      <c r="M8" s="916"/>
      <c r="N8" s="86"/>
      <c r="O8" s="969"/>
      <c r="P8" s="969"/>
      <c r="Q8" s="969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6"/>
      <c r="AD8" s="86"/>
      <c r="AE8" s="86"/>
      <c r="AF8" s="86"/>
      <c r="AG8" s="86"/>
      <c r="AH8" s="86"/>
      <c r="AI8" s="86"/>
      <c r="AJ8" s="86"/>
      <c r="AK8" s="86"/>
    </row>
    <row r="9" spans="1:37" ht="3.75" customHeight="1">
      <c r="A9" s="85"/>
      <c r="B9" s="85"/>
      <c r="C9" s="969"/>
      <c r="D9" s="969"/>
      <c r="E9" s="969"/>
      <c r="F9" s="969"/>
      <c r="G9" s="969"/>
      <c r="H9" s="969"/>
      <c r="I9" s="969"/>
      <c r="J9" s="969"/>
      <c r="K9" s="969"/>
      <c r="L9" s="969"/>
      <c r="M9" s="969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6"/>
      <c r="AD9" s="86"/>
      <c r="AE9" s="86"/>
      <c r="AF9" s="86"/>
      <c r="AG9" s="86"/>
      <c r="AH9" s="86"/>
      <c r="AI9" s="86"/>
      <c r="AJ9" s="86"/>
      <c r="AK9" s="86"/>
    </row>
    <row r="10" spans="1:37" ht="15.6">
      <c r="A10" s="85" t="s">
        <v>303</v>
      </c>
      <c r="B10" s="85" t="s">
        <v>304</v>
      </c>
      <c r="C10" s="89" t="s">
        <v>86</v>
      </c>
      <c r="D10" s="90">
        <v>4</v>
      </c>
      <c r="E10" s="91">
        <f t="shared" ref="E10:E15" si="0">D10*30</f>
        <v>120</v>
      </c>
      <c r="F10" s="91">
        <f t="shared" ref="F10:F15" si="1">G10+H10+I10</f>
        <v>6</v>
      </c>
      <c r="G10" s="91"/>
      <c r="H10" s="91"/>
      <c r="I10" s="91">
        <v>6</v>
      </c>
      <c r="J10" s="91">
        <f t="shared" ref="J10:J15" si="2">E10-F10</f>
        <v>114</v>
      </c>
      <c r="K10" s="92">
        <f t="shared" ref="K10:K15" si="3">F10/15</f>
        <v>0.4</v>
      </c>
      <c r="L10" s="91" t="s">
        <v>303</v>
      </c>
      <c r="M10" s="92">
        <f t="shared" ref="M10:M15" si="4">F10/E10*100</f>
        <v>5</v>
      </c>
      <c r="N10" s="86" t="s">
        <v>305</v>
      </c>
      <c r="O10" s="62" t="s">
        <v>220</v>
      </c>
      <c r="P10" s="93"/>
      <c r="Q10" s="94" t="s">
        <v>306</v>
      </c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6"/>
      <c r="AE10" s="96"/>
      <c r="AF10" s="96"/>
      <c r="AG10" s="96"/>
      <c r="AH10" s="96"/>
      <c r="AI10" s="96"/>
      <c r="AJ10" s="96"/>
      <c r="AK10" s="96"/>
    </row>
    <row r="11" spans="1:37" ht="15.6">
      <c r="A11" s="85" t="s">
        <v>303</v>
      </c>
      <c r="B11" s="85" t="s">
        <v>304</v>
      </c>
      <c r="C11" s="89" t="s">
        <v>99</v>
      </c>
      <c r="D11" s="92">
        <v>7</v>
      </c>
      <c r="E11" s="91">
        <f t="shared" si="0"/>
        <v>210</v>
      </c>
      <c r="F11" s="91">
        <f t="shared" si="1"/>
        <v>12</v>
      </c>
      <c r="G11" s="91">
        <v>4</v>
      </c>
      <c r="H11" s="91"/>
      <c r="I11" s="91">
        <v>8</v>
      </c>
      <c r="J11" s="91">
        <f t="shared" si="2"/>
        <v>198</v>
      </c>
      <c r="K11" s="92">
        <f t="shared" si="3"/>
        <v>0.8</v>
      </c>
      <c r="L11" s="91" t="s">
        <v>307</v>
      </c>
      <c r="M11" s="92">
        <f t="shared" si="4"/>
        <v>5.7142857142857144</v>
      </c>
      <c r="N11" s="86" t="s">
        <v>308</v>
      </c>
      <c r="O11" s="62" t="s">
        <v>88</v>
      </c>
      <c r="P11" s="93"/>
      <c r="Q11" s="94" t="s">
        <v>117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6"/>
      <c r="AE11" s="96"/>
      <c r="AF11" s="96"/>
      <c r="AG11" s="96"/>
      <c r="AH11" s="96"/>
      <c r="AI11" s="96"/>
      <c r="AJ11" s="96"/>
      <c r="AK11" s="96"/>
    </row>
    <row r="12" spans="1:37" ht="15.6">
      <c r="A12" s="85" t="s">
        <v>303</v>
      </c>
      <c r="B12" s="85" t="s">
        <v>304</v>
      </c>
      <c r="C12" s="89" t="s">
        <v>106</v>
      </c>
      <c r="D12" s="92">
        <v>6</v>
      </c>
      <c r="E12" s="91">
        <f t="shared" si="0"/>
        <v>180</v>
      </c>
      <c r="F12" s="91">
        <f t="shared" si="1"/>
        <v>12</v>
      </c>
      <c r="G12" s="91">
        <v>4</v>
      </c>
      <c r="H12" s="91"/>
      <c r="I12" s="91">
        <v>8</v>
      </c>
      <c r="J12" s="91">
        <f t="shared" si="2"/>
        <v>168</v>
      </c>
      <c r="K12" s="92">
        <f t="shared" si="3"/>
        <v>0.8</v>
      </c>
      <c r="L12" s="91" t="s">
        <v>307</v>
      </c>
      <c r="M12" s="92">
        <f t="shared" si="4"/>
        <v>6.666666666666667</v>
      </c>
      <c r="N12" s="86" t="s">
        <v>309</v>
      </c>
      <c r="O12" s="62" t="s">
        <v>88</v>
      </c>
      <c r="P12" s="93"/>
      <c r="Q12" s="94" t="s">
        <v>117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6"/>
      <c r="AE12" s="96"/>
      <c r="AF12" s="96"/>
      <c r="AG12" s="96"/>
      <c r="AH12" s="96"/>
      <c r="AI12" s="96"/>
      <c r="AJ12" s="96"/>
      <c r="AK12" s="96"/>
    </row>
    <row r="13" spans="1:37" ht="15.6">
      <c r="A13" s="85" t="s">
        <v>303</v>
      </c>
      <c r="B13" s="85" t="s">
        <v>304</v>
      </c>
      <c r="C13" s="89" t="s">
        <v>310</v>
      </c>
      <c r="D13" s="92">
        <v>6</v>
      </c>
      <c r="E13" s="91">
        <f t="shared" si="0"/>
        <v>180</v>
      </c>
      <c r="F13" s="91">
        <f t="shared" si="1"/>
        <v>14</v>
      </c>
      <c r="G13" s="91">
        <v>8</v>
      </c>
      <c r="H13" s="91"/>
      <c r="I13" s="91">
        <v>6</v>
      </c>
      <c r="J13" s="91">
        <f t="shared" si="2"/>
        <v>166</v>
      </c>
      <c r="K13" s="92">
        <f t="shared" si="3"/>
        <v>0.93333333333333335</v>
      </c>
      <c r="L13" s="91" t="s">
        <v>307</v>
      </c>
      <c r="M13" s="92">
        <f t="shared" si="4"/>
        <v>7.7777777777777777</v>
      </c>
      <c r="N13" s="86" t="s">
        <v>311</v>
      </c>
      <c r="O13" s="62" t="s">
        <v>117</v>
      </c>
      <c r="P13" s="93"/>
      <c r="Q13" s="94" t="s">
        <v>312</v>
      </c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6"/>
      <c r="AE13" s="96"/>
      <c r="AF13" s="96"/>
      <c r="AG13" s="96"/>
      <c r="AH13" s="96"/>
      <c r="AI13" s="96"/>
      <c r="AJ13" s="96"/>
      <c r="AK13" s="96"/>
    </row>
    <row r="14" spans="1:37" ht="15.6">
      <c r="A14" s="85" t="s">
        <v>303</v>
      </c>
      <c r="B14" s="85" t="s">
        <v>304</v>
      </c>
      <c r="C14" s="89" t="s">
        <v>313</v>
      </c>
      <c r="D14" s="92">
        <v>6</v>
      </c>
      <c r="E14" s="91">
        <f t="shared" si="0"/>
        <v>180</v>
      </c>
      <c r="F14" s="91">
        <f t="shared" si="1"/>
        <v>12</v>
      </c>
      <c r="G14" s="91">
        <v>4</v>
      </c>
      <c r="H14" s="91">
        <v>8</v>
      </c>
      <c r="I14" s="91"/>
      <c r="J14" s="91">
        <f t="shared" si="2"/>
        <v>168</v>
      </c>
      <c r="K14" s="92">
        <f t="shared" si="3"/>
        <v>0.8</v>
      </c>
      <c r="L14" s="91" t="s">
        <v>314</v>
      </c>
      <c r="M14" s="92">
        <f t="shared" si="4"/>
        <v>6.666666666666667</v>
      </c>
      <c r="N14" s="86" t="s">
        <v>307</v>
      </c>
      <c r="O14" s="62" t="s">
        <v>88</v>
      </c>
      <c r="P14" s="94" t="s">
        <v>117</v>
      </c>
      <c r="Q14" s="94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6"/>
      <c r="AE14" s="96"/>
      <c r="AF14" s="96"/>
      <c r="AG14" s="96"/>
      <c r="AH14" s="96"/>
      <c r="AI14" s="96"/>
      <c r="AJ14" s="96"/>
      <c r="AK14" s="96"/>
    </row>
    <row r="15" spans="1:37" ht="15.6">
      <c r="A15" s="85" t="s">
        <v>303</v>
      </c>
      <c r="B15" s="85" t="s">
        <v>304</v>
      </c>
      <c r="C15" s="89" t="s">
        <v>315</v>
      </c>
      <c r="D15" s="92">
        <v>1</v>
      </c>
      <c r="E15" s="91">
        <f t="shared" si="0"/>
        <v>30</v>
      </c>
      <c r="F15" s="91">
        <f t="shared" si="1"/>
        <v>4</v>
      </c>
      <c r="G15" s="91">
        <v>2</v>
      </c>
      <c r="H15" s="91"/>
      <c r="I15" s="91">
        <v>2</v>
      </c>
      <c r="J15" s="91">
        <f t="shared" si="2"/>
        <v>26</v>
      </c>
      <c r="K15" s="92">
        <f t="shared" si="3"/>
        <v>0.26666666666666666</v>
      </c>
      <c r="L15" s="91" t="s">
        <v>303</v>
      </c>
      <c r="M15" s="92">
        <f t="shared" si="4"/>
        <v>13.333333333333334</v>
      </c>
      <c r="N15" s="86" t="s">
        <v>311</v>
      </c>
      <c r="O15" s="62" t="s">
        <v>143</v>
      </c>
      <c r="P15" s="93"/>
      <c r="Q15" s="94" t="s">
        <v>143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6"/>
      <c r="AE15" s="96"/>
      <c r="AF15" s="96"/>
      <c r="AG15" s="96"/>
      <c r="AH15" s="96"/>
      <c r="AI15" s="96"/>
      <c r="AJ15" s="96"/>
      <c r="AK15" s="96"/>
    </row>
    <row r="16" spans="1:37" ht="14.4">
      <c r="A16" s="85"/>
      <c r="B16" s="85"/>
      <c r="C16" s="97" t="s">
        <v>60</v>
      </c>
      <c r="D16" s="98">
        <f t="shared" ref="D16:K16" si="5">SUM(D10:D15)</f>
        <v>30</v>
      </c>
      <c r="E16" s="99">
        <f t="shared" si="5"/>
        <v>900</v>
      </c>
      <c r="F16" s="99">
        <f t="shared" si="5"/>
        <v>60</v>
      </c>
      <c r="G16" s="99">
        <f t="shared" si="5"/>
        <v>22</v>
      </c>
      <c r="H16" s="99">
        <f t="shared" si="5"/>
        <v>8</v>
      </c>
      <c r="I16" s="99">
        <f t="shared" si="5"/>
        <v>30</v>
      </c>
      <c r="J16" s="99">
        <f t="shared" si="5"/>
        <v>840</v>
      </c>
      <c r="K16" s="99">
        <f t="shared" si="5"/>
        <v>4</v>
      </c>
      <c r="L16" s="99"/>
      <c r="M16" s="99"/>
      <c r="N16" s="86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:37" ht="14.4">
      <c r="A17" s="85"/>
      <c r="B17" s="85"/>
      <c r="C17" s="100" t="s">
        <v>316</v>
      </c>
      <c r="D17" s="101">
        <f>30-D16</f>
        <v>0</v>
      </c>
      <c r="E17" s="101"/>
      <c r="F17" s="101"/>
      <c r="G17" s="101"/>
      <c r="H17" s="101"/>
      <c r="I17" s="101"/>
      <c r="J17" s="101"/>
      <c r="K17" s="101"/>
      <c r="L17" s="101"/>
      <c r="M17" s="86"/>
      <c r="N17" s="8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14.4">
      <c r="A18" s="85"/>
      <c r="B18" s="85"/>
      <c r="C18" s="88" t="s">
        <v>317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6"/>
      <c r="AD18" s="86"/>
      <c r="AE18" s="86"/>
      <c r="AF18" s="86"/>
      <c r="AG18" s="86"/>
      <c r="AH18" s="86"/>
      <c r="AI18" s="86"/>
      <c r="AJ18" s="86"/>
      <c r="AK18" s="86"/>
    </row>
    <row r="19" spans="1:37" ht="15" customHeight="1">
      <c r="A19" s="85"/>
      <c r="B19" s="85"/>
      <c r="C19" s="972" t="s">
        <v>291</v>
      </c>
      <c r="D19" s="968" t="s">
        <v>292</v>
      </c>
      <c r="E19" s="971" t="s">
        <v>293</v>
      </c>
      <c r="F19" s="957"/>
      <c r="G19" s="957"/>
      <c r="H19" s="957"/>
      <c r="I19" s="957"/>
      <c r="J19" s="958"/>
      <c r="K19" s="968" t="s">
        <v>294</v>
      </c>
      <c r="L19" s="968" t="s">
        <v>295</v>
      </c>
      <c r="M19" s="968" t="s">
        <v>296</v>
      </c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6"/>
      <c r="AD19" s="86"/>
      <c r="AE19" s="86"/>
      <c r="AF19" s="86"/>
      <c r="AG19" s="86"/>
      <c r="AH19" s="86"/>
      <c r="AI19" s="86"/>
      <c r="AJ19" s="86"/>
      <c r="AK19" s="86"/>
    </row>
    <row r="20" spans="1:37" ht="15" customHeight="1">
      <c r="A20" s="85"/>
      <c r="B20" s="85"/>
      <c r="C20" s="916"/>
      <c r="D20" s="916"/>
      <c r="E20" s="968" t="s">
        <v>71</v>
      </c>
      <c r="F20" s="970" t="s">
        <v>297</v>
      </c>
      <c r="G20" s="957"/>
      <c r="H20" s="957"/>
      <c r="I20" s="958"/>
      <c r="J20" s="968" t="s">
        <v>318</v>
      </c>
      <c r="K20" s="916"/>
      <c r="L20" s="916"/>
      <c r="M20" s="916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:37" ht="15" customHeight="1">
      <c r="A21" s="85"/>
      <c r="B21" s="85"/>
      <c r="C21" s="916"/>
      <c r="D21" s="916"/>
      <c r="E21" s="916"/>
      <c r="F21" s="968" t="s">
        <v>299</v>
      </c>
      <c r="G21" s="971" t="s">
        <v>300</v>
      </c>
      <c r="H21" s="957"/>
      <c r="I21" s="958"/>
      <c r="J21" s="916"/>
      <c r="K21" s="916"/>
      <c r="L21" s="916"/>
      <c r="M21" s="916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:37" ht="15" customHeight="1">
      <c r="A22" s="85"/>
      <c r="B22" s="85"/>
      <c r="C22" s="916"/>
      <c r="D22" s="916"/>
      <c r="E22" s="916"/>
      <c r="F22" s="916"/>
      <c r="G22" s="973" t="s">
        <v>76</v>
      </c>
      <c r="H22" s="973" t="s">
        <v>319</v>
      </c>
      <c r="I22" s="973" t="s">
        <v>320</v>
      </c>
      <c r="J22" s="916"/>
      <c r="K22" s="916"/>
      <c r="L22" s="916"/>
      <c r="M22" s="916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:37" ht="15.75" customHeight="1">
      <c r="A23" s="85"/>
      <c r="B23" s="85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ht="15.75" customHeight="1">
      <c r="A24" s="85"/>
      <c r="B24" s="85"/>
      <c r="C24" s="916"/>
      <c r="D24" s="916"/>
      <c r="E24" s="916"/>
      <c r="F24" s="916"/>
      <c r="G24" s="916"/>
      <c r="H24" s="916"/>
      <c r="I24" s="916"/>
      <c r="J24" s="916"/>
      <c r="K24" s="916"/>
      <c r="L24" s="916"/>
      <c r="M24" s="916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:37" ht="15.75" customHeight="1">
      <c r="A25" s="85"/>
      <c r="B25" s="85"/>
      <c r="C25" s="969"/>
      <c r="D25" s="969"/>
      <c r="E25" s="969"/>
      <c r="F25" s="969"/>
      <c r="G25" s="969"/>
      <c r="H25" s="969"/>
      <c r="I25" s="969"/>
      <c r="J25" s="969"/>
      <c r="K25" s="969"/>
      <c r="L25" s="969"/>
      <c r="M25" s="969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:37" ht="15.75" customHeight="1">
      <c r="A26" s="85" t="s">
        <v>303</v>
      </c>
      <c r="B26" s="85" t="s">
        <v>304</v>
      </c>
      <c r="C26" s="89" t="s">
        <v>86</v>
      </c>
      <c r="D26" s="90">
        <v>3</v>
      </c>
      <c r="E26" s="91">
        <f t="shared" ref="E26:E32" si="6">D26*30</f>
        <v>90</v>
      </c>
      <c r="F26" s="91">
        <f t="shared" ref="F26:F32" si="7">G26+H26+I26</f>
        <v>8</v>
      </c>
      <c r="G26" s="91"/>
      <c r="H26" s="91"/>
      <c r="I26" s="91">
        <v>8</v>
      </c>
      <c r="J26" s="91">
        <f t="shared" ref="J26:J32" si="8">E26-F26</f>
        <v>82</v>
      </c>
      <c r="K26" s="92">
        <f t="shared" ref="K26:K32" si="9">F26/18</f>
        <v>0.44444444444444442</v>
      </c>
      <c r="L26" s="91" t="s">
        <v>314</v>
      </c>
      <c r="M26" s="92">
        <f t="shared" ref="M26:M30" si="10">F26/E26*100</f>
        <v>8.8888888888888893</v>
      </c>
      <c r="N26" s="86" t="s">
        <v>305</v>
      </c>
      <c r="O26" s="62" t="s">
        <v>220</v>
      </c>
      <c r="P26" s="93"/>
      <c r="Q26" s="94" t="s">
        <v>234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6"/>
      <c r="AD26" s="96"/>
      <c r="AE26" s="96"/>
      <c r="AF26" s="96"/>
      <c r="AG26" s="96"/>
      <c r="AH26" s="96"/>
      <c r="AI26" s="96"/>
      <c r="AJ26" s="96"/>
      <c r="AK26" s="96"/>
    </row>
    <row r="27" spans="1:37" ht="15.75" customHeight="1">
      <c r="A27" s="85" t="s">
        <v>303</v>
      </c>
      <c r="B27" s="85" t="s">
        <v>304</v>
      </c>
      <c r="C27" s="89" t="s">
        <v>97</v>
      </c>
      <c r="D27" s="92">
        <v>3</v>
      </c>
      <c r="E27" s="91">
        <f t="shared" si="6"/>
        <v>90</v>
      </c>
      <c r="F27" s="91">
        <f t="shared" si="7"/>
        <v>8</v>
      </c>
      <c r="G27" s="91">
        <v>8</v>
      </c>
      <c r="H27" s="91"/>
      <c r="I27" s="91">
        <v>0</v>
      </c>
      <c r="J27" s="91">
        <f t="shared" si="8"/>
        <v>82</v>
      </c>
      <c r="K27" s="92">
        <f t="shared" si="9"/>
        <v>0.44444444444444442</v>
      </c>
      <c r="L27" s="91" t="s">
        <v>303</v>
      </c>
      <c r="M27" s="92">
        <f t="shared" si="10"/>
        <v>8.8888888888888893</v>
      </c>
      <c r="N27" s="86" t="s">
        <v>321</v>
      </c>
      <c r="O27" s="62" t="s">
        <v>117</v>
      </c>
      <c r="P27" s="93"/>
      <c r="Q27" s="94" t="s">
        <v>220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  <c r="AD27" s="96"/>
      <c r="AE27" s="96"/>
      <c r="AF27" s="96"/>
      <c r="AG27" s="96"/>
      <c r="AH27" s="96"/>
      <c r="AI27" s="96"/>
      <c r="AJ27" s="96"/>
      <c r="AK27" s="96"/>
    </row>
    <row r="28" spans="1:37" ht="15.75" customHeight="1">
      <c r="A28" s="85" t="s">
        <v>303</v>
      </c>
      <c r="B28" s="85" t="s">
        <v>304</v>
      </c>
      <c r="C28" s="89" t="s">
        <v>110</v>
      </c>
      <c r="D28" s="92">
        <v>6</v>
      </c>
      <c r="E28" s="91">
        <f t="shared" si="6"/>
        <v>180</v>
      </c>
      <c r="F28" s="91">
        <f t="shared" si="7"/>
        <v>16</v>
      </c>
      <c r="G28" s="91">
        <v>4</v>
      </c>
      <c r="H28" s="91">
        <v>12</v>
      </c>
      <c r="I28" s="91"/>
      <c r="J28" s="91">
        <f t="shared" si="8"/>
        <v>164</v>
      </c>
      <c r="K28" s="92">
        <f t="shared" si="9"/>
        <v>0.88888888888888884</v>
      </c>
      <c r="L28" s="91" t="s">
        <v>307</v>
      </c>
      <c r="M28" s="92">
        <f t="shared" si="10"/>
        <v>8.8888888888888893</v>
      </c>
      <c r="N28" s="86" t="s">
        <v>309</v>
      </c>
      <c r="O28" s="62" t="s">
        <v>88</v>
      </c>
      <c r="P28" s="94" t="s">
        <v>283</v>
      </c>
      <c r="Q28" s="94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  <c r="AD28" s="96"/>
      <c r="AE28" s="96"/>
      <c r="AF28" s="96"/>
      <c r="AG28" s="96"/>
      <c r="AH28" s="96"/>
      <c r="AI28" s="96"/>
      <c r="AJ28" s="96"/>
      <c r="AK28" s="96"/>
    </row>
    <row r="29" spans="1:37" ht="15.75" customHeight="1">
      <c r="A29" s="85" t="s">
        <v>303</v>
      </c>
      <c r="B29" s="85" t="s">
        <v>304</v>
      </c>
      <c r="C29" s="89" t="s">
        <v>120</v>
      </c>
      <c r="D29" s="92">
        <v>6</v>
      </c>
      <c r="E29" s="91">
        <f t="shared" si="6"/>
        <v>180</v>
      </c>
      <c r="F29" s="91">
        <f t="shared" si="7"/>
        <v>18</v>
      </c>
      <c r="G29" s="91">
        <v>6</v>
      </c>
      <c r="H29" s="91"/>
      <c r="I29" s="91">
        <v>12</v>
      </c>
      <c r="J29" s="91">
        <f t="shared" si="8"/>
        <v>162</v>
      </c>
      <c r="K29" s="92">
        <f t="shared" si="9"/>
        <v>1</v>
      </c>
      <c r="L29" s="91" t="s">
        <v>307</v>
      </c>
      <c r="M29" s="92">
        <f t="shared" si="10"/>
        <v>10</v>
      </c>
      <c r="N29" s="86" t="s">
        <v>311</v>
      </c>
      <c r="O29" s="62" t="s">
        <v>306</v>
      </c>
      <c r="P29" s="93"/>
      <c r="Q29" s="94" t="s">
        <v>283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  <c r="AD29" s="96"/>
      <c r="AE29" s="96"/>
      <c r="AF29" s="96"/>
      <c r="AG29" s="96"/>
      <c r="AH29" s="96"/>
      <c r="AI29" s="96"/>
      <c r="AJ29" s="96"/>
      <c r="AK29" s="96"/>
    </row>
    <row r="30" spans="1:37" ht="15.75" customHeight="1">
      <c r="A30" s="85" t="s">
        <v>303</v>
      </c>
      <c r="B30" s="85" t="s">
        <v>304</v>
      </c>
      <c r="C30" s="89" t="s">
        <v>104</v>
      </c>
      <c r="D30" s="92">
        <v>4</v>
      </c>
      <c r="E30" s="91">
        <f t="shared" si="6"/>
        <v>120</v>
      </c>
      <c r="F30" s="91">
        <f t="shared" si="7"/>
        <v>10</v>
      </c>
      <c r="G30" s="91">
        <v>4</v>
      </c>
      <c r="H30" s="91"/>
      <c r="I30" s="91">
        <v>6</v>
      </c>
      <c r="J30" s="91">
        <f t="shared" si="8"/>
        <v>110</v>
      </c>
      <c r="K30" s="92">
        <f t="shared" si="9"/>
        <v>0.55555555555555558</v>
      </c>
      <c r="L30" s="91" t="s">
        <v>307</v>
      </c>
      <c r="M30" s="92">
        <f t="shared" si="10"/>
        <v>8.3333333333333321</v>
      </c>
      <c r="N30" s="86" t="s">
        <v>308</v>
      </c>
      <c r="O30" s="62" t="s">
        <v>88</v>
      </c>
      <c r="P30" s="93"/>
      <c r="Q30" s="94" t="s">
        <v>306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  <c r="AD30" s="96"/>
      <c r="AE30" s="96"/>
      <c r="AF30" s="96"/>
      <c r="AG30" s="96"/>
      <c r="AH30" s="96"/>
      <c r="AI30" s="96"/>
      <c r="AJ30" s="96"/>
      <c r="AK30" s="96"/>
    </row>
    <row r="31" spans="1:37" ht="15.75" customHeight="1">
      <c r="A31" s="85" t="s">
        <v>303</v>
      </c>
      <c r="B31" s="85" t="s">
        <v>304</v>
      </c>
      <c r="C31" s="89" t="s">
        <v>322</v>
      </c>
      <c r="D31" s="92">
        <v>0</v>
      </c>
      <c r="E31" s="91">
        <f t="shared" si="6"/>
        <v>0</v>
      </c>
      <c r="F31" s="91">
        <f t="shared" si="7"/>
        <v>0</v>
      </c>
      <c r="G31" s="91"/>
      <c r="H31" s="91"/>
      <c r="I31" s="91">
        <v>0</v>
      </c>
      <c r="J31" s="91">
        <f t="shared" si="8"/>
        <v>0</v>
      </c>
      <c r="K31" s="92">
        <f t="shared" si="9"/>
        <v>0</v>
      </c>
      <c r="L31" s="91"/>
      <c r="M31" s="92"/>
      <c r="N31" s="86" t="s">
        <v>321</v>
      </c>
      <c r="O31" s="62" t="s">
        <v>323</v>
      </c>
      <c r="P31" s="93"/>
      <c r="Q31" s="94" t="s">
        <v>323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96"/>
      <c r="AE31" s="96"/>
      <c r="AF31" s="96"/>
      <c r="AG31" s="96"/>
      <c r="AH31" s="96"/>
      <c r="AI31" s="96"/>
      <c r="AJ31" s="96"/>
      <c r="AK31" s="96"/>
    </row>
    <row r="32" spans="1:37" ht="15.75" customHeight="1">
      <c r="A32" s="85" t="s">
        <v>303</v>
      </c>
      <c r="B32" s="85" t="s">
        <v>304</v>
      </c>
      <c r="C32" s="89" t="s">
        <v>324</v>
      </c>
      <c r="D32" s="92">
        <v>3.5</v>
      </c>
      <c r="E32" s="91">
        <f t="shared" si="6"/>
        <v>105</v>
      </c>
      <c r="F32" s="91">
        <f t="shared" si="7"/>
        <v>8</v>
      </c>
      <c r="G32" s="91">
        <v>4</v>
      </c>
      <c r="H32" s="91"/>
      <c r="I32" s="91">
        <v>4</v>
      </c>
      <c r="J32" s="91">
        <f t="shared" si="8"/>
        <v>97</v>
      </c>
      <c r="K32" s="92">
        <f t="shared" si="9"/>
        <v>0.44444444444444442</v>
      </c>
      <c r="L32" s="91" t="s">
        <v>314</v>
      </c>
      <c r="M32" s="92">
        <f>F32/E32*100</f>
        <v>7.6190476190476195</v>
      </c>
      <c r="N32" s="86" t="s">
        <v>305</v>
      </c>
      <c r="O32" s="62" t="s">
        <v>88</v>
      </c>
      <c r="P32" s="93"/>
      <c r="Q32" s="94" t="s">
        <v>125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ht="15.75" customHeight="1">
      <c r="A33" s="85"/>
      <c r="B33" s="85"/>
      <c r="C33" s="89"/>
      <c r="D33" s="92"/>
      <c r="E33" s="91"/>
      <c r="F33" s="91"/>
      <c r="G33" s="91"/>
      <c r="H33" s="91"/>
      <c r="I33" s="91"/>
      <c r="J33" s="91"/>
      <c r="K33" s="92"/>
      <c r="L33" s="91"/>
      <c r="M33" s="92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:37" ht="15.75" customHeight="1">
      <c r="A34" s="85"/>
      <c r="B34" s="85"/>
      <c r="C34" s="97" t="s">
        <v>60</v>
      </c>
      <c r="D34" s="98">
        <f t="shared" ref="D34:K34" si="11">SUM(D26:D33)</f>
        <v>25.5</v>
      </c>
      <c r="E34" s="99">
        <f t="shared" si="11"/>
        <v>765</v>
      </c>
      <c r="F34" s="99">
        <f t="shared" si="11"/>
        <v>68</v>
      </c>
      <c r="G34" s="99">
        <f t="shared" si="11"/>
        <v>26</v>
      </c>
      <c r="H34" s="99">
        <f t="shared" si="11"/>
        <v>12</v>
      </c>
      <c r="I34" s="99">
        <f t="shared" si="11"/>
        <v>30</v>
      </c>
      <c r="J34" s="99">
        <f t="shared" si="11"/>
        <v>697</v>
      </c>
      <c r="K34" s="99">
        <f t="shared" si="11"/>
        <v>3.7777777777777777</v>
      </c>
      <c r="L34" s="99"/>
      <c r="M34" s="99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:37" ht="15.75" customHeight="1">
      <c r="A35" s="85"/>
      <c r="B35" s="85"/>
      <c r="C35" s="100" t="s">
        <v>316</v>
      </c>
      <c r="D35" s="102">
        <f>30-D34</f>
        <v>4.5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:37" ht="15.75" customHeight="1">
      <c r="A36" s="85"/>
      <c r="B36" s="85"/>
      <c r="C36" s="100"/>
      <c r="D36" s="102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:37" ht="15.75" customHeight="1">
      <c r="A37" s="85"/>
      <c r="B37" s="85"/>
      <c r="C37" s="100"/>
      <c r="D37" s="102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:37" ht="15.75" customHeight="1">
      <c r="A38" s="85"/>
      <c r="B38" s="85"/>
      <c r="C38" s="100"/>
      <c r="D38" s="101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:37" ht="15.75" customHeight="1">
      <c r="A39" s="85"/>
      <c r="B39" s="85"/>
      <c r="C39" s="88" t="s">
        <v>325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:37" ht="15" customHeight="1">
      <c r="A40" s="85"/>
      <c r="B40" s="85"/>
      <c r="C40" s="972" t="s">
        <v>291</v>
      </c>
      <c r="D40" s="968" t="s">
        <v>292</v>
      </c>
      <c r="E40" s="971" t="s">
        <v>293</v>
      </c>
      <c r="F40" s="957"/>
      <c r="G40" s="957"/>
      <c r="H40" s="957"/>
      <c r="I40" s="957"/>
      <c r="J40" s="958"/>
      <c r="K40" s="968" t="s">
        <v>294</v>
      </c>
      <c r="L40" s="968" t="s">
        <v>295</v>
      </c>
      <c r="M40" s="968" t="s">
        <v>296</v>
      </c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:37" ht="15" customHeight="1">
      <c r="A41" s="85"/>
      <c r="B41" s="85"/>
      <c r="C41" s="916"/>
      <c r="D41" s="916"/>
      <c r="E41" s="968" t="s">
        <v>71</v>
      </c>
      <c r="F41" s="970" t="s">
        <v>297</v>
      </c>
      <c r="G41" s="957"/>
      <c r="H41" s="957"/>
      <c r="I41" s="958"/>
      <c r="J41" s="968" t="s">
        <v>318</v>
      </c>
      <c r="K41" s="916"/>
      <c r="L41" s="916"/>
      <c r="M41" s="916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:37" ht="15" customHeight="1">
      <c r="A42" s="85"/>
      <c r="B42" s="85"/>
      <c r="C42" s="916"/>
      <c r="D42" s="916"/>
      <c r="E42" s="916"/>
      <c r="F42" s="968" t="s">
        <v>299</v>
      </c>
      <c r="G42" s="971" t="s">
        <v>300</v>
      </c>
      <c r="H42" s="957"/>
      <c r="I42" s="958"/>
      <c r="J42" s="916"/>
      <c r="K42" s="916"/>
      <c r="L42" s="916"/>
      <c r="M42" s="916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:37" ht="15" customHeight="1">
      <c r="A43" s="85"/>
      <c r="B43" s="85"/>
      <c r="C43" s="916"/>
      <c r="D43" s="916"/>
      <c r="E43" s="916"/>
      <c r="F43" s="916"/>
      <c r="G43" s="968" t="s">
        <v>76</v>
      </c>
      <c r="H43" s="968" t="s">
        <v>319</v>
      </c>
      <c r="I43" s="968" t="s">
        <v>320</v>
      </c>
      <c r="J43" s="916"/>
      <c r="K43" s="916"/>
      <c r="L43" s="916"/>
      <c r="M43" s="916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7" ht="15.75" customHeight="1">
      <c r="A44" s="85"/>
      <c r="B44" s="85"/>
      <c r="C44" s="916"/>
      <c r="D44" s="916"/>
      <c r="E44" s="916"/>
      <c r="F44" s="916"/>
      <c r="G44" s="916"/>
      <c r="H44" s="916"/>
      <c r="I44" s="916"/>
      <c r="J44" s="916"/>
      <c r="K44" s="916"/>
      <c r="L44" s="916"/>
      <c r="M44" s="916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:37" ht="10.5" customHeight="1">
      <c r="A45" s="85"/>
      <c r="B45" s="85"/>
      <c r="C45" s="916"/>
      <c r="D45" s="916"/>
      <c r="E45" s="916"/>
      <c r="F45" s="916"/>
      <c r="G45" s="916"/>
      <c r="H45" s="916"/>
      <c r="I45" s="916"/>
      <c r="J45" s="916"/>
      <c r="K45" s="916"/>
      <c r="L45" s="916"/>
      <c r="M45" s="916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:37" ht="15.75" hidden="1" customHeight="1">
      <c r="A46" s="85"/>
      <c r="B46" s="85"/>
      <c r="C46" s="969"/>
      <c r="D46" s="969"/>
      <c r="E46" s="969"/>
      <c r="F46" s="969"/>
      <c r="G46" s="969"/>
      <c r="H46" s="969"/>
      <c r="I46" s="969"/>
      <c r="J46" s="969"/>
      <c r="K46" s="969"/>
      <c r="L46" s="969"/>
      <c r="M46" s="969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37" ht="15.75" customHeight="1">
      <c r="A47" s="85" t="s">
        <v>303</v>
      </c>
      <c r="B47" s="85" t="s">
        <v>304</v>
      </c>
      <c r="C47" s="89" t="s">
        <v>326</v>
      </c>
      <c r="D47" s="90">
        <v>4</v>
      </c>
      <c r="E47" s="91">
        <f t="shared" ref="E47:E52" si="12">D47*30</f>
        <v>120</v>
      </c>
      <c r="F47" s="91">
        <f t="shared" ref="F47:F52" si="13">G47+H47+I47</f>
        <v>8</v>
      </c>
      <c r="G47" s="91"/>
      <c r="H47" s="91"/>
      <c r="I47" s="91">
        <v>8</v>
      </c>
      <c r="J47" s="91">
        <f t="shared" ref="J47:J52" si="14">E47-F47</f>
        <v>112</v>
      </c>
      <c r="K47" s="92">
        <f t="shared" ref="K47:K52" si="15">F47/15</f>
        <v>0.53333333333333333</v>
      </c>
      <c r="L47" s="91" t="s">
        <v>303</v>
      </c>
      <c r="M47" s="92">
        <f t="shared" ref="M47:M52" si="16">F47/E47*100</f>
        <v>6.666666666666667</v>
      </c>
      <c r="N47" s="86" t="s">
        <v>305</v>
      </c>
      <c r="O47" s="62" t="s">
        <v>220</v>
      </c>
      <c r="P47" s="93"/>
      <c r="Q47" s="94" t="s">
        <v>117</v>
      </c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  <c r="AD47" s="96"/>
      <c r="AE47" s="96"/>
      <c r="AF47" s="96"/>
      <c r="AG47" s="96"/>
      <c r="AH47" s="96"/>
      <c r="AI47" s="96"/>
      <c r="AJ47" s="96"/>
      <c r="AK47" s="96"/>
    </row>
    <row r="48" spans="1:37" ht="15.75" customHeight="1">
      <c r="A48" s="85" t="s">
        <v>35</v>
      </c>
      <c r="B48" s="85" t="s">
        <v>304</v>
      </c>
      <c r="C48" s="89" t="s">
        <v>327</v>
      </c>
      <c r="D48" s="92">
        <v>6</v>
      </c>
      <c r="E48" s="91">
        <f t="shared" si="12"/>
        <v>180</v>
      </c>
      <c r="F48" s="91">
        <f t="shared" si="13"/>
        <v>8</v>
      </c>
      <c r="G48" s="91">
        <v>4</v>
      </c>
      <c r="H48" s="91"/>
      <c r="I48" s="91">
        <v>4</v>
      </c>
      <c r="J48" s="91">
        <f t="shared" si="14"/>
        <v>172</v>
      </c>
      <c r="K48" s="92">
        <f t="shared" si="15"/>
        <v>0.53333333333333333</v>
      </c>
      <c r="L48" s="91" t="s">
        <v>314</v>
      </c>
      <c r="M48" s="92">
        <f t="shared" si="16"/>
        <v>4.4444444444444446</v>
      </c>
      <c r="N48" s="86" t="s">
        <v>321</v>
      </c>
      <c r="O48" s="62" t="s">
        <v>125</v>
      </c>
      <c r="P48" s="93"/>
      <c r="Q48" s="94" t="s">
        <v>125</v>
      </c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  <c r="AD48" s="96"/>
      <c r="AE48" s="96"/>
      <c r="AF48" s="96"/>
      <c r="AG48" s="96"/>
      <c r="AH48" s="96"/>
      <c r="AI48" s="96"/>
      <c r="AJ48" s="96"/>
      <c r="AK48" s="96"/>
    </row>
    <row r="49" spans="1:37" ht="15.75" customHeight="1">
      <c r="A49" s="85" t="s">
        <v>35</v>
      </c>
      <c r="B49" s="85" t="s">
        <v>304</v>
      </c>
      <c r="C49" s="89" t="s">
        <v>145</v>
      </c>
      <c r="D49" s="92">
        <v>5</v>
      </c>
      <c r="E49" s="91">
        <f t="shared" si="12"/>
        <v>150</v>
      </c>
      <c r="F49" s="91">
        <f t="shared" si="13"/>
        <v>10</v>
      </c>
      <c r="G49" s="91">
        <v>4</v>
      </c>
      <c r="H49" s="91"/>
      <c r="I49" s="91">
        <v>6</v>
      </c>
      <c r="J49" s="91">
        <f t="shared" si="14"/>
        <v>140</v>
      </c>
      <c r="K49" s="92">
        <f t="shared" si="15"/>
        <v>0.66666666666666663</v>
      </c>
      <c r="L49" s="91" t="s">
        <v>307</v>
      </c>
      <c r="M49" s="92">
        <f t="shared" si="16"/>
        <v>6.666666666666667</v>
      </c>
      <c r="N49" s="86" t="s">
        <v>311</v>
      </c>
      <c r="O49" s="62" t="s">
        <v>88</v>
      </c>
      <c r="P49" s="93"/>
      <c r="Q49" s="94" t="s">
        <v>306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6"/>
      <c r="AE49" s="96"/>
      <c r="AF49" s="96"/>
      <c r="AG49" s="96"/>
      <c r="AH49" s="96"/>
      <c r="AI49" s="96"/>
      <c r="AJ49" s="96"/>
      <c r="AK49" s="96"/>
    </row>
    <row r="50" spans="1:37" ht="15.75" customHeight="1">
      <c r="A50" s="85" t="s">
        <v>35</v>
      </c>
      <c r="B50" s="85" t="s">
        <v>304</v>
      </c>
      <c r="C50" s="89" t="s">
        <v>134</v>
      </c>
      <c r="D50" s="92">
        <v>6</v>
      </c>
      <c r="E50" s="91">
        <f t="shared" si="12"/>
        <v>180</v>
      </c>
      <c r="F50" s="91">
        <f t="shared" si="13"/>
        <v>16</v>
      </c>
      <c r="G50" s="91">
        <v>8</v>
      </c>
      <c r="H50" s="91"/>
      <c r="I50" s="91">
        <v>8</v>
      </c>
      <c r="J50" s="91">
        <f t="shared" si="14"/>
        <v>164</v>
      </c>
      <c r="K50" s="92">
        <f t="shared" si="15"/>
        <v>1.0666666666666667</v>
      </c>
      <c r="L50" s="91" t="s">
        <v>307</v>
      </c>
      <c r="M50" s="92">
        <f t="shared" si="16"/>
        <v>8.8888888888888893</v>
      </c>
      <c r="N50" s="86" t="s">
        <v>321</v>
      </c>
      <c r="O50" s="62" t="s">
        <v>117</v>
      </c>
      <c r="P50" s="93"/>
      <c r="Q50" s="94" t="s">
        <v>117</v>
      </c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  <c r="AD50" s="96"/>
      <c r="AE50" s="96"/>
      <c r="AF50" s="96"/>
      <c r="AG50" s="96"/>
      <c r="AH50" s="96"/>
      <c r="AI50" s="96"/>
      <c r="AJ50" s="96"/>
      <c r="AK50" s="96"/>
    </row>
    <row r="51" spans="1:37" ht="15.75" customHeight="1">
      <c r="A51" s="85" t="s">
        <v>303</v>
      </c>
      <c r="B51" s="85" t="s">
        <v>304</v>
      </c>
      <c r="C51" s="89" t="s">
        <v>122</v>
      </c>
      <c r="D51" s="92">
        <v>5</v>
      </c>
      <c r="E51" s="91">
        <f t="shared" si="12"/>
        <v>150</v>
      </c>
      <c r="F51" s="91">
        <f t="shared" si="13"/>
        <v>8</v>
      </c>
      <c r="G51" s="91">
        <v>4</v>
      </c>
      <c r="H51" s="91"/>
      <c r="I51" s="91">
        <v>4</v>
      </c>
      <c r="J51" s="91">
        <f t="shared" si="14"/>
        <v>142</v>
      </c>
      <c r="K51" s="92">
        <f t="shared" si="15"/>
        <v>0.53333333333333333</v>
      </c>
      <c r="L51" s="91" t="s">
        <v>307</v>
      </c>
      <c r="M51" s="92">
        <f t="shared" si="16"/>
        <v>5.3333333333333339</v>
      </c>
      <c r="N51" s="86" t="s">
        <v>328</v>
      </c>
      <c r="O51" s="62" t="s">
        <v>88</v>
      </c>
      <c r="P51" s="93"/>
      <c r="Q51" s="94" t="s">
        <v>125</v>
      </c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  <c r="AD51" s="96"/>
      <c r="AE51" s="96"/>
      <c r="AF51" s="96"/>
      <c r="AG51" s="96"/>
      <c r="AH51" s="96"/>
      <c r="AI51" s="96"/>
      <c r="AJ51" s="96"/>
      <c r="AK51" s="96"/>
    </row>
    <row r="52" spans="1:37" ht="15.75" customHeight="1">
      <c r="A52" s="85" t="s">
        <v>303</v>
      </c>
      <c r="B52" s="85" t="s">
        <v>329</v>
      </c>
      <c r="C52" s="89" t="s">
        <v>330</v>
      </c>
      <c r="D52" s="92">
        <v>4</v>
      </c>
      <c r="E52" s="91">
        <f t="shared" si="12"/>
        <v>120</v>
      </c>
      <c r="F52" s="91">
        <f t="shared" si="13"/>
        <v>8</v>
      </c>
      <c r="G52" s="91">
        <v>8</v>
      </c>
      <c r="H52" s="91"/>
      <c r="I52" s="91">
        <v>0</v>
      </c>
      <c r="J52" s="91">
        <f t="shared" si="14"/>
        <v>112</v>
      </c>
      <c r="K52" s="92">
        <f t="shared" si="15"/>
        <v>0.53333333333333333</v>
      </c>
      <c r="L52" s="91" t="s">
        <v>303</v>
      </c>
      <c r="M52" s="92">
        <f t="shared" si="16"/>
        <v>6.666666666666667</v>
      </c>
      <c r="N52" s="86" t="s">
        <v>311</v>
      </c>
      <c r="O52" s="62" t="s">
        <v>117</v>
      </c>
      <c r="P52" s="93"/>
      <c r="Q52" s="94" t="s">
        <v>220</v>
      </c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  <c r="AD52" s="96"/>
      <c r="AE52" s="96"/>
      <c r="AF52" s="96"/>
      <c r="AG52" s="96"/>
      <c r="AH52" s="96"/>
      <c r="AI52" s="96"/>
      <c r="AJ52" s="96"/>
      <c r="AK52" s="96"/>
    </row>
    <row r="53" spans="1:37" ht="15.75" customHeight="1">
      <c r="A53" s="85"/>
      <c r="B53" s="85"/>
      <c r="C53" s="89"/>
      <c r="D53" s="92"/>
      <c r="E53" s="91"/>
      <c r="F53" s="91"/>
      <c r="G53" s="91"/>
      <c r="H53" s="91"/>
      <c r="I53" s="91"/>
      <c r="J53" s="91"/>
      <c r="K53" s="92"/>
      <c r="L53" s="91"/>
      <c r="M53" s="92"/>
      <c r="N53" s="86"/>
      <c r="O53" s="62" t="s">
        <v>88</v>
      </c>
      <c r="P53" s="93"/>
      <c r="Q53" s="94" t="s">
        <v>125</v>
      </c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:37" ht="15.75" customHeight="1">
      <c r="A54" s="85"/>
      <c r="B54" s="85"/>
      <c r="C54" s="97" t="s">
        <v>60</v>
      </c>
      <c r="D54" s="98">
        <f t="shared" ref="D54:L54" si="17">SUM(D47:D53)</f>
        <v>30</v>
      </c>
      <c r="E54" s="99">
        <f t="shared" si="17"/>
        <v>900</v>
      </c>
      <c r="F54" s="99">
        <f t="shared" si="17"/>
        <v>58</v>
      </c>
      <c r="G54" s="99">
        <f t="shared" si="17"/>
        <v>28</v>
      </c>
      <c r="H54" s="99">
        <f t="shared" si="17"/>
        <v>0</v>
      </c>
      <c r="I54" s="99">
        <f t="shared" si="17"/>
        <v>30</v>
      </c>
      <c r="J54" s="99">
        <f t="shared" si="17"/>
        <v>842</v>
      </c>
      <c r="K54" s="99">
        <f t="shared" si="17"/>
        <v>3.8666666666666663</v>
      </c>
      <c r="L54" s="99">
        <f t="shared" si="17"/>
        <v>0</v>
      </c>
      <c r="M54" s="99"/>
      <c r="N54" s="86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:37" ht="15.75" customHeight="1">
      <c r="A55" s="85"/>
      <c r="B55" s="85"/>
      <c r="C55" s="100" t="s">
        <v>316</v>
      </c>
      <c r="D55" s="101">
        <f>30-D54</f>
        <v>0</v>
      </c>
      <c r="E55" s="101"/>
      <c r="F55" s="101"/>
      <c r="G55" s="101"/>
      <c r="H55" s="101"/>
      <c r="I55" s="101"/>
      <c r="J55" s="101"/>
      <c r="K55" s="101"/>
      <c r="L55" s="101"/>
      <c r="M55" s="101"/>
      <c r="N55" s="86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6"/>
      <c r="AD55" s="86"/>
      <c r="AE55" s="86"/>
      <c r="AF55" s="86"/>
      <c r="AG55" s="86"/>
      <c r="AH55" s="86"/>
      <c r="AI55" s="86"/>
      <c r="AJ55" s="86"/>
      <c r="AK55" s="86"/>
    </row>
    <row r="56" spans="1:37" ht="15" customHeight="1">
      <c r="A56" s="85"/>
      <c r="B56" s="85"/>
      <c r="C56" s="88" t="s">
        <v>331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6"/>
      <c r="AD56" s="86"/>
      <c r="AE56" s="86"/>
      <c r="AF56" s="86"/>
      <c r="AG56" s="86"/>
      <c r="AH56" s="86"/>
      <c r="AI56" s="86"/>
      <c r="AJ56" s="86"/>
      <c r="AK56" s="86"/>
    </row>
    <row r="57" spans="1:37" ht="15" customHeight="1">
      <c r="A57" s="85"/>
      <c r="B57" s="85"/>
      <c r="C57" s="972" t="s">
        <v>291</v>
      </c>
      <c r="D57" s="968" t="s">
        <v>292</v>
      </c>
      <c r="E57" s="971" t="s">
        <v>293</v>
      </c>
      <c r="F57" s="957"/>
      <c r="G57" s="957"/>
      <c r="H57" s="957"/>
      <c r="I57" s="957"/>
      <c r="J57" s="958"/>
      <c r="K57" s="968" t="s">
        <v>294</v>
      </c>
      <c r="L57" s="968" t="s">
        <v>295</v>
      </c>
      <c r="M57" s="968" t="s">
        <v>296</v>
      </c>
      <c r="N57" s="86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6"/>
      <c r="AD57" s="86"/>
      <c r="AE57" s="86"/>
      <c r="AF57" s="86"/>
      <c r="AG57" s="86"/>
      <c r="AH57" s="86"/>
      <c r="AI57" s="86"/>
      <c r="AJ57" s="86"/>
      <c r="AK57" s="86"/>
    </row>
    <row r="58" spans="1:37" ht="15" customHeight="1">
      <c r="A58" s="85"/>
      <c r="B58" s="85"/>
      <c r="C58" s="916"/>
      <c r="D58" s="916"/>
      <c r="E58" s="968" t="s">
        <v>71</v>
      </c>
      <c r="F58" s="970" t="s">
        <v>297</v>
      </c>
      <c r="G58" s="957"/>
      <c r="H58" s="957"/>
      <c r="I58" s="958"/>
      <c r="J58" s="968" t="s">
        <v>318</v>
      </c>
      <c r="K58" s="916"/>
      <c r="L58" s="916"/>
      <c r="M58" s="916"/>
      <c r="N58" s="86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6"/>
      <c r="AD58" s="86"/>
      <c r="AE58" s="86"/>
      <c r="AF58" s="86"/>
      <c r="AG58" s="86"/>
      <c r="AH58" s="86"/>
      <c r="AI58" s="86"/>
      <c r="AJ58" s="86"/>
      <c r="AK58" s="86"/>
    </row>
    <row r="59" spans="1:37" ht="15" customHeight="1">
      <c r="A59" s="85"/>
      <c r="B59" s="85"/>
      <c r="C59" s="916"/>
      <c r="D59" s="916"/>
      <c r="E59" s="916"/>
      <c r="F59" s="968" t="s">
        <v>299</v>
      </c>
      <c r="G59" s="971" t="s">
        <v>300</v>
      </c>
      <c r="H59" s="957"/>
      <c r="I59" s="958"/>
      <c r="J59" s="916"/>
      <c r="K59" s="916"/>
      <c r="L59" s="916"/>
      <c r="M59" s="916"/>
      <c r="N59" s="86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6"/>
      <c r="AD59" s="86"/>
      <c r="AE59" s="86"/>
      <c r="AF59" s="86"/>
      <c r="AG59" s="86"/>
      <c r="AH59" s="86"/>
      <c r="AI59" s="86"/>
      <c r="AJ59" s="86"/>
      <c r="AK59" s="86"/>
    </row>
    <row r="60" spans="1:37" ht="15.75" customHeight="1">
      <c r="A60" s="85"/>
      <c r="B60" s="85"/>
      <c r="C60" s="916"/>
      <c r="D60" s="916"/>
      <c r="E60" s="916"/>
      <c r="F60" s="916"/>
      <c r="G60" s="968" t="s">
        <v>76</v>
      </c>
      <c r="H60" s="968" t="s">
        <v>319</v>
      </c>
      <c r="I60" s="968" t="s">
        <v>320</v>
      </c>
      <c r="J60" s="916"/>
      <c r="K60" s="916"/>
      <c r="L60" s="916"/>
      <c r="M60" s="916"/>
      <c r="N60" s="86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6"/>
      <c r="AD60" s="86"/>
      <c r="AE60" s="86"/>
      <c r="AF60" s="86"/>
      <c r="AG60" s="86"/>
      <c r="AH60" s="86"/>
      <c r="AI60" s="86"/>
      <c r="AJ60" s="86"/>
      <c r="AK60" s="86"/>
    </row>
    <row r="61" spans="1:37" ht="15.75" customHeight="1">
      <c r="A61" s="85"/>
      <c r="B61" s="85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86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6"/>
      <c r="AD61" s="86"/>
      <c r="AE61" s="86"/>
      <c r="AF61" s="86"/>
      <c r="AG61" s="86"/>
      <c r="AH61" s="86"/>
      <c r="AI61" s="86"/>
      <c r="AJ61" s="86"/>
      <c r="AK61" s="86"/>
    </row>
    <row r="62" spans="1:37" ht="13.5" customHeight="1">
      <c r="A62" s="85"/>
      <c r="B62" s="85"/>
      <c r="C62" s="916"/>
      <c r="D62" s="916"/>
      <c r="E62" s="916"/>
      <c r="F62" s="916"/>
      <c r="G62" s="916"/>
      <c r="H62" s="916"/>
      <c r="I62" s="916"/>
      <c r="J62" s="916"/>
      <c r="K62" s="916"/>
      <c r="L62" s="916"/>
      <c r="M62" s="916"/>
      <c r="N62" s="86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6"/>
      <c r="AD62" s="86"/>
      <c r="AE62" s="86"/>
      <c r="AF62" s="86"/>
      <c r="AG62" s="86"/>
      <c r="AH62" s="86"/>
      <c r="AI62" s="86"/>
      <c r="AJ62" s="86"/>
      <c r="AK62" s="86"/>
    </row>
    <row r="63" spans="1:37" ht="15.75" hidden="1" customHeight="1">
      <c r="A63" s="85"/>
      <c r="B63" s="85"/>
      <c r="C63" s="969"/>
      <c r="D63" s="969"/>
      <c r="E63" s="969"/>
      <c r="F63" s="969"/>
      <c r="G63" s="969"/>
      <c r="H63" s="969"/>
      <c r="I63" s="969"/>
      <c r="J63" s="969"/>
      <c r="K63" s="969"/>
      <c r="L63" s="969"/>
      <c r="M63" s="969"/>
      <c r="N63" s="86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6"/>
      <c r="AD63" s="86"/>
      <c r="AE63" s="86"/>
      <c r="AF63" s="86"/>
      <c r="AG63" s="86"/>
      <c r="AH63" s="86"/>
      <c r="AI63" s="86"/>
      <c r="AJ63" s="86"/>
      <c r="AK63" s="86"/>
    </row>
    <row r="64" spans="1:37" ht="15.75" customHeight="1">
      <c r="A64" s="85" t="s">
        <v>35</v>
      </c>
      <c r="B64" s="85" t="s">
        <v>304</v>
      </c>
      <c r="C64" s="97" t="s">
        <v>180</v>
      </c>
      <c r="D64" s="90">
        <v>4.5</v>
      </c>
      <c r="E64" s="91">
        <f t="shared" ref="E64:E71" si="18">D64*30</f>
        <v>135</v>
      </c>
      <c r="F64" s="91">
        <f t="shared" ref="F64:F71" si="19">G64+H64+I64</f>
        <v>0</v>
      </c>
      <c r="G64" s="91"/>
      <c r="H64" s="91"/>
      <c r="I64" s="91"/>
      <c r="J64" s="91">
        <f t="shared" ref="J64:J71" si="20">E64-F64</f>
        <v>135</v>
      </c>
      <c r="K64" s="92">
        <f t="shared" ref="K64:K71" si="21">F64/18</f>
        <v>0</v>
      </c>
      <c r="L64" s="91" t="s">
        <v>314</v>
      </c>
      <c r="M64" s="92">
        <f t="shared" ref="M64:M71" si="22">F64/E64*100</f>
        <v>0</v>
      </c>
      <c r="N64" s="86" t="s">
        <v>321</v>
      </c>
      <c r="O64" s="62" t="s">
        <v>220</v>
      </c>
      <c r="P64" s="93"/>
      <c r="Q64" s="94" t="s">
        <v>146</v>
      </c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  <c r="AD64" s="96"/>
      <c r="AE64" s="96"/>
      <c r="AF64" s="96"/>
      <c r="AG64" s="96"/>
      <c r="AH64" s="96"/>
      <c r="AI64" s="96"/>
      <c r="AJ64" s="96"/>
      <c r="AK64" s="96"/>
    </row>
    <row r="65" spans="1:37" ht="15.75" customHeight="1">
      <c r="A65" s="85" t="s">
        <v>303</v>
      </c>
      <c r="B65" s="85" t="s">
        <v>304</v>
      </c>
      <c r="C65" s="89" t="s">
        <v>86</v>
      </c>
      <c r="D65" s="92">
        <v>4</v>
      </c>
      <c r="E65" s="91">
        <f t="shared" si="18"/>
        <v>120</v>
      </c>
      <c r="F65" s="91">
        <f t="shared" si="19"/>
        <v>8</v>
      </c>
      <c r="G65" s="91"/>
      <c r="H65" s="91"/>
      <c r="I65" s="91">
        <v>8</v>
      </c>
      <c r="J65" s="91">
        <f t="shared" si="20"/>
        <v>112</v>
      </c>
      <c r="K65" s="92">
        <f t="shared" si="21"/>
        <v>0.44444444444444442</v>
      </c>
      <c r="L65" s="91" t="s">
        <v>314</v>
      </c>
      <c r="M65" s="92">
        <f t="shared" si="22"/>
        <v>6.666666666666667</v>
      </c>
      <c r="N65" s="86" t="s">
        <v>305</v>
      </c>
      <c r="O65" s="62" t="s">
        <v>220</v>
      </c>
      <c r="P65" s="93"/>
      <c r="Q65" s="94" t="s">
        <v>117</v>
      </c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  <c r="AD65" s="96"/>
      <c r="AE65" s="96"/>
      <c r="AF65" s="96"/>
      <c r="AG65" s="96"/>
      <c r="AH65" s="96"/>
      <c r="AI65" s="96"/>
      <c r="AJ65" s="96"/>
      <c r="AK65" s="96"/>
    </row>
    <row r="66" spans="1:37" ht="15.75" customHeight="1">
      <c r="A66" s="85" t="s">
        <v>35</v>
      </c>
      <c r="B66" s="85" t="s">
        <v>304</v>
      </c>
      <c r="C66" s="89" t="s">
        <v>141</v>
      </c>
      <c r="D66" s="92">
        <v>4</v>
      </c>
      <c r="E66" s="91">
        <f t="shared" si="18"/>
        <v>120</v>
      </c>
      <c r="F66" s="91">
        <f t="shared" si="19"/>
        <v>14</v>
      </c>
      <c r="G66" s="91">
        <v>8</v>
      </c>
      <c r="H66" s="91"/>
      <c r="I66" s="91">
        <v>6</v>
      </c>
      <c r="J66" s="91">
        <f t="shared" si="20"/>
        <v>106</v>
      </c>
      <c r="K66" s="92">
        <f t="shared" si="21"/>
        <v>0.77777777777777779</v>
      </c>
      <c r="L66" s="91" t="s">
        <v>307</v>
      </c>
      <c r="M66" s="92">
        <f t="shared" si="22"/>
        <v>11.666666666666666</v>
      </c>
      <c r="N66" s="86" t="s">
        <v>321</v>
      </c>
      <c r="O66" s="62" t="s">
        <v>117</v>
      </c>
      <c r="P66" s="93"/>
      <c r="Q66" s="94" t="s">
        <v>306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 s="96"/>
      <c r="AE66" s="96"/>
      <c r="AF66" s="96"/>
      <c r="AG66" s="96"/>
      <c r="AH66" s="96"/>
      <c r="AI66" s="96"/>
      <c r="AJ66" s="96"/>
      <c r="AK66" s="96"/>
    </row>
    <row r="67" spans="1:37" ht="15.75" customHeight="1">
      <c r="A67" s="85" t="s">
        <v>35</v>
      </c>
      <c r="B67" s="85" t="s">
        <v>304</v>
      </c>
      <c r="C67" s="89" t="s">
        <v>151</v>
      </c>
      <c r="D67" s="92">
        <v>5</v>
      </c>
      <c r="E67" s="91">
        <f t="shared" si="18"/>
        <v>150</v>
      </c>
      <c r="F67" s="91">
        <f t="shared" si="19"/>
        <v>16</v>
      </c>
      <c r="G67" s="91">
        <v>8</v>
      </c>
      <c r="H67" s="91"/>
      <c r="I67" s="91">
        <v>8</v>
      </c>
      <c r="J67" s="91">
        <f t="shared" si="20"/>
        <v>134</v>
      </c>
      <c r="K67" s="92">
        <f t="shared" si="21"/>
        <v>0.88888888888888884</v>
      </c>
      <c r="L67" s="91" t="s">
        <v>307</v>
      </c>
      <c r="M67" s="92">
        <f t="shared" si="22"/>
        <v>10.666666666666668</v>
      </c>
      <c r="N67" s="86" t="s">
        <v>328</v>
      </c>
      <c r="O67" s="62" t="s">
        <v>100</v>
      </c>
      <c r="P67" s="93"/>
      <c r="Q67" s="94" t="s">
        <v>117</v>
      </c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6"/>
      <c r="AE67" s="96"/>
      <c r="AF67" s="96"/>
      <c r="AG67" s="96"/>
      <c r="AH67" s="96"/>
      <c r="AI67" s="96"/>
      <c r="AJ67" s="96"/>
      <c r="AK67" s="96"/>
    </row>
    <row r="68" spans="1:37" ht="15.75" customHeight="1">
      <c r="A68" s="85" t="s">
        <v>35</v>
      </c>
      <c r="B68" s="85" t="s">
        <v>304</v>
      </c>
      <c r="C68" s="89" t="s">
        <v>153</v>
      </c>
      <c r="D68" s="92">
        <v>4</v>
      </c>
      <c r="E68" s="91">
        <f t="shared" si="18"/>
        <v>120</v>
      </c>
      <c r="F68" s="91">
        <f t="shared" si="19"/>
        <v>8</v>
      </c>
      <c r="G68" s="91">
        <v>8</v>
      </c>
      <c r="H68" s="91"/>
      <c r="I68" s="91">
        <v>0</v>
      </c>
      <c r="J68" s="91">
        <f t="shared" si="20"/>
        <v>112</v>
      </c>
      <c r="K68" s="92">
        <f t="shared" si="21"/>
        <v>0.44444444444444442</v>
      </c>
      <c r="L68" s="91" t="s">
        <v>307</v>
      </c>
      <c r="M68" s="92">
        <f t="shared" si="22"/>
        <v>6.666666666666667</v>
      </c>
      <c r="N68" s="86" t="s">
        <v>332</v>
      </c>
      <c r="O68" s="62" t="s">
        <v>117</v>
      </c>
      <c r="P68" s="93"/>
      <c r="Q68" s="94" t="s">
        <v>220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96"/>
      <c r="AE68" s="96"/>
      <c r="AF68" s="96"/>
      <c r="AG68" s="96"/>
      <c r="AH68" s="96"/>
      <c r="AI68" s="96"/>
      <c r="AJ68" s="96"/>
      <c r="AK68" s="96"/>
    </row>
    <row r="69" spans="1:37" ht="15.75" customHeight="1">
      <c r="A69" s="85" t="s">
        <v>303</v>
      </c>
      <c r="B69" s="85" t="s">
        <v>329</v>
      </c>
      <c r="C69" s="89" t="s">
        <v>333</v>
      </c>
      <c r="D69" s="92">
        <v>3.5</v>
      </c>
      <c r="E69" s="91">
        <f t="shared" si="18"/>
        <v>105</v>
      </c>
      <c r="F69" s="91">
        <f t="shared" si="19"/>
        <v>8</v>
      </c>
      <c r="G69" s="91">
        <v>8</v>
      </c>
      <c r="H69" s="91"/>
      <c r="I69" s="91">
        <v>0</v>
      </c>
      <c r="J69" s="91">
        <f t="shared" si="20"/>
        <v>97</v>
      </c>
      <c r="K69" s="92">
        <f t="shared" si="21"/>
        <v>0.44444444444444442</v>
      </c>
      <c r="L69" s="91" t="s">
        <v>303</v>
      </c>
      <c r="M69" s="92">
        <f t="shared" si="22"/>
        <v>7.6190476190476195</v>
      </c>
      <c r="N69" s="86" t="s">
        <v>311</v>
      </c>
      <c r="O69" s="62" t="s">
        <v>117</v>
      </c>
      <c r="P69" s="93"/>
      <c r="Q69" s="94" t="s">
        <v>220</v>
      </c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 s="96"/>
      <c r="AE69" s="96"/>
      <c r="AF69" s="96"/>
      <c r="AG69" s="96"/>
      <c r="AH69" s="96"/>
      <c r="AI69" s="96"/>
      <c r="AJ69" s="96"/>
      <c r="AK69" s="96"/>
    </row>
    <row r="70" spans="1:37" ht="15.75" customHeight="1">
      <c r="A70" s="85" t="s">
        <v>35</v>
      </c>
      <c r="B70" s="85" t="s">
        <v>304</v>
      </c>
      <c r="C70" s="89" t="s">
        <v>162</v>
      </c>
      <c r="D70" s="92">
        <v>4</v>
      </c>
      <c r="E70" s="91">
        <f t="shared" si="18"/>
        <v>120</v>
      </c>
      <c r="F70" s="91">
        <f t="shared" si="19"/>
        <v>14</v>
      </c>
      <c r="G70" s="91">
        <v>8</v>
      </c>
      <c r="H70" s="91"/>
      <c r="I70" s="91">
        <v>6</v>
      </c>
      <c r="J70" s="91">
        <f t="shared" si="20"/>
        <v>106</v>
      </c>
      <c r="K70" s="92">
        <f t="shared" si="21"/>
        <v>0.77777777777777779</v>
      </c>
      <c r="L70" s="91" t="s">
        <v>307</v>
      </c>
      <c r="M70" s="92">
        <f t="shared" si="22"/>
        <v>11.666666666666666</v>
      </c>
      <c r="N70" s="86" t="s">
        <v>321</v>
      </c>
      <c r="O70" s="62" t="s">
        <v>117</v>
      </c>
      <c r="P70" s="93"/>
      <c r="Q70" s="94" t="s">
        <v>306</v>
      </c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 s="96"/>
      <c r="AE70" s="96"/>
      <c r="AF70" s="96"/>
      <c r="AG70" s="96"/>
      <c r="AH70" s="96"/>
      <c r="AI70" s="96"/>
      <c r="AJ70" s="96"/>
      <c r="AK70" s="96"/>
    </row>
    <row r="71" spans="1:37" ht="15.75" customHeight="1">
      <c r="A71" s="85" t="s">
        <v>35</v>
      </c>
      <c r="B71" s="85" t="s">
        <v>304</v>
      </c>
      <c r="C71" s="103" t="s">
        <v>138</v>
      </c>
      <c r="D71" s="92">
        <v>1</v>
      </c>
      <c r="E71" s="91">
        <f t="shared" si="18"/>
        <v>30</v>
      </c>
      <c r="F71" s="91">
        <f t="shared" si="19"/>
        <v>0</v>
      </c>
      <c r="G71" s="91"/>
      <c r="H71" s="91"/>
      <c r="I71" s="91"/>
      <c r="J71" s="91">
        <f t="shared" si="20"/>
        <v>30</v>
      </c>
      <c r="K71" s="92">
        <f t="shared" si="21"/>
        <v>0</v>
      </c>
      <c r="L71" s="104" t="s">
        <v>314</v>
      </c>
      <c r="M71" s="92">
        <f t="shared" si="22"/>
        <v>0</v>
      </c>
      <c r="N71" s="86" t="s">
        <v>321</v>
      </c>
      <c r="O71" s="87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 s="96"/>
      <c r="AE71" s="96"/>
      <c r="AF71" s="96"/>
      <c r="AG71" s="96"/>
      <c r="AH71" s="96"/>
      <c r="AI71" s="96"/>
      <c r="AJ71" s="96"/>
      <c r="AK71" s="96"/>
    </row>
    <row r="72" spans="1:37" ht="15.75" customHeight="1">
      <c r="A72" s="85"/>
      <c r="B72" s="85"/>
      <c r="C72" s="97" t="s">
        <v>60</v>
      </c>
      <c r="D72" s="98">
        <f t="shared" ref="D72:K72" si="23">SUM(D64:D71)</f>
        <v>30</v>
      </c>
      <c r="E72" s="99">
        <f t="shared" si="23"/>
        <v>900</v>
      </c>
      <c r="F72" s="99">
        <f t="shared" si="23"/>
        <v>68</v>
      </c>
      <c r="G72" s="99">
        <f t="shared" si="23"/>
        <v>40</v>
      </c>
      <c r="H72" s="99">
        <f t="shared" si="23"/>
        <v>0</v>
      </c>
      <c r="I72" s="99">
        <f t="shared" si="23"/>
        <v>28</v>
      </c>
      <c r="J72" s="99">
        <f t="shared" si="23"/>
        <v>832</v>
      </c>
      <c r="K72" s="99">
        <f t="shared" si="23"/>
        <v>3.7777777777777777</v>
      </c>
      <c r="L72" s="99"/>
      <c r="M72" s="99"/>
      <c r="N72" s="86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6"/>
      <c r="AD72" s="86"/>
      <c r="AE72" s="86"/>
      <c r="AF72" s="86"/>
      <c r="AG72" s="86"/>
      <c r="AH72" s="86"/>
      <c r="AI72" s="86"/>
      <c r="AJ72" s="86"/>
      <c r="AK72" s="86"/>
    </row>
    <row r="73" spans="1:37" ht="15.75" customHeight="1">
      <c r="A73" s="85"/>
      <c r="B73" s="85"/>
      <c r="C73" s="100" t="s">
        <v>316</v>
      </c>
      <c r="D73" s="102">
        <f>30-D72</f>
        <v>0</v>
      </c>
      <c r="E73" s="101"/>
      <c r="F73" s="101"/>
      <c r="G73" s="101"/>
      <c r="H73" s="101"/>
      <c r="I73" s="101"/>
      <c r="J73" s="101"/>
      <c r="K73" s="101"/>
      <c r="L73" s="101"/>
      <c r="M73" s="86"/>
      <c r="N73" s="86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6"/>
      <c r="AD73" s="86"/>
      <c r="AE73" s="86"/>
      <c r="AF73" s="86"/>
      <c r="AG73" s="86"/>
      <c r="AH73" s="86"/>
      <c r="AI73" s="86"/>
      <c r="AJ73" s="86"/>
      <c r="AK73" s="86"/>
    </row>
    <row r="74" spans="1:37" ht="15.75" customHeight="1">
      <c r="A74" s="85"/>
      <c r="B74" s="85"/>
      <c r="C74" s="100"/>
      <c r="D74" s="102"/>
      <c r="E74" s="101"/>
      <c r="F74" s="101"/>
      <c r="G74" s="101"/>
      <c r="H74" s="101"/>
      <c r="I74" s="101"/>
      <c r="J74" s="101"/>
      <c r="K74" s="101"/>
      <c r="L74" s="101"/>
      <c r="M74" s="86"/>
      <c r="N74" s="86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6"/>
      <c r="AD74" s="86"/>
      <c r="AE74" s="86"/>
      <c r="AF74" s="86"/>
      <c r="AG74" s="86"/>
      <c r="AH74" s="86"/>
      <c r="AI74" s="86"/>
      <c r="AJ74" s="86"/>
      <c r="AK74" s="86"/>
    </row>
    <row r="75" spans="1:37" ht="15.75" customHeight="1">
      <c r="A75" s="85"/>
      <c r="B75" s="85"/>
      <c r="C75" s="100"/>
      <c r="D75" s="102"/>
      <c r="E75" s="101"/>
      <c r="F75" s="101"/>
      <c r="G75" s="101"/>
      <c r="H75" s="101"/>
      <c r="I75" s="101"/>
      <c r="J75" s="101"/>
      <c r="K75" s="101"/>
      <c r="L75" s="101"/>
      <c r="M75" s="86"/>
      <c r="N75" s="86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6"/>
      <c r="AD75" s="86"/>
      <c r="AE75" s="86"/>
      <c r="AF75" s="86"/>
      <c r="AG75" s="86"/>
      <c r="AH75" s="86"/>
      <c r="AI75" s="86"/>
      <c r="AJ75" s="86"/>
      <c r="AK75" s="86"/>
    </row>
    <row r="76" spans="1:37" ht="15.75" customHeight="1">
      <c r="A76" s="85"/>
      <c r="B76" s="85"/>
      <c r="C76" s="100"/>
      <c r="D76" s="102"/>
      <c r="E76" s="101"/>
      <c r="F76" s="101"/>
      <c r="G76" s="101"/>
      <c r="H76" s="101"/>
      <c r="I76" s="101"/>
      <c r="J76" s="101"/>
      <c r="K76" s="101"/>
      <c r="L76" s="101"/>
      <c r="M76" s="86"/>
      <c r="N76" s="86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6"/>
      <c r="AD76" s="86"/>
      <c r="AE76" s="86"/>
      <c r="AF76" s="86"/>
      <c r="AG76" s="86"/>
      <c r="AH76" s="86"/>
      <c r="AI76" s="86"/>
      <c r="AJ76" s="86"/>
      <c r="AK76" s="86"/>
    </row>
    <row r="77" spans="1:37" ht="15.75" customHeight="1">
      <c r="A77" s="85"/>
      <c r="B77" s="85"/>
      <c r="C77" s="100"/>
      <c r="D77" s="102"/>
      <c r="E77" s="101"/>
      <c r="F77" s="101"/>
      <c r="G77" s="101"/>
      <c r="H77" s="101"/>
      <c r="I77" s="101"/>
      <c r="J77" s="101"/>
      <c r="K77" s="101"/>
      <c r="L77" s="101"/>
      <c r="M77" s="86"/>
      <c r="N77" s="86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6"/>
      <c r="AD77" s="86"/>
      <c r="AE77" s="86"/>
      <c r="AF77" s="86"/>
      <c r="AG77" s="86"/>
      <c r="AH77" s="86"/>
      <c r="AI77" s="86"/>
      <c r="AJ77" s="86"/>
      <c r="AK77" s="86"/>
    </row>
    <row r="78" spans="1:37" ht="15.75" customHeight="1">
      <c r="A78" s="85"/>
      <c r="B78" s="85"/>
      <c r="C78" s="100"/>
      <c r="D78" s="102"/>
      <c r="E78" s="101"/>
      <c r="F78" s="101"/>
      <c r="G78" s="101"/>
      <c r="H78" s="101"/>
      <c r="I78" s="101"/>
      <c r="J78" s="101"/>
      <c r="K78" s="101"/>
      <c r="L78" s="101"/>
      <c r="M78" s="86"/>
      <c r="N78" s="86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6"/>
      <c r="AD78" s="86"/>
      <c r="AE78" s="86"/>
      <c r="AF78" s="86"/>
      <c r="AG78" s="86"/>
      <c r="AH78" s="86"/>
      <c r="AI78" s="86"/>
      <c r="AJ78" s="86"/>
      <c r="AK78" s="86"/>
    </row>
    <row r="79" spans="1:37" ht="15" customHeight="1">
      <c r="A79" s="85"/>
      <c r="B79" s="85"/>
      <c r="C79" s="88" t="s">
        <v>334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6"/>
      <c r="AD79" s="86"/>
      <c r="AE79" s="86"/>
      <c r="AF79" s="86"/>
      <c r="AG79" s="86"/>
      <c r="AH79" s="86"/>
      <c r="AI79" s="86"/>
      <c r="AJ79" s="86"/>
      <c r="AK79" s="86"/>
    </row>
    <row r="80" spans="1:37" ht="15" customHeight="1">
      <c r="A80" s="85"/>
      <c r="B80" s="85"/>
      <c r="C80" s="972" t="s">
        <v>291</v>
      </c>
      <c r="D80" s="968" t="s">
        <v>292</v>
      </c>
      <c r="E80" s="971" t="s">
        <v>293</v>
      </c>
      <c r="F80" s="957"/>
      <c r="G80" s="957"/>
      <c r="H80" s="957"/>
      <c r="I80" s="957"/>
      <c r="J80" s="958"/>
      <c r="K80" s="968" t="s">
        <v>294</v>
      </c>
      <c r="L80" s="968" t="s">
        <v>295</v>
      </c>
      <c r="M80" s="968" t="s">
        <v>296</v>
      </c>
      <c r="N80" s="86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6"/>
      <c r="AD80" s="86"/>
      <c r="AE80" s="86"/>
      <c r="AF80" s="86"/>
      <c r="AG80" s="86"/>
      <c r="AH80" s="86"/>
      <c r="AI80" s="86"/>
      <c r="AJ80" s="86"/>
      <c r="AK80" s="86"/>
    </row>
    <row r="81" spans="1:37" ht="15" customHeight="1">
      <c r="A81" s="85"/>
      <c r="B81" s="85"/>
      <c r="C81" s="916"/>
      <c r="D81" s="916"/>
      <c r="E81" s="968" t="s">
        <v>71</v>
      </c>
      <c r="F81" s="970" t="s">
        <v>297</v>
      </c>
      <c r="G81" s="957"/>
      <c r="H81" s="957"/>
      <c r="I81" s="958"/>
      <c r="J81" s="968" t="s">
        <v>318</v>
      </c>
      <c r="K81" s="916"/>
      <c r="L81" s="916"/>
      <c r="M81" s="916"/>
      <c r="N81" s="86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6"/>
      <c r="AD81" s="86"/>
      <c r="AE81" s="86"/>
      <c r="AF81" s="86"/>
      <c r="AG81" s="86"/>
      <c r="AH81" s="86"/>
      <c r="AI81" s="86"/>
      <c r="AJ81" s="86"/>
      <c r="AK81" s="86"/>
    </row>
    <row r="82" spans="1:37" ht="15.75" customHeight="1">
      <c r="A82" s="85"/>
      <c r="B82" s="85"/>
      <c r="C82" s="916"/>
      <c r="D82" s="916"/>
      <c r="E82" s="916"/>
      <c r="F82" s="968" t="s">
        <v>299</v>
      </c>
      <c r="G82" s="971" t="s">
        <v>300</v>
      </c>
      <c r="H82" s="957"/>
      <c r="I82" s="958"/>
      <c r="J82" s="916"/>
      <c r="K82" s="916"/>
      <c r="L82" s="916"/>
      <c r="M82" s="916"/>
      <c r="N82" s="86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6"/>
      <c r="AD82" s="86"/>
      <c r="AE82" s="86"/>
      <c r="AF82" s="86"/>
      <c r="AG82" s="86"/>
      <c r="AH82" s="86"/>
      <c r="AI82" s="86"/>
      <c r="AJ82" s="86"/>
      <c r="AK82" s="86"/>
    </row>
    <row r="83" spans="1:37" ht="15.75" customHeight="1">
      <c r="A83" s="85"/>
      <c r="B83" s="85"/>
      <c r="C83" s="916"/>
      <c r="D83" s="916"/>
      <c r="E83" s="916"/>
      <c r="F83" s="916"/>
      <c r="G83" s="968" t="s">
        <v>76</v>
      </c>
      <c r="H83" s="968" t="s">
        <v>319</v>
      </c>
      <c r="I83" s="968" t="s">
        <v>320</v>
      </c>
      <c r="J83" s="916"/>
      <c r="K83" s="916"/>
      <c r="L83" s="916"/>
      <c r="M83" s="916"/>
      <c r="N83" s="86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6"/>
      <c r="AD83" s="86"/>
      <c r="AE83" s="86"/>
      <c r="AF83" s="86"/>
      <c r="AG83" s="86"/>
      <c r="AH83" s="86"/>
      <c r="AI83" s="86"/>
      <c r="AJ83" s="86"/>
      <c r="AK83" s="86"/>
    </row>
    <row r="84" spans="1:37" ht="15.75" customHeight="1">
      <c r="A84" s="85"/>
      <c r="B84" s="85"/>
      <c r="C84" s="916"/>
      <c r="D84" s="916"/>
      <c r="E84" s="916"/>
      <c r="F84" s="916"/>
      <c r="G84" s="916"/>
      <c r="H84" s="916"/>
      <c r="I84" s="916"/>
      <c r="J84" s="916"/>
      <c r="K84" s="916"/>
      <c r="L84" s="916"/>
      <c r="M84" s="916"/>
      <c r="N84" s="86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6"/>
      <c r="AD84" s="86"/>
      <c r="AE84" s="86"/>
      <c r="AF84" s="86"/>
      <c r="AG84" s="86"/>
      <c r="AH84" s="86"/>
      <c r="AI84" s="86"/>
      <c r="AJ84" s="86"/>
      <c r="AK84" s="86"/>
    </row>
    <row r="85" spans="1:37" ht="15.75" customHeight="1">
      <c r="A85" s="85"/>
      <c r="B85" s="85"/>
      <c r="C85" s="916"/>
      <c r="D85" s="916"/>
      <c r="E85" s="916"/>
      <c r="F85" s="916"/>
      <c r="G85" s="916"/>
      <c r="H85" s="916"/>
      <c r="I85" s="916"/>
      <c r="J85" s="916"/>
      <c r="K85" s="916"/>
      <c r="L85" s="916"/>
      <c r="M85" s="916"/>
      <c r="N85" s="86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6"/>
      <c r="AD85" s="86"/>
      <c r="AE85" s="86"/>
      <c r="AF85" s="86"/>
      <c r="AG85" s="86"/>
      <c r="AH85" s="86"/>
      <c r="AI85" s="86"/>
      <c r="AJ85" s="86"/>
      <c r="AK85" s="86"/>
    </row>
    <row r="86" spans="1:37" ht="3.75" customHeight="1">
      <c r="A86" s="85"/>
      <c r="B86" s="85"/>
      <c r="C86" s="969"/>
      <c r="D86" s="969"/>
      <c r="E86" s="969"/>
      <c r="F86" s="969"/>
      <c r="G86" s="969"/>
      <c r="H86" s="969"/>
      <c r="I86" s="969"/>
      <c r="J86" s="969"/>
      <c r="K86" s="969"/>
      <c r="L86" s="969"/>
      <c r="M86" s="969"/>
      <c r="N86" s="86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6"/>
      <c r="AD86" s="86"/>
      <c r="AE86" s="86"/>
      <c r="AF86" s="86"/>
      <c r="AG86" s="86"/>
      <c r="AH86" s="86"/>
      <c r="AI86" s="86"/>
      <c r="AJ86" s="86"/>
      <c r="AK86" s="86"/>
    </row>
    <row r="87" spans="1:37" ht="27" customHeight="1">
      <c r="A87" s="85" t="s">
        <v>303</v>
      </c>
      <c r="B87" s="85" t="s">
        <v>329</v>
      </c>
      <c r="C87" s="89" t="s">
        <v>335</v>
      </c>
      <c r="D87" s="90">
        <v>3</v>
      </c>
      <c r="E87" s="91">
        <f t="shared" ref="E87:E93" si="24">D87*30</f>
        <v>90</v>
      </c>
      <c r="F87" s="91">
        <f t="shared" ref="F87:F93" si="25">G87+H87+I87</f>
        <v>8</v>
      </c>
      <c r="G87" s="91"/>
      <c r="H87" s="91"/>
      <c r="I87" s="91">
        <v>8</v>
      </c>
      <c r="J87" s="91">
        <f t="shared" ref="J87:J93" si="26">E87-F87</f>
        <v>82</v>
      </c>
      <c r="K87" s="92">
        <f t="shared" ref="K87:K93" si="27">F87/15</f>
        <v>0.53333333333333333</v>
      </c>
      <c r="L87" s="91" t="s">
        <v>303</v>
      </c>
      <c r="M87" s="92">
        <f t="shared" ref="M87:M93" si="28">F87/E87*100</f>
        <v>8.8888888888888893</v>
      </c>
      <c r="N87" s="105" t="s">
        <v>336</v>
      </c>
      <c r="O87" s="62" t="s">
        <v>220</v>
      </c>
      <c r="P87" s="93"/>
      <c r="Q87" s="94" t="s">
        <v>117</v>
      </c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6"/>
      <c r="AD87" s="96"/>
      <c r="AE87" s="96"/>
      <c r="AF87" s="96"/>
      <c r="AG87" s="96"/>
      <c r="AH87" s="96"/>
      <c r="AI87" s="96"/>
      <c r="AJ87" s="96"/>
      <c r="AK87" s="96"/>
    </row>
    <row r="88" spans="1:37" ht="15.75" customHeight="1">
      <c r="A88" s="85" t="s">
        <v>35</v>
      </c>
      <c r="B88" s="85" t="s">
        <v>304</v>
      </c>
      <c r="C88" s="89" t="s">
        <v>155</v>
      </c>
      <c r="D88" s="92">
        <v>5</v>
      </c>
      <c r="E88" s="91">
        <f t="shared" si="24"/>
        <v>150</v>
      </c>
      <c r="F88" s="91">
        <f t="shared" si="25"/>
        <v>8</v>
      </c>
      <c r="G88" s="91">
        <v>8</v>
      </c>
      <c r="H88" s="91"/>
      <c r="I88" s="91">
        <v>0</v>
      </c>
      <c r="J88" s="91">
        <f t="shared" si="26"/>
        <v>142</v>
      </c>
      <c r="K88" s="92">
        <f t="shared" si="27"/>
        <v>0.53333333333333333</v>
      </c>
      <c r="L88" s="91" t="s">
        <v>307</v>
      </c>
      <c r="M88" s="92">
        <f t="shared" si="28"/>
        <v>5.3333333333333339</v>
      </c>
      <c r="N88" s="86" t="s">
        <v>332</v>
      </c>
      <c r="O88" s="62" t="s">
        <v>100</v>
      </c>
      <c r="P88" s="93"/>
      <c r="Q88" s="94" t="s">
        <v>220</v>
      </c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6"/>
      <c r="AD88" s="96"/>
      <c r="AE88" s="96"/>
      <c r="AF88" s="96"/>
      <c r="AG88" s="96"/>
      <c r="AH88" s="96"/>
      <c r="AI88" s="96"/>
      <c r="AJ88" s="96"/>
      <c r="AK88" s="96"/>
    </row>
    <row r="89" spans="1:37" ht="15.75" customHeight="1">
      <c r="A89" s="85" t="s">
        <v>35</v>
      </c>
      <c r="B89" s="85" t="s">
        <v>304</v>
      </c>
      <c r="C89" s="89" t="s">
        <v>149</v>
      </c>
      <c r="D89" s="92">
        <v>4</v>
      </c>
      <c r="E89" s="91">
        <f t="shared" si="24"/>
        <v>120</v>
      </c>
      <c r="F89" s="91">
        <f t="shared" si="25"/>
        <v>10</v>
      </c>
      <c r="G89" s="91">
        <v>8</v>
      </c>
      <c r="H89" s="91"/>
      <c r="I89" s="91">
        <v>2</v>
      </c>
      <c r="J89" s="91">
        <f t="shared" si="26"/>
        <v>110</v>
      </c>
      <c r="K89" s="92">
        <f t="shared" si="27"/>
        <v>0.66666666666666663</v>
      </c>
      <c r="L89" s="91" t="s">
        <v>314</v>
      </c>
      <c r="M89" s="92">
        <f t="shared" si="28"/>
        <v>8.3333333333333321</v>
      </c>
      <c r="N89" s="86" t="s">
        <v>311</v>
      </c>
      <c r="O89" s="62" t="s">
        <v>117</v>
      </c>
      <c r="P89" s="93"/>
      <c r="Q89" s="94" t="s">
        <v>143</v>
      </c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6"/>
      <c r="AD89" s="96"/>
      <c r="AE89" s="96"/>
      <c r="AF89" s="96"/>
      <c r="AG89" s="96"/>
      <c r="AH89" s="96"/>
      <c r="AI89" s="96"/>
      <c r="AJ89" s="96"/>
      <c r="AK89" s="96"/>
    </row>
    <row r="90" spans="1:37" ht="15.75" customHeight="1">
      <c r="A90" s="85" t="s">
        <v>35</v>
      </c>
      <c r="B90" s="85" t="s">
        <v>329</v>
      </c>
      <c r="C90" s="106" t="s">
        <v>337</v>
      </c>
      <c r="D90" s="92">
        <v>5</v>
      </c>
      <c r="E90" s="91">
        <f t="shared" si="24"/>
        <v>150</v>
      </c>
      <c r="F90" s="91">
        <f t="shared" si="25"/>
        <v>8</v>
      </c>
      <c r="G90" s="91">
        <v>4</v>
      </c>
      <c r="H90" s="91"/>
      <c r="I90" s="91">
        <v>4</v>
      </c>
      <c r="J90" s="91">
        <f t="shared" si="26"/>
        <v>142</v>
      </c>
      <c r="K90" s="92">
        <f t="shared" si="27"/>
        <v>0.53333333333333333</v>
      </c>
      <c r="L90" s="91" t="s">
        <v>307</v>
      </c>
      <c r="M90" s="92">
        <f t="shared" si="28"/>
        <v>5.3333333333333339</v>
      </c>
      <c r="N90" s="86" t="s">
        <v>321</v>
      </c>
      <c r="O90" s="62" t="s">
        <v>88</v>
      </c>
      <c r="P90" s="93"/>
      <c r="Q90" s="94" t="s">
        <v>128</v>
      </c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6"/>
      <c r="AE90" s="96"/>
      <c r="AF90" s="96"/>
      <c r="AG90" s="96"/>
      <c r="AH90" s="96"/>
      <c r="AI90" s="96"/>
      <c r="AJ90" s="96"/>
      <c r="AK90" s="96"/>
    </row>
    <row r="91" spans="1:37" ht="15.75" customHeight="1">
      <c r="A91" s="85" t="s">
        <v>35</v>
      </c>
      <c r="B91" s="85" t="s">
        <v>304</v>
      </c>
      <c r="C91" s="89" t="s">
        <v>338</v>
      </c>
      <c r="D91" s="92">
        <v>4</v>
      </c>
      <c r="E91" s="91">
        <f t="shared" si="24"/>
        <v>120</v>
      </c>
      <c r="F91" s="91">
        <f t="shared" si="25"/>
        <v>8</v>
      </c>
      <c r="G91" s="91">
        <v>8</v>
      </c>
      <c r="H91" s="91"/>
      <c r="I91" s="91">
        <v>0</v>
      </c>
      <c r="J91" s="91">
        <f t="shared" si="26"/>
        <v>112</v>
      </c>
      <c r="K91" s="92">
        <f t="shared" si="27"/>
        <v>0.53333333333333333</v>
      </c>
      <c r="L91" s="91" t="s">
        <v>307</v>
      </c>
      <c r="M91" s="92">
        <f t="shared" si="28"/>
        <v>6.666666666666667</v>
      </c>
      <c r="N91" s="86" t="s">
        <v>321</v>
      </c>
      <c r="O91" s="62" t="s">
        <v>117</v>
      </c>
      <c r="P91" s="93"/>
      <c r="Q91" s="94" t="s">
        <v>220</v>
      </c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  <c r="AD91" s="96"/>
      <c r="AE91" s="96"/>
      <c r="AF91" s="96"/>
      <c r="AG91" s="96"/>
      <c r="AH91" s="96"/>
      <c r="AI91" s="96"/>
      <c r="AJ91" s="96"/>
      <c r="AK91" s="96"/>
    </row>
    <row r="92" spans="1:37" ht="15.75" customHeight="1">
      <c r="A92" s="85" t="s">
        <v>35</v>
      </c>
      <c r="B92" s="85" t="s">
        <v>329</v>
      </c>
      <c r="C92" s="89" t="s">
        <v>339</v>
      </c>
      <c r="D92" s="92">
        <v>5</v>
      </c>
      <c r="E92" s="91">
        <f t="shared" si="24"/>
        <v>150</v>
      </c>
      <c r="F92" s="91">
        <f t="shared" si="25"/>
        <v>12</v>
      </c>
      <c r="G92" s="91">
        <v>8</v>
      </c>
      <c r="H92" s="91"/>
      <c r="I92" s="91">
        <v>4</v>
      </c>
      <c r="J92" s="91">
        <f t="shared" si="26"/>
        <v>138</v>
      </c>
      <c r="K92" s="92">
        <f t="shared" si="27"/>
        <v>0.8</v>
      </c>
      <c r="L92" s="91" t="s">
        <v>307</v>
      </c>
      <c r="M92" s="92">
        <f t="shared" si="28"/>
        <v>8</v>
      </c>
      <c r="N92" s="92" t="s">
        <v>321</v>
      </c>
      <c r="O92" s="62" t="s">
        <v>117</v>
      </c>
      <c r="P92" s="93"/>
      <c r="Q92" s="94" t="s">
        <v>125</v>
      </c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6"/>
      <c r="AD92" s="86"/>
      <c r="AE92" s="86"/>
      <c r="AF92" s="86"/>
      <c r="AG92" s="86"/>
      <c r="AH92" s="86"/>
      <c r="AI92" s="86"/>
      <c r="AJ92" s="86"/>
      <c r="AK92" s="86"/>
    </row>
    <row r="93" spans="1:37" ht="15.75" customHeight="1">
      <c r="A93" s="85" t="s">
        <v>303</v>
      </c>
      <c r="B93" s="85" t="s">
        <v>304</v>
      </c>
      <c r="C93" s="89" t="s">
        <v>340</v>
      </c>
      <c r="D93" s="92">
        <v>4</v>
      </c>
      <c r="E93" s="91">
        <f t="shared" si="24"/>
        <v>120</v>
      </c>
      <c r="F93" s="91">
        <f t="shared" si="25"/>
        <v>8</v>
      </c>
      <c r="G93" s="91">
        <v>8</v>
      </c>
      <c r="H93" s="91"/>
      <c r="I93" s="91">
        <v>0</v>
      </c>
      <c r="J93" s="91">
        <f t="shared" si="26"/>
        <v>112</v>
      </c>
      <c r="K93" s="92">
        <f t="shared" si="27"/>
        <v>0.53333333333333333</v>
      </c>
      <c r="L93" s="91" t="s">
        <v>314</v>
      </c>
      <c r="M93" s="92">
        <f t="shared" si="28"/>
        <v>6.666666666666667</v>
      </c>
      <c r="N93" s="86" t="s">
        <v>321</v>
      </c>
      <c r="O93" s="62" t="s">
        <v>117</v>
      </c>
      <c r="P93" s="93"/>
      <c r="Q93" s="94" t="s">
        <v>220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6"/>
      <c r="AD93" s="96"/>
      <c r="AE93" s="96"/>
      <c r="AF93" s="96"/>
      <c r="AG93" s="96"/>
      <c r="AH93" s="96"/>
      <c r="AI93" s="96"/>
      <c r="AJ93" s="96"/>
      <c r="AK93" s="96"/>
    </row>
    <row r="94" spans="1:37" ht="15" customHeight="1">
      <c r="A94" s="85"/>
      <c r="B94" s="85"/>
      <c r="C94" s="97" t="s">
        <v>60</v>
      </c>
      <c r="D94" s="98">
        <f t="shared" ref="D94:M94" si="29">SUM(D87:D93)</f>
        <v>30</v>
      </c>
      <c r="E94" s="99">
        <f t="shared" si="29"/>
        <v>900</v>
      </c>
      <c r="F94" s="99">
        <f t="shared" si="29"/>
        <v>62</v>
      </c>
      <c r="G94" s="99">
        <f t="shared" si="29"/>
        <v>44</v>
      </c>
      <c r="H94" s="99">
        <f t="shared" si="29"/>
        <v>0</v>
      </c>
      <c r="I94" s="99">
        <f t="shared" si="29"/>
        <v>18</v>
      </c>
      <c r="J94" s="99">
        <f t="shared" si="29"/>
        <v>838</v>
      </c>
      <c r="K94" s="99">
        <f t="shared" si="29"/>
        <v>4.1333333333333329</v>
      </c>
      <c r="L94" s="99">
        <f t="shared" si="29"/>
        <v>0</v>
      </c>
      <c r="M94" s="99">
        <f t="shared" si="29"/>
        <v>49.222222222222221</v>
      </c>
      <c r="N94" s="86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6"/>
      <c r="AD94" s="86"/>
      <c r="AE94" s="86"/>
      <c r="AF94" s="86"/>
      <c r="AG94" s="86"/>
      <c r="AH94" s="86"/>
      <c r="AI94" s="86"/>
      <c r="AJ94" s="86"/>
      <c r="AK94" s="86"/>
    </row>
    <row r="95" spans="1:37" ht="15" customHeight="1">
      <c r="A95" s="85"/>
      <c r="B95" s="85"/>
      <c r="C95" s="100" t="s">
        <v>316</v>
      </c>
      <c r="D95" s="101">
        <f>30-D94</f>
        <v>0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6"/>
      <c r="AD95" s="86"/>
      <c r="AE95" s="86"/>
      <c r="AF95" s="86"/>
      <c r="AG95" s="86"/>
      <c r="AH95" s="86"/>
      <c r="AI95" s="86"/>
      <c r="AJ95" s="86"/>
      <c r="AK95" s="86"/>
    </row>
    <row r="96" spans="1:37" ht="15.75" customHeight="1">
      <c r="A96" s="85"/>
      <c r="B96" s="85"/>
      <c r="C96" s="88" t="s">
        <v>341</v>
      </c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6"/>
      <c r="AD96" s="86"/>
      <c r="AE96" s="86"/>
      <c r="AF96" s="86"/>
      <c r="AG96" s="86"/>
      <c r="AH96" s="86"/>
      <c r="AI96" s="86"/>
      <c r="AJ96" s="86"/>
      <c r="AK96" s="86"/>
    </row>
    <row r="97" spans="1:37" ht="15.75" customHeight="1">
      <c r="A97" s="85"/>
      <c r="B97" s="85"/>
      <c r="C97" s="972" t="s">
        <v>291</v>
      </c>
      <c r="D97" s="968" t="s">
        <v>292</v>
      </c>
      <c r="E97" s="971" t="s">
        <v>293</v>
      </c>
      <c r="F97" s="957"/>
      <c r="G97" s="957"/>
      <c r="H97" s="957"/>
      <c r="I97" s="957"/>
      <c r="J97" s="958"/>
      <c r="K97" s="968" t="s">
        <v>294</v>
      </c>
      <c r="L97" s="968" t="s">
        <v>295</v>
      </c>
      <c r="M97" s="968" t="s">
        <v>296</v>
      </c>
      <c r="N97" s="86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6"/>
      <c r="AD97" s="86"/>
      <c r="AE97" s="86"/>
      <c r="AF97" s="86"/>
      <c r="AG97" s="86"/>
      <c r="AH97" s="86"/>
      <c r="AI97" s="86"/>
      <c r="AJ97" s="86"/>
      <c r="AK97" s="86"/>
    </row>
    <row r="98" spans="1:37" ht="15.75" customHeight="1">
      <c r="A98" s="85"/>
      <c r="B98" s="85"/>
      <c r="C98" s="916"/>
      <c r="D98" s="916"/>
      <c r="E98" s="968" t="s">
        <v>71</v>
      </c>
      <c r="F98" s="970" t="s">
        <v>297</v>
      </c>
      <c r="G98" s="957"/>
      <c r="H98" s="957"/>
      <c r="I98" s="958"/>
      <c r="J98" s="968" t="s">
        <v>318</v>
      </c>
      <c r="K98" s="916"/>
      <c r="L98" s="916"/>
      <c r="M98" s="916"/>
      <c r="N98" s="86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6"/>
      <c r="AD98" s="86"/>
      <c r="AE98" s="86"/>
      <c r="AF98" s="86"/>
      <c r="AG98" s="86"/>
      <c r="AH98" s="86"/>
      <c r="AI98" s="86"/>
      <c r="AJ98" s="86"/>
      <c r="AK98" s="86"/>
    </row>
    <row r="99" spans="1:37" ht="15.75" customHeight="1">
      <c r="A99" s="85"/>
      <c r="B99" s="85"/>
      <c r="C99" s="916"/>
      <c r="D99" s="916"/>
      <c r="E99" s="916"/>
      <c r="F99" s="968" t="s">
        <v>299</v>
      </c>
      <c r="G99" s="971" t="s">
        <v>300</v>
      </c>
      <c r="H99" s="957"/>
      <c r="I99" s="958"/>
      <c r="J99" s="916"/>
      <c r="K99" s="916"/>
      <c r="L99" s="916"/>
      <c r="M99" s="916"/>
      <c r="N99" s="8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6"/>
      <c r="AD99" s="86"/>
      <c r="AE99" s="86"/>
      <c r="AF99" s="86"/>
      <c r="AG99" s="86"/>
      <c r="AH99" s="86"/>
      <c r="AI99" s="86"/>
      <c r="AJ99" s="86"/>
      <c r="AK99" s="86"/>
    </row>
    <row r="100" spans="1:37" ht="15.75" customHeight="1">
      <c r="A100" s="85"/>
      <c r="B100" s="85"/>
      <c r="C100" s="916"/>
      <c r="D100" s="916"/>
      <c r="E100" s="916"/>
      <c r="F100" s="916"/>
      <c r="G100" s="968" t="s">
        <v>76</v>
      </c>
      <c r="H100" s="968" t="s">
        <v>319</v>
      </c>
      <c r="I100" s="968" t="s">
        <v>320</v>
      </c>
      <c r="J100" s="916"/>
      <c r="K100" s="916"/>
      <c r="L100" s="916"/>
      <c r="M100" s="916"/>
      <c r="N100" s="86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6"/>
      <c r="AD100" s="86"/>
      <c r="AE100" s="86"/>
      <c r="AF100" s="86"/>
      <c r="AG100" s="86"/>
      <c r="AH100" s="86"/>
      <c r="AI100" s="86"/>
      <c r="AJ100" s="86"/>
      <c r="AK100" s="86"/>
    </row>
    <row r="101" spans="1:37" ht="15.75" customHeight="1">
      <c r="A101" s="85"/>
      <c r="B101" s="85"/>
      <c r="C101" s="916"/>
      <c r="D101" s="916"/>
      <c r="E101" s="916"/>
      <c r="F101" s="916"/>
      <c r="G101" s="916"/>
      <c r="H101" s="916"/>
      <c r="I101" s="916"/>
      <c r="J101" s="916"/>
      <c r="K101" s="916"/>
      <c r="L101" s="916"/>
      <c r="M101" s="916"/>
      <c r="N101" s="86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6"/>
      <c r="AD101" s="86"/>
      <c r="AE101" s="86"/>
      <c r="AF101" s="86"/>
      <c r="AG101" s="86"/>
      <c r="AH101" s="86"/>
      <c r="AI101" s="86"/>
      <c r="AJ101" s="86"/>
      <c r="AK101" s="86"/>
    </row>
    <row r="102" spans="1:37" ht="15.75" customHeight="1">
      <c r="A102" s="85"/>
      <c r="B102" s="85"/>
      <c r="C102" s="916"/>
      <c r="D102" s="916"/>
      <c r="E102" s="916"/>
      <c r="F102" s="916"/>
      <c r="G102" s="916"/>
      <c r="H102" s="916"/>
      <c r="I102" s="916"/>
      <c r="J102" s="916"/>
      <c r="K102" s="916"/>
      <c r="L102" s="916"/>
      <c r="M102" s="916"/>
      <c r="N102" s="86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6"/>
      <c r="AD102" s="86"/>
      <c r="AE102" s="86"/>
      <c r="AF102" s="86"/>
      <c r="AG102" s="86"/>
      <c r="AH102" s="86"/>
      <c r="AI102" s="86"/>
      <c r="AJ102" s="86"/>
      <c r="AK102" s="86"/>
    </row>
    <row r="103" spans="1:37" ht="11.25" customHeight="1">
      <c r="A103" s="85"/>
      <c r="B103" s="85"/>
      <c r="C103" s="969"/>
      <c r="D103" s="969"/>
      <c r="E103" s="969"/>
      <c r="F103" s="969"/>
      <c r="G103" s="969"/>
      <c r="H103" s="969"/>
      <c r="I103" s="969"/>
      <c r="J103" s="969"/>
      <c r="K103" s="969"/>
      <c r="L103" s="969"/>
      <c r="M103" s="969"/>
      <c r="N103" s="86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6"/>
      <c r="AD103" s="86"/>
      <c r="AE103" s="86"/>
      <c r="AF103" s="86"/>
      <c r="AG103" s="86"/>
      <c r="AH103" s="86"/>
      <c r="AI103" s="86"/>
      <c r="AJ103" s="86"/>
      <c r="AK103" s="86"/>
    </row>
    <row r="104" spans="1:37" ht="15.75" customHeight="1">
      <c r="A104" s="85" t="s">
        <v>35</v>
      </c>
      <c r="B104" s="85" t="s">
        <v>304</v>
      </c>
      <c r="C104" s="97" t="s">
        <v>182</v>
      </c>
      <c r="D104" s="90">
        <v>4.5</v>
      </c>
      <c r="E104" s="91">
        <f t="shared" ref="E104:E110" si="30">D104*30</f>
        <v>135</v>
      </c>
      <c r="F104" s="91">
        <f t="shared" ref="F104:F108" si="31">G104+H104+I104</f>
        <v>0</v>
      </c>
      <c r="G104" s="91"/>
      <c r="H104" s="91"/>
      <c r="I104" s="91"/>
      <c r="J104" s="91">
        <f t="shared" ref="J104:J110" si="32">E104-F104</f>
        <v>135</v>
      </c>
      <c r="K104" s="92">
        <f t="shared" ref="K104:K108" si="33">F104/18</f>
        <v>0</v>
      </c>
      <c r="L104" s="91" t="s">
        <v>314</v>
      </c>
      <c r="M104" s="92">
        <f t="shared" ref="M104:M108" si="34">F104/E104*100</f>
        <v>0</v>
      </c>
      <c r="N104" s="86" t="s">
        <v>321</v>
      </c>
      <c r="O104" s="62" t="s">
        <v>220</v>
      </c>
      <c r="P104" s="93"/>
      <c r="Q104" s="94" t="s">
        <v>306</v>
      </c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6"/>
      <c r="AD104" s="96"/>
      <c r="AE104" s="96"/>
      <c r="AF104" s="96"/>
      <c r="AG104" s="96"/>
      <c r="AH104" s="96"/>
      <c r="AI104" s="96"/>
      <c r="AJ104" s="96"/>
      <c r="AK104" s="96"/>
    </row>
    <row r="105" spans="1:37" ht="15.75" customHeight="1">
      <c r="A105" s="85" t="s">
        <v>303</v>
      </c>
      <c r="B105" s="85" t="s">
        <v>329</v>
      </c>
      <c r="C105" s="89" t="s">
        <v>342</v>
      </c>
      <c r="D105" s="92">
        <v>4</v>
      </c>
      <c r="E105" s="91">
        <f t="shared" si="30"/>
        <v>120</v>
      </c>
      <c r="F105" s="91">
        <f t="shared" si="31"/>
        <v>8</v>
      </c>
      <c r="G105" s="91"/>
      <c r="H105" s="91"/>
      <c r="I105" s="91">
        <v>8</v>
      </c>
      <c r="J105" s="91">
        <f t="shared" si="32"/>
        <v>112</v>
      </c>
      <c r="K105" s="92">
        <f t="shared" si="33"/>
        <v>0.44444444444444442</v>
      </c>
      <c r="L105" s="91" t="s">
        <v>303</v>
      </c>
      <c r="M105" s="92">
        <f t="shared" si="34"/>
        <v>6.666666666666667</v>
      </c>
      <c r="N105" s="105" t="s">
        <v>336</v>
      </c>
      <c r="O105" s="62" t="s">
        <v>220</v>
      </c>
      <c r="P105" s="93"/>
      <c r="Q105" s="94" t="s">
        <v>100</v>
      </c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6"/>
      <c r="AD105" s="96"/>
      <c r="AE105" s="96"/>
      <c r="AF105" s="96"/>
      <c r="AG105" s="96"/>
      <c r="AH105" s="96"/>
      <c r="AI105" s="96"/>
      <c r="AJ105" s="96"/>
      <c r="AK105" s="96"/>
    </row>
    <row r="106" spans="1:37" ht="15.75" customHeight="1">
      <c r="A106" s="85" t="s">
        <v>35</v>
      </c>
      <c r="B106" s="85" t="s">
        <v>304</v>
      </c>
      <c r="C106" s="89" t="s">
        <v>166</v>
      </c>
      <c r="D106" s="92">
        <v>6</v>
      </c>
      <c r="E106" s="91">
        <f t="shared" si="30"/>
        <v>180</v>
      </c>
      <c r="F106" s="91">
        <f t="shared" si="31"/>
        <v>16</v>
      </c>
      <c r="G106" s="91">
        <v>8</v>
      </c>
      <c r="H106" s="91"/>
      <c r="I106" s="91">
        <v>8</v>
      </c>
      <c r="J106" s="91">
        <f t="shared" si="32"/>
        <v>164</v>
      </c>
      <c r="K106" s="92">
        <f t="shared" si="33"/>
        <v>0.88888888888888884</v>
      </c>
      <c r="L106" s="91" t="s">
        <v>307</v>
      </c>
      <c r="M106" s="92">
        <f t="shared" si="34"/>
        <v>8.8888888888888893</v>
      </c>
      <c r="N106" s="86" t="s">
        <v>321</v>
      </c>
      <c r="O106" s="62" t="s">
        <v>100</v>
      </c>
      <c r="P106" s="93"/>
      <c r="Q106" s="94" t="s">
        <v>117</v>
      </c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6"/>
      <c r="AD106" s="96"/>
      <c r="AE106" s="96"/>
      <c r="AF106" s="96"/>
      <c r="AG106" s="96"/>
      <c r="AH106" s="96"/>
      <c r="AI106" s="96"/>
      <c r="AJ106" s="96"/>
      <c r="AK106" s="96"/>
    </row>
    <row r="107" spans="1:37" ht="15.75" customHeight="1">
      <c r="A107" s="85" t="s">
        <v>35</v>
      </c>
      <c r="B107" s="85" t="s">
        <v>304</v>
      </c>
      <c r="C107" s="89" t="s">
        <v>243</v>
      </c>
      <c r="D107" s="92">
        <v>5</v>
      </c>
      <c r="E107" s="91">
        <f t="shared" si="30"/>
        <v>150</v>
      </c>
      <c r="F107" s="91">
        <f t="shared" si="31"/>
        <v>14</v>
      </c>
      <c r="G107" s="91">
        <v>8</v>
      </c>
      <c r="H107" s="91"/>
      <c r="I107" s="91">
        <v>6</v>
      </c>
      <c r="J107" s="91">
        <f t="shared" si="32"/>
        <v>136</v>
      </c>
      <c r="K107" s="92">
        <f t="shared" si="33"/>
        <v>0.77777777777777779</v>
      </c>
      <c r="L107" s="91" t="s">
        <v>307</v>
      </c>
      <c r="M107" s="92">
        <f t="shared" si="34"/>
        <v>9.3333333333333339</v>
      </c>
      <c r="N107" s="86" t="s">
        <v>321</v>
      </c>
      <c r="O107" s="62" t="s">
        <v>117</v>
      </c>
      <c r="P107" s="93"/>
      <c r="Q107" s="94" t="s">
        <v>306</v>
      </c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6"/>
      <c r="AD107" s="96"/>
      <c r="AE107" s="96"/>
      <c r="AF107" s="96"/>
      <c r="AG107" s="96"/>
      <c r="AH107" s="96"/>
      <c r="AI107" s="96"/>
      <c r="AJ107" s="96"/>
      <c r="AK107" s="96"/>
    </row>
    <row r="108" spans="1:37" ht="27" customHeight="1">
      <c r="A108" s="85" t="s">
        <v>35</v>
      </c>
      <c r="B108" s="85" t="s">
        <v>329</v>
      </c>
      <c r="C108" s="97" t="s">
        <v>343</v>
      </c>
      <c r="D108" s="107">
        <v>5</v>
      </c>
      <c r="E108" s="91">
        <f t="shared" si="30"/>
        <v>150</v>
      </c>
      <c r="F108" s="91">
        <f t="shared" si="31"/>
        <v>10</v>
      </c>
      <c r="G108" s="91">
        <v>6</v>
      </c>
      <c r="H108" s="91"/>
      <c r="I108" s="91">
        <v>4</v>
      </c>
      <c r="J108" s="91">
        <f t="shared" si="32"/>
        <v>140</v>
      </c>
      <c r="K108" s="92">
        <f t="shared" si="33"/>
        <v>0.55555555555555558</v>
      </c>
      <c r="L108" s="91" t="s">
        <v>307</v>
      </c>
      <c r="M108" s="92">
        <f t="shared" si="34"/>
        <v>6.666666666666667</v>
      </c>
      <c r="N108" s="86" t="s">
        <v>321</v>
      </c>
      <c r="O108" s="62" t="s">
        <v>306</v>
      </c>
      <c r="P108" s="93"/>
      <c r="Q108" s="94" t="s">
        <v>125</v>
      </c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6"/>
      <c r="AD108" s="96"/>
      <c r="AE108" s="96"/>
      <c r="AF108" s="96"/>
      <c r="AG108" s="96"/>
      <c r="AH108" s="96"/>
      <c r="AI108" s="96"/>
      <c r="AJ108" s="96"/>
      <c r="AK108" s="96"/>
    </row>
    <row r="109" spans="1:37" ht="15" customHeight="1">
      <c r="A109" s="85" t="s">
        <v>35</v>
      </c>
      <c r="B109" s="85" t="s">
        <v>304</v>
      </c>
      <c r="C109" s="103" t="s">
        <v>167</v>
      </c>
      <c r="D109" s="107">
        <v>1</v>
      </c>
      <c r="E109" s="91">
        <f t="shared" si="30"/>
        <v>30</v>
      </c>
      <c r="F109" s="91"/>
      <c r="G109" s="91"/>
      <c r="H109" s="91"/>
      <c r="I109" s="91"/>
      <c r="J109" s="91">
        <f t="shared" si="32"/>
        <v>30</v>
      </c>
      <c r="K109" s="92"/>
      <c r="L109" s="104" t="s">
        <v>314</v>
      </c>
      <c r="M109" s="92"/>
      <c r="N109" s="86" t="s">
        <v>321</v>
      </c>
      <c r="O109" s="62"/>
      <c r="P109" s="93"/>
      <c r="Q109" s="94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6"/>
      <c r="AD109" s="96"/>
      <c r="AE109" s="96"/>
      <c r="AF109" s="96"/>
      <c r="AG109" s="96"/>
      <c r="AH109" s="96"/>
      <c r="AI109" s="96"/>
      <c r="AJ109" s="96"/>
      <c r="AK109" s="96"/>
    </row>
    <row r="110" spans="1:37" ht="15" customHeight="1">
      <c r="A110" s="85" t="s">
        <v>35</v>
      </c>
      <c r="B110" s="85" t="s">
        <v>304</v>
      </c>
      <c r="C110" s="108" t="s">
        <v>256</v>
      </c>
      <c r="D110" s="92">
        <v>4.5</v>
      </c>
      <c r="E110" s="91">
        <f t="shared" si="30"/>
        <v>135</v>
      </c>
      <c r="F110" s="91">
        <f>G110+H110+I110</f>
        <v>16</v>
      </c>
      <c r="G110" s="91">
        <v>8</v>
      </c>
      <c r="H110" s="91"/>
      <c r="I110" s="91">
        <v>8</v>
      </c>
      <c r="J110" s="91">
        <f t="shared" si="32"/>
        <v>119</v>
      </c>
      <c r="K110" s="92">
        <f>F110/18</f>
        <v>0.88888888888888884</v>
      </c>
      <c r="L110" s="91" t="s">
        <v>303</v>
      </c>
      <c r="M110" s="92">
        <f>F110/E110*100</f>
        <v>11.851851851851853</v>
      </c>
      <c r="N110" s="86" t="s">
        <v>321</v>
      </c>
      <c r="O110" s="62" t="s">
        <v>100</v>
      </c>
      <c r="P110" s="93"/>
      <c r="Q110" s="94" t="s">
        <v>117</v>
      </c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6"/>
      <c r="AD110" s="96"/>
      <c r="AE110" s="96"/>
      <c r="AF110" s="96"/>
      <c r="AG110" s="96"/>
      <c r="AH110" s="96"/>
      <c r="AI110" s="96"/>
      <c r="AJ110" s="96"/>
      <c r="AK110" s="96"/>
    </row>
    <row r="111" spans="1:37" ht="15" customHeight="1">
      <c r="A111" s="85"/>
      <c r="B111" s="85"/>
      <c r="C111" s="97" t="s">
        <v>60</v>
      </c>
      <c r="D111" s="98">
        <f t="shared" ref="D111:K111" si="35">SUM(D104:D110)</f>
        <v>30</v>
      </c>
      <c r="E111" s="99">
        <f t="shared" si="35"/>
        <v>900</v>
      </c>
      <c r="F111" s="99">
        <f t="shared" si="35"/>
        <v>64</v>
      </c>
      <c r="G111" s="99">
        <f t="shared" si="35"/>
        <v>30</v>
      </c>
      <c r="H111" s="99">
        <f t="shared" si="35"/>
        <v>0</v>
      </c>
      <c r="I111" s="99">
        <f t="shared" si="35"/>
        <v>34</v>
      </c>
      <c r="J111" s="99">
        <f t="shared" si="35"/>
        <v>836</v>
      </c>
      <c r="K111" s="98">
        <f t="shared" si="35"/>
        <v>3.5555555555555558</v>
      </c>
      <c r="L111" s="99"/>
      <c r="M111" s="99"/>
      <c r="N111" s="86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6"/>
      <c r="AD111" s="86"/>
      <c r="AE111" s="86"/>
      <c r="AF111" s="86"/>
      <c r="AG111" s="86"/>
      <c r="AH111" s="86"/>
      <c r="AI111" s="86"/>
      <c r="AJ111" s="86"/>
      <c r="AK111" s="86"/>
    </row>
    <row r="112" spans="1:37" ht="15" customHeight="1">
      <c r="A112" s="85"/>
      <c r="B112" s="85"/>
      <c r="C112" s="100" t="s">
        <v>316</v>
      </c>
      <c r="D112" s="101">
        <f>30-D111</f>
        <v>0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86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6"/>
      <c r="AD112" s="86"/>
      <c r="AE112" s="86"/>
      <c r="AF112" s="86"/>
      <c r="AG112" s="86"/>
      <c r="AH112" s="86"/>
      <c r="AI112" s="86"/>
      <c r="AJ112" s="86"/>
      <c r="AK112" s="86"/>
    </row>
    <row r="113" spans="1:37" ht="15" customHeight="1">
      <c r="A113" s="85"/>
      <c r="B113" s="85"/>
      <c r="C113" s="100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86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6"/>
      <c r="AD113" s="86"/>
      <c r="AE113" s="86"/>
      <c r="AF113" s="86"/>
      <c r="AG113" s="86"/>
      <c r="AH113" s="86"/>
      <c r="AI113" s="86"/>
      <c r="AJ113" s="86"/>
      <c r="AK113" s="86"/>
    </row>
    <row r="114" spans="1:37" ht="15" customHeight="1">
      <c r="A114" s="85"/>
      <c r="B114" s="85"/>
      <c r="C114" s="10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86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6"/>
      <c r="AD114" s="86"/>
      <c r="AE114" s="86"/>
      <c r="AF114" s="86"/>
      <c r="AG114" s="86"/>
      <c r="AH114" s="86"/>
      <c r="AI114" s="86"/>
      <c r="AJ114" s="86"/>
      <c r="AK114" s="86"/>
    </row>
    <row r="115" spans="1:37" ht="15" customHeight="1">
      <c r="A115" s="85"/>
      <c r="B115" s="85"/>
      <c r="C115" s="10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86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6"/>
      <c r="AD115" s="86"/>
      <c r="AE115" s="86"/>
      <c r="AF115" s="86"/>
      <c r="AG115" s="86"/>
      <c r="AH115" s="86"/>
      <c r="AI115" s="86"/>
      <c r="AJ115" s="86"/>
      <c r="AK115" s="86"/>
    </row>
    <row r="116" spans="1:37" ht="15.75" customHeight="1">
      <c r="A116" s="85"/>
      <c r="B116" s="85"/>
      <c r="C116" s="88" t="s">
        <v>344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6"/>
      <c r="AD116" s="86"/>
      <c r="AE116" s="86"/>
      <c r="AF116" s="86"/>
      <c r="AG116" s="86"/>
      <c r="AH116" s="86"/>
      <c r="AI116" s="86"/>
      <c r="AJ116" s="86"/>
      <c r="AK116" s="86"/>
    </row>
    <row r="117" spans="1:37" ht="15.75" customHeight="1">
      <c r="A117" s="85"/>
      <c r="B117" s="85"/>
      <c r="C117" s="972" t="s">
        <v>291</v>
      </c>
      <c r="D117" s="968" t="s">
        <v>292</v>
      </c>
      <c r="E117" s="971" t="s">
        <v>293</v>
      </c>
      <c r="F117" s="957"/>
      <c r="G117" s="957"/>
      <c r="H117" s="957"/>
      <c r="I117" s="957"/>
      <c r="J117" s="958"/>
      <c r="K117" s="968" t="s">
        <v>294</v>
      </c>
      <c r="L117" s="968" t="s">
        <v>295</v>
      </c>
      <c r="M117" s="968" t="s">
        <v>296</v>
      </c>
      <c r="N117" s="86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6"/>
      <c r="AD117" s="86"/>
      <c r="AE117" s="86"/>
      <c r="AF117" s="86"/>
      <c r="AG117" s="86"/>
      <c r="AH117" s="86"/>
      <c r="AI117" s="86"/>
      <c r="AJ117" s="86"/>
      <c r="AK117" s="86"/>
    </row>
    <row r="118" spans="1:37" ht="15.75" customHeight="1">
      <c r="A118" s="85"/>
      <c r="B118" s="85"/>
      <c r="C118" s="916"/>
      <c r="D118" s="916"/>
      <c r="E118" s="968" t="s">
        <v>71</v>
      </c>
      <c r="F118" s="970" t="s">
        <v>297</v>
      </c>
      <c r="G118" s="957"/>
      <c r="H118" s="957"/>
      <c r="I118" s="958"/>
      <c r="J118" s="968" t="s">
        <v>318</v>
      </c>
      <c r="K118" s="916"/>
      <c r="L118" s="916"/>
      <c r="M118" s="916"/>
      <c r="N118" s="86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6"/>
      <c r="AD118" s="86"/>
      <c r="AE118" s="86"/>
      <c r="AF118" s="86"/>
      <c r="AG118" s="86"/>
      <c r="AH118" s="86"/>
      <c r="AI118" s="86"/>
      <c r="AJ118" s="86"/>
      <c r="AK118" s="86"/>
    </row>
    <row r="119" spans="1:37" ht="15.75" customHeight="1">
      <c r="A119" s="85"/>
      <c r="B119" s="85"/>
      <c r="C119" s="916"/>
      <c r="D119" s="916"/>
      <c r="E119" s="916"/>
      <c r="F119" s="968" t="s">
        <v>299</v>
      </c>
      <c r="G119" s="971" t="s">
        <v>300</v>
      </c>
      <c r="H119" s="957"/>
      <c r="I119" s="958"/>
      <c r="J119" s="916"/>
      <c r="K119" s="916"/>
      <c r="L119" s="916"/>
      <c r="M119" s="916"/>
      <c r="N119" s="86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6"/>
      <c r="AD119" s="86"/>
      <c r="AE119" s="86"/>
      <c r="AF119" s="86"/>
      <c r="AG119" s="86"/>
      <c r="AH119" s="86"/>
      <c r="AI119" s="86"/>
      <c r="AJ119" s="86"/>
      <c r="AK119" s="86"/>
    </row>
    <row r="120" spans="1:37" ht="15.75" customHeight="1">
      <c r="A120" s="85"/>
      <c r="B120" s="85"/>
      <c r="C120" s="916"/>
      <c r="D120" s="916"/>
      <c r="E120" s="916"/>
      <c r="F120" s="916"/>
      <c r="G120" s="968" t="s">
        <v>76</v>
      </c>
      <c r="H120" s="968" t="s">
        <v>319</v>
      </c>
      <c r="I120" s="968" t="s">
        <v>320</v>
      </c>
      <c r="J120" s="916"/>
      <c r="K120" s="916"/>
      <c r="L120" s="916"/>
      <c r="M120" s="916"/>
      <c r="N120" s="86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:37" ht="15.75" customHeight="1">
      <c r="A121" s="85"/>
      <c r="B121" s="85"/>
      <c r="C121" s="916"/>
      <c r="D121" s="916"/>
      <c r="E121" s="916"/>
      <c r="F121" s="916"/>
      <c r="G121" s="916"/>
      <c r="H121" s="916"/>
      <c r="I121" s="916"/>
      <c r="J121" s="916"/>
      <c r="K121" s="916"/>
      <c r="L121" s="916"/>
      <c r="M121" s="916"/>
      <c r="N121" s="86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6"/>
      <c r="AD121" s="86"/>
      <c r="AE121" s="86"/>
      <c r="AF121" s="86"/>
      <c r="AG121" s="86"/>
      <c r="AH121" s="86"/>
      <c r="AI121" s="86"/>
      <c r="AJ121" s="86"/>
      <c r="AK121" s="86"/>
    </row>
    <row r="122" spans="1:37" ht="15.75" customHeight="1">
      <c r="A122" s="85"/>
      <c r="B122" s="85"/>
      <c r="C122" s="916"/>
      <c r="D122" s="916"/>
      <c r="E122" s="916"/>
      <c r="F122" s="916"/>
      <c r="G122" s="916"/>
      <c r="H122" s="916"/>
      <c r="I122" s="916"/>
      <c r="J122" s="916"/>
      <c r="K122" s="916"/>
      <c r="L122" s="916"/>
      <c r="M122" s="916"/>
      <c r="N122" s="86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6"/>
      <c r="AD122" s="86"/>
      <c r="AE122" s="86"/>
      <c r="AF122" s="86"/>
      <c r="AG122" s="86"/>
      <c r="AH122" s="86"/>
      <c r="AI122" s="86"/>
      <c r="AJ122" s="86"/>
      <c r="AK122" s="86"/>
    </row>
    <row r="123" spans="1:37" ht="3.75" customHeight="1">
      <c r="A123" s="85"/>
      <c r="B123" s="85"/>
      <c r="C123" s="969"/>
      <c r="D123" s="969"/>
      <c r="E123" s="969"/>
      <c r="F123" s="969"/>
      <c r="G123" s="969"/>
      <c r="H123" s="969"/>
      <c r="I123" s="969"/>
      <c r="J123" s="969"/>
      <c r="K123" s="969"/>
      <c r="L123" s="969"/>
      <c r="M123" s="969"/>
      <c r="N123" s="86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6"/>
      <c r="AD123" s="86"/>
      <c r="AE123" s="86"/>
      <c r="AF123" s="86"/>
      <c r="AG123" s="86"/>
      <c r="AH123" s="86"/>
      <c r="AI123" s="86"/>
      <c r="AJ123" s="86"/>
      <c r="AK123" s="86"/>
    </row>
    <row r="124" spans="1:37" ht="15.75" customHeight="1">
      <c r="A124" s="85" t="s">
        <v>303</v>
      </c>
      <c r="B124" s="85" t="s">
        <v>329</v>
      </c>
      <c r="C124" s="89" t="s">
        <v>345</v>
      </c>
      <c r="D124" s="90">
        <v>3</v>
      </c>
      <c r="E124" s="91">
        <f t="shared" ref="E124:E130" si="36">D124*30</f>
        <v>90</v>
      </c>
      <c r="F124" s="91">
        <f t="shared" ref="F124:F130" si="37">G124+H124+I124</f>
        <v>8</v>
      </c>
      <c r="G124" s="91"/>
      <c r="H124" s="91"/>
      <c r="I124" s="91">
        <v>8</v>
      </c>
      <c r="J124" s="91">
        <f t="shared" ref="J124:J130" si="38">E124-F124</f>
        <v>82</v>
      </c>
      <c r="K124" s="92">
        <f t="shared" ref="K124:K130" si="39">F124/15</f>
        <v>0.53333333333333333</v>
      </c>
      <c r="L124" s="91" t="s">
        <v>303</v>
      </c>
      <c r="M124" s="92">
        <f t="shared" ref="M124:M130" si="40">F124/E124*100</f>
        <v>8.8888888888888893</v>
      </c>
      <c r="N124" s="86" t="s">
        <v>336</v>
      </c>
      <c r="O124" s="62" t="s">
        <v>220</v>
      </c>
      <c r="P124" s="93"/>
      <c r="Q124" s="94" t="s">
        <v>117</v>
      </c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6"/>
      <c r="AD124" s="96"/>
      <c r="AE124" s="96"/>
      <c r="AF124" s="96"/>
      <c r="AG124" s="96"/>
      <c r="AH124" s="96"/>
      <c r="AI124" s="96"/>
      <c r="AJ124" s="96"/>
      <c r="AK124" s="96"/>
    </row>
    <row r="125" spans="1:37" ht="15.75" customHeight="1">
      <c r="A125" s="85" t="s">
        <v>35</v>
      </c>
      <c r="B125" s="85" t="s">
        <v>304</v>
      </c>
      <c r="C125" s="89" t="s">
        <v>346</v>
      </c>
      <c r="D125" s="92">
        <v>4</v>
      </c>
      <c r="E125" s="91">
        <f t="shared" si="36"/>
        <v>120</v>
      </c>
      <c r="F125" s="109">
        <f t="shared" si="37"/>
        <v>8</v>
      </c>
      <c r="G125" s="109">
        <v>4</v>
      </c>
      <c r="H125" s="92"/>
      <c r="I125" s="109">
        <v>4</v>
      </c>
      <c r="J125" s="109">
        <f t="shared" si="38"/>
        <v>112</v>
      </c>
      <c r="K125" s="92">
        <f t="shared" si="39"/>
        <v>0.53333333333333333</v>
      </c>
      <c r="L125" s="91" t="s">
        <v>314</v>
      </c>
      <c r="M125" s="92">
        <f t="shared" si="40"/>
        <v>6.666666666666667</v>
      </c>
      <c r="N125" s="86" t="s">
        <v>321</v>
      </c>
      <c r="O125" s="62" t="s">
        <v>88</v>
      </c>
      <c r="P125" s="93"/>
      <c r="Q125" s="94" t="s">
        <v>88</v>
      </c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6"/>
      <c r="AD125" s="96"/>
      <c r="AE125" s="96"/>
      <c r="AF125" s="96"/>
      <c r="AG125" s="96"/>
      <c r="AH125" s="96"/>
      <c r="AI125" s="96"/>
      <c r="AJ125" s="96"/>
      <c r="AK125" s="96"/>
    </row>
    <row r="126" spans="1:37" ht="15.75" customHeight="1">
      <c r="A126" s="85" t="s">
        <v>35</v>
      </c>
      <c r="B126" s="85" t="s">
        <v>329</v>
      </c>
      <c r="C126" s="89" t="s">
        <v>347</v>
      </c>
      <c r="D126" s="92">
        <v>5</v>
      </c>
      <c r="E126" s="91">
        <f t="shared" si="36"/>
        <v>150</v>
      </c>
      <c r="F126" s="91">
        <f t="shared" si="37"/>
        <v>8</v>
      </c>
      <c r="G126" s="91">
        <v>4</v>
      </c>
      <c r="H126" s="91"/>
      <c r="I126" s="91">
        <v>4</v>
      </c>
      <c r="J126" s="91">
        <f t="shared" si="38"/>
        <v>142</v>
      </c>
      <c r="K126" s="92">
        <f t="shared" si="39"/>
        <v>0.53333333333333333</v>
      </c>
      <c r="L126" s="91" t="s">
        <v>307</v>
      </c>
      <c r="M126" s="92">
        <f t="shared" si="40"/>
        <v>5.3333333333333339</v>
      </c>
      <c r="N126" s="86" t="s">
        <v>321</v>
      </c>
      <c r="O126" s="62" t="s">
        <v>125</v>
      </c>
      <c r="P126" s="93"/>
      <c r="Q126" s="94" t="s">
        <v>125</v>
      </c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6"/>
      <c r="AD126" s="96"/>
      <c r="AE126" s="96"/>
      <c r="AF126" s="96"/>
      <c r="AG126" s="96"/>
      <c r="AH126" s="96"/>
      <c r="AI126" s="96"/>
      <c r="AJ126" s="96"/>
      <c r="AK126" s="96"/>
    </row>
    <row r="127" spans="1:37" ht="15.75" customHeight="1">
      <c r="A127" s="85" t="s">
        <v>35</v>
      </c>
      <c r="B127" s="85" t="s">
        <v>329</v>
      </c>
      <c r="C127" s="89" t="s">
        <v>348</v>
      </c>
      <c r="D127" s="92">
        <v>5</v>
      </c>
      <c r="E127" s="91">
        <f t="shared" si="36"/>
        <v>150</v>
      </c>
      <c r="F127" s="91">
        <f t="shared" si="37"/>
        <v>8</v>
      </c>
      <c r="G127" s="91">
        <v>4</v>
      </c>
      <c r="H127" s="91"/>
      <c r="I127" s="91">
        <v>4</v>
      </c>
      <c r="J127" s="91">
        <f t="shared" si="38"/>
        <v>142</v>
      </c>
      <c r="K127" s="92">
        <f t="shared" si="39"/>
        <v>0.53333333333333333</v>
      </c>
      <c r="L127" s="91" t="s">
        <v>314</v>
      </c>
      <c r="M127" s="92">
        <f t="shared" si="40"/>
        <v>5.3333333333333339</v>
      </c>
      <c r="N127" s="86" t="s">
        <v>321</v>
      </c>
      <c r="O127" s="62" t="s">
        <v>88</v>
      </c>
      <c r="P127" s="93"/>
      <c r="Q127" s="94" t="s">
        <v>128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6"/>
      <c r="AD127" s="96"/>
      <c r="AE127" s="96"/>
      <c r="AF127" s="96"/>
      <c r="AG127" s="96"/>
      <c r="AH127" s="96"/>
      <c r="AI127" s="96"/>
      <c r="AJ127" s="96"/>
      <c r="AK127" s="96"/>
    </row>
    <row r="128" spans="1:37" ht="15.75" customHeight="1">
      <c r="A128" s="85" t="s">
        <v>35</v>
      </c>
      <c r="B128" s="85" t="s">
        <v>329</v>
      </c>
      <c r="C128" s="89" t="s">
        <v>349</v>
      </c>
      <c r="D128" s="92">
        <v>5</v>
      </c>
      <c r="E128" s="91">
        <f t="shared" si="36"/>
        <v>150</v>
      </c>
      <c r="F128" s="91">
        <f t="shared" si="37"/>
        <v>14</v>
      </c>
      <c r="G128" s="91">
        <v>8</v>
      </c>
      <c r="H128" s="91">
        <v>6</v>
      </c>
      <c r="I128" s="91"/>
      <c r="J128" s="91">
        <f t="shared" si="38"/>
        <v>136</v>
      </c>
      <c r="K128" s="92">
        <f t="shared" si="39"/>
        <v>0.93333333333333335</v>
      </c>
      <c r="L128" s="91" t="s">
        <v>307</v>
      </c>
      <c r="M128" s="92">
        <f t="shared" si="40"/>
        <v>9.3333333333333339</v>
      </c>
      <c r="N128" s="86" t="s">
        <v>321</v>
      </c>
      <c r="O128" s="62" t="s">
        <v>117</v>
      </c>
      <c r="P128" s="94" t="s">
        <v>350</v>
      </c>
      <c r="Q128" s="94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6"/>
      <c r="AD128" s="96"/>
      <c r="AE128" s="96"/>
      <c r="AF128" s="96"/>
      <c r="AG128" s="96"/>
      <c r="AH128" s="96"/>
      <c r="AI128" s="96"/>
      <c r="AJ128" s="96"/>
      <c r="AK128" s="96"/>
    </row>
    <row r="129" spans="1:37" ht="15.75" customHeight="1">
      <c r="A129" s="85" t="s">
        <v>35</v>
      </c>
      <c r="B129" s="85" t="s">
        <v>304</v>
      </c>
      <c r="C129" s="89" t="s">
        <v>252</v>
      </c>
      <c r="D129" s="92">
        <v>5</v>
      </c>
      <c r="E129" s="91">
        <f t="shared" si="36"/>
        <v>150</v>
      </c>
      <c r="F129" s="91">
        <f t="shared" si="37"/>
        <v>8</v>
      </c>
      <c r="G129" s="91">
        <v>4</v>
      </c>
      <c r="H129" s="91"/>
      <c r="I129" s="91">
        <v>4</v>
      </c>
      <c r="J129" s="91">
        <f t="shared" si="38"/>
        <v>142</v>
      </c>
      <c r="K129" s="92">
        <f t="shared" si="39"/>
        <v>0.53333333333333333</v>
      </c>
      <c r="L129" s="91" t="s">
        <v>307</v>
      </c>
      <c r="M129" s="92">
        <f t="shared" si="40"/>
        <v>5.3333333333333339</v>
      </c>
      <c r="N129" s="86" t="s">
        <v>321</v>
      </c>
      <c r="O129" s="62" t="s">
        <v>88</v>
      </c>
      <c r="P129" s="93"/>
      <c r="Q129" s="94" t="s">
        <v>88</v>
      </c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6"/>
      <c r="AD129" s="96"/>
      <c r="AE129" s="96"/>
      <c r="AF129" s="96"/>
      <c r="AG129" s="96"/>
      <c r="AH129" s="96"/>
      <c r="AI129" s="96"/>
      <c r="AJ129" s="96"/>
      <c r="AK129" s="96"/>
    </row>
    <row r="130" spans="1:37" ht="15" customHeight="1">
      <c r="A130" s="85" t="s">
        <v>303</v>
      </c>
      <c r="B130" s="85" t="s">
        <v>304</v>
      </c>
      <c r="C130" s="89" t="s">
        <v>127</v>
      </c>
      <c r="D130" s="92">
        <v>3</v>
      </c>
      <c r="E130" s="91">
        <f t="shared" si="36"/>
        <v>90</v>
      </c>
      <c r="F130" s="91">
        <f t="shared" si="37"/>
        <v>4</v>
      </c>
      <c r="G130" s="91">
        <v>4</v>
      </c>
      <c r="H130" s="91">
        <v>0</v>
      </c>
      <c r="I130" s="91">
        <v>0</v>
      </c>
      <c r="J130" s="91">
        <f t="shared" si="38"/>
        <v>86</v>
      </c>
      <c r="K130" s="92">
        <f t="shared" si="39"/>
        <v>0.26666666666666666</v>
      </c>
      <c r="L130" s="91" t="s">
        <v>314</v>
      </c>
      <c r="M130" s="92">
        <f t="shared" si="40"/>
        <v>4.4444444444444446</v>
      </c>
      <c r="N130" s="86" t="s">
        <v>351</v>
      </c>
      <c r="O130" s="62" t="s">
        <v>88</v>
      </c>
      <c r="P130" s="93">
        <v>0</v>
      </c>
      <c r="Q130" s="94" t="s">
        <v>323</v>
      </c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6"/>
      <c r="AD130" s="96"/>
      <c r="AE130" s="96"/>
      <c r="AF130" s="96"/>
      <c r="AG130" s="96"/>
      <c r="AH130" s="96"/>
      <c r="AI130" s="96"/>
      <c r="AJ130" s="96"/>
      <c r="AK130" s="96"/>
    </row>
    <row r="131" spans="1:37" ht="15" customHeight="1">
      <c r="A131" s="85"/>
      <c r="B131" s="85"/>
      <c r="C131" s="97" t="s">
        <v>60</v>
      </c>
      <c r="D131" s="98">
        <f t="shared" ref="D131:M131" si="41">SUM(D124:D130)</f>
        <v>30</v>
      </c>
      <c r="E131" s="99">
        <f t="shared" si="41"/>
        <v>900</v>
      </c>
      <c r="F131" s="99">
        <f t="shared" si="41"/>
        <v>58</v>
      </c>
      <c r="G131" s="99">
        <f t="shared" si="41"/>
        <v>28</v>
      </c>
      <c r="H131" s="99">
        <f t="shared" si="41"/>
        <v>6</v>
      </c>
      <c r="I131" s="99">
        <f t="shared" si="41"/>
        <v>24</v>
      </c>
      <c r="J131" s="99">
        <f t="shared" si="41"/>
        <v>842</v>
      </c>
      <c r="K131" s="99">
        <f t="shared" si="41"/>
        <v>3.8666666666666663</v>
      </c>
      <c r="L131" s="99">
        <f t="shared" si="41"/>
        <v>0</v>
      </c>
      <c r="M131" s="99">
        <f t="shared" si="41"/>
        <v>45.333333333333343</v>
      </c>
      <c r="N131" s="86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6"/>
      <c r="AD131" s="86"/>
      <c r="AE131" s="86"/>
      <c r="AF131" s="86"/>
      <c r="AG131" s="86"/>
      <c r="AH131" s="86"/>
      <c r="AI131" s="86"/>
      <c r="AJ131" s="86"/>
      <c r="AK131" s="86"/>
    </row>
    <row r="132" spans="1:37" ht="15" customHeight="1">
      <c r="A132" s="85"/>
      <c r="B132" s="85"/>
      <c r="C132" s="100" t="s">
        <v>316</v>
      </c>
      <c r="D132" s="101">
        <f>30-D131</f>
        <v>0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110" t="s">
        <v>352</v>
      </c>
      <c r="P132" s="110" t="s">
        <v>350</v>
      </c>
      <c r="Q132" s="110" t="s">
        <v>353</v>
      </c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6"/>
      <c r="AD132" s="86"/>
      <c r="AE132" s="86"/>
      <c r="AF132" s="86"/>
      <c r="AG132" s="86"/>
      <c r="AH132" s="86"/>
      <c r="AI132" s="86"/>
      <c r="AJ132" s="86"/>
      <c r="AK132" s="86"/>
    </row>
    <row r="133" spans="1:37" ht="15.75" customHeight="1">
      <c r="A133" s="85"/>
      <c r="B133" s="85"/>
      <c r="C133" s="88" t="s">
        <v>354</v>
      </c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6"/>
      <c r="AD133" s="86"/>
      <c r="AE133" s="86"/>
      <c r="AF133" s="86"/>
      <c r="AG133" s="86"/>
      <c r="AH133" s="86"/>
      <c r="AI133" s="86"/>
      <c r="AJ133" s="86"/>
      <c r="AK133" s="86"/>
    </row>
    <row r="134" spans="1:37" ht="15.75" customHeight="1">
      <c r="A134" s="85"/>
      <c r="B134" s="85"/>
      <c r="C134" s="972" t="s">
        <v>291</v>
      </c>
      <c r="D134" s="968" t="s">
        <v>292</v>
      </c>
      <c r="E134" s="971" t="s">
        <v>293</v>
      </c>
      <c r="F134" s="957"/>
      <c r="G134" s="957"/>
      <c r="H134" s="957"/>
      <c r="I134" s="957"/>
      <c r="J134" s="958"/>
      <c r="K134" s="968" t="s">
        <v>294</v>
      </c>
      <c r="L134" s="968" t="s">
        <v>295</v>
      </c>
      <c r="M134" s="968" t="s">
        <v>296</v>
      </c>
      <c r="N134" s="86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6"/>
      <c r="AD134" s="86"/>
      <c r="AE134" s="86"/>
      <c r="AF134" s="86"/>
      <c r="AG134" s="86"/>
      <c r="AH134" s="86"/>
      <c r="AI134" s="86"/>
      <c r="AJ134" s="86"/>
      <c r="AK134" s="86"/>
    </row>
    <row r="135" spans="1:37" ht="15.75" customHeight="1">
      <c r="A135" s="85"/>
      <c r="B135" s="85"/>
      <c r="C135" s="916"/>
      <c r="D135" s="916"/>
      <c r="E135" s="968" t="s">
        <v>71</v>
      </c>
      <c r="F135" s="970" t="s">
        <v>297</v>
      </c>
      <c r="G135" s="957"/>
      <c r="H135" s="957"/>
      <c r="I135" s="958"/>
      <c r="J135" s="968" t="s">
        <v>318</v>
      </c>
      <c r="K135" s="916"/>
      <c r="L135" s="916"/>
      <c r="M135" s="916"/>
      <c r="N135" s="86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6"/>
      <c r="AD135" s="86"/>
      <c r="AE135" s="86"/>
      <c r="AF135" s="86"/>
      <c r="AG135" s="86"/>
      <c r="AH135" s="86"/>
      <c r="AI135" s="86"/>
      <c r="AJ135" s="86"/>
      <c r="AK135" s="86"/>
    </row>
    <row r="136" spans="1:37" ht="15.75" customHeight="1">
      <c r="A136" s="85"/>
      <c r="B136" s="85"/>
      <c r="C136" s="916"/>
      <c r="D136" s="916"/>
      <c r="E136" s="916"/>
      <c r="F136" s="968" t="s">
        <v>299</v>
      </c>
      <c r="G136" s="971" t="s">
        <v>300</v>
      </c>
      <c r="H136" s="957"/>
      <c r="I136" s="958"/>
      <c r="J136" s="916"/>
      <c r="K136" s="916"/>
      <c r="L136" s="916"/>
      <c r="M136" s="916"/>
      <c r="N136" s="86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6"/>
      <c r="AD136" s="86"/>
      <c r="AE136" s="86"/>
      <c r="AF136" s="86"/>
      <c r="AG136" s="86"/>
      <c r="AH136" s="86"/>
      <c r="AI136" s="86"/>
      <c r="AJ136" s="86"/>
      <c r="AK136" s="86"/>
    </row>
    <row r="137" spans="1:37" ht="15.75" customHeight="1">
      <c r="A137" s="85"/>
      <c r="B137" s="85"/>
      <c r="C137" s="916"/>
      <c r="D137" s="916"/>
      <c r="E137" s="916"/>
      <c r="F137" s="916"/>
      <c r="G137" s="968" t="s">
        <v>76</v>
      </c>
      <c r="H137" s="968" t="s">
        <v>319</v>
      </c>
      <c r="I137" s="968" t="s">
        <v>320</v>
      </c>
      <c r="J137" s="916"/>
      <c r="K137" s="916"/>
      <c r="L137" s="916"/>
      <c r="M137" s="916"/>
      <c r="N137" s="86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1:37" ht="15.75" customHeight="1">
      <c r="A138" s="85"/>
      <c r="B138" s="85"/>
      <c r="C138" s="916"/>
      <c r="D138" s="916"/>
      <c r="E138" s="916"/>
      <c r="F138" s="916"/>
      <c r="G138" s="916"/>
      <c r="H138" s="916"/>
      <c r="I138" s="916"/>
      <c r="J138" s="916"/>
      <c r="K138" s="916"/>
      <c r="L138" s="916"/>
      <c r="M138" s="916"/>
      <c r="N138" s="86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6"/>
      <c r="AD138" s="86"/>
      <c r="AE138" s="86"/>
      <c r="AF138" s="86"/>
      <c r="AG138" s="86"/>
      <c r="AH138" s="86"/>
      <c r="AI138" s="86"/>
      <c r="AJ138" s="86"/>
      <c r="AK138" s="86"/>
    </row>
    <row r="139" spans="1:37" ht="0.75" customHeight="1">
      <c r="A139" s="85"/>
      <c r="B139" s="85"/>
      <c r="C139" s="916"/>
      <c r="D139" s="916"/>
      <c r="E139" s="916"/>
      <c r="F139" s="916"/>
      <c r="G139" s="916"/>
      <c r="H139" s="916"/>
      <c r="I139" s="916"/>
      <c r="J139" s="916"/>
      <c r="K139" s="916"/>
      <c r="L139" s="916"/>
      <c r="M139" s="916"/>
      <c r="N139" s="86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6"/>
      <c r="AD139" s="86"/>
      <c r="AE139" s="86"/>
      <c r="AF139" s="86"/>
      <c r="AG139" s="86"/>
      <c r="AH139" s="86"/>
      <c r="AI139" s="86"/>
      <c r="AJ139" s="86"/>
      <c r="AK139" s="86"/>
    </row>
    <row r="140" spans="1:37" ht="16.5" customHeight="1">
      <c r="A140" s="85"/>
      <c r="B140" s="85"/>
      <c r="C140" s="969"/>
      <c r="D140" s="969"/>
      <c r="E140" s="969"/>
      <c r="F140" s="969"/>
      <c r="G140" s="969"/>
      <c r="H140" s="969"/>
      <c r="I140" s="969"/>
      <c r="J140" s="969"/>
      <c r="K140" s="969"/>
      <c r="L140" s="969"/>
      <c r="M140" s="969"/>
      <c r="N140" s="86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6"/>
      <c r="AD140" s="86"/>
      <c r="AE140" s="86"/>
      <c r="AF140" s="86"/>
      <c r="AG140" s="86"/>
      <c r="AH140" s="86"/>
      <c r="AI140" s="86"/>
      <c r="AJ140" s="86"/>
      <c r="AK140" s="86"/>
    </row>
    <row r="141" spans="1:37" ht="15.75" customHeight="1">
      <c r="A141" s="85" t="s">
        <v>35</v>
      </c>
      <c r="B141" s="85" t="s">
        <v>304</v>
      </c>
      <c r="C141" s="97" t="s">
        <v>184</v>
      </c>
      <c r="D141" s="90">
        <v>6</v>
      </c>
      <c r="E141" s="91">
        <f t="shared" ref="E141:E148" si="42">D141*30</f>
        <v>180</v>
      </c>
      <c r="F141" s="91">
        <f t="shared" ref="F141:F148" si="43">G141+H141+I141</f>
        <v>0</v>
      </c>
      <c r="G141" s="91"/>
      <c r="H141" s="91"/>
      <c r="I141" s="91"/>
      <c r="J141" s="91">
        <f t="shared" ref="J141:J148" si="44">E141-F141</f>
        <v>180</v>
      </c>
      <c r="K141" s="92">
        <f t="shared" ref="K141:K145" si="45">F141/13</f>
        <v>0</v>
      </c>
      <c r="L141" s="91" t="s">
        <v>314</v>
      </c>
      <c r="M141" s="92">
        <f>F141/E141*100</f>
        <v>0</v>
      </c>
      <c r="N141" s="86" t="s">
        <v>321</v>
      </c>
      <c r="O141" s="62" t="s">
        <v>220</v>
      </c>
      <c r="P141" s="94"/>
      <c r="Q141" s="94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6"/>
      <c r="AD141" s="96"/>
      <c r="AE141" s="96"/>
      <c r="AF141" s="96"/>
      <c r="AG141" s="96"/>
      <c r="AH141" s="96"/>
      <c r="AI141" s="96"/>
      <c r="AJ141" s="96"/>
      <c r="AK141" s="96"/>
    </row>
    <row r="142" spans="1:37" ht="15.75" customHeight="1">
      <c r="A142" s="85"/>
      <c r="B142" s="85"/>
      <c r="C142" s="89"/>
      <c r="D142" s="92"/>
      <c r="E142" s="91">
        <f t="shared" si="42"/>
        <v>0</v>
      </c>
      <c r="F142" s="91">
        <f t="shared" si="43"/>
        <v>0</v>
      </c>
      <c r="G142" s="91"/>
      <c r="H142" s="91"/>
      <c r="I142" s="91"/>
      <c r="J142" s="91">
        <f t="shared" si="44"/>
        <v>0</v>
      </c>
      <c r="K142" s="92">
        <f t="shared" si="45"/>
        <v>0</v>
      </c>
      <c r="L142" s="91"/>
      <c r="M142" s="92"/>
      <c r="N142" s="86" t="s">
        <v>321</v>
      </c>
      <c r="O142" s="62"/>
      <c r="P142" s="94"/>
      <c r="Q142" s="94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6"/>
      <c r="AD142" s="96"/>
      <c r="AE142" s="96"/>
      <c r="AF142" s="96"/>
      <c r="AG142" s="96"/>
      <c r="AH142" s="96"/>
      <c r="AI142" s="96"/>
      <c r="AJ142" s="96"/>
      <c r="AK142" s="96"/>
    </row>
    <row r="143" spans="1:37" ht="15.75" customHeight="1">
      <c r="A143" s="85" t="s">
        <v>35</v>
      </c>
      <c r="B143" s="85" t="s">
        <v>304</v>
      </c>
      <c r="C143" s="89" t="s">
        <v>58</v>
      </c>
      <c r="D143" s="111">
        <v>10.5</v>
      </c>
      <c r="E143" s="91">
        <f t="shared" si="42"/>
        <v>315</v>
      </c>
      <c r="F143" s="91">
        <f t="shared" si="43"/>
        <v>0</v>
      </c>
      <c r="G143" s="91"/>
      <c r="H143" s="91"/>
      <c r="I143" s="91"/>
      <c r="J143" s="91">
        <f t="shared" si="44"/>
        <v>315</v>
      </c>
      <c r="K143" s="92">
        <f t="shared" si="45"/>
        <v>0</v>
      </c>
      <c r="L143" s="91" t="s">
        <v>307</v>
      </c>
      <c r="M143" s="92">
        <f t="shared" ref="M143:M148" si="46">F143/E143*100</f>
        <v>0</v>
      </c>
      <c r="N143" s="86" t="s">
        <v>321</v>
      </c>
      <c r="O143" s="62"/>
      <c r="P143" s="94"/>
      <c r="Q143" s="94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6"/>
      <c r="AD143" s="96"/>
      <c r="AE143" s="96"/>
      <c r="AF143" s="96"/>
      <c r="AG143" s="96"/>
      <c r="AH143" s="96"/>
      <c r="AI143" s="96"/>
      <c r="AJ143" s="96"/>
      <c r="AK143" s="96"/>
    </row>
    <row r="144" spans="1:37" ht="15.75" customHeight="1">
      <c r="A144" s="85" t="s">
        <v>303</v>
      </c>
      <c r="B144" s="85" t="s">
        <v>329</v>
      </c>
      <c r="C144" s="89" t="s">
        <v>355</v>
      </c>
      <c r="D144" s="92">
        <v>3</v>
      </c>
      <c r="E144" s="91">
        <f t="shared" si="42"/>
        <v>90</v>
      </c>
      <c r="F144" s="91">
        <f t="shared" si="43"/>
        <v>8</v>
      </c>
      <c r="G144" s="91"/>
      <c r="H144" s="91"/>
      <c r="I144" s="91">
        <v>8</v>
      </c>
      <c r="J144" s="91">
        <f t="shared" si="44"/>
        <v>82</v>
      </c>
      <c r="K144" s="92">
        <f t="shared" si="45"/>
        <v>0.61538461538461542</v>
      </c>
      <c r="L144" s="91" t="s">
        <v>314</v>
      </c>
      <c r="M144" s="92">
        <f t="shared" si="46"/>
        <v>8.8888888888888893</v>
      </c>
      <c r="N144" s="86" t="s">
        <v>336</v>
      </c>
      <c r="O144" s="62" t="s">
        <v>220</v>
      </c>
      <c r="P144" s="94"/>
      <c r="Q144" s="94" t="s">
        <v>117</v>
      </c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6"/>
      <c r="AD144" s="96"/>
      <c r="AE144" s="96"/>
      <c r="AF144" s="96"/>
      <c r="AG144" s="96"/>
      <c r="AH144" s="96"/>
      <c r="AI144" s="96"/>
      <c r="AJ144" s="96"/>
      <c r="AK144" s="96"/>
    </row>
    <row r="145" spans="1:37" ht="15.75" customHeight="1">
      <c r="A145" s="85" t="s">
        <v>35</v>
      </c>
      <c r="B145" s="85" t="s">
        <v>304</v>
      </c>
      <c r="C145" s="89" t="s">
        <v>356</v>
      </c>
      <c r="D145" s="92">
        <v>4</v>
      </c>
      <c r="E145" s="91">
        <f t="shared" si="42"/>
        <v>120</v>
      </c>
      <c r="F145" s="91">
        <f t="shared" si="43"/>
        <v>18</v>
      </c>
      <c r="G145" s="91">
        <v>8</v>
      </c>
      <c r="H145" s="91">
        <v>10</v>
      </c>
      <c r="I145" s="91"/>
      <c r="J145" s="91">
        <f t="shared" si="44"/>
        <v>102</v>
      </c>
      <c r="K145" s="92">
        <f t="shared" si="45"/>
        <v>1.3846153846153846</v>
      </c>
      <c r="L145" s="91" t="s">
        <v>307</v>
      </c>
      <c r="M145" s="92">
        <f t="shared" si="46"/>
        <v>15</v>
      </c>
      <c r="N145" s="86" t="s">
        <v>321</v>
      </c>
      <c r="O145" s="62" t="s">
        <v>117</v>
      </c>
      <c r="P145" s="94" t="s">
        <v>357</v>
      </c>
      <c r="Q145" s="94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6"/>
      <c r="AD145" s="96"/>
      <c r="AE145" s="96"/>
      <c r="AF145" s="96"/>
      <c r="AG145" s="96"/>
      <c r="AH145" s="96"/>
      <c r="AI145" s="96"/>
      <c r="AJ145" s="96"/>
      <c r="AK145" s="96"/>
    </row>
    <row r="146" spans="1:37" ht="15" customHeight="1">
      <c r="A146" s="85" t="s">
        <v>35</v>
      </c>
      <c r="B146" s="85" t="s">
        <v>304</v>
      </c>
      <c r="C146" s="103" t="s">
        <v>172</v>
      </c>
      <c r="D146" s="92">
        <v>1</v>
      </c>
      <c r="E146" s="91">
        <f t="shared" si="42"/>
        <v>30</v>
      </c>
      <c r="F146" s="91">
        <f t="shared" si="43"/>
        <v>0</v>
      </c>
      <c r="G146" s="91"/>
      <c r="H146" s="91"/>
      <c r="I146" s="91"/>
      <c r="J146" s="91">
        <f t="shared" si="44"/>
        <v>30</v>
      </c>
      <c r="K146" s="92">
        <f>F146/15</f>
        <v>0</v>
      </c>
      <c r="L146" s="104" t="s">
        <v>314</v>
      </c>
      <c r="M146" s="92">
        <f t="shared" si="46"/>
        <v>0</v>
      </c>
      <c r="N146" s="86" t="s">
        <v>321</v>
      </c>
      <c r="O146" s="62"/>
      <c r="P146" s="94"/>
      <c r="Q146" s="94" t="s">
        <v>143</v>
      </c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6"/>
      <c r="AD146" s="96"/>
      <c r="AE146" s="96"/>
      <c r="AF146" s="96"/>
      <c r="AG146" s="96"/>
      <c r="AH146" s="96"/>
      <c r="AI146" s="96"/>
      <c r="AJ146" s="96"/>
      <c r="AK146" s="96"/>
    </row>
    <row r="147" spans="1:37" ht="29.25" customHeight="1">
      <c r="A147" s="85" t="s">
        <v>35</v>
      </c>
      <c r="B147" s="85" t="s">
        <v>329</v>
      </c>
      <c r="C147" s="89" t="s">
        <v>358</v>
      </c>
      <c r="D147" s="92">
        <v>5</v>
      </c>
      <c r="E147" s="91">
        <f t="shared" si="42"/>
        <v>150</v>
      </c>
      <c r="F147" s="91">
        <f t="shared" si="43"/>
        <v>18</v>
      </c>
      <c r="G147" s="91">
        <v>8</v>
      </c>
      <c r="H147" s="91"/>
      <c r="I147" s="91">
        <v>10</v>
      </c>
      <c r="J147" s="91">
        <f t="shared" si="44"/>
        <v>132</v>
      </c>
      <c r="K147" s="92">
        <f t="shared" ref="K147:K148" si="47">F147/13</f>
        <v>1.3846153846153846</v>
      </c>
      <c r="L147" s="91" t="s">
        <v>307</v>
      </c>
      <c r="M147" s="92">
        <f t="shared" si="46"/>
        <v>12</v>
      </c>
      <c r="N147" s="86" t="s">
        <v>321</v>
      </c>
      <c r="O147" s="62" t="s">
        <v>117</v>
      </c>
      <c r="P147" s="94"/>
      <c r="Q147" s="94" t="s">
        <v>357</v>
      </c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6"/>
      <c r="AD147" s="96"/>
      <c r="AE147" s="96"/>
      <c r="AF147" s="96"/>
      <c r="AG147" s="96"/>
      <c r="AH147" s="96"/>
      <c r="AI147" s="96"/>
      <c r="AJ147" s="96"/>
      <c r="AK147" s="96"/>
    </row>
    <row r="148" spans="1:37" ht="25.5" customHeight="1">
      <c r="A148" s="85" t="s">
        <v>35</v>
      </c>
      <c r="B148" s="85" t="s">
        <v>329</v>
      </c>
      <c r="C148" s="89" t="s">
        <v>359</v>
      </c>
      <c r="D148" s="92">
        <v>5</v>
      </c>
      <c r="E148" s="91">
        <f t="shared" si="42"/>
        <v>150</v>
      </c>
      <c r="F148" s="91">
        <f t="shared" si="43"/>
        <v>8</v>
      </c>
      <c r="G148" s="91">
        <v>8</v>
      </c>
      <c r="H148" s="91"/>
      <c r="I148" s="91">
        <v>0</v>
      </c>
      <c r="J148" s="91">
        <f t="shared" si="44"/>
        <v>142</v>
      </c>
      <c r="K148" s="92">
        <f t="shared" si="47"/>
        <v>0.61538461538461542</v>
      </c>
      <c r="L148" s="91" t="s">
        <v>307</v>
      </c>
      <c r="M148" s="92">
        <f t="shared" si="46"/>
        <v>5.3333333333333339</v>
      </c>
      <c r="N148" s="86" t="s">
        <v>321</v>
      </c>
      <c r="O148" s="62" t="s">
        <v>117</v>
      </c>
      <c r="P148" s="94"/>
      <c r="Q148" s="94" t="s">
        <v>220</v>
      </c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6"/>
      <c r="AD148" s="96"/>
      <c r="AE148" s="96"/>
      <c r="AF148" s="96"/>
      <c r="AG148" s="96"/>
      <c r="AH148" s="96"/>
      <c r="AI148" s="96"/>
      <c r="AJ148" s="96"/>
      <c r="AK148" s="96"/>
    </row>
    <row r="149" spans="1:37" ht="15.75" customHeight="1">
      <c r="A149" s="85"/>
      <c r="B149" s="85"/>
      <c r="C149" s="97" t="s">
        <v>60</v>
      </c>
      <c r="D149" s="98">
        <f t="shared" ref="D149:M149" si="48">SUM(D141:D148)</f>
        <v>34.5</v>
      </c>
      <c r="E149" s="99">
        <f t="shared" si="48"/>
        <v>1035</v>
      </c>
      <c r="F149" s="99">
        <f t="shared" si="48"/>
        <v>52</v>
      </c>
      <c r="G149" s="99">
        <f t="shared" si="48"/>
        <v>24</v>
      </c>
      <c r="H149" s="99">
        <f t="shared" si="48"/>
        <v>10</v>
      </c>
      <c r="I149" s="99">
        <f t="shared" si="48"/>
        <v>18</v>
      </c>
      <c r="J149" s="99">
        <f t="shared" si="48"/>
        <v>983</v>
      </c>
      <c r="K149" s="99">
        <f t="shared" si="48"/>
        <v>4</v>
      </c>
      <c r="L149" s="99">
        <f t="shared" si="48"/>
        <v>0</v>
      </c>
      <c r="M149" s="99">
        <f t="shared" si="48"/>
        <v>41.222222222222221</v>
      </c>
      <c r="N149" s="86"/>
      <c r="O149" s="62" t="s">
        <v>262</v>
      </c>
      <c r="P149" s="94" t="s">
        <v>357</v>
      </c>
      <c r="Q149" s="94" t="s">
        <v>118</v>
      </c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6"/>
      <c r="AD149" s="86"/>
      <c r="AE149" s="86"/>
      <c r="AF149" s="86"/>
      <c r="AG149" s="86"/>
      <c r="AH149" s="86"/>
      <c r="AI149" s="86"/>
      <c r="AJ149" s="86"/>
      <c r="AK149" s="86"/>
    </row>
    <row r="150" spans="1:37" ht="15.75" customHeight="1">
      <c r="A150" s="85"/>
      <c r="B150" s="85"/>
      <c r="C150" s="100" t="s">
        <v>316</v>
      </c>
      <c r="D150" s="102">
        <f>30-D149</f>
        <v>-4.5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6"/>
      <c r="AD150" s="86"/>
      <c r="AE150" s="86"/>
      <c r="AF150" s="86"/>
      <c r="AG150" s="86"/>
      <c r="AH150" s="86"/>
      <c r="AI150" s="86"/>
      <c r="AJ150" s="86"/>
      <c r="AK150" s="86"/>
    </row>
    <row r="151" spans="1:37" ht="15.75" customHeight="1">
      <c r="A151" s="85"/>
      <c r="B151" s="85"/>
      <c r="C151" s="88"/>
      <c r="D151" s="112">
        <f t="shared" ref="D151:F151" si="49">D16+D34+D54+D72+D94+D111+D131+D149</f>
        <v>240</v>
      </c>
      <c r="E151" s="112">
        <f t="shared" si="49"/>
        <v>7200</v>
      </c>
      <c r="F151" s="112">
        <f t="shared" si="49"/>
        <v>490</v>
      </c>
      <c r="G151" s="86"/>
      <c r="H151" s="86"/>
      <c r="I151" s="86"/>
      <c r="J151" s="86"/>
      <c r="K151" s="86"/>
      <c r="L151" s="86"/>
      <c r="M151" s="86"/>
      <c r="N151" s="86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6"/>
      <c r="AD151" s="86"/>
      <c r="AE151" s="86"/>
      <c r="AF151" s="86"/>
      <c r="AG151" s="86"/>
      <c r="AH151" s="86"/>
      <c r="AI151" s="86"/>
      <c r="AJ151" s="86"/>
      <c r="AK151" s="86"/>
    </row>
    <row r="152" spans="1:37" ht="15.75" customHeight="1">
      <c r="A152" s="85"/>
      <c r="B152" s="85"/>
      <c r="C152" s="88" t="s">
        <v>60</v>
      </c>
      <c r="D152" s="113">
        <f t="shared" ref="D152:E152" si="50">D153+D154</f>
        <v>240</v>
      </c>
      <c r="E152" s="113">
        <f t="shared" si="50"/>
        <v>7200</v>
      </c>
      <c r="F152" s="114">
        <f>E152/$E$152*100</f>
        <v>100</v>
      </c>
      <c r="G152" s="115"/>
      <c r="H152" s="116"/>
      <c r="I152" s="116"/>
      <c r="J152" s="116"/>
      <c r="K152" s="86"/>
      <c r="L152" s="86" t="s">
        <v>321</v>
      </c>
      <c r="M152" s="86">
        <f t="shared" ref="M152:M161" si="51">SUMIF($N$10:$N$149,L152,$D$10:$D$149)</f>
        <v>128</v>
      </c>
      <c r="N152" s="117"/>
      <c r="O152" s="87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6"/>
      <c r="AD152" s="86"/>
      <c r="AE152" s="86"/>
      <c r="AF152" s="86"/>
      <c r="AG152" s="86"/>
      <c r="AH152" s="86"/>
      <c r="AI152" s="86"/>
      <c r="AJ152" s="86"/>
      <c r="AK152" s="86"/>
    </row>
    <row r="153" spans="1:37" ht="15.75" customHeight="1">
      <c r="A153" s="85"/>
      <c r="B153" s="85" t="s">
        <v>304</v>
      </c>
      <c r="C153" s="88" t="s">
        <v>360</v>
      </c>
      <c r="D153" s="118">
        <f t="shared" ref="D153:D154" si="52">SUMIF(B$10:B$148,B153,D$10:D$148)</f>
        <v>179.5</v>
      </c>
      <c r="E153" s="85">
        <f t="shared" ref="E153:E154" si="53">D153*30</f>
        <v>5385</v>
      </c>
      <c r="F153" s="114">
        <f t="shared" ref="F153:F154" si="54">E153/E$152*100</f>
        <v>74.791666666666671</v>
      </c>
      <c r="G153" s="85"/>
      <c r="H153" s="86"/>
      <c r="I153" s="119"/>
      <c r="J153" s="119"/>
      <c r="K153" s="86"/>
      <c r="L153" s="86" t="s">
        <v>311</v>
      </c>
      <c r="M153" s="86">
        <f t="shared" si="51"/>
        <v>29.5</v>
      </c>
      <c r="N153" s="117"/>
      <c r="O153" s="87"/>
      <c r="P153" s="86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6"/>
      <c r="AD153" s="86"/>
      <c r="AE153" s="86"/>
      <c r="AF153" s="86"/>
      <c r="AG153" s="86"/>
      <c r="AH153" s="86"/>
      <c r="AI153" s="86"/>
      <c r="AJ153" s="86"/>
      <c r="AK153" s="86"/>
    </row>
    <row r="154" spans="1:37" ht="15.75" customHeight="1">
      <c r="A154" s="85"/>
      <c r="B154" s="85" t="s">
        <v>329</v>
      </c>
      <c r="C154" s="88" t="s">
        <v>280</v>
      </c>
      <c r="D154" s="114">
        <f t="shared" si="52"/>
        <v>60.5</v>
      </c>
      <c r="E154" s="85">
        <f t="shared" si="53"/>
        <v>1815</v>
      </c>
      <c r="F154" s="114">
        <f t="shared" si="54"/>
        <v>25.208333333333332</v>
      </c>
      <c r="G154" s="85"/>
      <c r="H154" s="86"/>
      <c r="I154" s="86"/>
      <c r="J154" s="86"/>
      <c r="K154" s="86"/>
      <c r="L154" s="86" t="s">
        <v>305</v>
      </c>
      <c r="M154" s="86">
        <f t="shared" si="51"/>
        <v>18.5</v>
      </c>
      <c r="N154" s="117"/>
      <c r="O154" s="87"/>
      <c r="P154" s="86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6"/>
      <c r="AD154" s="86"/>
      <c r="AE154" s="86"/>
      <c r="AF154" s="86"/>
      <c r="AG154" s="86"/>
      <c r="AH154" s="86"/>
      <c r="AI154" s="86"/>
      <c r="AJ154" s="86"/>
      <c r="AK154" s="86"/>
    </row>
    <row r="155" spans="1:37" ht="15.75" customHeight="1">
      <c r="A155" s="85"/>
      <c r="B155" s="85"/>
      <c r="C155" s="88"/>
      <c r="D155" s="85"/>
      <c r="E155" s="85"/>
      <c r="F155" s="85"/>
      <c r="G155" s="85"/>
      <c r="H155" s="86"/>
      <c r="I155" s="86"/>
      <c r="J155" s="86"/>
      <c r="K155" s="86"/>
      <c r="L155" s="86" t="s">
        <v>308</v>
      </c>
      <c r="M155" s="86">
        <f t="shared" si="51"/>
        <v>11</v>
      </c>
      <c r="N155" s="117"/>
      <c r="O155" s="87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1:37" ht="15.75" customHeight="1">
      <c r="A156" s="85"/>
      <c r="B156" s="85"/>
      <c r="C156" s="88" t="s">
        <v>361</v>
      </c>
      <c r="D156" s="120">
        <f t="shared" ref="D156:E156" si="55">D157+D158</f>
        <v>96</v>
      </c>
      <c r="E156" s="120">
        <f t="shared" si="55"/>
        <v>2880</v>
      </c>
      <c r="F156" s="114">
        <f>E156/$E$156*100</f>
        <v>100</v>
      </c>
      <c r="G156" s="85"/>
      <c r="H156" s="86"/>
      <c r="I156" s="86"/>
      <c r="J156" s="86"/>
      <c r="K156" s="86"/>
      <c r="L156" s="86" t="s">
        <v>332</v>
      </c>
      <c r="M156" s="86">
        <f t="shared" si="51"/>
        <v>9</v>
      </c>
      <c r="N156" s="117"/>
      <c r="O156" s="87"/>
      <c r="P156" s="86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6"/>
      <c r="AD156" s="86"/>
      <c r="AE156" s="86"/>
      <c r="AF156" s="86"/>
      <c r="AG156" s="86"/>
      <c r="AH156" s="86"/>
      <c r="AI156" s="86"/>
      <c r="AJ156" s="86"/>
      <c r="AK156" s="86"/>
    </row>
    <row r="157" spans="1:37" ht="15.75" customHeight="1">
      <c r="A157" s="85" t="s">
        <v>303</v>
      </c>
      <c r="B157" s="85" t="s">
        <v>304</v>
      </c>
      <c r="C157" s="88" t="s">
        <v>360</v>
      </c>
      <c r="D157" s="85">
        <f t="shared" ref="D157:D158" si="56">SUMIFS(D$10:D$148,A$10:A$148,A157,B$10:B$148,B157)</f>
        <v>75.5</v>
      </c>
      <c r="E157" s="85">
        <f t="shared" ref="E157:E158" si="57">D157*30</f>
        <v>2265</v>
      </c>
      <c r="F157" s="114">
        <f t="shared" ref="F157:F158" si="58">E157/E$156*100</f>
        <v>78.645833333333343</v>
      </c>
      <c r="G157" s="85"/>
      <c r="H157" s="86"/>
      <c r="I157" s="86"/>
      <c r="J157" s="86"/>
      <c r="K157" s="86"/>
      <c r="L157" s="86" t="s">
        <v>336</v>
      </c>
      <c r="M157" s="86">
        <f t="shared" si="51"/>
        <v>13</v>
      </c>
      <c r="N157" s="117"/>
      <c r="O157" s="87"/>
      <c r="P157" s="86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6"/>
      <c r="AD157" s="86"/>
      <c r="AE157" s="86"/>
      <c r="AF157" s="86"/>
      <c r="AG157" s="86"/>
      <c r="AH157" s="86"/>
      <c r="AI157" s="86"/>
      <c r="AJ157" s="86"/>
      <c r="AK157" s="86"/>
    </row>
    <row r="158" spans="1:37" ht="15.75" customHeight="1">
      <c r="A158" s="85" t="s">
        <v>303</v>
      </c>
      <c r="B158" s="85" t="s">
        <v>329</v>
      </c>
      <c r="C158" s="88" t="s">
        <v>280</v>
      </c>
      <c r="D158" s="85">
        <f t="shared" si="56"/>
        <v>20.5</v>
      </c>
      <c r="E158" s="85">
        <f t="shared" si="57"/>
        <v>615</v>
      </c>
      <c r="F158" s="114">
        <f t="shared" si="58"/>
        <v>21.354166666666664</v>
      </c>
      <c r="G158" s="85"/>
      <c r="H158" s="86"/>
      <c r="I158" s="86"/>
      <c r="J158" s="86"/>
      <c r="K158" s="86"/>
      <c r="L158" s="86" t="s">
        <v>351</v>
      </c>
      <c r="M158" s="86">
        <f t="shared" si="51"/>
        <v>3</v>
      </c>
      <c r="N158" s="86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6"/>
      <c r="AD158" s="86"/>
      <c r="AE158" s="86"/>
      <c r="AF158" s="86"/>
      <c r="AG158" s="86"/>
      <c r="AH158" s="86"/>
      <c r="AI158" s="86"/>
      <c r="AJ158" s="86"/>
      <c r="AK158" s="86"/>
    </row>
    <row r="159" spans="1:37" ht="15.75" customHeight="1">
      <c r="A159" s="85"/>
      <c r="B159" s="85"/>
      <c r="C159" s="88" t="s">
        <v>362</v>
      </c>
      <c r="D159" s="120">
        <f t="shared" ref="D159:F159" si="59">D160+D161</f>
        <v>144</v>
      </c>
      <c r="E159" s="120">
        <f t="shared" si="59"/>
        <v>4320</v>
      </c>
      <c r="F159" s="120">
        <f t="shared" si="59"/>
        <v>100</v>
      </c>
      <c r="G159" s="86"/>
      <c r="H159" s="86"/>
      <c r="I159" s="86"/>
      <c r="J159" s="86"/>
      <c r="K159" s="86"/>
      <c r="L159" s="86" t="s">
        <v>328</v>
      </c>
      <c r="M159" s="86">
        <f t="shared" si="51"/>
        <v>10</v>
      </c>
      <c r="N159" s="86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6"/>
      <c r="AD159" s="86"/>
      <c r="AE159" s="86"/>
      <c r="AF159" s="86"/>
      <c r="AG159" s="86"/>
      <c r="AH159" s="86"/>
      <c r="AI159" s="86"/>
      <c r="AJ159" s="86"/>
      <c r="AK159" s="86"/>
    </row>
    <row r="160" spans="1:37" ht="15.75" customHeight="1">
      <c r="A160" s="85" t="s">
        <v>35</v>
      </c>
      <c r="B160" s="85" t="s">
        <v>304</v>
      </c>
      <c r="C160" s="88" t="s">
        <v>360</v>
      </c>
      <c r="D160" s="85">
        <f t="shared" ref="D160:D161" si="60">SUMIFS(D$10:D$148,A$10:A$148,A160,B$10:B$148,B160)</f>
        <v>104</v>
      </c>
      <c r="E160" s="85">
        <f t="shared" ref="E160:E161" si="61">D160*30</f>
        <v>3120</v>
      </c>
      <c r="F160" s="86">
        <f t="shared" ref="F160:F161" si="62">E160/E$159*100</f>
        <v>72.222222222222214</v>
      </c>
      <c r="G160" s="86"/>
      <c r="H160" s="86"/>
      <c r="I160" s="86"/>
      <c r="J160" s="86"/>
      <c r="K160" s="86"/>
      <c r="L160" s="86" t="s">
        <v>309</v>
      </c>
      <c r="M160" s="86">
        <f t="shared" si="51"/>
        <v>12</v>
      </c>
      <c r="N160" s="86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6"/>
      <c r="AD160" s="86"/>
      <c r="AE160" s="86"/>
      <c r="AF160" s="86"/>
      <c r="AG160" s="86"/>
      <c r="AH160" s="86"/>
      <c r="AI160" s="86"/>
      <c r="AJ160" s="86"/>
      <c r="AK160" s="86"/>
    </row>
    <row r="161" spans="1:37" ht="15.75" customHeight="1">
      <c r="A161" s="85" t="s">
        <v>35</v>
      </c>
      <c r="B161" s="85" t="s">
        <v>329</v>
      </c>
      <c r="C161" s="88" t="s">
        <v>280</v>
      </c>
      <c r="D161" s="85">
        <f t="shared" si="60"/>
        <v>40</v>
      </c>
      <c r="E161" s="85">
        <f t="shared" si="61"/>
        <v>1200</v>
      </c>
      <c r="F161" s="86">
        <f t="shared" si="62"/>
        <v>27.777777777777779</v>
      </c>
      <c r="G161" s="86"/>
      <c r="H161" s="86"/>
      <c r="I161" s="86"/>
      <c r="J161" s="86"/>
      <c r="K161" s="86"/>
      <c r="L161" s="86" t="s">
        <v>307</v>
      </c>
      <c r="M161" s="86">
        <f t="shared" si="51"/>
        <v>6</v>
      </c>
      <c r="N161" s="86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6"/>
      <c r="AD161" s="86"/>
      <c r="AE161" s="86"/>
      <c r="AF161" s="86"/>
      <c r="AG161" s="86"/>
      <c r="AH161" s="86"/>
      <c r="AI161" s="86"/>
      <c r="AJ161" s="86"/>
      <c r="AK161" s="86"/>
    </row>
    <row r="162" spans="1:37" ht="15.75" customHeight="1">
      <c r="A162" s="85"/>
      <c r="B162" s="85"/>
      <c r="C162" s="88"/>
      <c r="D162" s="86"/>
      <c r="E162" s="86"/>
      <c r="F162" s="86"/>
      <c r="G162" s="86"/>
      <c r="H162" s="86"/>
      <c r="I162" s="86"/>
      <c r="J162" s="86"/>
      <c r="K162" s="86"/>
      <c r="L162" s="86"/>
      <c r="M162" s="86">
        <f>SUM(M152:M161)</f>
        <v>240</v>
      </c>
      <c r="N162" s="86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</row>
    <row r="163" spans="1:37" ht="15.75" customHeight="1">
      <c r="A163" s="85"/>
      <c r="B163" s="85"/>
      <c r="C163" s="88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</row>
    <row r="164" spans="1:37" ht="15.75" customHeight="1">
      <c r="A164" s="85"/>
      <c r="B164" s="85"/>
      <c r="C164" s="88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</row>
    <row r="165" spans="1:37" ht="15.75" customHeight="1">
      <c r="A165" s="85"/>
      <c r="B165" s="85"/>
      <c r="C165" s="88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</row>
    <row r="166" spans="1:37" ht="15.75" customHeight="1">
      <c r="A166" s="85"/>
      <c r="B166" s="85"/>
      <c r="C166" s="88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</row>
    <row r="167" spans="1:37" ht="15.75" customHeight="1">
      <c r="A167" s="85"/>
      <c r="B167" s="85"/>
      <c r="C167" s="88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</row>
    <row r="168" spans="1:37" ht="15.75" customHeight="1">
      <c r="A168" s="85"/>
      <c r="B168" s="85"/>
      <c r="C168" s="88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</row>
    <row r="169" spans="1:37" ht="15.75" customHeight="1">
      <c r="A169" s="85"/>
      <c r="B169" s="85"/>
      <c r="C169" s="88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</row>
    <row r="170" spans="1:37" ht="15.75" customHeight="1">
      <c r="A170" s="85"/>
      <c r="B170" s="85"/>
      <c r="C170" s="88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</row>
    <row r="171" spans="1:37" ht="15.75" customHeight="1">
      <c r="A171" s="85"/>
      <c r="B171" s="85"/>
      <c r="C171" s="8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</row>
    <row r="172" spans="1:37" ht="15.75" customHeight="1">
      <c r="A172" s="85"/>
      <c r="B172" s="85"/>
      <c r="C172" s="88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</row>
    <row r="173" spans="1:37" ht="15.75" customHeight="1">
      <c r="A173" s="85"/>
      <c r="B173" s="85"/>
      <c r="C173" s="88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</row>
    <row r="174" spans="1:37" ht="15.75" customHeight="1">
      <c r="A174" s="85"/>
      <c r="B174" s="85"/>
      <c r="C174" s="88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</row>
    <row r="175" spans="1:37" ht="15.75" customHeight="1">
      <c r="A175" s="85"/>
      <c r="B175" s="85"/>
      <c r="C175" s="88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</row>
    <row r="176" spans="1:37" ht="15.75" customHeight="1">
      <c r="A176" s="85"/>
      <c r="B176" s="85"/>
      <c r="C176" s="88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</row>
    <row r="177" spans="1:37" ht="15.75" customHeight="1">
      <c r="A177" s="85"/>
      <c r="B177" s="85"/>
      <c r="C177" s="88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</row>
    <row r="178" spans="1:37" ht="15.75" customHeight="1">
      <c r="A178" s="85"/>
      <c r="B178" s="85"/>
      <c r="C178" s="88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</row>
    <row r="179" spans="1:37" ht="15.75" customHeight="1">
      <c r="A179" s="85"/>
      <c r="B179" s="85"/>
      <c r="C179" s="88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</row>
    <row r="180" spans="1:37" ht="15.75" customHeight="1">
      <c r="A180" s="85"/>
      <c r="B180" s="85"/>
      <c r="C180" s="88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</row>
    <row r="181" spans="1:37" ht="15.75" customHeight="1">
      <c r="A181" s="85"/>
      <c r="B181" s="85"/>
      <c r="C181" s="88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</row>
    <row r="182" spans="1:37" ht="15.75" customHeight="1">
      <c r="A182" s="85"/>
      <c r="B182" s="85"/>
      <c r="C182" s="88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</row>
    <row r="183" spans="1:37" ht="15.75" customHeight="1">
      <c r="A183" s="85"/>
      <c r="B183" s="85"/>
      <c r="C183" s="88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</row>
    <row r="184" spans="1:37" ht="15.75" customHeight="1">
      <c r="A184" s="85"/>
      <c r="B184" s="85"/>
      <c r="C184" s="88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</row>
    <row r="185" spans="1:37" ht="15.75" customHeight="1">
      <c r="A185" s="85"/>
      <c r="B185" s="85"/>
      <c r="C185" s="8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</row>
    <row r="186" spans="1:37" ht="15.75" customHeight="1">
      <c r="A186" s="85"/>
      <c r="B186" s="85"/>
      <c r="C186" s="88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</row>
    <row r="187" spans="1:37" ht="15.75" customHeight="1">
      <c r="A187" s="85"/>
      <c r="B187" s="85"/>
      <c r="C187" s="88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</row>
    <row r="188" spans="1:37" ht="15.75" customHeight="1">
      <c r="A188" s="85"/>
      <c r="B188" s="85"/>
      <c r="C188" s="8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</row>
    <row r="189" spans="1:37" ht="15.75" customHeight="1">
      <c r="A189" s="85"/>
      <c r="B189" s="85"/>
      <c r="C189" s="88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</row>
    <row r="190" spans="1:37" ht="15.75" customHeight="1">
      <c r="A190" s="85"/>
      <c r="B190" s="85"/>
      <c r="C190" s="88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</row>
    <row r="191" spans="1:37" ht="15.75" customHeight="1">
      <c r="A191" s="85"/>
      <c r="B191" s="85"/>
      <c r="C191" s="88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</row>
    <row r="192" spans="1:37" ht="15.75" customHeight="1">
      <c r="A192" s="85"/>
      <c r="B192" s="85"/>
      <c r="C192" s="88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</row>
    <row r="193" spans="1:37" ht="15.75" customHeight="1">
      <c r="A193" s="85"/>
      <c r="B193" s="85"/>
      <c r="C193" s="88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</row>
    <row r="194" spans="1:37" ht="15.75" customHeight="1">
      <c r="A194" s="85"/>
      <c r="B194" s="85"/>
      <c r="C194" s="88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</row>
    <row r="195" spans="1:37" ht="15.75" customHeight="1">
      <c r="A195" s="85"/>
      <c r="B195" s="85"/>
      <c r="C195" s="88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</row>
    <row r="196" spans="1:37" ht="15.75" customHeight="1">
      <c r="A196" s="85"/>
      <c r="B196" s="85"/>
      <c r="C196" s="88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</row>
    <row r="197" spans="1:37" ht="15.75" customHeight="1">
      <c r="A197" s="85"/>
      <c r="B197" s="85"/>
      <c r="C197" s="88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</row>
    <row r="198" spans="1:37" ht="15.75" customHeight="1">
      <c r="A198" s="85"/>
      <c r="B198" s="85"/>
      <c r="C198" s="88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</row>
    <row r="199" spans="1:37" ht="15.75" customHeight="1">
      <c r="A199" s="85"/>
      <c r="B199" s="85"/>
      <c r="C199" s="8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</row>
    <row r="200" spans="1:37" ht="15.75" customHeight="1">
      <c r="A200" s="85"/>
      <c r="B200" s="85"/>
      <c r="C200" s="88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</row>
    <row r="201" spans="1:37" ht="15.75" customHeight="1">
      <c r="A201" s="85"/>
      <c r="B201" s="85"/>
      <c r="C201" s="88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</row>
    <row r="202" spans="1:37" ht="15.75" customHeight="1">
      <c r="A202" s="85"/>
      <c r="B202" s="85"/>
      <c r="C202" s="88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</row>
    <row r="203" spans="1:37" ht="15.75" customHeight="1">
      <c r="A203" s="85"/>
      <c r="B203" s="85"/>
      <c r="C203" s="88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</row>
    <row r="204" spans="1:37" ht="15.75" customHeight="1">
      <c r="A204" s="85"/>
      <c r="B204" s="85"/>
      <c r="C204" s="88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</row>
    <row r="205" spans="1:37" ht="15.75" customHeight="1">
      <c r="A205" s="85"/>
      <c r="B205" s="85"/>
      <c r="C205" s="88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</row>
    <row r="206" spans="1:37" ht="15.75" customHeight="1">
      <c r="A206" s="85"/>
      <c r="B206" s="85"/>
      <c r="C206" s="88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</row>
    <row r="207" spans="1:37" ht="15.75" customHeight="1">
      <c r="A207" s="85"/>
      <c r="B207" s="85"/>
      <c r="C207" s="88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</row>
    <row r="208" spans="1:37" ht="15.75" customHeight="1">
      <c r="A208" s="85"/>
      <c r="B208" s="85"/>
      <c r="C208" s="88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</row>
    <row r="209" spans="1:37" ht="15.75" customHeight="1">
      <c r="A209" s="85"/>
      <c r="B209" s="85"/>
      <c r="C209" s="88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</row>
    <row r="210" spans="1:37" ht="15.75" customHeight="1">
      <c r="A210" s="85"/>
      <c r="B210" s="85"/>
      <c r="C210" s="88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</row>
    <row r="211" spans="1:37" ht="15.75" customHeight="1">
      <c r="A211" s="85"/>
      <c r="B211" s="85"/>
      <c r="C211" s="88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</row>
    <row r="212" spans="1:37" ht="15.75" customHeight="1">
      <c r="A212" s="85"/>
      <c r="B212" s="85"/>
      <c r="C212" s="88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</row>
    <row r="213" spans="1:37" ht="15.75" customHeight="1">
      <c r="A213" s="85"/>
      <c r="B213" s="85"/>
      <c r="C213" s="8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</row>
    <row r="214" spans="1:37" ht="15.75" customHeight="1">
      <c r="A214" s="85"/>
      <c r="B214" s="85"/>
      <c r="C214" s="88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</row>
    <row r="215" spans="1:37" ht="15.75" customHeight="1">
      <c r="A215" s="85"/>
      <c r="B215" s="85"/>
      <c r="C215" s="88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</row>
    <row r="216" spans="1:37" ht="15.75" customHeight="1">
      <c r="A216" s="85"/>
      <c r="B216" s="85"/>
      <c r="C216" s="88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</row>
    <row r="217" spans="1:37" ht="15.75" customHeight="1">
      <c r="A217" s="85"/>
      <c r="B217" s="85"/>
      <c r="C217" s="88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</row>
    <row r="218" spans="1:37" ht="15.75" customHeight="1">
      <c r="A218" s="85"/>
      <c r="B218" s="85"/>
      <c r="C218" s="88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</row>
    <row r="219" spans="1:37" ht="15.75" customHeight="1">
      <c r="A219" s="85"/>
      <c r="B219" s="85"/>
      <c r="C219" s="88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</row>
    <row r="220" spans="1:37" ht="15.75" customHeight="1">
      <c r="A220" s="85"/>
      <c r="B220" s="85"/>
      <c r="C220" s="88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</row>
    <row r="221" spans="1:37" ht="15.75" customHeight="1">
      <c r="A221" s="85"/>
      <c r="B221" s="85"/>
      <c r="C221" s="88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</row>
    <row r="222" spans="1:37" ht="15.75" customHeight="1">
      <c r="A222" s="85"/>
      <c r="B222" s="85"/>
      <c r="C222" s="88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</row>
    <row r="223" spans="1:37" ht="15.75" customHeight="1">
      <c r="A223" s="85"/>
      <c r="B223" s="85"/>
      <c r="C223" s="88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</row>
    <row r="224" spans="1:37" ht="15.75" customHeight="1">
      <c r="A224" s="85"/>
      <c r="B224" s="85"/>
      <c r="C224" s="88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</row>
    <row r="225" spans="1:37" ht="15.75" customHeight="1">
      <c r="A225" s="85"/>
      <c r="B225" s="85"/>
      <c r="C225" s="88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</row>
    <row r="226" spans="1:37" ht="15.75" customHeight="1">
      <c r="A226" s="85"/>
      <c r="B226" s="85"/>
      <c r="C226" s="88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</row>
    <row r="227" spans="1:37" ht="15.75" customHeight="1">
      <c r="A227" s="85"/>
      <c r="B227" s="85"/>
      <c r="C227" s="8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</row>
    <row r="228" spans="1:37" ht="15.75" customHeight="1">
      <c r="A228" s="85"/>
      <c r="B228" s="85"/>
      <c r="C228" s="88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</row>
    <row r="229" spans="1:37" ht="15.75" customHeight="1">
      <c r="A229" s="85"/>
      <c r="B229" s="85"/>
      <c r="C229" s="88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</row>
    <row r="230" spans="1:37" ht="15.75" customHeight="1">
      <c r="A230" s="85"/>
      <c r="B230" s="85"/>
      <c r="C230" s="88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</row>
    <row r="231" spans="1:37" ht="15.75" customHeight="1">
      <c r="A231" s="85"/>
      <c r="B231" s="85"/>
      <c r="C231" s="88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</row>
    <row r="232" spans="1:37" ht="15.75" customHeight="1">
      <c r="A232" s="85"/>
      <c r="B232" s="85"/>
      <c r="C232" s="88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</row>
    <row r="233" spans="1:37" ht="15.75" customHeight="1">
      <c r="A233" s="85"/>
      <c r="B233" s="85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</row>
    <row r="234" spans="1:37" ht="15.75" customHeight="1">
      <c r="A234" s="85"/>
      <c r="B234" s="85"/>
      <c r="C234" s="88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</row>
    <row r="235" spans="1:37" ht="15.75" customHeight="1">
      <c r="A235" s="85"/>
      <c r="B235" s="85"/>
      <c r="C235" s="88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</row>
    <row r="236" spans="1:37" ht="15.75" customHeight="1">
      <c r="A236" s="85"/>
      <c r="B236" s="85"/>
      <c r="C236" s="88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</row>
    <row r="237" spans="1:37" ht="15.75" customHeight="1">
      <c r="A237" s="85"/>
      <c r="B237" s="85"/>
      <c r="C237" s="88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</row>
    <row r="238" spans="1:37" ht="15.75" customHeight="1">
      <c r="A238" s="85"/>
      <c r="B238" s="85"/>
      <c r="C238" s="88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</row>
    <row r="239" spans="1:37" ht="15.75" customHeight="1">
      <c r="A239" s="85"/>
      <c r="B239" s="85"/>
      <c r="C239" s="88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</row>
    <row r="240" spans="1:37" ht="15.75" customHeight="1">
      <c r="A240" s="85"/>
      <c r="B240" s="85"/>
      <c r="C240" s="88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</row>
    <row r="241" spans="1:37" ht="15.75" customHeight="1">
      <c r="A241" s="85"/>
      <c r="B241" s="85"/>
      <c r="C241" s="8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</row>
    <row r="242" spans="1:37" ht="15.75" customHeight="1">
      <c r="A242" s="85"/>
      <c r="B242" s="85"/>
      <c r="C242" s="88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</row>
    <row r="243" spans="1:37" ht="15.75" customHeight="1">
      <c r="A243" s="85"/>
      <c r="B243" s="85"/>
      <c r="C243" s="88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</row>
    <row r="244" spans="1:37" ht="15.75" customHeight="1">
      <c r="A244" s="85"/>
      <c r="B244" s="85"/>
      <c r="C244" s="88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</row>
    <row r="245" spans="1:37" ht="15.75" customHeight="1">
      <c r="A245" s="85"/>
      <c r="B245" s="85"/>
      <c r="C245" s="88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</row>
    <row r="246" spans="1:37" ht="15.75" customHeight="1">
      <c r="A246" s="85"/>
      <c r="B246" s="85"/>
      <c r="C246" s="88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</row>
    <row r="247" spans="1:37" ht="15.75" customHeight="1">
      <c r="A247" s="85"/>
      <c r="B247" s="85"/>
      <c r="C247" s="88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</row>
    <row r="248" spans="1:37" ht="15.75" customHeight="1">
      <c r="A248" s="85"/>
      <c r="B248" s="85"/>
      <c r="C248" s="88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</row>
    <row r="249" spans="1:37" ht="15.75" customHeight="1">
      <c r="A249" s="85"/>
      <c r="B249" s="85"/>
      <c r="C249" s="88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</row>
    <row r="250" spans="1:37" ht="15.75" customHeight="1">
      <c r="A250" s="85"/>
      <c r="B250" s="85"/>
      <c r="C250" s="88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</row>
    <row r="251" spans="1:37" ht="15.75" customHeight="1">
      <c r="A251" s="85"/>
      <c r="B251" s="85"/>
      <c r="C251" s="88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</row>
    <row r="252" spans="1:37" ht="15.75" customHeight="1">
      <c r="A252" s="85"/>
      <c r="B252" s="85"/>
      <c r="C252" s="88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</row>
    <row r="253" spans="1:37" ht="15.75" customHeight="1">
      <c r="A253" s="85"/>
      <c r="B253" s="85"/>
      <c r="C253" s="88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</row>
    <row r="254" spans="1:37" ht="15.75" customHeight="1">
      <c r="A254" s="85"/>
      <c r="B254" s="85"/>
      <c r="C254" s="88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</row>
    <row r="255" spans="1:37" ht="15.75" customHeight="1">
      <c r="A255" s="85"/>
      <c r="B255" s="85"/>
      <c r="C255" s="8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</row>
    <row r="256" spans="1:37" ht="15.75" customHeight="1">
      <c r="A256" s="85"/>
      <c r="B256" s="85"/>
      <c r="C256" s="88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</row>
    <row r="257" spans="1:37" ht="15.75" customHeight="1">
      <c r="A257" s="85"/>
      <c r="B257" s="85"/>
      <c r="C257" s="88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</row>
    <row r="258" spans="1:37" ht="15.75" customHeight="1">
      <c r="A258" s="85"/>
      <c r="B258" s="85"/>
      <c r="C258" s="88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</row>
    <row r="259" spans="1:37" ht="15.75" customHeight="1">
      <c r="A259" s="85"/>
      <c r="B259" s="85"/>
      <c r="C259" s="88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</row>
    <row r="260" spans="1:37" ht="15.75" customHeight="1">
      <c r="A260" s="85"/>
      <c r="B260" s="85"/>
      <c r="C260" s="88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</row>
    <row r="261" spans="1:37" ht="15.75" customHeight="1">
      <c r="A261" s="85"/>
      <c r="B261" s="85"/>
      <c r="C261" s="88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</row>
    <row r="262" spans="1:37" ht="15.75" customHeight="1">
      <c r="A262" s="85"/>
      <c r="B262" s="85"/>
      <c r="C262" s="88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</row>
    <row r="263" spans="1:37" ht="15.75" customHeight="1">
      <c r="A263" s="85"/>
      <c r="B263" s="85"/>
      <c r="C263" s="88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</row>
    <row r="264" spans="1:37" ht="15.75" customHeight="1">
      <c r="A264" s="85"/>
      <c r="B264" s="85"/>
      <c r="C264" s="88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</row>
    <row r="265" spans="1:37" ht="15.75" customHeight="1">
      <c r="A265" s="85"/>
      <c r="B265" s="85"/>
      <c r="C265" s="88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</row>
    <row r="266" spans="1:37" ht="15.75" customHeight="1">
      <c r="A266" s="85"/>
      <c r="B266" s="85"/>
      <c r="C266" s="88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</row>
    <row r="267" spans="1:37" ht="15.75" customHeight="1">
      <c r="A267" s="85"/>
      <c r="B267" s="85"/>
      <c r="C267" s="88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</row>
    <row r="268" spans="1:37" ht="15.75" customHeight="1">
      <c r="A268" s="85"/>
      <c r="B268" s="85"/>
      <c r="C268" s="88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</row>
    <row r="269" spans="1:37" ht="15.75" customHeight="1">
      <c r="A269" s="85"/>
      <c r="B269" s="85"/>
      <c r="C269" s="8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</row>
    <row r="270" spans="1:37" ht="15.75" customHeight="1">
      <c r="A270" s="85"/>
      <c r="B270" s="85"/>
      <c r="C270" s="88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</row>
    <row r="271" spans="1:37" ht="15.75" customHeight="1">
      <c r="A271" s="85"/>
      <c r="B271" s="85"/>
      <c r="C271" s="88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</row>
    <row r="272" spans="1:37" ht="15.75" customHeight="1">
      <c r="A272" s="85"/>
      <c r="B272" s="85"/>
      <c r="C272" s="88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</row>
    <row r="273" spans="1:37" ht="15.75" customHeight="1">
      <c r="A273" s="85"/>
      <c r="B273" s="85"/>
      <c r="C273" s="88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</row>
    <row r="274" spans="1:37" ht="15.75" customHeight="1">
      <c r="A274" s="85"/>
      <c r="B274" s="85"/>
      <c r="C274" s="88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</row>
    <row r="275" spans="1:37" ht="15.75" customHeight="1">
      <c r="A275" s="85"/>
      <c r="B275" s="85"/>
      <c r="C275" s="88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</row>
    <row r="276" spans="1:37" ht="15.75" customHeight="1">
      <c r="A276" s="85"/>
      <c r="B276" s="85"/>
      <c r="C276" s="88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</row>
    <row r="277" spans="1:37" ht="15.75" customHeight="1">
      <c r="A277" s="85"/>
      <c r="B277" s="85"/>
      <c r="C277" s="88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</row>
    <row r="278" spans="1:37" ht="15.75" customHeight="1">
      <c r="A278" s="85"/>
      <c r="B278" s="85"/>
      <c r="C278" s="88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</row>
    <row r="279" spans="1:37" ht="15.75" customHeight="1">
      <c r="A279" s="85"/>
      <c r="B279" s="85"/>
      <c r="C279" s="88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</row>
    <row r="280" spans="1:37" ht="15.75" customHeight="1">
      <c r="A280" s="85"/>
      <c r="B280" s="85"/>
      <c r="C280" s="88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</row>
    <row r="281" spans="1:37" ht="15.75" customHeight="1">
      <c r="A281" s="85"/>
      <c r="B281" s="85"/>
      <c r="C281" s="88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</row>
    <row r="282" spans="1:37" ht="15.75" customHeight="1">
      <c r="A282" s="85"/>
      <c r="B282" s="85"/>
      <c r="C282" s="88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</row>
    <row r="283" spans="1:37" ht="15.75" customHeight="1">
      <c r="A283" s="85"/>
      <c r="B283" s="85"/>
      <c r="C283" s="8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</row>
    <row r="284" spans="1:37" ht="15.75" customHeight="1">
      <c r="A284" s="85"/>
      <c r="B284" s="85"/>
      <c r="C284" s="88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</row>
    <row r="285" spans="1:37" ht="15.75" customHeight="1">
      <c r="A285" s="85"/>
      <c r="B285" s="85"/>
      <c r="C285" s="88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</row>
    <row r="286" spans="1:37" ht="15.75" customHeight="1">
      <c r="A286" s="85"/>
      <c r="B286" s="85"/>
      <c r="C286" s="88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</row>
    <row r="287" spans="1:37" ht="15.75" customHeight="1">
      <c r="A287" s="85"/>
      <c r="B287" s="85"/>
      <c r="C287" s="88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</row>
    <row r="288" spans="1:37" ht="15.75" customHeight="1">
      <c r="A288" s="85"/>
      <c r="B288" s="85"/>
      <c r="C288" s="88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</row>
    <row r="289" spans="1:37" ht="15.75" customHeight="1">
      <c r="A289" s="85"/>
      <c r="B289" s="85"/>
      <c r="C289" s="88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</row>
    <row r="290" spans="1:37" ht="15.75" customHeight="1">
      <c r="A290" s="85"/>
      <c r="B290" s="85"/>
      <c r="C290" s="88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</row>
    <row r="291" spans="1:37" ht="15.75" customHeight="1">
      <c r="A291" s="85"/>
      <c r="B291" s="85"/>
      <c r="C291" s="88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</row>
    <row r="292" spans="1:37" ht="15.75" customHeight="1">
      <c r="A292" s="85"/>
      <c r="B292" s="85"/>
      <c r="C292" s="88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</row>
    <row r="293" spans="1:37" ht="15.75" customHeight="1">
      <c r="A293" s="85"/>
      <c r="B293" s="85"/>
      <c r="C293" s="88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</row>
    <row r="294" spans="1:37" ht="15.75" customHeight="1">
      <c r="A294" s="85"/>
      <c r="B294" s="85"/>
      <c r="C294" s="88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</row>
    <row r="295" spans="1:37" ht="15.75" customHeight="1">
      <c r="A295" s="85"/>
      <c r="B295" s="85"/>
      <c r="C295" s="88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</row>
    <row r="296" spans="1:37" ht="15.75" customHeight="1">
      <c r="A296" s="85"/>
      <c r="B296" s="85"/>
      <c r="C296" s="88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</row>
    <row r="297" spans="1:37" ht="15.75" customHeight="1">
      <c r="A297" s="85"/>
      <c r="B297" s="85"/>
      <c r="C297" s="8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</row>
    <row r="298" spans="1:37" ht="15.75" customHeight="1">
      <c r="A298" s="85"/>
      <c r="B298" s="85"/>
      <c r="C298" s="88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</row>
    <row r="299" spans="1:37" ht="15.75" customHeight="1">
      <c r="A299" s="85"/>
      <c r="B299" s="85"/>
      <c r="C299" s="88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</row>
    <row r="300" spans="1:37" ht="15.75" customHeight="1">
      <c r="A300" s="85"/>
      <c r="B300" s="85"/>
      <c r="C300" s="88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</row>
    <row r="301" spans="1:37" ht="15.75" customHeight="1">
      <c r="A301" s="85"/>
      <c r="B301" s="85"/>
      <c r="C301" s="88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</row>
    <row r="302" spans="1:37" ht="15.75" customHeight="1">
      <c r="A302" s="85"/>
      <c r="B302" s="85"/>
      <c r="C302" s="88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</row>
    <row r="303" spans="1:37" ht="15.75" customHeight="1">
      <c r="A303" s="85"/>
      <c r="B303" s="85"/>
      <c r="C303" s="88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</row>
    <row r="304" spans="1:37" ht="15.75" customHeight="1">
      <c r="A304" s="85"/>
      <c r="B304" s="85"/>
      <c r="C304" s="88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</row>
    <row r="305" spans="1:37" ht="15.75" customHeight="1">
      <c r="A305" s="85"/>
      <c r="B305" s="85"/>
      <c r="C305" s="88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</row>
    <row r="306" spans="1:37" ht="15.75" customHeight="1">
      <c r="A306" s="85"/>
      <c r="B306" s="85"/>
      <c r="C306" s="88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</row>
    <row r="307" spans="1:37" ht="15.75" customHeight="1">
      <c r="A307" s="85"/>
      <c r="B307" s="85"/>
      <c r="C307" s="88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</row>
    <row r="308" spans="1:37" ht="15.75" customHeight="1">
      <c r="A308" s="85"/>
      <c r="B308" s="85"/>
      <c r="C308" s="88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</row>
    <row r="309" spans="1:37" ht="15.75" customHeight="1">
      <c r="A309" s="85"/>
      <c r="B309" s="85"/>
      <c r="C309" s="88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</row>
    <row r="310" spans="1:37" ht="15.75" customHeight="1">
      <c r="A310" s="85"/>
      <c r="B310" s="85"/>
      <c r="C310" s="88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</row>
    <row r="311" spans="1:37" ht="15.75" customHeight="1">
      <c r="A311" s="85"/>
      <c r="B311" s="85"/>
      <c r="C311" s="88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</row>
    <row r="312" spans="1:37" ht="15.75" customHeight="1">
      <c r="A312" s="85"/>
      <c r="B312" s="85"/>
      <c r="C312" s="88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</row>
    <row r="313" spans="1:37" ht="15.75" customHeight="1">
      <c r="A313" s="85"/>
      <c r="B313" s="85"/>
      <c r="C313" s="88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</row>
    <row r="314" spans="1:37" ht="15.75" customHeight="1">
      <c r="A314" s="85"/>
      <c r="B314" s="85"/>
      <c r="C314" s="88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</row>
    <row r="315" spans="1:37" ht="15.75" customHeight="1">
      <c r="A315" s="85"/>
      <c r="B315" s="85"/>
      <c r="C315" s="88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</row>
    <row r="316" spans="1:37" ht="15.75" customHeight="1">
      <c r="A316" s="85"/>
      <c r="B316" s="85"/>
      <c r="C316" s="88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</row>
    <row r="317" spans="1:37" ht="15.75" customHeight="1">
      <c r="A317" s="85"/>
      <c r="B317" s="85"/>
      <c r="C317" s="88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</row>
    <row r="318" spans="1:37" ht="15.75" customHeight="1">
      <c r="A318" s="85"/>
      <c r="B318" s="85"/>
      <c r="C318" s="88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</row>
    <row r="319" spans="1:37" ht="15.75" customHeight="1">
      <c r="A319" s="85"/>
      <c r="B319" s="85"/>
      <c r="C319" s="88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</row>
    <row r="320" spans="1:37" ht="15.75" customHeight="1">
      <c r="A320" s="85"/>
      <c r="B320" s="85"/>
      <c r="C320" s="88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</row>
    <row r="321" spans="1:37" ht="15.75" customHeight="1">
      <c r="A321" s="85"/>
      <c r="B321" s="85"/>
      <c r="C321" s="88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</row>
    <row r="322" spans="1:37" ht="15.75" customHeight="1">
      <c r="A322" s="85"/>
      <c r="B322" s="85"/>
      <c r="C322" s="88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</row>
    <row r="323" spans="1:37" ht="15.75" customHeight="1">
      <c r="A323" s="85"/>
      <c r="B323" s="85"/>
      <c r="C323" s="88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</row>
    <row r="324" spans="1:37" ht="15.75" customHeight="1">
      <c r="A324" s="85"/>
      <c r="B324" s="85"/>
      <c r="C324" s="88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</row>
    <row r="325" spans="1:37" ht="15.75" customHeight="1">
      <c r="A325" s="85"/>
      <c r="B325" s="85"/>
      <c r="C325" s="88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</row>
    <row r="326" spans="1:37" ht="15.75" customHeight="1">
      <c r="A326" s="85"/>
      <c r="B326" s="85"/>
      <c r="C326" s="88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</row>
    <row r="327" spans="1:37" ht="15.75" customHeight="1">
      <c r="A327" s="85"/>
      <c r="B327" s="85"/>
      <c r="C327" s="88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</row>
    <row r="328" spans="1:37" ht="15.75" customHeight="1">
      <c r="A328" s="85"/>
      <c r="B328" s="85"/>
      <c r="C328" s="88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</row>
    <row r="329" spans="1:37" ht="15.75" customHeight="1">
      <c r="A329" s="85"/>
      <c r="B329" s="85"/>
      <c r="C329" s="88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</row>
    <row r="330" spans="1:37" ht="15.75" customHeight="1">
      <c r="A330" s="85"/>
      <c r="B330" s="85"/>
      <c r="C330" s="88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</row>
    <row r="331" spans="1:37" ht="15.75" customHeight="1">
      <c r="A331" s="85"/>
      <c r="B331" s="85"/>
      <c r="C331" s="88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</row>
    <row r="332" spans="1:37" ht="15.75" customHeight="1">
      <c r="A332" s="85"/>
      <c r="B332" s="85"/>
      <c r="C332" s="88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</row>
    <row r="333" spans="1:37" ht="15.75" customHeight="1">
      <c r="A333" s="85"/>
      <c r="B333" s="85"/>
      <c r="C333" s="88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</row>
    <row r="334" spans="1:37" ht="15.75" customHeight="1">
      <c r="A334" s="85"/>
      <c r="B334" s="85"/>
      <c r="C334" s="88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</row>
    <row r="335" spans="1:37" ht="15.75" customHeight="1">
      <c r="A335" s="85"/>
      <c r="B335" s="85"/>
      <c r="C335" s="88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</row>
    <row r="336" spans="1:37" ht="15.75" customHeight="1">
      <c r="A336" s="85"/>
      <c r="B336" s="85"/>
      <c r="C336" s="88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</row>
    <row r="337" spans="1:37" ht="15.75" customHeight="1">
      <c r="A337" s="85"/>
      <c r="B337" s="85"/>
      <c r="C337" s="88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</row>
    <row r="338" spans="1:37" ht="15.75" customHeight="1">
      <c r="A338" s="85"/>
      <c r="B338" s="85"/>
      <c r="C338" s="88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</row>
    <row r="339" spans="1:37" ht="15.75" customHeight="1">
      <c r="A339" s="85"/>
      <c r="B339" s="85"/>
      <c r="C339" s="88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</row>
    <row r="340" spans="1:37" ht="15.75" customHeight="1">
      <c r="A340" s="85"/>
      <c r="B340" s="85"/>
      <c r="C340" s="88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</row>
    <row r="341" spans="1:37" ht="15.75" customHeight="1">
      <c r="A341" s="85"/>
      <c r="B341" s="85"/>
      <c r="C341" s="88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</row>
    <row r="342" spans="1:37" ht="15.75" customHeight="1">
      <c r="A342" s="85"/>
      <c r="B342" s="85"/>
      <c r="C342" s="88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</row>
    <row r="343" spans="1:37" ht="15.75" customHeight="1">
      <c r="A343" s="85"/>
      <c r="B343" s="85"/>
      <c r="C343" s="88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</row>
    <row r="344" spans="1:37" ht="15.75" customHeight="1">
      <c r="A344" s="85"/>
      <c r="B344" s="85"/>
      <c r="C344" s="88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</row>
    <row r="345" spans="1:37" ht="15.75" customHeight="1">
      <c r="A345" s="85"/>
      <c r="B345" s="85"/>
      <c r="C345" s="88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</row>
    <row r="346" spans="1:37" ht="15.75" customHeight="1">
      <c r="A346" s="85"/>
      <c r="B346" s="85"/>
      <c r="C346" s="88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</row>
    <row r="347" spans="1:37" ht="15.75" customHeight="1">
      <c r="A347" s="85"/>
      <c r="B347" s="85"/>
      <c r="C347" s="88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</row>
    <row r="348" spans="1:37" ht="15.75" customHeight="1">
      <c r="A348" s="85"/>
      <c r="B348" s="85"/>
      <c r="C348" s="88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</row>
    <row r="349" spans="1:37" ht="15.75" customHeight="1">
      <c r="A349" s="85"/>
      <c r="B349" s="85"/>
      <c r="C349" s="88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</row>
    <row r="350" spans="1:37" ht="15.75" customHeight="1">
      <c r="A350" s="85"/>
      <c r="B350" s="85"/>
      <c r="C350" s="88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</row>
    <row r="351" spans="1:37" ht="15.75" customHeight="1">
      <c r="A351" s="85"/>
      <c r="B351" s="85"/>
      <c r="C351" s="88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</row>
    <row r="352" spans="1:37" ht="15.75" customHeight="1">
      <c r="A352" s="85"/>
      <c r="B352" s="85"/>
      <c r="C352" s="88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</row>
    <row r="353" spans="1:37" ht="15.75" customHeight="1">
      <c r="A353" s="85"/>
      <c r="B353" s="85"/>
      <c r="C353" s="88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</row>
    <row r="354" spans="1:37" ht="15.75" customHeight="1">
      <c r="A354" s="85"/>
      <c r="B354" s="85"/>
      <c r="C354" s="88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</row>
    <row r="355" spans="1:37" ht="15.75" customHeight="1">
      <c r="A355" s="85"/>
      <c r="B355" s="85"/>
      <c r="C355" s="88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</row>
    <row r="356" spans="1:37" ht="15.75" customHeight="1">
      <c r="A356" s="85"/>
      <c r="B356" s="85"/>
      <c r="C356" s="88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</row>
    <row r="357" spans="1:37" ht="15.75" customHeight="1">
      <c r="A357" s="85"/>
      <c r="B357" s="85"/>
      <c r="C357" s="88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</row>
    <row r="358" spans="1:37" ht="15.75" customHeight="1">
      <c r="A358" s="85"/>
      <c r="B358" s="85"/>
      <c r="C358" s="88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</row>
    <row r="359" spans="1:37" ht="15.75" customHeight="1">
      <c r="A359" s="85"/>
      <c r="B359" s="85"/>
      <c r="C359" s="88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</row>
    <row r="360" spans="1:37" ht="15.75" customHeight="1">
      <c r="A360" s="85"/>
      <c r="B360" s="85"/>
      <c r="C360" s="88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</row>
    <row r="361" spans="1:37" ht="15.75" customHeight="1">
      <c r="A361" s="85"/>
      <c r="B361" s="85"/>
      <c r="C361" s="88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</row>
    <row r="362" spans="1:37" ht="15.75" customHeight="1">
      <c r="A362" s="85"/>
      <c r="B362" s="85"/>
      <c r="C362" s="88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</row>
    <row r="363" spans="1:37" ht="15.75" customHeight="1">
      <c r="A363" s="85"/>
      <c r="B363" s="85"/>
      <c r="C363" s="88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</row>
    <row r="364" spans="1:37" ht="15.75" customHeight="1">
      <c r="A364" s="85"/>
      <c r="B364" s="85"/>
      <c r="C364" s="88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</row>
    <row r="365" spans="1:37" ht="15.75" customHeight="1">
      <c r="A365" s="85"/>
      <c r="B365" s="85"/>
      <c r="C365" s="88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</row>
    <row r="366" spans="1:37" ht="15.75" customHeight="1">
      <c r="A366" s="85"/>
      <c r="B366" s="85"/>
      <c r="C366" s="88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</row>
    <row r="367" spans="1:37" ht="15.75" customHeight="1">
      <c r="A367" s="85"/>
      <c r="B367" s="85"/>
      <c r="C367" s="88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</row>
    <row r="368" spans="1:37" ht="15.75" customHeight="1">
      <c r="A368" s="85"/>
      <c r="B368" s="85"/>
      <c r="C368" s="88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</row>
    <row r="369" spans="1:37" ht="15.75" customHeight="1">
      <c r="A369" s="85"/>
      <c r="B369" s="85"/>
      <c r="C369" s="88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</row>
    <row r="370" spans="1:37" ht="15.75" customHeight="1">
      <c r="A370" s="85"/>
      <c r="B370" s="85"/>
      <c r="C370" s="88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</row>
    <row r="371" spans="1:37" ht="15.75" customHeight="1">
      <c r="A371" s="85"/>
      <c r="B371" s="85"/>
      <c r="C371" s="88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</row>
    <row r="372" spans="1:37" ht="15.75" customHeight="1">
      <c r="A372" s="85"/>
      <c r="B372" s="85"/>
      <c r="C372" s="88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</row>
    <row r="373" spans="1:37" ht="15.75" customHeight="1">
      <c r="A373" s="85"/>
      <c r="B373" s="85"/>
      <c r="C373" s="88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</row>
    <row r="374" spans="1:37" ht="15.75" customHeight="1">
      <c r="A374" s="85"/>
      <c r="B374" s="85"/>
      <c r="C374" s="88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</row>
    <row r="375" spans="1:37" ht="15.75" customHeight="1">
      <c r="A375" s="85"/>
      <c r="B375" s="85"/>
      <c r="C375" s="88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</row>
    <row r="376" spans="1:37" ht="15.75" customHeight="1">
      <c r="A376" s="85"/>
      <c r="B376" s="85"/>
      <c r="C376" s="88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</row>
    <row r="377" spans="1:37" ht="15.75" customHeight="1">
      <c r="A377" s="85"/>
      <c r="B377" s="85"/>
      <c r="C377" s="88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</row>
    <row r="378" spans="1:37" ht="15.75" customHeight="1">
      <c r="A378" s="85"/>
      <c r="B378" s="85"/>
      <c r="C378" s="88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</row>
    <row r="379" spans="1:37" ht="15.75" customHeight="1">
      <c r="A379" s="85"/>
      <c r="B379" s="85"/>
      <c r="C379" s="88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</row>
    <row r="380" spans="1:37" ht="15.75" customHeight="1">
      <c r="A380" s="85"/>
      <c r="B380" s="85"/>
      <c r="C380" s="88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</row>
    <row r="381" spans="1:37" ht="15.75" customHeight="1">
      <c r="A381" s="85"/>
      <c r="B381" s="85"/>
      <c r="C381" s="88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</row>
    <row r="382" spans="1:37" ht="15.75" customHeight="1">
      <c r="A382" s="85"/>
      <c r="B382" s="85"/>
      <c r="C382" s="88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</row>
    <row r="383" spans="1:37" ht="15.75" customHeight="1">
      <c r="A383" s="85"/>
      <c r="B383" s="85"/>
      <c r="C383" s="88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</row>
    <row r="384" spans="1:37" ht="15.75" customHeight="1">
      <c r="A384" s="85"/>
      <c r="B384" s="85"/>
      <c r="C384" s="88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</row>
    <row r="385" spans="1:37" ht="15.75" customHeight="1">
      <c r="A385" s="85"/>
      <c r="B385" s="85"/>
      <c r="C385" s="88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</row>
    <row r="386" spans="1:37" ht="15.75" customHeight="1">
      <c r="A386" s="85"/>
      <c r="B386" s="85"/>
      <c r="C386" s="88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</row>
    <row r="387" spans="1:37" ht="15.75" customHeight="1">
      <c r="A387" s="85"/>
      <c r="B387" s="85"/>
      <c r="C387" s="88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</row>
    <row r="388" spans="1:37" ht="15.75" customHeight="1">
      <c r="A388" s="85"/>
      <c r="B388" s="85"/>
      <c r="C388" s="88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</row>
    <row r="389" spans="1:37" ht="15.75" customHeight="1">
      <c r="A389" s="85"/>
      <c r="B389" s="85"/>
      <c r="C389" s="88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</row>
    <row r="390" spans="1:37" ht="15.75" customHeight="1">
      <c r="A390" s="85"/>
      <c r="B390" s="85"/>
      <c r="C390" s="88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</row>
    <row r="391" spans="1:37" ht="15.75" customHeight="1">
      <c r="A391" s="85"/>
      <c r="B391" s="85"/>
      <c r="C391" s="88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</row>
    <row r="392" spans="1:37" ht="15.75" customHeight="1">
      <c r="A392" s="85"/>
      <c r="B392" s="85"/>
      <c r="C392" s="88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</row>
    <row r="393" spans="1:37" ht="15.75" customHeight="1">
      <c r="A393" s="85"/>
      <c r="B393" s="85"/>
      <c r="C393" s="88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</row>
    <row r="394" spans="1:37" ht="15.75" customHeight="1">
      <c r="A394" s="85"/>
      <c r="B394" s="85"/>
      <c r="C394" s="88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</row>
    <row r="395" spans="1:37" ht="15.75" customHeight="1">
      <c r="A395" s="85"/>
      <c r="B395" s="85"/>
      <c r="C395" s="88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</row>
    <row r="396" spans="1:37" ht="15.75" customHeight="1">
      <c r="A396" s="85"/>
      <c r="B396" s="85"/>
      <c r="C396" s="88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</row>
    <row r="397" spans="1:37" ht="15.75" customHeight="1">
      <c r="A397" s="85"/>
      <c r="B397" s="85"/>
      <c r="C397" s="88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</row>
    <row r="398" spans="1:37" ht="15.75" customHeight="1">
      <c r="A398" s="85"/>
      <c r="B398" s="85"/>
      <c r="C398" s="88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</row>
    <row r="399" spans="1:37" ht="15.75" customHeight="1">
      <c r="A399" s="85"/>
      <c r="B399" s="85"/>
      <c r="C399" s="88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</row>
    <row r="400" spans="1:37" ht="15.75" customHeight="1">
      <c r="A400" s="85"/>
      <c r="B400" s="85"/>
      <c r="C400" s="88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</row>
    <row r="401" spans="1:37" ht="15.75" customHeight="1">
      <c r="A401" s="85"/>
      <c r="B401" s="85"/>
      <c r="C401" s="88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</row>
    <row r="402" spans="1:37" ht="15.75" customHeight="1">
      <c r="A402" s="85"/>
      <c r="B402" s="85"/>
      <c r="C402" s="88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</row>
    <row r="403" spans="1:37" ht="15.75" customHeight="1">
      <c r="A403" s="85"/>
      <c r="B403" s="85"/>
      <c r="C403" s="88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</row>
    <row r="404" spans="1:37" ht="15.75" customHeight="1">
      <c r="A404" s="85"/>
      <c r="B404" s="85"/>
      <c r="C404" s="88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</row>
    <row r="405" spans="1:37" ht="15.75" customHeight="1">
      <c r="A405" s="85"/>
      <c r="B405" s="85"/>
      <c r="C405" s="88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</row>
    <row r="406" spans="1:37" ht="15.75" customHeight="1">
      <c r="A406" s="85"/>
      <c r="B406" s="85"/>
      <c r="C406" s="88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</row>
    <row r="407" spans="1:37" ht="15.75" customHeight="1">
      <c r="A407" s="85"/>
      <c r="B407" s="85"/>
      <c r="C407" s="88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</row>
    <row r="408" spans="1:37" ht="15.75" customHeight="1">
      <c r="A408" s="85"/>
      <c r="B408" s="85"/>
      <c r="C408" s="88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</row>
    <row r="409" spans="1:37" ht="15.75" customHeight="1">
      <c r="A409" s="85"/>
      <c r="B409" s="85"/>
      <c r="C409" s="88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</row>
    <row r="410" spans="1:37" ht="15.75" customHeight="1">
      <c r="A410" s="85"/>
      <c r="B410" s="85"/>
      <c r="C410" s="88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</row>
    <row r="411" spans="1:37" ht="15.75" customHeight="1">
      <c r="A411" s="85"/>
      <c r="B411" s="85"/>
      <c r="C411" s="88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</row>
    <row r="412" spans="1:37" ht="15.75" customHeight="1">
      <c r="A412" s="85"/>
      <c r="B412" s="85"/>
      <c r="C412" s="88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</row>
    <row r="413" spans="1:37" ht="15.75" customHeight="1">
      <c r="A413" s="85"/>
      <c r="B413" s="85"/>
      <c r="C413" s="88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</row>
    <row r="414" spans="1:37" ht="15.75" customHeight="1">
      <c r="A414" s="85"/>
      <c r="B414" s="85"/>
      <c r="C414" s="88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</row>
    <row r="415" spans="1:37" ht="15.75" customHeight="1">
      <c r="A415" s="85"/>
      <c r="B415" s="85"/>
      <c r="C415" s="88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</row>
    <row r="416" spans="1:37" ht="15.75" customHeight="1">
      <c r="A416" s="85"/>
      <c r="B416" s="85"/>
      <c r="C416" s="88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</row>
    <row r="417" spans="1:37" ht="15.75" customHeight="1">
      <c r="A417" s="85"/>
      <c r="B417" s="85"/>
      <c r="C417" s="88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</row>
    <row r="418" spans="1:37" ht="15.75" customHeight="1">
      <c r="A418" s="85"/>
      <c r="B418" s="85"/>
      <c r="C418" s="88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</row>
    <row r="419" spans="1:37" ht="15.75" customHeight="1">
      <c r="A419" s="85"/>
      <c r="B419" s="85"/>
      <c r="C419" s="88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</row>
    <row r="420" spans="1:37" ht="15.75" customHeight="1">
      <c r="A420" s="85"/>
      <c r="B420" s="85"/>
      <c r="C420" s="88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</row>
    <row r="421" spans="1:37" ht="15.75" customHeight="1">
      <c r="A421" s="85"/>
      <c r="B421" s="85"/>
      <c r="C421" s="88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</row>
    <row r="422" spans="1:37" ht="15.75" customHeight="1">
      <c r="A422" s="85"/>
      <c r="B422" s="85"/>
      <c r="C422" s="88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</row>
    <row r="423" spans="1:37" ht="15.75" customHeight="1">
      <c r="A423" s="85"/>
      <c r="B423" s="85"/>
      <c r="C423" s="88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</row>
    <row r="424" spans="1:37" ht="15.75" customHeight="1">
      <c r="A424" s="85"/>
      <c r="B424" s="85"/>
      <c r="C424" s="88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</row>
    <row r="425" spans="1:37" ht="15.75" customHeight="1">
      <c r="A425" s="85"/>
      <c r="B425" s="85"/>
      <c r="C425" s="88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</row>
    <row r="426" spans="1:37" ht="15.75" customHeight="1">
      <c r="A426" s="85"/>
      <c r="B426" s="85"/>
      <c r="C426" s="88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</row>
    <row r="427" spans="1:37" ht="15.75" customHeight="1">
      <c r="A427" s="85"/>
      <c r="B427" s="85"/>
      <c r="C427" s="88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</row>
    <row r="428" spans="1:37" ht="15.75" customHeight="1">
      <c r="A428" s="85"/>
      <c r="B428" s="85"/>
      <c r="C428" s="88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</row>
    <row r="429" spans="1:37" ht="15.75" customHeight="1">
      <c r="A429" s="85"/>
      <c r="B429" s="85"/>
      <c r="C429" s="88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</row>
    <row r="430" spans="1:37" ht="15.75" customHeight="1">
      <c r="A430" s="85"/>
      <c r="B430" s="85"/>
      <c r="C430" s="88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</row>
    <row r="431" spans="1:37" ht="15.75" customHeight="1">
      <c r="A431" s="85"/>
      <c r="B431" s="85"/>
      <c r="C431" s="88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</row>
    <row r="432" spans="1:37" ht="15.75" customHeight="1">
      <c r="A432" s="85"/>
      <c r="B432" s="85"/>
      <c r="C432" s="88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</row>
    <row r="433" spans="1:37" ht="15.75" customHeight="1">
      <c r="A433" s="85"/>
      <c r="B433" s="85"/>
      <c r="C433" s="88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</row>
    <row r="434" spans="1:37" ht="15.75" customHeight="1">
      <c r="A434" s="85"/>
      <c r="B434" s="85"/>
      <c r="C434" s="88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</row>
    <row r="435" spans="1:37" ht="15.75" customHeight="1">
      <c r="A435" s="85"/>
      <c r="B435" s="85"/>
      <c r="C435" s="88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</row>
    <row r="436" spans="1:37" ht="15.75" customHeight="1">
      <c r="A436" s="85"/>
      <c r="B436" s="85"/>
      <c r="C436" s="88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</row>
    <row r="437" spans="1:37" ht="15.75" customHeight="1">
      <c r="A437" s="85"/>
      <c r="B437" s="85"/>
      <c r="C437" s="88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</row>
    <row r="438" spans="1:37" ht="15.75" customHeight="1">
      <c r="A438" s="85"/>
      <c r="B438" s="85"/>
      <c r="C438" s="88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</row>
    <row r="439" spans="1:37" ht="15.75" customHeight="1">
      <c r="A439" s="85"/>
      <c r="B439" s="85"/>
      <c r="C439" s="88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</row>
    <row r="440" spans="1:37" ht="15.75" customHeight="1">
      <c r="A440" s="85"/>
      <c r="B440" s="85"/>
      <c r="C440" s="88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</row>
    <row r="441" spans="1:37" ht="15.75" customHeight="1">
      <c r="A441" s="85"/>
      <c r="B441" s="85"/>
      <c r="C441" s="88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</row>
    <row r="442" spans="1:37" ht="15.75" customHeight="1">
      <c r="A442" s="85"/>
      <c r="B442" s="85"/>
      <c r="C442" s="88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</row>
    <row r="443" spans="1:37" ht="15.75" customHeight="1">
      <c r="A443" s="85"/>
      <c r="B443" s="85"/>
      <c r="C443" s="88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</row>
    <row r="444" spans="1:37" ht="15.75" customHeight="1">
      <c r="A444" s="85"/>
      <c r="B444" s="85"/>
      <c r="C444" s="88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</row>
    <row r="445" spans="1:37" ht="15.75" customHeight="1">
      <c r="A445" s="85"/>
      <c r="B445" s="85"/>
      <c r="C445" s="88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</row>
    <row r="446" spans="1:37" ht="15.75" customHeight="1">
      <c r="A446" s="85"/>
      <c r="B446" s="85"/>
      <c r="C446" s="88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</row>
    <row r="447" spans="1:37" ht="15.75" customHeight="1">
      <c r="A447" s="85"/>
      <c r="B447" s="85"/>
      <c r="C447" s="88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</row>
    <row r="448" spans="1:37" ht="15.75" customHeight="1">
      <c r="A448" s="85"/>
      <c r="B448" s="85"/>
      <c r="C448" s="88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</row>
    <row r="449" spans="1:37" ht="15.75" customHeight="1">
      <c r="A449" s="85"/>
      <c r="B449" s="85"/>
      <c r="C449" s="88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</row>
    <row r="450" spans="1:37" ht="15.75" customHeight="1">
      <c r="A450" s="85"/>
      <c r="B450" s="85"/>
      <c r="C450" s="88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</row>
    <row r="451" spans="1:37" ht="15.75" customHeight="1">
      <c r="A451" s="85"/>
      <c r="B451" s="85"/>
      <c r="C451" s="88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</row>
    <row r="452" spans="1:37" ht="15.75" customHeight="1">
      <c r="A452" s="85"/>
      <c r="B452" s="85"/>
      <c r="C452" s="88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</row>
    <row r="453" spans="1:37" ht="15.75" customHeight="1">
      <c r="A453" s="85"/>
      <c r="B453" s="85"/>
      <c r="C453" s="88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</row>
    <row r="454" spans="1:37" ht="15.75" customHeight="1">
      <c r="A454" s="85"/>
      <c r="B454" s="85"/>
      <c r="C454" s="88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</row>
    <row r="455" spans="1:37" ht="15.75" customHeight="1">
      <c r="A455" s="85"/>
      <c r="B455" s="85"/>
      <c r="C455" s="88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</row>
    <row r="456" spans="1:37" ht="15.75" customHeight="1">
      <c r="A456" s="85"/>
      <c r="B456" s="85"/>
      <c r="C456" s="88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</row>
    <row r="457" spans="1:37" ht="15.75" customHeight="1">
      <c r="A457" s="85"/>
      <c r="B457" s="85"/>
      <c r="C457" s="88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</row>
    <row r="458" spans="1:37" ht="15.75" customHeight="1">
      <c r="A458" s="85"/>
      <c r="B458" s="85"/>
      <c r="C458" s="88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</row>
    <row r="459" spans="1:37" ht="15.75" customHeight="1">
      <c r="A459" s="85"/>
      <c r="B459" s="85"/>
      <c r="C459" s="88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</row>
    <row r="460" spans="1:37" ht="15.75" customHeight="1">
      <c r="A460" s="85"/>
      <c r="B460" s="85"/>
      <c r="C460" s="88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</row>
    <row r="461" spans="1:37" ht="15.75" customHeight="1">
      <c r="A461" s="85"/>
      <c r="B461" s="85"/>
      <c r="C461" s="88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</row>
    <row r="462" spans="1:37" ht="15.75" customHeight="1">
      <c r="A462" s="85"/>
      <c r="B462" s="85"/>
      <c r="C462" s="88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</row>
    <row r="463" spans="1:37" ht="15.75" customHeight="1">
      <c r="A463" s="85"/>
      <c r="B463" s="85"/>
      <c r="C463" s="88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</row>
    <row r="464" spans="1:37" ht="15.75" customHeight="1">
      <c r="A464" s="85"/>
      <c r="B464" s="85"/>
      <c r="C464" s="88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</row>
    <row r="465" spans="1:37" ht="15.75" customHeight="1">
      <c r="A465" s="85"/>
      <c r="B465" s="85"/>
      <c r="C465" s="88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</row>
    <row r="466" spans="1:37" ht="15.75" customHeight="1">
      <c r="A466" s="85"/>
      <c r="B466" s="85"/>
      <c r="C466" s="88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</row>
    <row r="467" spans="1:37" ht="15.75" customHeight="1">
      <c r="A467" s="85"/>
      <c r="B467" s="85"/>
      <c r="C467" s="88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</row>
    <row r="468" spans="1:37" ht="15.75" customHeight="1">
      <c r="A468" s="85"/>
      <c r="B468" s="85"/>
      <c r="C468" s="88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</row>
    <row r="469" spans="1:37" ht="15.75" customHeight="1">
      <c r="A469" s="85"/>
      <c r="B469" s="85"/>
      <c r="C469" s="88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</row>
    <row r="470" spans="1:37" ht="15.75" customHeight="1">
      <c r="A470" s="85"/>
      <c r="B470" s="85"/>
      <c r="C470" s="88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</row>
    <row r="471" spans="1:37" ht="15.75" customHeight="1">
      <c r="A471" s="85"/>
      <c r="B471" s="85"/>
      <c r="C471" s="88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</row>
    <row r="472" spans="1:37" ht="15.75" customHeight="1">
      <c r="A472" s="85"/>
      <c r="B472" s="85"/>
      <c r="C472" s="88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</row>
    <row r="473" spans="1:37" ht="15.75" customHeight="1">
      <c r="A473" s="85"/>
      <c r="B473" s="85"/>
      <c r="C473" s="88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</row>
    <row r="474" spans="1:37" ht="15.75" customHeight="1">
      <c r="A474" s="85"/>
      <c r="B474" s="85"/>
      <c r="C474" s="88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</row>
    <row r="475" spans="1:37" ht="15.75" customHeight="1">
      <c r="A475" s="85"/>
      <c r="B475" s="85"/>
      <c r="C475" s="88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</row>
    <row r="476" spans="1:37" ht="15.75" customHeight="1">
      <c r="A476" s="85"/>
      <c r="B476" s="85"/>
      <c r="C476" s="88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</row>
    <row r="477" spans="1:37" ht="15.75" customHeight="1">
      <c r="A477" s="85"/>
      <c r="B477" s="85"/>
      <c r="C477" s="88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</row>
    <row r="478" spans="1:37" ht="15.75" customHeight="1">
      <c r="A478" s="85"/>
      <c r="B478" s="85"/>
      <c r="C478" s="88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</row>
    <row r="479" spans="1:37" ht="15.75" customHeight="1">
      <c r="A479" s="85"/>
      <c r="B479" s="85"/>
      <c r="C479" s="88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</row>
    <row r="480" spans="1:37" ht="15.75" customHeight="1">
      <c r="A480" s="85"/>
      <c r="B480" s="85"/>
      <c r="C480" s="88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</row>
    <row r="481" spans="1:37" ht="15.75" customHeight="1">
      <c r="A481" s="85"/>
      <c r="B481" s="85"/>
      <c r="C481" s="88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</row>
    <row r="482" spans="1:37" ht="15.75" customHeight="1">
      <c r="A482" s="85"/>
      <c r="B482" s="85"/>
      <c r="C482" s="88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</row>
    <row r="483" spans="1:37" ht="15.75" customHeight="1">
      <c r="A483" s="85"/>
      <c r="B483" s="85"/>
      <c r="C483" s="88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</row>
    <row r="484" spans="1:37" ht="15.75" customHeight="1">
      <c r="A484" s="85"/>
      <c r="B484" s="85"/>
      <c r="C484" s="88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</row>
    <row r="485" spans="1:37" ht="15.75" customHeight="1">
      <c r="A485" s="85"/>
      <c r="B485" s="85"/>
      <c r="C485" s="88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</row>
    <row r="486" spans="1:37" ht="15.75" customHeight="1">
      <c r="A486" s="85"/>
      <c r="B486" s="85"/>
      <c r="C486" s="88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</row>
    <row r="487" spans="1:37" ht="15.75" customHeight="1">
      <c r="A487" s="85"/>
      <c r="B487" s="85"/>
      <c r="C487" s="88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</row>
    <row r="488" spans="1:37" ht="15.75" customHeight="1">
      <c r="A488" s="85"/>
      <c r="B488" s="85"/>
      <c r="C488" s="88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</row>
    <row r="489" spans="1:37" ht="15.75" customHeight="1">
      <c r="A489" s="85"/>
      <c r="B489" s="85"/>
      <c r="C489" s="88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</row>
    <row r="490" spans="1:37" ht="15.75" customHeight="1">
      <c r="A490" s="85"/>
      <c r="B490" s="85"/>
      <c r="C490" s="88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</row>
    <row r="491" spans="1:37" ht="15.75" customHeight="1">
      <c r="A491" s="85"/>
      <c r="B491" s="85"/>
      <c r="C491" s="88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</row>
    <row r="492" spans="1:37" ht="15.75" customHeight="1">
      <c r="A492" s="85"/>
      <c r="B492" s="85"/>
      <c r="C492" s="88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</row>
    <row r="493" spans="1:37" ht="15.75" customHeight="1">
      <c r="A493" s="85"/>
      <c r="B493" s="85"/>
      <c r="C493" s="88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</row>
    <row r="494" spans="1:37" ht="15.75" customHeight="1">
      <c r="A494" s="85"/>
      <c r="B494" s="85"/>
      <c r="C494" s="88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</row>
    <row r="495" spans="1:37" ht="15.75" customHeight="1">
      <c r="A495" s="85"/>
      <c r="B495" s="85"/>
      <c r="C495" s="88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</row>
    <row r="496" spans="1:37" ht="15.75" customHeight="1">
      <c r="A496" s="85"/>
      <c r="B496" s="85"/>
      <c r="C496" s="88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</row>
    <row r="497" spans="1:37" ht="15.75" customHeight="1">
      <c r="A497" s="85"/>
      <c r="B497" s="85"/>
      <c r="C497" s="88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</row>
    <row r="498" spans="1:37" ht="15.75" customHeight="1">
      <c r="A498" s="85"/>
      <c r="B498" s="85"/>
      <c r="C498" s="88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</row>
    <row r="499" spans="1:37" ht="15.75" customHeight="1">
      <c r="A499" s="85"/>
      <c r="B499" s="85"/>
      <c r="C499" s="88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</row>
    <row r="500" spans="1:37" ht="15.75" customHeight="1">
      <c r="A500" s="85"/>
      <c r="B500" s="85"/>
      <c r="C500" s="88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</row>
    <row r="501" spans="1:37" ht="15.75" customHeight="1">
      <c r="A501" s="85"/>
      <c r="B501" s="85"/>
      <c r="C501" s="88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</row>
    <row r="502" spans="1:37" ht="15.75" customHeight="1">
      <c r="A502" s="85"/>
      <c r="B502" s="85"/>
      <c r="C502" s="88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</row>
    <row r="503" spans="1:37" ht="15.75" customHeight="1">
      <c r="A503" s="85"/>
      <c r="B503" s="85"/>
      <c r="C503" s="88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</row>
    <row r="504" spans="1:37" ht="15.75" customHeight="1">
      <c r="A504" s="85"/>
      <c r="B504" s="85"/>
      <c r="C504" s="88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</row>
    <row r="505" spans="1:37" ht="15.75" customHeight="1">
      <c r="A505" s="85"/>
      <c r="B505" s="85"/>
      <c r="C505" s="88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</row>
    <row r="506" spans="1:37" ht="15.75" customHeight="1">
      <c r="A506" s="85"/>
      <c r="B506" s="85"/>
      <c r="C506" s="88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</row>
    <row r="507" spans="1:37" ht="15.75" customHeight="1">
      <c r="A507" s="85"/>
      <c r="B507" s="85"/>
      <c r="C507" s="88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</row>
    <row r="508" spans="1:37" ht="15.75" customHeight="1">
      <c r="A508" s="85"/>
      <c r="B508" s="85"/>
      <c r="C508" s="88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</row>
    <row r="509" spans="1:37" ht="15.75" customHeight="1">
      <c r="A509" s="85"/>
      <c r="B509" s="85"/>
      <c r="C509" s="88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</row>
    <row r="510" spans="1:37" ht="15.75" customHeight="1">
      <c r="A510" s="85"/>
      <c r="B510" s="85"/>
      <c r="C510" s="88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</row>
    <row r="511" spans="1:37" ht="15.75" customHeight="1">
      <c r="A511" s="85"/>
      <c r="B511" s="85"/>
      <c r="C511" s="88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</row>
    <row r="512" spans="1:37" ht="15.75" customHeight="1">
      <c r="A512" s="85"/>
      <c r="B512" s="85"/>
      <c r="C512" s="88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</row>
    <row r="513" spans="1:37" ht="15.75" customHeight="1">
      <c r="A513" s="85"/>
      <c r="B513" s="85"/>
      <c r="C513" s="88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</row>
    <row r="514" spans="1:37" ht="15.75" customHeight="1">
      <c r="A514" s="85"/>
      <c r="B514" s="85"/>
      <c r="C514" s="88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</row>
    <row r="515" spans="1:37" ht="15.75" customHeight="1">
      <c r="A515" s="85"/>
      <c r="B515" s="85"/>
      <c r="C515" s="88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</row>
    <row r="516" spans="1:37" ht="15.75" customHeight="1">
      <c r="A516" s="85"/>
      <c r="B516" s="85"/>
      <c r="C516" s="88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</row>
    <row r="517" spans="1:37" ht="15.75" customHeight="1">
      <c r="A517" s="85"/>
      <c r="B517" s="85"/>
      <c r="C517" s="88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</row>
    <row r="518" spans="1:37" ht="15.75" customHeight="1">
      <c r="A518" s="85"/>
      <c r="B518" s="85"/>
      <c r="C518" s="88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</row>
    <row r="519" spans="1:37" ht="15.75" customHeight="1">
      <c r="A519" s="85"/>
      <c r="B519" s="85"/>
      <c r="C519" s="88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</row>
    <row r="520" spans="1:37" ht="15.75" customHeight="1">
      <c r="A520" s="85"/>
      <c r="B520" s="85"/>
      <c r="C520" s="88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</row>
    <row r="521" spans="1:37" ht="15.75" customHeight="1">
      <c r="A521" s="85"/>
      <c r="B521" s="85"/>
      <c r="C521" s="88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</row>
    <row r="522" spans="1:37" ht="15.75" customHeight="1">
      <c r="A522" s="85"/>
      <c r="B522" s="85"/>
      <c r="C522" s="88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</row>
    <row r="523" spans="1:37" ht="15.75" customHeight="1">
      <c r="A523" s="85"/>
      <c r="B523" s="85"/>
      <c r="C523" s="88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</row>
    <row r="524" spans="1:37" ht="15.75" customHeight="1">
      <c r="A524" s="85"/>
      <c r="B524" s="85"/>
      <c r="C524" s="88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</row>
    <row r="525" spans="1:37" ht="15.75" customHeight="1">
      <c r="A525" s="85"/>
      <c r="B525" s="85"/>
      <c r="C525" s="88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</row>
    <row r="526" spans="1:37" ht="15.75" customHeight="1">
      <c r="A526" s="85"/>
      <c r="B526" s="85"/>
      <c r="C526" s="88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</row>
    <row r="527" spans="1:37" ht="15.75" customHeight="1">
      <c r="A527" s="85"/>
      <c r="B527" s="85"/>
      <c r="C527" s="88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</row>
    <row r="528" spans="1:37" ht="15.75" customHeight="1">
      <c r="A528" s="85"/>
      <c r="B528" s="85"/>
      <c r="C528" s="88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</row>
    <row r="529" spans="1:37" ht="15.75" customHeight="1">
      <c r="A529" s="85"/>
      <c r="B529" s="85"/>
      <c r="C529" s="88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</row>
    <row r="530" spans="1:37" ht="15.75" customHeight="1">
      <c r="A530" s="85"/>
      <c r="B530" s="85"/>
      <c r="C530" s="88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</row>
    <row r="531" spans="1:37" ht="15.75" customHeight="1">
      <c r="A531" s="85"/>
      <c r="B531" s="85"/>
      <c r="C531" s="88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</row>
    <row r="532" spans="1:37" ht="15.75" customHeight="1">
      <c r="A532" s="85"/>
      <c r="B532" s="85"/>
      <c r="C532" s="88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</row>
    <row r="533" spans="1:37" ht="15.75" customHeight="1">
      <c r="A533" s="85"/>
      <c r="B533" s="85"/>
      <c r="C533" s="88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</row>
    <row r="534" spans="1:37" ht="15.75" customHeight="1">
      <c r="A534" s="85"/>
      <c r="B534" s="85"/>
      <c r="C534" s="88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</row>
    <row r="535" spans="1:37" ht="15.75" customHeight="1">
      <c r="A535" s="85"/>
      <c r="B535" s="85"/>
      <c r="C535" s="88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</row>
    <row r="536" spans="1:37" ht="15.75" customHeight="1">
      <c r="A536" s="85"/>
      <c r="B536" s="85"/>
      <c r="C536" s="88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</row>
    <row r="537" spans="1:37" ht="15.75" customHeight="1">
      <c r="A537" s="85"/>
      <c r="B537" s="85"/>
      <c r="C537" s="88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</row>
    <row r="538" spans="1:37" ht="15.75" customHeight="1">
      <c r="A538" s="85"/>
      <c r="B538" s="85"/>
      <c r="C538" s="88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</row>
    <row r="539" spans="1:37" ht="15.75" customHeight="1">
      <c r="A539" s="85"/>
      <c r="B539" s="85"/>
      <c r="C539" s="88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</row>
    <row r="540" spans="1:37" ht="15.75" customHeight="1">
      <c r="A540" s="85"/>
      <c r="B540" s="85"/>
      <c r="C540" s="88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</row>
    <row r="541" spans="1:37" ht="15.75" customHeight="1">
      <c r="A541" s="85"/>
      <c r="B541" s="85"/>
      <c r="C541" s="88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</row>
    <row r="542" spans="1:37" ht="15.75" customHeight="1">
      <c r="A542" s="85"/>
      <c r="B542" s="85"/>
      <c r="C542" s="88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</row>
    <row r="543" spans="1:37" ht="15.75" customHeight="1">
      <c r="A543" s="85"/>
      <c r="B543" s="85"/>
      <c r="C543" s="88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</row>
    <row r="544" spans="1:37" ht="15.75" customHeight="1">
      <c r="A544" s="85"/>
      <c r="B544" s="85"/>
      <c r="C544" s="88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</row>
    <row r="545" spans="1:37" ht="15.75" customHeight="1">
      <c r="A545" s="85"/>
      <c r="B545" s="85"/>
      <c r="C545" s="88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</row>
    <row r="546" spans="1:37" ht="15.75" customHeight="1">
      <c r="A546" s="85"/>
      <c r="B546" s="85"/>
      <c r="C546" s="88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</row>
    <row r="547" spans="1:37" ht="15.75" customHeight="1">
      <c r="A547" s="85"/>
      <c r="B547" s="85"/>
      <c r="C547" s="88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</row>
    <row r="548" spans="1:37" ht="15.75" customHeight="1">
      <c r="A548" s="85"/>
      <c r="B548" s="85"/>
      <c r="C548" s="88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</row>
    <row r="549" spans="1:37" ht="15.75" customHeight="1">
      <c r="A549" s="85"/>
      <c r="B549" s="85"/>
      <c r="C549" s="88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</row>
    <row r="550" spans="1:37" ht="15.75" customHeight="1">
      <c r="A550" s="85"/>
      <c r="B550" s="85"/>
      <c r="C550" s="88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</row>
    <row r="551" spans="1:37" ht="15.75" customHeight="1">
      <c r="A551" s="85"/>
      <c r="B551" s="85"/>
      <c r="C551" s="88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</row>
    <row r="552" spans="1:37" ht="15.75" customHeight="1">
      <c r="A552" s="85"/>
      <c r="B552" s="85"/>
      <c r="C552" s="88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</row>
    <row r="553" spans="1:37" ht="15.75" customHeight="1">
      <c r="A553" s="85"/>
      <c r="B553" s="85"/>
      <c r="C553" s="88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</row>
    <row r="554" spans="1:37" ht="15.75" customHeight="1">
      <c r="A554" s="85"/>
      <c r="B554" s="85"/>
      <c r="C554" s="88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</row>
    <row r="555" spans="1:37" ht="15.75" customHeight="1">
      <c r="A555" s="85"/>
      <c r="B555" s="85"/>
      <c r="C555" s="88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</row>
    <row r="556" spans="1:37" ht="15.75" customHeight="1">
      <c r="A556" s="85"/>
      <c r="B556" s="85"/>
      <c r="C556" s="88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</row>
    <row r="557" spans="1:37" ht="15.75" customHeight="1">
      <c r="A557" s="85"/>
      <c r="B557" s="85"/>
      <c r="C557" s="88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</row>
    <row r="558" spans="1:37" ht="15.75" customHeight="1">
      <c r="A558" s="85"/>
      <c r="B558" s="85"/>
      <c r="C558" s="88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</row>
    <row r="559" spans="1:37" ht="15.75" customHeight="1">
      <c r="A559" s="85"/>
      <c r="B559" s="85"/>
      <c r="C559" s="88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</row>
    <row r="560" spans="1:37" ht="15.75" customHeight="1">
      <c r="A560" s="85"/>
      <c r="B560" s="85"/>
      <c r="C560" s="88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</row>
    <row r="561" spans="1:37" ht="15.75" customHeight="1">
      <c r="A561" s="85"/>
      <c r="B561" s="85"/>
      <c r="C561" s="88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</row>
    <row r="562" spans="1:37" ht="15.75" customHeight="1">
      <c r="A562" s="85"/>
      <c r="B562" s="85"/>
      <c r="C562" s="88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</row>
    <row r="563" spans="1:37" ht="15.75" customHeight="1">
      <c r="A563" s="85"/>
      <c r="B563" s="85"/>
      <c r="C563" s="88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</row>
    <row r="564" spans="1:37" ht="15.75" customHeight="1">
      <c r="A564" s="85"/>
      <c r="B564" s="85"/>
      <c r="C564" s="88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</row>
    <row r="565" spans="1:37" ht="15.75" customHeight="1">
      <c r="A565" s="85"/>
      <c r="B565" s="85"/>
      <c r="C565" s="88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</row>
    <row r="566" spans="1:37" ht="15.75" customHeight="1">
      <c r="A566" s="85"/>
      <c r="B566" s="85"/>
      <c r="C566" s="88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</row>
    <row r="567" spans="1:37" ht="15.75" customHeight="1">
      <c r="A567" s="85"/>
      <c r="B567" s="85"/>
      <c r="C567" s="88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</row>
    <row r="568" spans="1:37" ht="15.75" customHeight="1">
      <c r="A568" s="85"/>
      <c r="B568" s="85"/>
      <c r="C568" s="88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</row>
    <row r="569" spans="1:37" ht="15.75" customHeight="1">
      <c r="A569" s="85"/>
      <c r="B569" s="85"/>
      <c r="C569" s="88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</row>
    <row r="570" spans="1:37" ht="15.75" customHeight="1">
      <c r="A570" s="85"/>
      <c r="B570" s="85"/>
      <c r="C570" s="88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</row>
    <row r="571" spans="1:37" ht="15.75" customHeight="1">
      <c r="A571" s="85"/>
      <c r="B571" s="85"/>
      <c r="C571" s="88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</row>
    <row r="572" spans="1:37" ht="15.75" customHeight="1">
      <c r="A572" s="85"/>
      <c r="B572" s="85"/>
      <c r="C572" s="88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</row>
    <row r="573" spans="1:37" ht="15.75" customHeight="1">
      <c r="A573" s="85"/>
      <c r="B573" s="85"/>
      <c r="C573" s="88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</row>
    <row r="574" spans="1:37" ht="15.75" customHeight="1">
      <c r="A574" s="85"/>
      <c r="B574" s="85"/>
      <c r="C574" s="88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</row>
    <row r="575" spans="1:37" ht="15.75" customHeight="1">
      <c r="A575" s="85"/>
      <c r="B575" s="85"/>
      <c r="C575" s="88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</row>
    <row r="576" spans="1:37" ht="15.75" customHeight="1">
      <c r="A576" s="85"/>
      <c r="B576" s="85"/>
      <c r="C576" s="88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</row>
    <row r="577" spans="1:37" ht="15.75" customHeight="1">
      <c r="A577" s="85"/>
      <c r="B577" s="85"/>
      <c r="C577" s="88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</row>
    <row r="578" spans="1:37" ht="15.75" customHeight="1">
      <c r="A578" s="85"/>
      <c r="B578" s="85"/>
      <c r="C578" s="88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</row>
    <row r="579" spans="1:37" ht="15.75" customHeight="1">
      <c r="A579" s="85"/>
      <c r="B579" s="85"/>
      <c r="C579" s="88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</row>
    <row r="580" spans="1:37" ht="15.75" customHeight="1">
      <c r="A580" s="85"/>
      <c r="B580" s="85"/>
      <c r="C580" s="88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</row>
    <row r="581" spans="1:37" ht="15.75" customHeight="1">
      <c r="A581" s="85"/>
      <c r="B581" s="85"/>
      <c r="C581" s="88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</row>
    <row r="582" spans="1:37" ht="15.75" customHeight="1">
      <c r="A582" s="85"/>
      <c r="B582" s="85"/>
      <c r="C582" s="88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</row>
    <row r="583" spans="1:37" ht="15.75" customHeight="1">
      <c r="A583" s="85"/>
      <c r="B583" s="85"/>
      <c r="C583" s="88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</row>
    <row r="584" spans="1:37" ht="15.75" customHeight="1">
      <c r="A584" s="85"/>
      <c r="B584" s="85"/>
      <c r="C584" s="88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</row>
    <row r="585" spans="1:37" ht="15.75" customHeight="1">
      <c r="A585" s="85"/>
      <c r="B585" s="85"/>
      <c r="C585" s="88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</row>
    <row r="586" spans="1:37" ht="15.75" customHeight="1">
      <c r="A586" s="85"/>
      <c r="B586" s="85"/>
      <c r="C586" s="88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</row>
    <row r="587" spans="1:37" ht="15.75" customHeight="1">
      <c r="A587" s="85"/>
      <c r="B587" s="85"/>
      <c r="C587" s="88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</row>
    <row r="588" spans="1:37" ht="15.75" customHeight="1">
      <c r="A588" s="85"/>
      <c r="B588" s="85"/>
      <c r="C588" s="88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</row>
    <row r="589" spans="1:37" ht="15.75" customHeight="1">
      <c r="A589" s="85"/>
      <c r="B589" s="85"/>
      <c r="C589" s="88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</row>
    <row r="590" spans="1:37" ht="15.75" customHeight="1">
      <c r="A590" s="85"/>
      <c r="B590" s="85"/>
      <c r="C590" s="88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</row>
    <row r="591" spans="1:37" ht="15.75" customHeight="1">
      <c r="A591" s="85"/>
      <c r="B591" s="85"/>
      <c r="C591" s="88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</row>
    <row r="592" spans="1:37" ht="15.75" customHeight="1">
      <c r="A592" s="85"/>
      <c r="B592" s="85"/>
      <c r="C592" s="88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</row>
    <row r="593" spans="1:37" ht="15.75" customHeight="1">
      <c r="A593" s="85"/>
      <c r="B593" s="85"/>
      <c r="C593" s="88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</row>
    <row r="594" spans="1:37" ht="15.75" customHeight="1">
      <c r="A594" s="85"/>
      <c r="B594" s="85"/>
      <c r="C594" s="88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</row>
    <row r="595" spans="1:37" ht="15.75" customHeight="1">
      <c r="A595" s="85"/>
      <c r="B595" s="85"/>
      <c r="C595" s="88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</row>
    <row r="596" spans="1:37" ht="15.75" customHeight="1">
      <c r="A596" s="85"/>
      <c r="B596" s="85"/>
      <c r="C596" s="88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</row>
    <row r="597" spans="1:37" ht="15.75" customHeight="1">
      <c r="A597" s="85"/>
      <c r="B597" s="85"/>
      <c r="C597" s="88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</row>
    <row r="598" spans="1:37" ht="15.75" customHeight="1">
      <c r="A598" s="85"/>
      <c r="B598" s="85"/>
      <c r="C598" s="88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</row>
    <row r="599" spans="1:37" ht="15.75" customHeight="1">
      <c r="A599" s="85"/>
      <c r="B599" s="85"/>
      <c r="C599" s="88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</row>
    <row r="600" spans="1:37" ht="15.75" customHeight="1">
      <c r="A600" s="85"/>
      <c r="B600" s="85"/>
      <c r="C600" s="88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</row>
    <row r="601" spans="1:37" ht="15.75" customHeight="1">
      <c r="A601" s="85"/>
      <c r="B601" s="85"/>
      <c r="C601" s="88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</row>
    <row r="602" spans="1:37" ht="15.75" customHeight="1">
      <c r="A602" s="85"/>
      <c r="B602" s="85"/>
      <c r="C602" s="88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</row>
    <row r="603" spans="1:37" ht="15.75" customHeight="1">
      <c r="A603" s="85"/>
      <c r="B603" s="85"/>
      <c r="C603" s="88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</row>
    <row r="604" spans="1:37" ht="15.75" customHeight="1">
      <c r="A604" s="85"/>
      <c r="B604" s="85"/>
      <c r="C604" s="88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</row>
    <row r="605" spans="1:37" ht="15.75" customHeight="1">
      <c r="A605" s="85"/>
      <c r="B605" s="85"/>
      <c r="C605" s="88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</row>
    <row r="606" spans="1:37" ht="15.75" customHeight="1">
      <c r="A606" s="85"/>
      <c r="B606" s="85"/>
      <c r="C606" s="88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</row>
    <row r="607" spans="1:37" ht="15.75" customHeight="1">
      <c r="A607" s="85"/>
      <c r="B607" s="85"/>
      <c r="C607" s="88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</row>
    <row r="608" spans="1:37" ht="15.75" customHeight="1">
      <c r="A608" s="85"/>
      <c r="B608" s="85"/>
      <c r="C608" s="88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</row>
    <row r="609" spans="1:37" ht="15.75" customHeight="1">
      <c r="A609" s="85"/>
      <c r="B609" s="85"/>
      <c r="C609" s="88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</row>
    <row r="610" spans="1:37" ht="15.75" customHeight="1">
      <c r="A610" s="85"/>
      <c r="B610" s="85"/>
      <c r="C610" s="88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</row>
    <row r="611" spans="1:37" ht="15.75" customHeight="1">
      <c r="A611" s="85"/>
      <c r="B611" s="85"/>
      <c r="C611" s="88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</row>
    <row r="612" spans="1:37" ht="15.75" customHeight="1">
      <c r="A612" s="85"/>
      <c r="B612" s="85"/>
      <c r="C612" s="88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</row>
    <row r="613" spans="1:37" ht="15.75" customHeight="1">
      <c r="A613" s="85"/>
      <c r="B613" s="85"/>
      <c r="C613" s="88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</row>
    <row r="614" spans="1:37" ht="15.75" customHeight="1">
      <c r="A614" s="85"/>
      <c r="B614" s="85"/>
      <c r="C614" s="88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</row>
    <row r="615" spans="1:37" ht="15.75" customHeight="1">
      <c r="A615" s="85"/>
      <c r="B615" s="85"/>
      <c r="C615" s="88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</row>
    <row r="616" spans="1:37" ht="15.75" customHeight="1">
      <c r="A616" s="85"/>
      <c r="B616" s="85"/>
      <c r="C616" s="88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</row>
    <row r="617" spans="1:37" ht="15.75" customHeight="1">
      <c r="A617" s="85"/>
      <c r="B617" s="85"/>
      <c r="C617" s="88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</row>
    <row r="618" spans="1:37" ht="15.75" customHeight="1">
      <c r="A618" s="85"/>
      <c r="B618" s="85"/>
      <c r="C618" s="88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</row>
    <row r="619" spans="1:37" ht="15.75" customHeight="1">
      <c r="A619" s="85"/>
      <c r="B619" s="85"/>
      <c r="C619" s="88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</row>
    <row r="620" spans="1:37" ht="15.75" customHeight="1">
      <c r="A620" s="85"/>
      <c r="B620" s="85"/>
      <c r="C620" s="88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</row>
    <row r="621" spans="1:37" ht="15.75" customHeight="1">
      <c r="A621" s="85"/>
      <c r="B621" s="85"/>
      <c r="C621" s="88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</row>
    <row r="622" spans="1:37" ht="15.75" customHeight="1">
      <c r="A622" s="85"/>
      <c r="B622" s="85"/>
      <c r="C622" s="88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</row>
    <row r="623" spans="1:37" ht="15.75" customHeight="1">
      <c r="A623" s="85"/>
      <c r="B623" s="85"/>
      <c r="C623" s="88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</row>
    <row r="624" spans="1:37" ht="15.75" customHeight="1">
      <c r="A624" s="85"/>
      <c r="B624" s="85"/>
      <c r="C624" s="88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</row>
    <row r="625" spans="1:37" ht="15.75" customHeight="1">
      <c r="A625" s="85"/>
      <c r="B625" s="85"/>
      <c r="C625" s="88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</row>
    <row r="626" spans="1:37" ht="15.75" customHeight="1">
      <c r="A626" s="85"/>
      <c r="B626" s="85"/>
      <c r="C626" s="88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</row>
    <row r="627" spans="1:37" ht="15.75" customHeight="1">
      <c r="A627" s="85"/>
      <c r="B627" s="85"/>
      <c r="C627" s="88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</row>
    <row r="628" spans="1:37" ht="15.75" customHeight="1">
      <c r="A628" s="85"/>
      <c r="B628" s="85"/>
      <c r="C628" s="88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</row>
    <row r="629" spans="1:37" ht="15.75" customHeight="1">
      <c r="A629" s="85"/>
      <c r="B629" s="85"/>
      <c r="C629" s="88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</row>
    <row r="630" spans="1:37" ht="15.75" customHeight="1">
      <c r="A630" s="85"/>
      <c r="B630" s="85"/>
      <c r="C630" s="88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</row>
    <row r="631" spans="1:37" ht="15.75" customHeight="1">
      <c r="A631" s="85"/>
      <c r="B631" s="85"/>
      <c r="C631" s="88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</row>
    <row r="632" spans="1:37" ht="15.75" customHeight="1">
      <c r="A632" s="85"/>
      <c r="B632" s="85"/>
      <c r="C632" s="88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</row>
    <row r="633" spans="1:37" ht="15.75" customHeight="1">
      <c r="A633" s="85"/>
      <c r="B633" s="85"/>
      <c r="C633" s="88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</row>
    <row r="634" spans="1:37" ht="15.75" customHeight="1">
      <c r="A634" s="85"/>
      <c r="B634" s="85"/>
      <c r="C634" s="88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</row>
    <row r="635" spans="1:37" ht="15.75" customHeight="1">
      <c r="A635" s="85"/>
      <c r="B635" s="85"/>
      <c r="C635" s="88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</row>
    <row r="636" spans="1:37" ht="15.75" customHeight="1">
      <c r="A636" s="85"/>
      <c r="B636" s="85"/>
      <c r="C636" s="88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</row>
    <row r="637" spans="1:37" ht="15.75" customHeight="1">
      <c r="A637" s="85"/>
      <c r="B637" s="85"/>
      <c r="C637" s="88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</row>
    <row r="638" spans="1:37" ht="15.75" customHeight="1">
      <c r="A638" s="85"/>
      <c r="B638" s="85"/>
      <c r="C638" s="88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</row>
    <row r="639" spans="1:37" ht="15.75" customHeight="1">
      <c r="A639" s="85"/>
      <c r="B639" s="85"/>
      <c r="C639" s="88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</row>
    <row r="640" spans="1:37" ht="15.75" customHeight="1">
      <c r="A640" s="85"/>
      <c r="B640" s="85"/>
      <c r="C640" s="88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</row>
    <row r="641" spans="1:37" ht="15.75" customHeight="1">
      <c r="A641" s="85"/>
      <c r="B641" s="85"/>
      <c r="C641" s="88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</row>
    <row r="642" spans="1:37" ht="15.75" customHeight="1">
      <c r="A642" s="85"/>
      <c r="B642" s="85"/>
      <c r="C642" s="88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</row>
    <row r="643" spans="1:37" ht="15.75" customHeight="1">
      <c r="A643" s="85"/>
      <c r="B643" s="85"/>
      <c r="C643" s="88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</row>
    <row r="644" spans="1:37" ht="15.75" customHeight="1">
      <c r="A644" s="85"/>
      <c r="B644" s="85"/>
      <c r="C644" s="88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</row>
    <row r="645" spans="1:37" ht="15.75" customHeight="1">
      <c r="A645" s="85"/>
      <c r="B645" s="85"/>
      <c r="C645" s="88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</row>
    <row r="646" spans="1:37" ht="15.75" customHeight="1">
      <c r="A646" s="85"/>
      <c r="B646" s="85"/>
      <c r="C646" s="88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</row>
    <row r="647" spans="1:37" ht="15.75" customHeight="1">
      <c r="A647" s="85"/>
      <c r="B647" s="85"/>
      <c r="C647" s="88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</row>
    <row r="648" spans="1:37" ht="15.75" customHeight="1">
      <c r="A648" s="85"/>
      <c r="B648" s="85"/>
      <c r="C648" s="88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</row>
    <row r="649" spans="1:37" ht="15.75" customHeight="1">
      <c r="A649" s="85"/>
      <c r="B649" s="85"/>
      <c r="C649" s="88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</row>
    <row r="650" spans="1:37" ht="15.75" customHeight="1">
      <c r="A650" s="85"/>
      <c r="B650" s="85"/>
      <c r="C650" s="88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</row>
    <row r="651" spans="1:37" ht="15.75" customHeight="1">
      <c r="A651" s="85"/>
      <c r="B651" s="85"/>
      <c r="C651" s="88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</row>
    <row r="652" spans="1:37" ht="15.75" customHeight="1">
      <c r="A652" s="85"/>
      <c r="B652" s="85"/>
      <c r="C652" s="88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</row>
    <row r="653" spans="1:37" ht="15.75" customHeight="1">
      <c r="A653" s="85"/>
      <c r="B653" s="85"/>
      <c r="C653" s="88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</row>
    <row r="654" spans="1:37" ht="15.75" customHeight="1">
      <c r="A654" s="85"/>
      <c r="B654" s="85"/>
      <c r="C654" s="88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</row>
    <row r="655" spans="1:37" ht="15.75" customHeight="1">
      <c r="A655" s="85"/>
      <c r="B655" s="85"/>
      <c r="C655" s="88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</row>
    <row r="656" spans="1:37" ht="15.75" customHeight="1">
      <c r="A656" s="85"/>
      <c r="B656" s="85"/>
      <c r="C656" s="88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</row>
    <row r="657" spans="1:37" ht="15.75" customHeight="1">
      <c r="A657" s="85"/>
      <c r="B657" s="85"/>
      <c r="C657" s="88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</row>
    <row r="658" spans="1:37" ht="15.75" customHeight="1">
      <c r="A658" s="85"/>
      <c r="B658" s="85"/>
      <c r="C658" s="88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</row>
    <row r="659" spans="1:37" ht="15.75" customHeight="1">
      <c r="A659" s="85"/>
      <c r="B659" s="85"/>
      <c r="C659" s="88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</row>
    <row r="660" spans="1:37" ht="15.75" customHeight="1">
      <c r="A660" s="85"/>
      <c r="B660" s="85"/>
      <c r="C660" s="88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</row>
    <row r="661" spans="1:37" ht="15.75" customHeight="1">
      <c r="A661" s="85"/>
      <c r="B661" s="85"/>
      <c r="C661" s="88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</row>
    <row r="662" spans="1:37" ht="15.75" customHeight="1">
      <c r="A662" s="85"/>
      <c r="B662" s="85"/>
      <c r="C662" s="88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</row>
    <row r="663" spans="1:37" ht="15.75" customHeight="1">
      <c r="A663" s="85"/>
      <c r="B663" s="85"/>
      <c r="C663" s="88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</row>
    <row r="664" spans="1:37" ht="15.75" customHeight="1">
      <c r="A664" s="85"/>
      <c r="B664" s="85"/>
      <c r="C664" s="88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</row>
    <row r="665" spans="1:37" ht="15.75" customHeight="1">
      <c r="A665" s="85"/>
      <c r="B665" s="85"/>
      <c r="C665" s="88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</row>
    <row r="666" spans="1:37" ht="15.75" customHeight="1">
      <c r="A666" s="85"/>
      <c r="B666" s="85"/>
      <c r="C666" s="88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</row>
    <row r="667" spans="1:37" ht="15.75" customHeight="1">
      <c r="A667" s="85"/>
      <c r="B667" s="85"/>
      <c r="C667" s="88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</row>
    <row r="668" spans="1:37" ht="15.75" customHeight="1">
      <c r="A668" s="85"/>
      <c r="B668" s="85"/>
      <c r="C668" s="88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</row>
    <row r="669" spans="1:37" ht="15.75" customHeight="1">
      <c r="A669" s="85"/>
      <c r="B669" s="85"/>
      <c r="C669" s="88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</row>
    <row r="670" spans="1:37" ht="15.75" customHeight="1">
      <c r="A670" s="85"/>
      <c r="B670" s="85"/>
      <c r="C670" s="88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</row>
    <row r="671" spans="1:37" ht="15.75" customHeight="1">
      <c r="A671" s="85"/>
      <c r="B671" s="85"/>
      <c r="C671" s="88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</row>
    <row r="672" spans="1:37" ht="15.75" customHeight="1">
      <c r="A672" s="85"/>
      <c r="B672" s="85"/>
      <c r="C672" s="88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</row>
    <row r="673" spans="1:37" ht="15.75" customHeight="1">
      <c r="A673" s="85"/>
      <c r="B673" s="85"/>
      <c r="C673" s="88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</row>
    <row r="674" spans="1:37" ht="15.75" customHeight="1">
      <c r="A674" s="85"/>
      <c r="B674" s="85"/>
      <c r="C674" s="88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</row>
    <row r="675" spans="1:37" ht="15.75" customHeight="1">
      <c r="A675" s="85"/>
      <c r="B675" s="85"/>
      <c r="C675" s="88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</row>
    <row r="676" spans="1:37" ht="15.75" customHeight="1">
      <c r="A676" s="85"/>
      <c r="B676" s="85"/>
      <c r="C676" s="88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</row>
    <row r="677" spans="1:37" ht="15.75" customHeight="1">
      <c r="A677" s="85"/>
      <c r="B677" s="85"/>
      <c r="C677" s="88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</row>
    <row r="678" spans="1:37" ht="15.75" customHeight="1">
      <c r="A678" s="85"/>
      <c r="B678" s="85"/>
      <c r="C678" s="88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</row>
    <row r="679" spans="1:37" ht="15.75" customHeight="1">
      <c r="A679" s="85"/>
      <c r="B679" s="85"/>
      <c r="C679" s="88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</row>
    <row r="680" spans="1:37" ht="15.75" customHeight="1">
      <c r="A680" s="85"/>
      <c r="B680" s="85"/>
      <c r="C680" s="88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</row>
    <row r="681" spans="1:37" ht="15.75" customHeight="1">
      <c r="A681" s="85"/>
      <c r="B681" s="85"/>
      <c r="C681" s="88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</row>
    <row r="682" spans="1:37" ht="15.75" customHeight="1">
      <c r="A682" s="85"/>
      <c r="B682" s="85"/>
      <c r="C682" s="88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</row>
    <row r="683" spans="1:37" ht="15.75" customHeight="1">
      <c r="A683" s="85"/>
      <c r="B683" s="85"/>
      <c r="C683" s="88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</row>
    <row r="684" spans="1:37" ht="15.75" customHeight="1">
      <c r="A684" s="85"/>
      <c r="B684" s="85"/>
      <c r="C684" s="88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</row>
    <row r="685" spans="1:37" ht="15.75" customHeight="1">
      <c r="A685" s="85"/>
      <c r="B685" s="85"/>
      <c r="C685" s="88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</row>
    <row r="686" spans="1:37" ht="15.75" customHeight="1">
      <c r="A686" s="85"/>
      <c r="B686" s="85"/>
      <c r="C686" s="88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</row>
    <row r="687" spans="1:37" ht="15.75" customHeight="1">
      <c r="A687" s="85"/>
      <c r="B687" s="85"/>
      <c r="C687" s="88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</row>
    <row r="688" spans="1:37" ht="15.75" customHeight="1">
      <c r="A688" s="85"/>
      <c r="B688" s="85"/>
      <c r="C688" s="88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</row>
    <row r="689" spans="1:37" ht="15.75" customHeight="1">
      <c r="A689" s="85"/>
      <c r="B689" s="85"/>
      <c r="C689" s="88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</row>
    <row r="690" spans="1:37" ht="15.75" customHeight="1">
      <c r="A690" s="85"/>
      <c r="B690" s="85"/>
      <c r="C690" s="88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</row>
    <row r="691" spans="1:37" ht="15.75" customHeight="1">
      <c r="A691" s="85"/>
      <c r="B691" s="85"/>
      <c r="C691" s="88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</row>
    <row r="692" spans="1:37" ht="15.75" customHeight="1">
      <c r="A692" s="85"/>
      <c r="B692" s="85"/>
      <c r="C692" s="88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</row>
    <row r="693" spans="1:37" ht="15.75" customHeight="1">
      <c r="A693" s="85"/>
      <c r="B693" s="85"/>
      <c r="C693" s="88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</row>
    <row r="694" spans="1:37" ht="15.75" customHeight="1">
      <c r="A694" s="85"/>
      <c r="B694" s="85"/>
      <c r="C694" s="88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</row>
    <row r="695" spans="1:37" ht="15.75" customHeight="1">
      <c r="A695" s="85"/>
      <c r="B695" s="85"/>
      <c r="C695" s="88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</row>
    <row r="696" spans="1:37" ht="15.75" customHeight="1">
      <c r="A696" s="85"/>
      <c r="B696" s="85"/>
      <c r="C696" s="88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</row>
    <row r="697" spans="1:37" ht="15.75" customHeight="1">
      <c r="A697" s="85"/>
      <c r="B697" s="85"/>
      <c r="C697" s="88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</row>
    <row r="698" spans="1:37" ht="15.75" customHeight="1">
      <c r="A698" s="85"/>
      <c r="B698" s="85"/>
      <c r="C698" s="88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</row>
    <row r="699" spans="1:37" ht="15.75" customHeight="1">
      <c r="A699" s="85"/>
      <c r="B699" s="85"/>
      <c r="C699" s="88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</row>
    <row r="700" spans="1:37" ht="15.75" customHeight="1">
      <c r="A700" s="85"/>
      <c r="B700" s="85"/>
      <c r="C700" s="88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</row>
    <row r="701" spans="1:37" ht="15.75" customHeight="1">
      <c r="A701" s="85"/>
      <c r="B701" s="85"/>
      <c r="C701" s="88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</row>
    <row r="702" spans="1:37" ht="15.75" customHeight="1">
      <c r="A702" s="85"/>
      <c r="B702" s="85"/>
      <c r="C702" s="88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</row>
    <row r="703" spans="1:37" ht="15.75" customHeight="1">
      <c r="A703" s="85"/>
      <c r="B703" s="85"/>
      <c r="C703" s="88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</row>
    <row r="704" spans="1:37" ht="15.75" customHeight="1">
      <c r="A704" s="85"/>
      <c r="B704" s="85"/>
      <c r="C704" s="88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</row>
    <row r="705" spans="1:37" ht="15.75" customHeight="1">
      <c r="A705" s="85"/>
      <c r="B705" s="85"/>
      <c r="C705" s="88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</row>
    <row r="706" spans="1:37" ht="15.75" customHeight="1">
      <c r="A706" s="85"/>
      <c r="B706" s="85"/>
      <c r="C706" s="88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</row>
    <row r="707" spans="1:37" ht="15.75" customHeight="1">
      <c r="A707" s="85"/>
      <c r="B707" s="85"/>
      <c r="C707" s="88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</row>
    <row r="708" spans="1:37" ht="15.75" customHeight="1">
      <c r="A708" s="85"/>
      <c r="B708" s="85"/>
      <c r="C708" s="88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</row>
    <row r="709" spans="1:37" ht="15.75" customHeight="1">
      <c r="A709" s="85"/>
      <c r="B709" s="85"/>
      <c r="C709" s="88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</row>
    <row r="710" spans="1:37" ht="15.75" customHeight="1">
      <c r="A710" s="85"/>
      <c r="B710" s="85"/>
      <c r="C710" s="88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</row>
    <row r="711" spans="1:37" ht="15.75" customHeight="1">
      <c r="A711" s="85"/>
      <c r="B711" s="85"/>
      <c r="C711" s="88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</row>
    <row r="712" spans="1:37" ht="15.75" customHeight="1">
      <c r="A712" s="85"/>
      <c r="B712" s="85"/>
      <c r="C712" s="88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</row>
    <row r="713" spans="1:37" ht="15.75" customHeight="1">
      <c r="A713" s="85"/>
      <c r="B713" s="85"/>
      <c r="C713" s="88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</row>
    <row r="714" spans="1:37" ht="15.75" customHeight="1">
      <c r="A714" s="85"/>
      <c r="B714" s="85"/>
      <c r="C714" s="88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</row>
    <row r="715" spans="1:37" ht="15.75" customHeight="1">
      <c r="A715" s="85"/>
      <c r="B715" s="85"/>
      <c r="C715" s="88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</row>
    <row r="716" spans="1:37" ht="15.75" customHeight="1">
      <c r="A716" s="85"/>
      <c r="B716" s="85"/>
      <c r="C716" s="88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</row>
    <row r="717" spans="1:37" ht="15.75" customHeight="1">
      <c r="A717" s="85"/>
      <c r="B717" s="85"/>
      <c r="C717" s="88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</row>
    <row r="718" spans="1:37" ht="15.75" customHeight="1">
      <c r="A718" s="85"/>
      <c r="B718" s="85"/>
      <c r="C718" s="88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</row>
    <row r="719" spans="1:37" ht="15.75" customHeight="1">
      <c r="A719" s="85"/>
      <c r="B719" s="85"/>
      <c r="C719" s="88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</row>
    <row r="720" spans="1:37" ht="15.75" customHeight="1">
      <c r="A720" s="85"/>
      <c r="B720" s="85"/>
      <c r="C720" s="88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</row>
    <row r="721" spans="1:37" ht="15.75" customHeight="1">
      <c r="A721" s="85"/>
      <c r="B721" s="85"/>
      <c r="C721" s="88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</row>
    <row r="722" spans="1:37" ht="15.75" customHeight="1">
      <c r="A722" s="85"/>
      <c r="B722" s="85"/>
      <c r="C722" s="88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</row>
    <row r="723" spans="1:37" ht="15.75" customHeight="1">
      <c r="A723" s="85"/>
      <c r="B723" s="85"/>
      <c r="C723" s="88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</row>
    <row r="724" spans="1:37" ht="15.75" customHeight="1">
      <c r="A724" s="85"/>
      <c r="B724" s="85"/>
      <c r="C724" s="88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</row>
    <row r="725" spans="1:37" ht="15.75" customHeight="1">
      <c r="A725" s="85"/>
      <c r="B725" s="85"/>
      <c r="C725" s="88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</row>
    <row r="726" spans="1:37" ht="15.75" customHeight="1">
      <c r="A726" s="85"/>
      <c r="B726" s="85"/>
      <c r="C726" s="88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</row>
    <row r="727" spans="1:37" ht="15.75" customHeight="1">
      <c r="A727" s="85"/>
      <c r="B727" s="85"/>
      <c r="C727" s="88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</row>
    <row r="728" spans="1:37" ht="15.75" customHeight="1">
      <c r="A728" s="85"/>
      <c r="B728" s="85"/>
      <c r="C728" s="88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</row>
    <row r="729" spans="1:37" ht="15.75" customHeight="1">
      <c r="A729" s="85"/>
      <c r="B729" s="85"/>
      <c r="C729" s="88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</row>
    <row r="730" spans="1:37" ht="15.75" customHeight="1">
      <c r="A730" s="85"/>
      <c r="B730" s="85"/>
      <c r="C730" s="88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</row>
    <row r="731" spans="1:37" ht="15.75" customHeight="1">
      <c r="A731" s="85"/>
      <c r="B731" s="85"/>
      <c r="C731" s="88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</row>
    <row r="732" spans="1:37" ht="15.75" customHeight="1">
      <c r="A732" s="85"/>
      <c r="B732" s="85"/>
      <c r="C732" s="88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</row>
    <row r="733" spans="1:37" ht="15.75" customHeight="1">
      <c r="A733" s="85"/>
      <c r="B733" s="85"/>
      <c r="C733" s="88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</row>
    <row r="734" spans="1:37" ht="15.75" customHeight="1">
      <c r="A734" s="85"/>
      <c r="B734" s="85"/>
      <c r="C734" s="88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</row>
    <row r="735" spans="1:37" ht="15.75" customHeight="1">
      <c r="A735" s="85"/>
      <c r="B735" s="85"/>
      <c r="C735" s="88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</row>
    <row r="736" spans="1:37" ht="15.75" customHeight="1">
      <c r="A736" s="85"/>
      <c r="B736" s="85"/>
      <c r="C736" s="88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</row>
    <row r="737" spans="1:37" ht="15.75" customHeight="1">
      <c r="A737" s="85"/>
      <c r="B737" s="85"/>
      <c r="C737" s="88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</row>
    <row r="738" spans="1:37" ht="15.75" customHeight="1">
      <c r="A738" s="85"/>
      <c r="B738" s="85"/>
      <c r="C738" s="88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</row>
    <row r="739" spans="1:37" ht="15.75" customHeight="1">
      <c r="A739" s="85"/>
      <c r="B739" s="85"/>
      <c r="C739" s="88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</row>
    <row r="740" spans="1:37" ht="15.75" customHeight="1">
      <c r="A740" s="85"/>
      <c r="B740" s="85"/>
      <c r="C740" s="88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</row>
    <row r="741" spans="1:37" ht="15.75" customHeight="1">
      <c r="A741" s="85"/>
      <c r="B741" s="85"/>
      <c r="C741" s="88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</row>
    <row r="742" spans="1:37" ht="15.75" customHeight="1">
      <c r="A742" s="85"/>
      <c r="B742" s="85"/>
      <c r="C742" s="88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</row>
    <row r="743" spans="1:37" ht="15.75" customHeight="1">
      <c r="A743" s="85"/>
      <c r="B743" s="85"/>
      <c r="C743" s="88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</row>
    <row r="744" spans="1:37" ht="15.75" customHeight="1">
      <c r="A744" s="85"/>
      <c r="B744" s="85"/>
      <c r="C744" s="88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</row>
    <row r="745" spans="1:37" ht="15.75" customHeight="1">
      <c r="A745" s="85"/>
      <c r="B745" s="85"/>
      <c r="C745" s="88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</row>
    <row r="746" spans="1:37" ht="15.75" customHeight="1">
      <c r="A746" s="85"/>
      <c r="B746" s="85"/>
      <c r="C746" s="88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</row>
    <row r="747" spans="1:37" ht="15.75" customHeight="1">
      <c r="A747" s="85"/>
      <c r="B747" s="85"/>
      <c r="C747" s="88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</row>
    <row r="748" spans="1:37" ht="15.75" customHeight="1">
      <c r="A748" s="85"/>
      <c r="B748" s="85"/>
      <c r="C748" s="88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</row>
    <row r="749" spans="1:37" ht="15.75" customHeight="1">
      <c r="A749" s="85"/>
      <c r="B749" s="85"/>
      <c r="C749" s="88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</row>
    <row r="750" spans="1:37" ht="15.75" customHeight="1">
      <c r="A750" s="85"/>
      <c r="B750" s="85"/>
      <c r="C750" s="88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</row>
    <row r="751" spans="1:37" ht="15.75" customHeight="1">
      <c r="A751" s="85"/>
      <c r="B751" s="85"/>
      <c r="C751" s="88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</row>
    <row r="752" spans="1:37" ht="15.75" customHeight="1">
      <c r="A752" s="85"/>
      <c r="B752" s="85"/>
      <c r="C752" s="88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</row>
    <row r="753" spans="1:37" ht="15.75" customHeight="1">
      <c r="A753" s="85"/>
      <c r="B753" s="85"/>
      <c r="C753" s="88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</row>
    <row r="754" spans="1:37" ht="15.75" customHeight="1">
      <c r="A754" s="85"/>
      <c r="B754" s="85"/>
      <c r="C754" s="88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</row>
    <row r="755" spans="1:37" ht="15.75" customHeight="1">
      <c r="A755" s="85"/>
      <c r="B755" s="85"/>
      <c r="C755" s="88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</row>
    <row r="756" spans="1:37" ht="15.75" customHeight="1">
      <c r="A756" s="85"/>
      <c r="B756" s="85"/>
      <c r="C756" s="88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</row>
    <row r="757" spans="1:37" ht="15.75" customHeight="1">
      <c r="A757" s="85"/>
      <c r="B757" s="85"/>
      <c r="C757" s="88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</row>
    <row r="758" spans="1:37" ht="15.75" customHeight="1">
      <c r="A758" s="85"/>
      <c r="B758" s="85"/>
      <c r="C758" s="88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</row>
    <row r="759" spans="1:37" ht="15.75" customHeight="1">
      <c r="A759" s="85"/>
      <c r="B759" s="85"/>
      <c r="C759" s="88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</row>
    <row r="760" spans="1:37" ht="15.75" customHeight="1">
      <c r="A760" s="85"/>
      <c r="B760" s="85"/>
      <c r="C760" s="88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</row>
    <row r="761" spans="1:37" ht="15.75" customHeight="1">
      <c r="A761" s="85"/>
      <c r="B761" s="85"/>
      <c r="C761" s="88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</row>
    <row r="762" spans="1:37" ht="15.75" customHeight="1">
      <c r="A762" s="85"/>
      <c r="B762" s="85"/>
      <c r="C762" s="88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</row>
    <row r="763" spans="1:37" ht="15.75" customHeight="1">
      <c r="A763" s="85"/>
      <c r="B763" s="85"/>
      <c r="C763" s="88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</row>
    <row r="764" spans="1:37" ht="15.75" customHeight="1">
      <c r="A764" s="85"/>
      <c r="B764" s="85"/>
      <c r="C764" s="88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</row>
    <row r="765" spans="1:37" ht="15.75" customHeight="1">
      <c r="A765" s="85"/>
      <c r="B765" s="85"/>
      <c r="C765" s="88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</row>
    <row r="766" spans="1:37" ht="15.75" customHeight="1">
      <c r="A766" s="85"/>
      <c r="B766" s="85"/>
      <c r="C766" s="88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</row>
    <row r="767" spans="1:37" ht="15.75" customHeight="1">
      <c r="A767" s="85"/>
      <c r="B767" s="85"/>
      <c r="C767" s="88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</row>
    <row r="768" spans="1:37" ht="15.75" customHeight="1">
      <c r="A768" s="85"/>
      <c r="B768" s="85"/>
      <c r="C768" s="88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</row>
    <row r="769" spans="1:37" ht="15.75" customHeight="1">
      <c r="A769" s="85"/>
      <c r="B769" s="85"/>
      <c r="C769" s="88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</row>
    <row r="770" spans="1:37" ht="15.75" customHeight="1">
      <c r="A770" s="85"/>
      <c r="B770" s="85"/>
      <c r="C770" s="88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</row>
    <row r="771" spans="1:37" ht="15.75" customHeight="1">
      <c r="A771" s="85"/>
      <c r="B771" s="85"/>
      <c r="C771" s="88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</row>
    <row r="772" spans="1:37" ht="15.75" customHeight="1">
      <c r="A772" s="85"/>
      <c r="B772" s="85"/>
      <c r="C772" s="88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</row>
    <row r="773" spans="1:37" ht="15.75" customHeight="1">
      <c r="A773" s="85"/>
      <c r="B773" s="85"/>
      <c r="C773" s="88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</row>
    <row r="774" spans="1:37" ht="15.75" customHeight="1">
      <c r="A774" s="85"/>
      <c r="B774" s="85"/>
      <c r="C774" s="88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</row>
    <row r="775" spans="1:37" ht="15.75" customHeight="1">
      <c r="A775" s="85"/>
      <c r="B775" s="85"/>
      <c r="C775" s="88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</row>
    <row r="776" spans="1:37" ht="15.75" customHeight="1">
      <c r="A776" s="85"/>
      <c r="B776" s="85"/>
      <c r="C776" s="88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</row>
    <row r="777" spans="1:37" ht="15.75" customHeight="1">
      <c r="A777" s="85"/>
      <c r="B777" s="85"/>
      <c r="C777" s="88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</row>
    <row r="778" spans="1:37" ht="15.75" customHeight="1">
      <c r="A778" s="85"/>
      <c r="B778" s="85"/>
      <c r="C778" s="88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</row>
    <row r="779" spans="1:37" ht="15.75" customHeight="1">
      <c r="A779" s="85"/>
      <c r="B779" s="85"/>
      <c r="C779" s="88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</row>
    <row r="780" spans="1:37" ht="15.75" customHeight="1">
      <c r="A780" s="85"/>
      <c r="B780" s="85"/>
      <c r="C780" s="88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</row>
    <row r="781" spans="1:37" ht="15.75" customHeight="1">
      <c r="A781" s="85"/>
      <c r="B781" s="85"/>
      <c r="C781" s="88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</row>
    <row r="782" spans="1:37" ht="15.75" customHeight="1">
      <c r="A782" s="85"/>
      <c r="B782" s="85"/>
      <c r="C782" s="88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</row>
    <row r="783" spans="1:37" ht="15.75" customHeight="1">
      <c r="A783" s="85"/>
      <c r="B783" s="85"/>
      <c r="C783" s="88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</row>
    <row r="784" spans="1:37" ht="15.75" customHeight="1">
      <c r="A784" s="85"/>
      <c r="B784" s="85"/>
      <c r="C784" s="88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</row>
    <row r="785" spans="1:37" ht="15.75" customHeight="1">
      <c r="A785" s="85"/>
      <c r="B785" s="85"/>
      <c r="C785" s="88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</row>
    <row r="786" spans="1:37" ht="15.75" customHeight="1">
      <c r="A786" s="85"/>
      <c r="B786" s="85"/>
      <c r="C786" s="88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</row>
    <row r="787" spans="1:37" ht="15.75" customHeight="1">
      <c r="A787" s="85"/>
      <c r="B787" s="85"/>
      <c r="C787" s="88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</row>
    <row r="788" spans="1:37" ht="15.75" customHeight="1">
      <c r="A788" s="85"/>
      <c r="B788" s="85"/>
      <c r="C788" s="88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</row>
    <row r="789" spans="1:37" ht="15.75" customHeight="1">
      <c r="A789" s="85"/>
      <c r="B789" s="85"/>
      <c r="C789" s="88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</row>
    <row r="790" spans="1:37" ht="15.75" customHeight="1">
      <c r="A790" s="85"/>
      <c r="B790" s="85"/>
      <c r="C790" s="88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</row>
    <row r="791" spans="1:37" ht="15.75" customHeight="1">
      <c r="A791" s="85"/>
      <c r="B791" s="85"/>
      <c r="C791" s="88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</row>
    <row r="792" spans="1:37" ht="15.75" customHeight="1">
      <c r="A792" s="85"/>
      <c r="B792" s="85"/>
      <c r="C792" s="88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</row>
    <row r="793" spans="1:37" ht="15.75" customHeight="1">
      <c r="A793" s="85"/>
      <c r="B793" s="85"/>
      <c r="C793" s="88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</row>
    <row r="794" spans="1:37" ht="15.75" customHeight="1">
      <c r="A794" s="85"/>
      <c r="B794" s="85"/>
      <c r="C794" s="88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</row>
    <row r="795" spans="1:37" ht="15.75" customHeight="1">
      <c r="A795" s="85"/>
      <c r="B795" s="85"/>
      <c r="C795" s="88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</row>
    <row r="796" spans="1:37" ht="15.75" customHeight="1">
      <c r="A796" s="85"/>
      <c r="B796" s="85"/>
      <c r="C796" s="88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</row>
    <row r="797" spans="1:37" ht="15.75" customHeight="1">
      <c r="A797" s="85"/>
      <c r="B797" s="85"/>
      <c r="C797" s="88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</row>
    <row r="798" spans="1:37" ht="15.75" customHeight="1">
      <c r="A798" s="85"/>
      <c r="B798" s="85"/>
      <c r="C798" s="88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</row>
    <row r="799" spans="1:37" ht="15.75" customHeight="1">
      <c r="A799" s="85"/>
      <c r="B799" s="85"/>
      <c r="C799" s="88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</row>
    <row r="800" spans="1:37" ht="15.75" customHeight="1">
      <c r="A800" s="85"/>
      <c r="B800" s="85"/>
      <c r="C800" s="88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</row>
    <row r="801" spans="1:37" ht="15.75" customHeight="1">
      <c r="A801" s="85"/>
      <c r="B801" s="85"/>
      <c r="C801" s="88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</row>
    <row r="802" spans="1:37" ht="15.75" customHeight="1">
      <c r="A802" s="85"/>
      <c r="B802" s="85"/>
      <c r="C802" s="88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</row>
    <row r="803" spans="1:37" ht="15.75" customHeight="1">
      <c r="A803" s="85"/>
      <c r="B803" s="85"/>
      <c r="C803" s="88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</row>
    <row r="804" spans="1:37" ht="15.75" customHeight="1">
      <c r="A804" s="85"/>
      <c r="B804" s="85"/>
      <c r="C804" s="88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</row>
    <row r="805" spans="1:37" ht="15.75" customHeight="1">
      <c r="A805" s="85"/>
      <c r="B805" s="85"/>
      <c r="C805" s="88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</row>
    <row r="806" spans="1:37" ht="15.75" customHeight="1">
      <c r="A806" s="85"/>
      <c r="B806" s="85"/>
      <c r="C806" s="88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</row>
    <row r="807" spans="1:37" ht="15.75" customHeight="1">
      <c r="A807" s="85"/>
      <c r="B807" s="85"/>
      <c r="C807" s="88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</row>
    <row r="808" spans="1:37" ht="15.75" customHeight="1">
      <c r="A808" s="85"/>
      <c r="B808" s="85"/>
      <c r="C808" s="88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</row>
    <row r="809" spans="1:37" ht="15.75" customHeight="1">
      <c r="A809" s="85"/>
      <c r="B809" s="85"/>
      <c r="C809" s="88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</row>
    <row r="810" spans="1:37" ht="15.75" customHeight="1">
      <c r="A810" s="85"/>
      <c r="B810" s="85"/>
      <c r="C810" s="88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</row>
    <row r="811" spans="1:37" ht="15.75" customHeight="1">
      <c r="A811" s="85"/>
      <c r="B811" s="85"/>
      <c r="C811" s="88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</row>
    <row r="812" spans="1:37" ht="15.75" customHeight="1">
      <c r="A812" s="85"/>
      <c r="B812" s="85"/>
      <c r="C812" s="88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</row>
    <row r="813" spans="1:37" ht="15.75" customHeight="1">
      <c r="A813" s="85"/>
      <c r="B813" s="85"/>
      <c r="C813" s="88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</row>
    <row r="814" spans="1:37" ht="15.75" customHeight="1">
      <c r="A814" s="85"/>
      <c r="B814" s="85"/>
      <c r="C814" s="88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</row>
    <row r="815" spans="1:37" ht="15.75" customHeight="1">
      <c r="A815" s="85"/>
      <c r="B815" s="85"/>
      <c r="C815" s="88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</row>
    <row r="816" spans="1:37" ht="15.75" customHeight="1">
      <c r="A816" s="85"/>
      <c r="B816" s="85"/>
      <c r="C816" s="88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</row>
    <row r="817" spans="1:37" ht="15.75" customHeight="1">
      <c r="A817" s="85"/>
      <c r="B817" s="85"/>
      <c r="C817" s="88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</row>
    <row r="818" spans="1:37" ht="15.75" customHeight="1">
      <c r="A818" s="85"/>
      <c r="B818" s="85"/>
      <c r="C818" s="88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</row>
    <row r="819" spans="1:37" ht="15.75" customHeight="1">
      <c r="A819" s="85"/>
      <c r="B819" s="85"/>
      <c r="C819" s="88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</row>
    <row r="820" spans="1:37" ht="15.75" customHeight="1">
      <c r="A820" s="85"/>
      <c r="B820" s="85"/>
      <c r="C820" s="88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</row>
    <row r="821" spans="1:37" ht="15.75" customHeight="1">
      <c r="A821" s="85"/>
      <c r="B821" s="85"/>
      <c r="C821" s="88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</row>
    <row r="822" spans="1:37" ht="15.75" customHeight="1">
      <c r="A822" s="85"/>
      <c r="B822" s="85"/>
      <c r="C822" s="88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</row>
    <row r="823" spans="1:37" ht="15.75" customHeight="1">
      <c r="A823" s="85"/>
      <c r="B823" s="85"/>
      <c r="C823" s="88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</row>
    <row r="824" spans="1:37" ht="15.75" customHeight="1">
      <c r="A824" s="85"/>
      <c r="B824" s="85"/>
      <c r="C824" s="88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</row>
    <row r="825" spans="1:37" ht="15.75" customHeight="1">
      <c r="A825" s="85"/>
      <c r="B825" s="85"/>
      <c r="C825" s="88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</row>
    <row r="826" spans="1:37" ht="15.75" customHeight="1">
      <c r="A826" s="85"/>
      <c r="B826" s="85"/>
      <c r="C826" s="88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</row>
    <row r="827" spans="1:37" ht="15.75" customHeight="1">
      <c r="A827" s="85"/>
      <c r="B827" s="85"/>
      <c r="C827" s="88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</row>
    <row r="828" spans="1:37" ht="15.75" customHeight="1">
      <c r="A828" s="85"/>
      <c r="B828" s="85"/>
      <c r="C828" s="88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</row>
    <row r="829" spans="1:37" ht="15.75" customHeight="1">
      <c r="A829" s="85"/>
      <c r="B829" s="85"/>
      <c r="C829" s="88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</row>
    <row r="830" spans="1:37" ht="15.75" customHeight="1">
      <c r="A830" s="85"/>
      <c r="B830" s="85"/>
      <c r="C830" s="88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</row>
    <row r="831" spans="1:37" ht="15.75" customHeight="1">
      <c r="A831" s="85"/>
      <c r="B831" s="85"/>
      <c r="C831" s="88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</row>
    <row r="832" spans="1:37" ht="15.75" customHeight="1">
      <c r="A832" s="85"/>
      <c r="B832" s="85"/>
      <c r="C832" s="88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</row>
    <row r="833" spans="1:37" ht="15.75" customHeight="1">
      <c r="A833" s="85"/>
      <c r="B833" s="85"/>
      <c r="C833" s="88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</row>
    <row r="834" spans="1:37" ht="15.75" customHeight="1">
      <c r="A834" s="85"/>
      <c r="B834" s="85"/>
      <c r="C834" s="88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</row>
    <row r="835" spans="1:37" ht="15.75" customHeight="1">
      <c r="A835" s="85"/>
      <c r="B835" s="85"/>
      <c r="C835" s="88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</row>
    <row r="836" spans="1:37" ht="15.75" customHeight="1">
      <c r="A836" s="85"/>
      <c r="B836" s="85"/>
      <c r="C836" s="88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</row>
    <row r="837" spans="1:37" ht="15.75" customHeight="1">
      <c r="A837" s="85"/>
      <c r="B837" s="85"/>
      <c r="C837" s="88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</row>
    <row r="838" spans="1:37" ht="15.75" customHeight="1">
      <c r="A838" s="85"/>
      <c r="B838" s="85"/>
      <c r="C838" s="88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</row>
    <row r="839" spans="1:37" ht="15.75" customHeight="1">
      <c r="A839" s="85"/>
      <c r="B839" s="85"/>
      <c r="C839" s="88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</row>
    <row r="840" spans="1:37" ht="15.75" customHeight="1">
      <c r="A840" s="85"/>
      <c r="B840" s="85"/>
      <c r="C840" s="88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</row>
    <row r="841" spans="1:37" ht="15.75" customHeight="1">
      <c r="A841" s="85"/>
      <c r="B841" s="85"/>
      <c r="C841" s="88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</row>
    <row r="842" spans="1:37" ht="15.75" customHeight="1">
      <c r="A842" s="85"/>
      <c r="B842" s="85"/>
      <c r="C842" s="88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</row>
    <row r="843" spans="1:37" ht="15.75" customHeight="1">
      <c r="A843" s="85"/>
      <c r="B843" s="85"/>
      <c r="C843" s="88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</row>
    <row r="844" spans="1:37" ht="15.75" customHeight="1">
      <c r="A844" s="85"/>
      <c r="B844" s="85"/>
      <c r="C844" s="88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</row>
    <row r="845" spans="1:37" ht="15.75" customHeight="1">
      <c r="A845" s="85"/>
      <c r="B845" s="85"/>
      <c r="C845" s="88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</row>
    <row r="846" spans="1:37" ht="15.75" customHeight="1">
      <c r="A846" s="85"/>
      <c r="B846" s="85"/>
      <c r="C846" s="88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</row>
    <row r="847" spans="1:37" ht="15.75" customHeight="1">
      <c r="A847" s="85"/>
      <c r="B847" s="85"/>
      <c r="C847" s="88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</row>
    <row r="848" spans="1:37" ht="15.75" customHeight="1">
      <c r="A848" s="85"/>
      <c r="B848" s="85"/>
      <c r="C848" s="88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</row>
    <row r="849" spans="1:37" ht="15.75" customHeight="1">
      <c r="A849" s="85"/>
      <c r="B849" s="85"/>
      <c r="C849" s="88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</row>
    <row r="850" spans="1:37" ht="15.75" customHeight="1">
      <c r="A850" s="85"/>
      <c r="B850" s="85"/>
      <c r="C850" s="88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</row>
    <row r="851" spans="1:37" ht="15.75" customHeight="1">
      <c r="A851" s="85"/>
      <c r="B851" s="85"/>
      <c r="C851" s="88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</row>
    <row r="852" spans="1:37" ht="15.75" customHeight="1">
      <c r="A852" s="85"/>
      <c r="B852" s="85"/>
      <c r="C852" s="88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</row>
    <row r="853" spans="1:37" ht="15.75" customHeight="1">
      <c r="A853" s="85"/>
      <c r="B853" s="85"/>
      <c r="C853" s="88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</row>
    <row r="854" spans="1:37" ht="15.75" customHeight="1">
      <c r="A854" s="85"/>
      <c r="B854" s="85"/>
      <c r="C854" s="88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</row>
    <row r="855" spans="1:37" ht="15.75" customHeight="1">
      <c r="A855" s="85"/>
      <c r="B855" s="85"/>
      <c r="C855" s="88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</row>
    <row r="856" spans="1:37" ht="15.75" customHeight="1">
      <c r="A856" s="85"/>
      <c r="B856" s="85"/>
      <c r="C856" s="88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</row>
    <row r="857" spans="1:37" ht="15.75" customHeight="1">
      <c r="A857" s="85"/>
      <c r="B857" s="85"/>
      <c r="C857" s="88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</row>
    <row r="858" spans="1:37" ht="15.75" customHeight="1">
      <c r="A858" s="85"/>
      <c r="B858" s="85"/>
      <c r="C858" s="88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</row>
    <row r="859" spans="1:37" ht="15.75" customHeight="1">
      <c r="A859" s="85"/>
      <c r="B859" s="85"/>
      <c r="C859" s="88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</row>
    <row r="860" spans="1:37" ht="15.75" customHeight="1">
      <c r="A860" s="85"/>
      <c r="B860" s="85"/>
      <c r="C860" s="88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</row>
    <row r="861" spans="1:37" ht="15.75" customHeight="1">
      <c r="A861" s="85"/>
      <c r="B861" s="85"/>
      <c r="C861" s="88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</row>
    <row r="862" spans="1:37" ht="15.75" customHeight="1">
      <c r="A862" s="85"/>
      <c r="B862" s="85"/>
      <c r="C862" s="88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</row>
    <row r="863" spans="1:37" ht="15.75" customHeight="1">
      <c r="A863" s="85"/>
      <c r="B863" s="85"/>
      <c r="C863" s="88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</row>
    <row r="864" spans="1:37" ht="15.75" customHeight="1">
      <c r="A864" s="85"/>
      <c r="B864" s="85"/>
      <c r="C864" s="88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</row>
    <row r="865" spans="1:37" ht="15.75" customHeight="1">
      <c r="A865" s="85"/>
      <c r="B865" s="85"/>
      <c r="C865" s="88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</row>
    <row r="866" spans="1:37" ht="15.75" customHeight="1">
      <c r="A866" s="85"/>
      <c r="B866" s="85"/>
      <c r="C866" s="88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</row>
    <row r="867" spans="1:37" ht="15.75" customHeight="1">
      <c r="A867" s="85"/>
      <c r="B867" s="85"/>
      <c r="C867" s="88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</row>
    <row r="868" spans="1:37" ht="15.75" customHeight="1">
      <c r="A868" s="85"/>
      <c r="B868" s="85"/>
      <c r="C868" s="88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</row>
    <row r="869" spans="1:37" ht="15.75" customHeight="1">
      <c r="A869" s="85"/>
      <c r="B869" s="85"/>
      <c r="C869" s="88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</row>
    <row r="870" spans="1:37" ht="15.75" customHeight="1">
      <c r="A870" s="85"/>
      <c r="B870" s="85"/>
      <c r="C870" s="88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</row>
    <row r="871" spans="1:37" ht="15.75" customHeight="1">
      <c r="A871" s="85"/>
      <c r="B871" s="85"/>
      <c r="C871" s="88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</row>
    <row r="872" spans="1:37" ht="15.75" customHeight="1">
      <c r="A872" s="85"/>
      <c r="B872" s="85"/>
      <c r="C872" s="88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</row>
    <row r="873" spans="1:37" ht="15.75" customHeight="1">
      <c r="A873" s="85"/>
      <c r="B873" s="85"/>
      <c r="C873" s="88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</row>
    <row r="874" spans="1:37" ht="15.75" customHeight="1">
      <c r="A874" s="85"/>
      <c r="B874" s="85"/>
      <c r="C874" s="88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</row>
    <row r="875" spans="1:37" ht="15.75" customHeight="1">
      <c r="A875" s="85"/>
      <c r="B875" s="85"/>
      <c r="C875" s="88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</row>
    <row r="876" spans="1:37" ht="15.75" customHeight="1">
      <c r="A876" s="85"/>
      <c r="B876" s="85"/>
      <c r="C876" s="88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</row>
    <row r="877" spans="1:37" ht="15.75" customHeight="1">
      <c r="A877" s="85"/>
      <c r="B877" s="85"/>
      <c r="C877" s="88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</row>
    <row r="878" spans="1:37" ht="15.75" customHeight="1">
      <c r="A878" s="85"/>
      <c r="B878" s="85"/>
      <c r="C878" s="88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</row>
    <row r="879" spans="1:37" ht="15.75" customHeight="1">
      <c r="A879" s="85"/>
      <c r="B879" s="85"/>
      <c r="C879" s="88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</row>
    <row r="880" spans="1:37" ht="15.75" customHeight="1">
      <c r="A880" s="85"/>
      <c r="B880" s="85"/>
      <c r="C880" s="88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</row>
    <row r="881" spans="1:37" ht="15.75" customHeight="1">
      <c r="A881" s="85"/>
      <c r="B881" s="85"/>
      <c r="C881" s="88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</row>
    <row r="882" spans="1:37" ht="15.75" customHeight="1">
      <c r="A882" s="85"/>
      <c r="B882" s="85"/>
      <c r="C882" s="88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</row>
    <row r="883" spans="1:37" ht="15.75" customHeight="1">
      <c r="A883" s="85"/>
      <c r="B883" s="85"/>
      <c r="C883" s="88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</row>
    <row r="884" spans="1:37" ht="15.75" customHeight="1">
      <c r="A884" s="85"/>
      <c r="B884" s="85"/>
      <c r="C884" s="88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</row>
    <row r="885" spans="1:37" ht="15.75" customHeight="1">
      <c r="A885" s="85"/>
      <c r="B885" s="85"/>
      <c r="C885" s="88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</row>
    <row r="886" spans="1:37" ht="15.75" customHeight="1">
      <c r="A886" s="85"/>
      <c r="B886" s="85"/>
      <c r="C886" s="88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</row>
    <row r="887" spans="1:37" ht="15.75" customHeight="1">
      <c r="A887" s="85"/>
      <c r="B887" s="85"/>
      <c r="C887" s="88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</row>
    <row r="888" spans="1:37" ht="15.75" customHeight="1">
      <c r="A888" s="85"/>
      <c r="B888" s="85"/>
      <c r="C888" s="88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</row>
    <row r="889" spans="1:37" ht="15.75" customHeight="1">
      <c r="A889" s="85"/>
      <c r="B889" s="85"/>
      <c r="C889" s="88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</row>
    <row r="890" spans="1:37" ht="15.75" customHeight="1">
      <c r="A890" s="85"/>
      <c r="B890" s="85"/>
      <c r="C890" s="88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</row>
    <row r="891" spans="1:37" ht="15.75" customHeight="1">
      <c r="A891" s="85"/>
      <c r="B891" s="85"/>
      <c r="C891" s="88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</row>
    <row r="892" spans="1:37" ht="15.75" customHeight="1">
      <c r="A892" s="85"/>
      <c r="B892" s="85"/>
      <c r="C892" s="88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</row>
    <row r="893" spans="1:37" ht="15.75" customHeight="1">
      <c r="A893" s="85"/>
      <c r="B893" s="85"/>
      <c r="C893" s="88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</row>
    <row r="894" spans="1:37" ht="15.75" customHeight="1">
      <c r="A894" s="85"/>
      <c r="B894" s="85"/>
      <c r="C894" s="88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</row>
    <row r="895" spans="1:37" ht="15.75" customHeight="1">
      <c r="A895" s="85"/>
      <c r="B895" s="85"/>
      <c r="C895" s="88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</row>
    <row r="896" spans="1:37" ht="15.75" customHeight="1">
      <c r="A896" s="85"/>
      <c r="B896" s="85"/>
      <c r="C896" s="88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</row>
    <row r="897" spans="1:37" ht="15.75" customHeight="1">
      <c r="A897" s="85"/>
      <c r="B897" s="85"/>
      <c r="C897" s="88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</row>
    <row r="898" spans="1:37" ht="15.75" customHeight="1">
      <c r="A898" s="85"/>
      <c r="B898" s="85"/>
      <c r="C898" s="88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</row>
    <row r="899" spans="1:37" ht="15.75" customHeight="1">
      <c r="A899" s="85"/>
      <c r="B899" s="85"/>
      <c r="C899" s="88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</row>
    <row r="900" spans="1:37" ht="15.75" customHeight="1">
      <c r="A900" s="85"/>
      <c r="B900" s="85"/>
      <c r="C900" s="88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</row>
    <row r="901" spans="1:37" ht="15.75" customHeight="1">
      <c r="A901" s="85"/>
      <c r="B901" s="85"/>
      <c r="C901" s="88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</row>
    <row r="902" spans="1:37" ht="15.75" customHeight="1">
      <c r="A902" s="85"/>
      <c r="B902" s="85"/>
      <c r="C902" s="88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</row>
    <row r="903" spans="1:37" ht="15.75" customHeight="1">
      <c r="A903" s="85"/>
      <c r="B903" s="85"/>
      <c r="C903" s="88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</row>
    <row r="904" spans="1:37" ht="15.75" customHeight="1">
      <c r="A904" s="85"/>
      <c r="B904" s="85"/>
      <c r="C904" s="88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</row>
    <row r="905" spans="1:37" ht="15.75" customHeight="1">
      <c r="A905" s="85"/>
      <c r="B905" s="85"/>
      <c r="C905" s="88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</row>
    <row r="906" spans="1:37" ht="15.75" customHeight="1">
      <c r="A906" s="85"/>
      <c r="B906" s="85"/>
      <c r="C906" s="88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</row>
    <row r="907" spans="1:37" ht="15.75" customHeight="1">
      <c r="A907" s="85"/>
      <c r="B907" s="85"/>
      <c r="C907" s="88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</row>
    <row r="908" spans="1:37" ht="15.75" customHeight="1">
      <c r="A908" s="85"/>
      <c r="B908" s="85"/>
      <c r="C908" s="88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</row>
    <row r="909" spans="1:37" ht="15.75" customHeight="1">
      <c r="A909" s="85"/>
      <c r="B909" s="85"/>
      <c r="C909" s="88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</row>
    <row r="910" spans="1:37" ht="15.75" customHeight="1">
      <c r="A910" s="85"/>
      <c r="B910" s="85"/>
      <c r="C910" s="88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</row>
    <row r="911" spans="1:37" ht="15.75" customHeight="1">
      <c r="A911" s="85"/>
      <c r="B911" s="85"/>
      <c r="C911" s="88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</row>
    <row r="912" spans="1:37" ht="15.75" customHeight="1">
      <c r="A912" s="85"/>
      <c r="B912" s="85"/>
      <c r="C912" s="88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</row>
    <row r="913" spans="1:37" ht="15.75" customHeight="1">
      <c r="A913" s="85"/>
      <c r="B913" s="85"/>
      <c r="C913" s="88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</row>
    <row r="914" spans="1:37" ht="15.75" customHeight="1">
      <c r="A914" s="85"/>
      <c r="B914" s="85"/>
      <c r="C914" s="88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</row>
    <row r="915" spans="1:37" ht="15.75" customHeight="1">
      <c r="A915" s="85"/>
      <c r="B915" s="85"/>
      <c r="C915" s="88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</row>
    <row r="916" spans="1:37" ht="15.75" customHeight="1">
      <c r="A916" s="85"/>
      <c r="B916" s="85"/>
      <c r="C916" s="88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</row>
    <row r="917" spans="1:37" ht="15.75" customHeight="1">
      <c r="A917" s="85"/>
      <c r="B917" s="85"/>
      <c r="C917" s="88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</row>
    <row r="918" spans="1:37" ht="15.75" customHeight="1">
      <c r="A918" s="85"/>
      <c r="B918" s="85"/>
      <c r="C918" s="88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</row>
    <row r="919" spans="1:37" ht="15.75" customHeight="1">
      <c r="A919" s="85"/>
      <c r="B919" s="85"/>
      <c r="C919" s="88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</row>
    <row r="920" spans="1:37" ht="15.75" customHeight="1">
      <c r="A920" s="85"/>
      <c r="B920" s="85"/>
      <c r="C920" s="88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</row>
    <row r="921" spans="1:37" ht="15.75" customHeight="1">
      <c r="A921" s="85"/>
      <c r="B921" s="85"/>
      <c r="C921" s="88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</row>
    <row r="922" spans="1:37" ht="15.75" customHeight="1">
      <c r="A922" s="85"/>
      <c r="B922" s="85"/>
      <c r="C922" s="88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</row>
    <row r="923" spans="1:37" ht="15.75" customHeight="1">
      <c r="A923" s="85"/>
      <c r="B923" s="85"/>
      <c r="C923" s="88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</row>
    <row r="924" spans="1:37" ht="15.75" customHeight="1">
      <c r="A924" s="85"/>
      <c r="B924" s="85"/>
      <c r="C924" s="88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</row>
    <row r="925" spans="1:37" ht="15.75" customHeight="1">
      <c r="A925" s="85"/>
      <c r="B925" s="85"/>
      <c r="C925" s="88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</row>
    <row r="926" spans="1:37" ht="15.75" customHeight="1">
      <c r="A926" s="85"/>
      <c r="B926" s="85"/>
      <c r="C926" s="88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</row>
    <row r="927" spans="1:37" ht="15.75" customHeight="1">
      <c r="A927" s="85"/>
      <c r="B927" s="85"/>
      <c r="C927" s="88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</row>
    <row r="928" spans="1:37" ht="15.75" customHeight="1">
      <c r="A928" s="85"/>
      <c r="B928" s="85"/>
      <c r="C928" s="88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</row>
    <row r="929" spans="1:37" ht="15.75" customHeight="1">
      <c r="A929" s="85"/>
      <c r="B929" s="85"/>
      <c r="C929" s="88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</row>
    <row r="930" spans="1:37" ht="15.75" customHeight="1">
      <c r="A930" s="85"/>
      <c r="B930" s="85"/>
      <c r="C930" s="88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</row>
    <row r="931" spans="1:37" ht="15.75" customHeight="1">
      <c r="A931" s="85"/>
      <c r="B931" s="85"/>
      <c r="C931" s="88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</row>
    <row r="932" spans="1:37" ht="15.75" customHeight="1">
      <c r="A932" s="85"/>
      <c r="B932" s="85"/>
      <c r="C932" s="88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</row>
    <row r="933" spans="1:37" ht="15.75" customHeight="1">
      <c r="A933" s="85"/>
      <c r="B933" s="85"/>
      <c r="C933" s="88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</row>
    <row r="934" spans="1:37" ht="15.75" customHeight="1">
      <c r="A934" s="85"/>
      <c r="B934" s="85"/>
      <c r="C934" s="88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</row>
    <row r="935" spans="1:37" ht="15.75" customHeight="1">
      <c r="A935" s="85"/>
      <c r="B935" s="85"/>
      <c r="C935" s="88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</row>
    <row r="936" spans="1:37" ht="15.75" customHeight="1">
      <c r="A936" s="85"/>
      <c r="B936" s="85"/>
      <c r="C936" s="88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</row>
    <row r="937" spans="1:37" ht="15.75" customHeight="1">
      <c r="A937" s="85"/>
      <c r="B937" s="85"/>
      <c r="C937" s="88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</row>
    <row r="938" spans="1:37" ht="15.75" customHeight="1">
      <c r="A938" s="85"/>
      <c r="B938" s="85"/>
      <c r="C938" s="88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</row>
    <row r="939" spans="1:37" ht="15.75" customHeight="1">
      <c r="A939" s="85"/>
      <c r="B939" s="85"/>
      <c r="C939" s="88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</row>
    <row r="940" spans="1:37" ht="15.75" customHeight="1">
      <c r="A940" s="85"/>
      <c r="B940" s="85"/>
      <c r="C940" s="88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</row>
    <row r="941" spans="1:37" ht="15.75" customHeight="1">
      <c r="A941" s="85"/>
      <c r="B941" s="85"/>
      <c r="C941" s="88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</row>
    <row r="942" spans="1:37" ht="15.75" customHeight="1">
      <c r="A942" s="85"/>
      <c r="B942" s="85"/>
      <c r="C942" s="88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</row>
    <row r="943" spans="1:37" ht="15.75" customHeight="1">
      <c r="A943" s="85"/>
      <c r="B943" s="85"/>
      <c r="C943" s="88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</row>
    <row r="944" spans="1:37" ht="15.75" customHeight="1">
      <c r="A944" s="85"/>
      <c r="B944" s="85"/>
      <c r="C944" s="88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</row>
    <row r="945" spans="1:37" ht="15.75" customHeight="1">
      <c r="A945" s="85"/>
      <c r="B945" s="85"/>
      <c r="C945" s="88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</row>
    <row r="946" spans="1:37" ht="15.75" customHeight="1">
      <c r="A946" s="85"/>
      <c r="B946" s="85"/>
      <c r="C946" s="88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</row>
    <row r="947" spans="1:37" ht="15.75" customHeight="1">
      <c r="A947" s="85"/>
      <c r="B947" s="85"/>
      <c r="C947" s="88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</row>
    <row r="948" spans="1:37" ht="15.75" customHeight="1">
      <c r="A948" s="85"/>
      <c r="B948" s="85"/>
      <c r="C948" s="88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</row>
    <row r="949" spans="1:37" ht="15.75" customHeight="1">
      <c r="A949" s="85"/>
      <c r="B949" s="85"/>
      <c r="C949" s="88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</row>
    <row r="950" spans="1:37" ht="15.75" customHeight="1">
      <c r="A950" s="85"/>
      <c r="B950" s="85"/>
      <c r="C950" s="88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</row>
    <row r="951" spans="1:37" ht="15.75" customHeight="1">
      <c r="A951" s="85"/>
      <c r="B951" s="85"/>
      <c r="C951" s="88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</row>
    <row r="952" spans="1:37" ht="15.75" customHeight="1">
      <c r="A952" s="85"/>
      <c r="B952" s="85"/>
      <c r="C952" s="88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</row>
    <row r="953" spans="1:37" ht="15.75" customHeight="1">
      <c r="A953" s="85"/>
      <c r="B953" s="85"/>
      <c r="C953" s="88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</row>
    <row r="954" spans="1:37" ht="15.75" customHeight="1">
      <c r="A954" s="85"/>
      <c r="B954" s="85"/>
      <c r="C954" s="88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</row>
    <row r="955" spans="1:37" ht="15.75" customHeight="1">
      <c r="A955" s="85"/>
      <c r="B955" s="85"/>
      <c r="C955" s="88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</row>
    <row r="956" spans="1:37" ht="15.75" customHeight="1">
      <c r="A956" s="85"/>
      <c r="B956" s="85"/>
      <c r="C956" s="88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</row>
    <row r="957" spans="1:37" ht="15.75" customHeight="1">
      <c r="A957" s="85"/>
      <c r="B957" s="85"/>
      <c r="C957" s="88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</row>
    <row r="958" spans="1:37" ht="15.75" customHeight="1">
      <c r="A958" s="85"/>
      <c r="B958" s="85"/>
      <c r="C958" s="88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</row>
    <row r="959" spans="1:37" ht="15.75" customHeight="1">
      <c r="A959" s="85"/>
      <c r="B959" s="85"/>
      <c r="C959" s="88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</row>
    <row r="960" spans="1:37" ht="15.75" customHeight="1">
      <c r="A960" s="85"/>
      <c r="B960" s="85"/>
      <c r="C960" s="88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</row>
    <row r="961" spans="1:37" ht="15.75" customHeight="1">
      <c r="A961" s="85"/>
      <c r="B961" s="85"/>
      <c r="C961" s="88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</row>
    <row r="962" spans="1:37" ht="15.75" customHeight="1">
      <c r="A962" s="85"/>
      <c r="B962" s="85"/>
      <c r="C962" s="88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</row>
    <row r="963" spans="1:37" ht="15.75" customHeight="1">
      <c r="A963" s="85"/>
      <c r="B963" s="85"/>
      <c r="C963" s="88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</row>
    <row r="964" spans="1:37" ht="15.75" customHeight="1">
      <c r="A964" s="85"/>
      <c r="B964" s="85"/>
      <c r="C964" s="88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</row>
    <row r="965" spans="1:37" ht="15.75" customHeight="1">
      <c r="A965" s="85"/>
      <c r="B965" s="85"/>
      <c r="C965" s="88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</row>
    <row r="966" spans="1:37" ht="15.75" customHeight="1">
      <c r="A966" s="85"/>
      <c r="B966" s="85"/>
      <c r="C966" s="88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</row>
    <row r="967" spans="1:37" ht="15.75" customHeight="1">
      <c r="A967" s="85"/>
      <c r="B967" s="85"/>
      <c r="C967" s="88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</row>
    <row r="968" spans="1:37" ht="15.75" customHeight="1">
      <c r="A968" s="85"/>
      <c r="B968" s="85"/>
      <c r="C968" s="88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</row>
    <row r="969" spans="1:37" ht="15.75" customHeight="1">
      <c r="A969" s="85"/>
      <c r="B969" s="85"/>
      <c r="C969" s="88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</row>
    <row r="970" spans="1:37" ht="15.75" customHeight="1">
      <c r="A970" s="85"/>
      <c r="B970" s="85"/>
      <c r="C970" s="88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</row>
    <row r="971" spans="1:37" ht="15.75" customHeight="1">
      <c r="A971" s="85"/>
      <c r="B971" s="85"/>
      <c r="C971" s="88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</row>
    <row r="972" spans="1:37" ht="15.75" customHeight="1">
      <c r="A972" s="85"/>
      <c r="B972" s="85"/>
      <c r="C972" s="88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</row>
    <row r="973" spans="1:37" ht="15.75" customHeight="1">
      <c r="A973" s="85"/>
      <c r="B973" s="85"/>
      <c r="C973" s="88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</row>
    <row r="974" spans="1:37" ht="15.75" customHeight="1">
      <c r="A974" s="85"/>
      <c r="B974" s="85"/>
      <c r="C974" s="88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</row>
    <row r="975" spans="1:37" ht="15.75" customHeight="1">
      <c r="A975" s="85"/>
      <c r="B975" s="85"/>
      <c r="C975" s="88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</row>
    <row r="976" spans="1:37" ht="15.75" customHeight="1">
      <c r="A976" s="85"/>
      <c r="B976" s="85"/>
      <c r="C976" s="88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</row>
    <row r="977" spans="1:37" ht="15.75" customHeight="1">
      <c r="A977" s="85"/>
      <c r="B977" s="85"/>
      <c r="C977" s="88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</row>
    <row r="978" spans="1:37" ht="15.75" customHeight="1">
      <c r="A978" s="85"/>
      <c r="B978" s="85"/>
      <c r="C978" s="88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</row>
    <row r="979" spans="1:37" ht="15.75" customHeight="1">
      <c r="A979" s="85"/>
      <c r="B979" s="85"/>
      <c r="C979" s="88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</row>
    <row r="980" spans="1:37" ht="15.75" customHeight="1">
      <c r="A980" s="85"/>
      <c r="B980" s="85"/>
      <c r="C980" s="88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</row>
    <row r="981" spans="1:37" ht="15.75" customHeight="1">
      <c r="A981" s="85"/>
      <c r="B981" s="85"/>
      <c r="C981" s="88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</row>
    <row r="982" spans="1:37" ht="15.75" customHeight="1">
      <c r="A982" s="85"/>
      <c r="B982" s="85"/>
      <c r="C982" s="88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</row>
    <row r="983" spans="1:37" ht="15.75" customHeight="1">
      <c r="A983" s="85"/>
      <c r="B983" s="85"/>
      <c r="C983" s="88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</row>
    <row r="984" spans="1:37" ht="15.75" customHeight="1">
      <c r="A984" s="85"/>
      <c r="B984" s="85"/>
      <c r="C984" s="88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</row>
    <row r="985" spans="1:37" ht="15.75" customHeight="1">
      <c r="A985" s="85"/>
      <c r="B985" s="85"/>
      <c r="C985" s="88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</row>
    <row r="986" spans="1:37" ht="15.75" customHeight="1">
      <c r="A986" s="85"/>
      <c r="B986" s="85"/>
      <c r="C986" s="88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</row>
    <row r="987" spans="1:37" ht="15.75" customHeight="1">
      <c r="A987" s="85"/>
      <c r="B987" s="85"/>
      <c r="C987" s="88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</row>
    <row r="988" spans="1:37" ht="15.75" customHeight="1">
      <c r="A988" s="85"/>
      <c r="B988" s="85"/>
      <c r="C988" s="88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</row>
    <row r="989" spans="1:37" ht="15.75" customHeight="1">
      <c r="A989" s="85"/>
      <c r="B989" s="85"/>
      <c r="C989" s="88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</row>
    <row r="990" spans="1:37" ht="15.75" customHeight="1">
      <c r="A990" s="85"/>
      <c r="B990" s="85"/>
      <c r="C990" s="88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</row>
    <row r="991" spans="1:37" ht="15.75" customHeight="1">
      <c r="A991" s="85"/>
      <c r="B991" s="85"/>
      <c r="C991" s="88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</row>
    <row r="992" spans="1:37" ht="15.75" customHeight="1">
      <c r="A992" s="85"/>
      <c r="B992" s="85"/>
      <c r="C992" s="88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</row>
    <row r="993" spans="1:37" ht="15.75" customHeight="1">
      <c r="A993" s="85"/>
      <c r="B993" s="85"/>
      <c r="C993" s="88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</row>
    <row r="994" spans="1:37" ht="15.75" customHeight="1">
      <c r="A994" s="85"/>
      <c r="B994" s="85"/>
      <c r="C994" s="88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</row>
    <row r="995" spans="1:37" ht="15.75" customHeight="1">
      <c r="A995" s="85"/>
      <c r="B995" s="85"/>
      <c r="C995" s="88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</row>
    <row r="996" spans="1:37" ht="15.75" customHeight="1">
      <c r="A996" s="85"/>
      <c r="B996" s="85"/>
      <c r="C996" s="88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</row>
    <row r="997" spans="1:37" ht="15.75" customHeight="1">
      <c r="A997" s="85"/>
      <c r="B997" s="85"/>
      <c r="C997" s="88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</row>
    <row r="998" spans="1:37" ht="15.75" customHeight="1">
      <c r="A998" s="85"/>
      <c r="B998" s="85"/>
      <c r="C998" s="88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</row>
    <row r="999" spans="1:37" ht="15.75" customHeight="1">
      <c r="A999" s="85"/>
      <c r="B999" s="85"/>
      <c r="C999" s="88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</row>
    <row r="1000" spans="1:37" ht="15.75" customHeight="1">
      <c r="A1000" s="85"/>
      <c r="B1000" s="85"/>
      <c r="C1000" s="88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</row>
  </sheetData>
  <mergeCells count="116">
    <mergeCell ref="K40:K46"/>
    <mergeCell ref="L40:L46"/>
    <mergeCell ref="M40:M46"/>
    <mergeCell ref="J41:J46"/>
    <mergeCell ref="K19:K25"/>
    <mergeCell ref="L19:L25"/>
    <mergeCell ref="M19:M25"/>
    <mergeCell ref="J20:J25"/>
    <mergeCell ref="I22:I25"/>
    <mergeCell ref="G42:I42"/>
    <mergeCell ref="F20:I20"/>
    <mergeCell ref="G21:I21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6:G9"/>
    <mergeCell ref="H6:H9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19:J19"/>
    <mergeCell ref="G43:G46"/>
    <mergeCell ref="H43:H46"/>
    <mergeCell ref="I43:I46"/>
    <mergeCell ref="G22:G25"/>
    <mergeCell ref="H22:H25"/>
    <mergeCell ref="E40:J40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C80:C86"/>
    <mergeCell ref="D80:D86"/>
    <mergeCell ref="E81:E86"/>
    <mergeCell ref="F82:F86"/>
    <mergeCell ref="C97:C103"/>
    <mergeCell ref="G83:G86"/>
    <mergeCell ref="H83:H86"/>
    <mergeCell ref="E97:J97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K97:K103"/>
    <mergeCell ref="D97:D103"/>
    <mergeCell ref="E98:E103"/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H120:H123"/>
    <mergeCell ref="I120:I123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Тітул 051  заочне</vt:lpstr>
      <vt:lpstr>План 2024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2022-06-05T12:37:49Z</cp:lastPrinted>
  <dcterms:created xsi:type="dcterms:W3CDTF">2018-09-25T13:00:18Z</dcterms:created>
  <dcterms:modified xsi:type="dcterms:W3CDTF">2024-02-12T13:26:00Z</dcterms:modified>
</cp:coreProperties>
</file>