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14\"/>
    </mc:Choice>
  </mc:AlternateContent>
  <bookViews>
    <workbookView xWindow="0" yWindow="0" windowWidth="28800" windowHeight="11865" firstSheet="1" activeTab="1"/>
  </bookViews>
  <sheets>
    <sheet name="Титул денна" sheetId="1" state="hidden" r:id="rId1"/>
    <sheet name="тит ЗО" sheetId="2" r:id="rId2"/>
    <sheet name="План денна" sheetId="3" state="hidden" r:id="rId3"/>
    <sheet name="Семестровка" sheetId="4" state="hidden" r:id="rId4"/>
    <sheet name="План ЗО" sheetId="5" r:id="rId5"/>
    <sheet name="Лист1" sheetId="6" r:id="rId6"/>
  </sheets>
  <calcPr calcId="162913"/>
  <extLst>
    <ext uri="GoogleSheetsCustomDataVersion2">
      <go:sheetsCustomData xmlns:go="http://customooxmlschemas.google.com/" r:id="rId10" roundtripDataChecksum="Pg81abXwPWKhonOz8EX/ruGRDzxP03Vor0THMCAupZI="/>
    </ext>
  </extLst>
</workbook>
</file>

<file path=xl/calcChain.xml><?xml version="1.0" encoding="utf-8"?>
<calcChain xmlns="http://schemas.openxmlformats.org/spreadsheetml/2006/main">
  <c r="Q34" i="1" l="1"/>
  <c r="N34" i="1"/>
  <c r="J34" i="1"/>
  <c r="G34" i="1"/>
  <c r="G51" i="5"/>
  <c r="M50" i="5"/>
  <c r="H50" i="5"/>
  <c r="G50" i="5"/>
  <c r="H49" i="5"/>
  <c r="H48" i="5"/>
  <c r="H47" i="5"/>
  <c r="H46" i="5"/>
  <c r="H45" i="5"/>
  <c r="H44" i="5"/>
  <c r="H43" i="5"/>
  <c r="H42" i="5"/>
  <c r="H41" i="5"/>
  <c r="H40" i="5"/>
  <c r="M38" i="5"/>
  <c r="M51" i="5" s="1"/>
  <c r="G38" i="5"/>
  <c r="H37" i="5"/>
  <c r="H36" i="5"/>
  <c r="H35" i="5"/>
  <c r="H38" i="5" s="1"/>
  <c r="G32" i="5"/>
  <c r="Q31" i="5"/>
  <c r="O31" i="5"/>
  <c r="N31" i="5"/>
  <c r="L31" i="5"/>
  <c r="K31" i="5"/>
  <c r="J31" i="5"/>
  <c r="I31" i="5"/>
  <c r="G31" i="5"/>
  <c r="H30" i="5"/>
  <c r="O28" i="5"/>
  <c r="G28" i="5"/>
  <c r="H26" i="5"/>
  <c r="G23" i="5"/>
  <c r="H22" i="5"/>
  <c r="H21" i="5"/>
  <c r="M21" i="5" s="1"/>
  <c r="M23" i="5" s="1"/>
  <c r="H19" i="5"/>
  <c r="H18" i="5"/>
  <c r="H23" i="5" s="1"/>
  <c r="H17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F49" i="4"/>
  <c r="D38" i="4"/>
  <c r="E37" i="4"/>
  <c r="K36" i="4"/>
  <c r="F36" i="4"/>
  <c r="M36" i="4" s="1"/>
  <c r="E36" i="4"/>
  <c r="J36" i="4" s="1"/>
  <c r="F35" i="4"/>
  <c r="K35" i="4" s="1"/>
  <c r="E35" i="4"/>
  <c r="M35" i="4" s="1"/>
  <c r="F34" i="4"/>
  <c r="M34" i="4" s="1"/>
  <c r="E34" i="4"/>
  <c r="M33" i="4"/>
  <c r="F33" i="4"/>
  <c r="K33" i="4" s="1"/>
  <c r="E33" i="4"/>
  <c r="J33" i="4" s="1"/>
  <c r="K32" i="4"/>
  <c r="F32" i="4"/>
  <c r="M32" i="4" s="1"/>
  <c r="E32" i="4"/>
  <c r="J32" i="4" s="1"/>
  <c r="F31" i="4"/>
  <c r="K31" i="4" s="1"/>
  <c r="E31" i="4"/>
  <c r="M31" i="4" s="1"/>
  <c r="F30" i="4"/>
  <c r="M30" i="4" s="1"/>
  <c r="E30" i="4"/>
  <c r="M29" i="4"/>
  <c r="F29" i="4"/>
  <c r="K29" i="4" s="1"/>
  <c r="E29" i="4"/>
  <c r="J29" i="4" s="1"/>
  <c r="D19" i="4"/>
  <c r="H18" i="4"/>
  <c r="F18" i="4" s="1"/>
  <c r="K18" i="4" s="1"/>
  <c r="E18" i="4"/>
  <c r="K17" i="4"/>
  <c r="F17" i="4"/>
  <c r="M17" i="4" s="1"/>
  <c r="E17" i="4"/>
  <c r="J17" i="4" s="1"/>
  <c r="F16" i="4"/>
  <c r="K16" i="4" s="1"/>
  <c r="E16" i="4"/>
  <c r="M16" i="4" s="1"/>
  <c r="F15" i="4"/>
  <c r="M15" i="4" s="1"/>
  <c r="E15" i="4"/>
  <c r="M14" i="4"/>
  <c r="F14" i="4"/>
  <c r="K14" i="4" s="1"/>
  <c r="E14" i="4"/>
  <c r="J14" i="4" s="1"/>
  <c r="K13" i="4"/>
  <c r="F13" i="4"/>
  <c r="M13" i="4" s="1"/>
  <c r="E13" i="4"/>
  <c r="J13" i="4" s="1"/>
  <c r="F12" i="4"/>
  <c r="K12" i="4" s="1"/>
  <c r="E12" i="4"/>
  <c r="M12" i="4" s="1"/>
  <c r="F11" i="4"/>
  <c r="M11" i="4" s="1"/>
  <c r="E11" i="4"/>
  <c r="M10" i="4"/>
  <c r="F10" i="4"/>
  <c r="K10" i="4" s="1"/>
  <c r="E10" i="4"/>
  <c r="J10" i="4" s="1"/>
  <c r="U53" i="3"/>
  <c r="T53" i="3"/>
  <c r="S53" i="3"/>
  <c r="R53" i="3"/>
  <c r="J51" i="3"/>
  <c r="U50" i="3"/>
  <c r="U51" i="3" s="1"/>
  <c r="T50" i="3"/>
  <c r="S50" i="3"/>
  <c r="S51" i="3" s="1"/>
  <c r="R50" i="3"/>
  <c r="Q50" i="3"/>
  <c r="Q51" i="3" s="1"/>
  <c r="P50" i="3"/>
  <c r="O50" i="3"/>
  <c r="O51" i="3" s="1"/>
  <c r="N50" i="3"/>
  <c r="L50" i="3"/>
  <c r="K50" i="3"/>
  <c r="K51" i="3" s="1"/>
  <c r="K52" i="3" s="1"/>
  <c r="J50" i="3"/>
  <c r="I50" i="3"/>
  <c r="I51" i="3" s="1"/>
  <c r="G50" i="3"/>
  <c r="G51" i="3" s="1"/>
  <c r="I49" i="3"/>
  <c r="H49" i="3"/>
  <c r="I48" i="3"/>
  <c r="H48" i="3"/>
  <c r="M48" i="3" s="1"/>
  <c r="I47" i="3"/>
  <c r="H47" i="3"/>
  <c r="M47" i="3" s="1"/>
  <c r="I46" i="3"/>
  <c r="H46" i="3"/>
  <c r="M46" i="3" s="1"/>
  <c r="I45" i="3"/>
  <c r="H45" i="3"/>
  <c r="I44" i="3"/>
  <c r="H44" i="3"/>
  <c r="M44" i="3" s="1"/>
  <c r="I43" i="3"/>
  <c r="H43" i="3"/>
  <c r="M43" i="3" s="1"/>
  <c r="I42" i="3"/>
  <c r="H42" i="3"/>
  <c r="M42" i="3" s="1"/>
  <c r="I41" i="3"/>
  <c r="H41" i="3"/>
  <c r="I40" i="3"/>
  <c r="H40" i="3"/>
  <c r="H50" i="3" s="1"/>
  <c r="U36" i="3"/>
  <c r="T36" i="3"/>
  <c r="T51" i="3" s="1"/>
  <c r="S36" i="3"/>
  <c r="R36" i="3"/>
  <c r="R51" i="3" s="1"/>
  <c r="Q36" i="3"/>
  <c r="P36" i="3"/>
  <c r="P51" i="3" s="1"/>
  <c r="O36" i="3"/>
  <c r="N36" i="3"/>
  <c r="N51" i="3" s="1"/>
  <c r="L36" i="3"/>
  <c r="L51" i="3" s="1"/>
  <c r="K36" i="3"/>
  <c r="J36" i="3"/>
  <c r="I36" i="3"/>
  <c r="G36" i="3"/>
  <c r="H35" i="3"/>
  <c r="H34" i="3"/>
  <c r="M34" i="3" s="1"/>
  <c r="H33" i="3"/>
  <c r="M33" i="3" s="1"/>
  <c r="M36" i="3" s="1"/>
  <c r="Q29" i="3"/>
  <c r="P29" i="3"/>
  <c r="O29" i="3"/>
  <c r="N29" i="3"/>
  <c r="L29" i="3"/>
  <c r="K29" i="3"/>
  <c r="J29" i="3"/>
  <c r="G29" i="3"/>
  <c r="I28" i="3"/>
  <c r="I29" i="3" s="1"/>
  <c r="H28" i="3"/>
  <c r="H29" i="3" s="1"/>
  <c r="Q26" i="3"/>
  <c r="P26" i="3"/>
  <c r="O26" i="3"/>
  <c r="N26" i="3"/>
  <c r="L26" i="3"/>
  <c r="K26" i="3"/>
  <c r="J26" i="3"/>
  <c r="G26" i="3"/>
  <c r="I25" i="3"/>
  <c r="H25" i="3"/>
  <c r="H26" i="3" s="1"/>
  <c r="I24" i="3"/>
  <c r="I26" i="3" s="1"/>
  <c r="H24" i="3"/>
  <c r="U22" i="3"/>
  <c r="T22" i="3"/>
  <c r="S22" i="3"/>
  <c r="R22" i="3"/>
  <c r="Q22" i="3"/>
  <c r="Q30" i="3" s="1"/>
  <c r="Q52" i="3" s="1"/>
  <c r="Q53" i="3" s="1"/>
  <c r="P22" i="3"/>
  <c r="O22" i="3"/>
  <c r="O30" i="3" s="1"/>
  <c r="O52" i="3" s="1"/>
  <c r="O53" i="3" s="1"/>
  <c r="N22" i="3"/>
  <c r="L22" i="3"/>
  <c r="K22" i="3"/>
  <c r="K30" i="3" s="1"/>
  <c r="J22" i="3"/>
  <c r="G22" i="3"/>
  <c r="G30" i="3" s="1"/>
  <c r="I21" i="3"/>
  <c r="H21" i="3"/>
  <c r="I20" i="3"/>
  <c r="H20" i="3"/>
  <c r="M20" i="3" s="1"/>
  <c r="I19" i="3"/>
  <c r="H19" i="3"/>
  <c r="M19" i="3" s="1"/>
  <c r="I18" i="3"/>
  <c r="H18" i="3"/>
  <c r="M18" i="3" s="1"/>
  <c r="I17" i="3"/>
  <c r="I22" i="3" s="1"/>
  <c r="H17" i="3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H13" i="3"/>
  <c r="M13" i="3" s="1"/>
  <c r="I12" i="3"/>
  <c r="N12" i="3" s="1"/>
  <c r="N15" i="3" s="1"/>
  <c r="H12" i="3"/>
  <c r="H15" i="3" s="1"/>
  <c r="I11" i="3"/>
  <c r="I15" i="3" s="1"/>
  <c r="H11" i="3"/>
  <c r="M11" i="3" s="1"/>
  <c r="W31" i="2"/>
  <c r="T31" i="2"/>
  <c r="N31" i="2"/>
  <c r="W33" i="1"/>
  <c r="J33" i="1"/>
  <c r="J32" i="1"/>
  <c r="C32" i="1"/>
  <c r="C34" i="1" s="1"/>
  <c r="I30" i="3" l="1"/>
  <c r="I52" i="3"/>
  <c r="Q58" i="5"/>
  <c r="Q59" i="5" s="1"/>
  <c r="R30" i="3"/>
  <c r="G52" i="3"/>
  <c r="Q58" i="3" s="1"/>
  <c r="M52" i="5"/>
  <c r="W32" i="1"/>
  <c r="W34" i="1" s="1"/>
  <c r="M12" i="3"/>
  <c r="M15" i="3" s="1"/>
  <c r="J30" i="3"/>
  <c r="L30" i="3"/>
  <c r="L52" i="3" s="1"/>
  <c r="M40" i="3"/>
  <c r="M50" i="3" s="1"/>
  <c r="M51" i="3" s="1"/>
  <c r="J52" i="3"/>
  <c r="J12" i="4"/>
  <c r="J16" i="4"/>
  <c r="J31" i="4"/>
  <c r="J35" i="4"/>
  <c r="F51" i="4"/>
  <c r="K49" i="4"/>
  <c r="K51" i="4" s="1"/>
  <c r="E49" i="4"/>
  <c r="D49" i="4" s="1"/>
  <c r="H28" i="5"/>
  <c r="M26" i="5"/>
  <c r="M28" i="5" s="1"/>
  <c r="H31" i="5"/>
  <c r="H32" i="5" s="1"/>
  <c r="M30" i="5"/>
  <c r="M31" i="5" s="1"/>
  <c r="M32" i="5" s="1"/>
  <c r="H51" i="5"/>
  <c r="H52" i="5" s="1"/>
  <c r="G52" i="5"/>
  <c r="H22" i="3"/>
  <c r="H30" i="3" s="1"/>
  <c r="M21" i="3"/>
  <c r="M24" i="3"/>
  <c r="M26" i="3" s="1"/>
  <c r="M25" i="3"/>
  <c r="M28" i="3"/>
  <c r="M29" i="3" s="1"/>
  <c r="N30" i="3"/>
  <c r="N52" i="3" s="1"/>
  <c r="N53" i="3" s="1"/>
  <c r="P30" i="3"/>
  <c r="P52" i="3" s="1"/>
  <c r="P53" i="3" s="1"/>
  <c r="H36" i="3"/>
  <c r="H51" i="3" s="1"/>
  <c r="M41" i="3"/>
  <c r="M45" i="3"/>
  <c r="M49" i="3"/>
  <c r="J11" i="4"/>
  <c r="K11" i="4"/>
  <c r="J15" i="4"/>
  <c r="K15" i="4"/>
  <c r="J18" i="4"/>
  <c r="J30" i="4"/>
  <c r="K30" i="4"/>
  <c r="J34" i="4"/>
  <c r="K34" i="4"/>
  <c r="M49" i="4"/>
  <c r="M17" i="3"/>
  <c r="M22" i="3" s="1"/>
  <c r="H52" i="3" l="1"/>
  <c r="Q59" i="3"/>
  <c r="R58" i="3"/>
  <c r="M30" i="3"/>
  <c r="M52" i="3" s="1"/>
  <c r="T34" i="1"/>
</calcChain>
</file>

<file path=xl/sharedStrings.xml><?xml version="1.0" encoding="utf-8"?>
<sst xmlns="http://schemas.openxmlformats.org/spreadsheetml/2006/main" count="716" uniqueCount="265">
  <si>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</si>
  <si>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</si>
  <si>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</si>
  <si>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</si>
  <si>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</si>
  <si>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t>"    "                  20    р.</t>
  </si>
  <si>
    <t>НАВЧАЛЬНИЙ ПЛАН</t>
  </si>
  <si>
    <t>Ректор ________________________</t>
  </si>
  <si>
    <t>(Ковальов В.Д.)</t>
  </si>
  <si>
    <r>
      <rPr>
        <sz val="20"/>
        <color rgb="FF000000"/>
        <rFont val="Times New Roman"/>
        <family val="1"/>
        <charset val="204"/>
      </rPr>
      <t xml:space="preserve">підготовки: </t>
    </r>
    <r>
      <rPr>
        <b/>
        <sz val="20"/>
        <color rgb="FF000000"/>
        <rFont val="Times New Roman"/>
        <family val="1"/>
        <charset val="204"/>
      </rPr>
      <t>магістра</t>
    </r>
  </si>
  <si>
    <t>Срок навчання - 1 рік 4 місяців</t>
  </si>
  <si>
    <r>
      <rPr>
        <sz val="20"/>
        <color rgb="FF000000"/>
        <rFont val="Times New Roman"/>
        <family val="1"/>
        <charset val="204"/>
      </rPr>
      <t xml:space="preserve">з галузі знань:  </t>
    </r>
    <r>
      <rPr>
        <b/>
        <sz val="20"/>
        <color rgb="FF000000"/>
        <rFont val="Times New Roman"/>
        <family val="1"/>
        <charset val="204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</si>
  <si>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</si>
  <si>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rgb="FF000000"/>
        <rFont val="Times New Roman"/>
        <family val="1"/>
        <charset val="204"/>
      </rPr>
      <t xml:space="preserve">спеціальність: </t>
    </r>
    <r>
      <rPr>
        <b/>
        <sz val="20"/>
        <color rgb="FF000000"/>
        <rFont val="Times New Roman"/>
        <family val="1"/>
        <charset val="204"/>
      </rPr>
      <t>014 Середня освіта(математика)</t>
    </r>
  </si>
  <si>
    <r>
      <rPr>
        <sz val="20"/>
        <color rgb="FF000000"/>
        <rFont val="Times New Roman"/>
        <family val="1"/>
        <charset val="204"/>
      </rPr>
      <t xml:space="preserve">форма навчання:     </t>
    </r>
    <r>
      <rPr>
        <b/>
        <sz val="20"/>
        <color rgb="FF000000"/>
        <rFont val="Times New Roman"/>
        <family val="1"/>
        <charset val="204"/>
      </rPr>
      <t>денна</t>
    </r>
  </si>
  <si>
    <r>
      <rPr>
        <sz val="20"/>
        <color rgb="FF000000"/>
        <rFont val="Times New Roman"/>
        <family val="1"/>
        <charset val="204"/>
      </rPr>
      <t>освітня програма: Середня освіта (</t>
    </r>
    <r>
      <rPr>
        <b/>
        <sz val="20"/>
        <color rgb="FF000000"/>
        <rFont val="Times New Roman"/>
        <family val="1"/>
        <charset val="204"/>
      </rPr>
      <t>Математика,економіка)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</si>
  <si>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</si>
  <si>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</si>
  <si>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</si>
  <si>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</si>
  <si>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</si>
  <si>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</si>
  <si>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</si>
  <si>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</si>
  <si>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</si>
  <si>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</si>
  <si>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</si>
  <si>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</si>
  <si>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</si>
  <si>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</si>
  <si>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</si>
  <si>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</si>
  <si>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</si>
  <si>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</si>
  <si>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</si>
  <si>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</si>
  <si>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</si>
  <si>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</si>
  <si>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</si>
  <si>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</si>
  <si>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</si>
  <si>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</si>
  <si>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</si>
  <si>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</si>
  <si>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</si>
  <si>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</si>
  <si>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</si>
  <si>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</si>
  <si>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</si>
  <si>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</si>
  <si>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</si>
  <si>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дипломний проект (робота))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</si>
  <si>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</si>
  <si>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</si>
  <si>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</si>
  <si>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</si>
  <si>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r>
      <t xml:space="preserve">Кваліфікація: </t>
    </r>
    <r>
      <rPr>
        <b/>
        <sz val="16"/>
        <color rgb="FF000000"/>
        <rFont val="Times New Roman"/>
        <family val="1"/>
        <charset val="204"/>
      </rPr>
      <t>Магістр середньої освіти (математика).  Вчитель математики та економіки.</t>
    </r>
  </si>
  <si>
    <r>
      <rPr>
        <sz val="20"/>
        <color rgb="FF000000"/>
        <rFont val="Times New Roman"/>
        <family val="1"/>
        <charset val="204"/>
      </rPr>
      <t xml:space="preserve">підготовки:   </t>
    </r>
    <r>
      <rPr>
        <b/>
        <sz val="20"/>
        <color rgb="FF000000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</si>
  <si>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</si>
  <si>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</si>
  <si>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rPr>
        <sz val="20"/>
        <color rgb="FF000000"/>
        <rFont val="Times New Roman"/>
        <family val="1"/>
        <charset val="204"/>
      </rPr>
      <t xml:space="preserve">Спеціальність:  </t>
    </r>
    <r>
      <rPr>
        <b/>
        <sz val="20"/>
        <color rgb="FF000000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</si>
  <si>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</si>
  <si>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rPr>
        <sz val="20"/>
        <color rgb="FF000000"/>
        <rFont val="Times New Roman"/>
        <family val="1"/>
        <charset val="204"/>
      </rPr>
      <t xml:space="preserve">освітньо-професійна програма: </t>
    </r>
    <r>
      <rPr>
        <b/>
        <sz val="20"/>
        <color rgb="FF000000"/>
        <rFont val="Times New Roman"/>
        <family val="1"/>
        <charset val="204"/>
      </rPr>
      <t xml:space="preserve">  Математика</t>
    </r>
  </si>
  <si>
    <t>Н</t>
  </si>
  <si>
    <t>Н/П</t>
  </si>
  <si>
    <t>Т/П</t>
  </si>
  <si>
    <t>С/П</t>
  </si>
  <si>
    <t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</si>
  <si>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</si>
  <si>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</si>
  <si>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</si>
  <si>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кваліф. роботи</t>
  </si>
  <si>
    <t>Форма  атестації (екзамен, кваліфікаційна робота)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</si>
  <si>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</si>
  <si>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</si>
  <si>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</si>
  <si>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</si>
  <si>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</si>
  <si>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</si>
  <si>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</si>
  <si>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</si>
  <si>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</si>
  <si>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</si>
  <si>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</si>
  <si>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</si>
  <si>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</si>
  <si>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</si>
  <si>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</si>
  <si>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</si>
  <si>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</si>
  <si>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</si>
  <si>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</si>
  <si>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</si>
  <si>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</si>
  <si>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</si>
  <si>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</si>
  <si>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</si>
  <si>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</si>
  <si>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</si>
  <si>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</si>
  <si>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</si>
  <si>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</si>
  <si>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</si>
  <si>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</si>
  <si>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</si>
  <si>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</si>
  <si>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</si>
  <si>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</si>
  <si>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</si>
  <si>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</si>
  <si>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</si>
  <si>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</si>
  <si>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</si>
  <si>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</si>
  <si>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</si>
  <si>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</si>
  <si>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</si>
  <si>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</si>
  <si>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</si>
  <si>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</si>
  <si>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</si>
  <si>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</si>
  <si>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</si>
  <si>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</si>
  <si>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</si>
  <si>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</si>
  <si>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</si>
  <si>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</si>
  <si>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</si>
  <si>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</si>
  <si>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</si>
  <si>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</si>
  <si>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</si>
  <si>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</si>
  <si>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</si>
  <si>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</si>
  <si>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</si>
  <si>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</si>
  <si>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</si>
  <si>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</si>
  <si>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</si>
  <si>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</si>
  <si>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</si>
  <si>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</si>
  <si>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</si>
  <si>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</si>
  <si>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</si>
  <si>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</si>
  <si>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</si>
  <si>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</si>
  <si>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</si>
  <si>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</si>
  <si>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</si>
  <si>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</si>
  <si>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</si>
  <si>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</si>
  <si>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</si>
  <si>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</si>
  <si>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</si>
  <si>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</si>
  <si>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</si>
  <si>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</si>
  <si>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</si>
  <si>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</si>
  <si>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</si>
  <si>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</si>
  <si>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</si>
  <si>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</si>
  <si>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</si>
  <si>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</si>
  <si>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</si>
  <si>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</si>
  <si>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</si>
  <si>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</si>
  <si>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</si>
  <si>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</si>
  <si>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</si>
  <si>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</si>
  <si>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</si>
  <si>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</si>
  <si>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</si>
  <si>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</si>
  <si>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</si>
  <si>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</si>
  <si>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</si>
  <si>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</si>
  <si>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</si>
  <si>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</si>
  <si>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</si>
  <si>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</si>
  <si>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</si>
  <si>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</si>
  <si>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</si>
  <si>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</si>
  <si>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</si>
  <si>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</si>
  <si>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</si>
  <si>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</si>
  <si>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</si>
  <si>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</si>
  <si>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</si>
  <si>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</si>
  <si>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</si>
  <si>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</si>
  <si>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</si>
  <si>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</si>
  <si>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</si>
  <si>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Українска мова (за професійним спрямуванням) та громадянська освіта</t>
  </si>
  <si>
    <t>4/0</t>
  </si>
  <si>
    <t>8/0</t>
  </si>
  <si>
    <t>4/4</t>
  </si>
  <si>
    <t>Дистанційні технології та STEM освіта</t>
  </si>
  <si>
    <t>Разом п.1.1:</t>
  </si>
  <si>
    <t>24/0</t>
  </si>
  <si>
    <t>12/0</t>
  </si>
  <si>
    <t>12/4</t>
  </si>
  <si>
    <t>8/4</t>
  </si>
  <si>
    <t>Методика навчання математики в профільних та спеціалізованих навчальних закладах</t>
  </si>
  <si>
    <t>Основи економічної теорії та методика навчання економіки</t>
  </si>
  <si>
    <t>Разом п.1.2:</t>
  </si>
  <si>
    <t>36/0</t>
  </si>
  <si>
    <t>20/0</t>
  </si>
  <si>
    <t>Виробнича педагогічна практика (у закладах профільної середньої та вищої освіти)</t>
  </si>
  <si>
    <t>1.4</t>
  </si>
  <si>
    <t>3</t>
  </si>
  <si>
    <t>60/0</t>
  </si>
  <si>
    <t>24/8</t>
  </si>
  <si>
    <t>28/0</t>
  </si>
  <si>
    <t>2.1.1-1</t>
  </si>
  <si>
    <t>0/4</t>
  </si>
  <si>
    <t>2.1.1-2</t>
  </si>
  <si>
    <t>2.2.1-1</t>
  </si>
  <si>
    <t>0/12</t>
  </si>
  <si>
    <t>0/8</t>
  </si>
  <si>
    <t>2.2.1-2</t>
  </si>
  <si>
    <t>2.2.2-1</t>
  </si>
  <si>
    <t>2.2.2-2</t>
  </si>
  <si>
    <t>2.2.3-1</t>
  </si>
  <si>
    <t>2.2.3-2</t>
  </si>
  <si>
    <t>2.2.4-1</t>
  </si>
  <si>
    <t>2.2.4-2</t>
  </si>
  <si>
    <t>2.2.5-1</t>
  </si>
  <si>
    <t>2.2.5-2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</si>
  <si>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</si>
  <si>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</si>
  <si>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</si>
  <si>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</si>
  <si>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</si>
  <si>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</si>
  <si>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</si>
  <si>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</si>
  <si>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</si>
  <si>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</si>
  <si>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</si>
  <si>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</si>
  <si>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</si>
  <si>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</si>
  <si>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Директор ЦДЗО</t>
  </si>
  <si>
    <t>Микола ФЕДОРОВ</t>
  </si>
  <si>
    <t>В. о. зав. кафедри ММ</t>
  </si>
  <si>
    <t>Ольга РОВЕНСЬКА</t>
  </si>
  <si>
    <t>Гарант освітньої програми</t>
  </si>
  <si>
    <r>
      <t xml:space="preserve">Кваліфікація: </t>
    </r>
    <r>
      <rPr>
        <sz val="14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Магістр середньої освіти (математика). 
Учитель математики та економіки.
Викладач математики.</t>
    </r>
  </si>
  <si>
    <t xml:space="preserve">протокол № </t>
  </si>
  <si>
    <t>"      "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</si>
</sst>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40">
    <font>
      <sz val="11"/>
      <color rgb="FF000000"/>
      <name val="Calibri"/>
      <scheme val="minor"/>
    </font>
    <font>
      <sz val="22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u/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rgb="FF000000"/>
      <name val="Arimo"/>
    </font>
    <font>
      <b/>
      <sz val="1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Arimo"/>
    </font>
    <font>
      <b/>
      <sz val="16"/>
      <color rgb="FF000000"/>
      <name val="Times"/>
    </font>
    <font>
      <b/>
      <sz val="12"/>
      <color rgb="FF000000"/>
      <name val="Times New Roman"/>
      <family val="1"/>
      <charset val="204"/>
    </font>
    <font>
      <sz val="18"/>
      <color rgb="FF000000"/>
      <name val="Arimo"/>
    </font>
    <font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Arimo"/>
    </font>
    <font>
      <sz val="10"/>
      <color rgb="FF000000"/>
      <name val="Arimo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mo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55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21" fillId="0" borderId="0" xfId="0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3" borderId="36" xfId="0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12" fillId="0" borderId="0" xfId="0" applyFont="1"/>
    <xf numFmtId="0" fontId="22" fillId="0" borderId="0" xfId="0" applyFont="1"/>
    <xf numFmtId="0" fontId="10" fillId="3" borderId="47" xfId="0" applyFont="1" applyFill="1" applyBorder="1" applyAlignment="1">
      <alignment horizontal="center" vertical="center"/>
    </xf>
    <xf numFmtId="49" fontId="20" fillId="3" borderId="47" xfId="0" applyNumberFormat="1" applyFont="1" applyFill="1" applyBorder="1" applyAlignment="1">
      <alignment horizontal="right" vertical="center"/>
    </xf>
    <xf numFmtId="49" fontId="10" fillId="3" borderId="47" xfId="0" applyNumberFormat="1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right" vertical="center"/>
    </xf>
    <xf numFmtId="0" fontId="10" fillId="3" borderId="47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/>
    </xf>
    <xf numFmtId="166" fontId="20" fillId="0" borderId="5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vertical="center"/>
    </xf>
    <xf numFmtId="0" fontId="3" fillId="0" borderId="86" xfId="0" applyFont="1" applyBorder="1" applyAlignment="1">
      <alignment horizontal="center" vertical="center" wrapText="1"/>
    </xf>
    <xf numFmtId="49" fontId="20" fillId="0" borderId="87" xfId="0" applyNumberFormat="1" applyFont="1" applyBorder="1" applyAlignment="1">
      <alignment horizontal="center" vertical="center"/>
    </xf>
    <xf numFmtId="49" fontId="20" fillId="0" borderId="55" xfId="0" applyNumberFormat="1" applyFont="1" applyBorder="1" applyAlignment="1">
      <alignment vertical="center" wrapText="1"/>
    </xf>
    <xf numFmtId="164" fontId="20" fillId="0" borderId="19" xfId="0" applyNumberFormat="1" applyFont="1" applyBorder="1" applyAlignment="1">
      <alignment horizontal="center" vertical="center"/>
    </xf>
    <xf numFmtId="166" fontId="20" fillId="0" borderId="57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165" fontId="25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167" fontId="26" fillId="0" borderId="81" xfId="0" applyNumberFormat="1" applyFont="1" applyBorder="1" applyAlignment="1">
      <alignment horizontal="center" vertical="center" wrapText="1"/>
    </xf>
    <xf numFmtId="1" fontId="26" fillId="0" borderId="81" xfId="0" applyNumberFormat="1" applyFont="1" applyBorder="1" applyAlignment="1">
      <alignment horizontal="center" vertical="center" wrapText="1"/>
    </xf>
    <xf numFmtId="1" fontId="26" fillId="0" borderId="76" xfId="0" applyNumberFormat="1" applyFont="1" applyBorder="1" applyAlignment="1">
      <alignment horizontal="center" vertical="center" wrapText="1"/>
    </xf>
    <xf numFmtId="1" fontId="26" fillId="0" borderId="88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8" fontId="20" fillId="0" borderId="12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 wrapText="1"/>
    </xf>
    <xf numFmtId="1" fontId="20" fillId="0" borderId="14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wrapText="1"/>
    </xf>
    <xf numFmtId="0" fontId="20" fillId="0" borderId="32" xfId="0" applyFont="1" applyBorder="1" applyAlignment="1">
      <alignment horizontal="center" vertical="center" wrapText="1"/>
    </xf>
    <xf numFmtId="167" fontId="20" fillId="0" borderId="81" xfId="0" applyNumberFormat="1" applyFont="1" applyBorder="1" applyAlignment="1">
      <alignment horizontal="center" vertical="center" wrapText="1"/>
    </xf>
    <xf numFmtId="1" fontId="20" fillId="0" borderId="81" xfId="0" applyNumberFormat="1" applyFont="1" applyBorder="1" applyAlignment="1">
      <alignment horizontal="center" vertical="center" wrapText="1"/>
    </xf>
    <xf numFmtId="1" fontId="20" fillId="0" borderId="76" xfId="0" applyNumberFormat="1" applyFont="1" applyBorder="1" applyAlignment="1">
      <alignment horizontal="center" vertical="center" wrapText="1"/>
    </xf>
    <xf numFmtId="1" fontId="20" fillId="3" borderId="90" xfId="0" applyNumberFormat="1" applyFont="1" applyFill="1" applyBorder="1" applyAlignment="1">
      <alignment horizontal="center" vertical="center" wrapText="1"/>
    </xf>
    <xf numFmtId="1" fontId="20" fillId="3" borderId="8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0" fontId="20" fillId="0" borderId="91" xfId="0" applyFont="1" applyBorder="1" applyAlignment="1">
      <alignment horizontal="left" vertical="center" wrapText="1"/>
    </xf>
    <xf numFmtId="0" fontId="20" fillId="0" borderId="91" xfId="0" applyFont="1" applyBorder="1" applyAlignment="1">
      <alignment horizontal="center" vertical="center" wrapText="1"/>
    </xf>
    <xf numFmtId="1" fontId="20" fillId="0" borderId="34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67" fontId="20" fillId="0" borderId="8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165" fontId="27" fillId="0" borderId="93" xfId="0" applyNumberFormat="1" applyFont="1" applyBorder="1" applyAlignment="1">
      <alignment horizontal="center" vertical="center"/>
    </xf>
    <xf numFmtId="167" fontId="20" fillId="0" borderId="91" xfId="0" applyNumberFormat="1" applyFont="1" applyBorder="1" applyAlignment="1">
      <alignment horizontal="center" vertical="center"/>
    </xf>
    <xf numFmtId="1" fontId="20" fillId="0" borderId="21" xfId="0" applyNumberFormat="1" applyFont="1" applyBorder="1" applyAlignment="1">
      <alignment horizontal="center" vertical="center" wrapText="1"/>
    </xf>
    <xf numFmtId="167" fontId="20" fillId="0" borderId="31" xfId="0" applyNumberFormat="1" applyFont="1" applyBorder="1" applyAlignment="1">
      <alignment horizontal="center" vertical="center"/>
    </xf>
    <xf numFmtId="167" fontId="20" fillId="0" borderId="30" xfId="0" applyNumberFormat="1" applyFont="1" applyBorder="1" applyAlignment="1">
      <alignment horizontal="center" vertical="center"/>
    </xf>
    <xf numFmtId="1" fontId="20" fillId="0" borderId="93" xfId="0" applyNumberFormat="1" applyFont="1" applyBorder="1" applyAlignment="1">
      <alignment horizontal="center" vertical="center"/>
    </xf>
    <xf numFmtId="167" fontId="20" fillId="0" borderId="94" xfId="0" applyNumberFormat="1" applyFont="1" applyBorder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0" fillId="0" borderId="67" xfId="0" applyNumberFormat="1" applyFont="1" applyBorder="1" applyAlignment="1">
      <alignment horizontal="center" vertical="center"/>
    </xf>
    <xf numFmtId="1" fontId="20" fillId="0" borderId="72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95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left" vertical="center"/>
    </xf>
    <xf numFmtId="165" fontId="20" fillId="0" borderId="35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167" fontId="20" fillId="0" borderId="40" xfId="0" applyNumberFormat="1" applyFont="1" applyBorder="1" applyAlignment="1">
      <alignment horizontal="center" vertical="center"/>
    </xf>
    <xf numFmtId="165" fontId="20" fillId="0" borderId="40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top" wrapText="1"/>
    </xf>
    <xf numFmtId="165" fontId="20" fillId="0" borderId="37" xfId="0" applyNumberFormat="1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top" wrapText="1"/>
    </xf>
    <xf numFmtId="0" fontId="20" fillId="0" borderId="58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vertical="top" wrapText="1"/>
    </xf>
    <xf numFmtId="0" fontId="20" fillId="0" borderId="96" xfId="0" applyFont="1" applyBorder="1" applyAlignment="1">
      <alignment horizontal="left" vertical="top" wrapText="1"/>
    </xf>
    <xf numFmtId="167" fontId="20" fillId="0" borderId="77" xfId="0" applyNumberFormat="1" applyFont="1" applyBorder="1" applyAlignment="1">
      <alignment horizontal="center" vertical="center"/>
    </xf>
    <xf numFmtId="1" fontId="20" fillId="0" borderId="77" xfId="0" applyNumberFormat="1" applyFont="1" applyBorder="1" applyAlignment="1">
      <alignment horizontal="center" vertical="center"/>
    </xf>
    <xf numFmtId="1" fontId="20" fillId="0" borderId="97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167" fontId="20" fillId="0" borderId="67" xfId="0" applyNumberFormat="1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1" fontId="20" fillId="0" borderId="72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92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 wrapText="1"/>
    </xf>
    <xf numFmtId="167" fontId="20" fillId="0" borderId="77" xfId="0" applyNumberFormat="1" applyFont="1" applyBorder="1" applyAlignment="1">
      <alignment horizontal="center" vertical="center" wrapText="1"/>
    </xf>
    <xf numFmtId="1" fontId="20" fillId="0" borderId="77" xfId="0" applyNumberFormat="1" applyFont="1" applyBorder="1" applyAlignment="1">
      <alignment horizontal="center" vertical="center" wrapText="1"/>
    </xf>
    <xf numFmtId="1" fontId="20" fillId="3" borderId="98" xfId="0" applyNumberFormat="1" applyFont="1" applyFill="1" applyBorder="1" applyAlignment="1">
      <alignment horizontal="center" vertical="center" wrapText="1"/>
    </xf>
    <xf numFmtId="1" fontId="20" fillId="3" borderId="99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7" fontId="3" fillId="0" borderId="55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67" fontId="3" fillId="0" borderId="3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49" fontId="3" fillId="0" borderId="59" xfId="0" applyNumberFormat="1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7" fontId="3" fillId="0" borderId="59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7" fontId="20" fillId="0" borderId="81" xfId="0" applyNumberFormat="1" applyFont="1" applyBorder="1" applyAlignment="1">
      <alignment horizontal="center" vertical="center"/>
    </xf>
    <xf numFmtId="1" fontId="20" fillId="0" borderId="81" xfId="0" applyNumberFormat="1" applyFont="1" applyBorder="1" applyAlignment="1">
      <alignment horizontal="center" vertical="center"/>
    </xf>
    <xf numFmtId="167" fontId="28" fillId="4" borderId="99" xfId="0" applyNumberFormat="1" applyFont="1" applyFill="1" applyBorder="1" applyAlignment="1">
      <alignment horizontal="center" vertical="center"/>
    </xf>
    <xf numFmtId="1" fontId="20" fillId="0" borderId="63" xfId="0" applyNumberFormat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00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1" fontId="20" fillId="0" borderId="50" xfId="0" applyNumberFormat="1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10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167" fontId="20" fillId="0" borderId="103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0" fillId="0" borderId="20" xfId="0" applyNumberFormat="1" applyFont="1" applyBorder="1" applyAlignment="1">
      <alignment horizontal="center" vertical="center"/>
    </xf>
    <xf numFmtId="164" fontId="3" fillId="0" borderId="101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29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24" fillId="0" borderId="101" xfId="0" applyNumberFormat="1" applyFont="1" applyBorder="1" applyAlignment="1">
      <alignment vertical="center"/>
    </xf>
    <xf numFmtId="0" fontId="24" fillId="0" borderId="104" xfId="0" applyFont="1" applyBorder="1" applyAlignment="1">
      <alignment vertical="center"/>
    </xf>
    <xf numFmtId="0" fontId="30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 wrapText="1"/>
    </xf>
    <xf numFmtId="167" fontId="3" fillId="0" borderId="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wrapText="1"/>
    </xf>
    <xf numFmtId="167" fontId="3" fillId="0" borderId="34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wrapText="1"/>
    </xf>
    <xf numFmtId="1" fontId="3" fillId="0" borderId="5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20" fillId="0" borderId="77" xfId="0" applyNumberFormat="1" applyFont="1" applyBorder="1" applyAlignment="1">
      <alignment horizontal="center" vertical="center"/>
    </xf>
    <xf numFmtId="164" fontId="20" fillId="0" borderId="8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64" fontId="20" fillId="0" borderId="79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45" xfId="0" applyNumberFormat="1" applyFont="1" applyBorder="1" applyAlignment="1">
      <alignment horizontal="center" vertical="center"/>
    </xf>
    <xf numFmtId="164" fontId="20" fillId="0" borderId="105" xfId="0" applyNumberFormat="1" applyFont="1" applyBorder="1" applyAlignment="1">
      <alignment horizontal="center" vertical="center"/>
    </xf>
    <xf numFmtId="164" fontId="20" fillId="0" borderId="106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66" fontId="3" fillId="0" borderId="57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0" fillId="0" borderId="81" xfId="0" applyNumberFormat="1" applyFont="1" applyBorder="1" applyAlignment="1">
      <alignment horizontal="center" vertical="center"/>
    </xf>
    <xf numFmtId="165" fontId="20" fillId="0" borderId="58" xfId="0" applyNumberFormat="1" applyFont="1" applyBorder="1" applyAlignment="1">
      <alignment horizontal="left" vertical="center" wrapText="1"/>
    </xf>
    <xf numFmtId="165" fontId="3" fillId="0" borderId="40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top" wrapText="1"/>
    </xf>
    <xf numFmtId="165" fontId="3" fillId="0" borderId="37" xfId="0" applyNumberFormat="1" applyFont="1" applyBorder="1" applyAlignment="1">
      <alignment horizontal="center" vertical="center" wrapText="1"/>
    </xf>
    <xf numFmtId="164" fontId="20" fillId="0" borderId="7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51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" fontId="20" fillId="0" borderId="97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66" fontId="3" fillId="0" borderId="68" xfId="0" applyNumberFormat="1" applyFont="1" applyBorder="1" applyAlignment="1">
      <alignment horizontal="center" vertical="center"/>
    </xf>
    <xf numFmtId="165" fontId="3" fillId="0" borderId="70" xfId="0" applyNumberFormat="1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/>
    </xf>
    <xf numFmtId="165" fontId="20" fillId="0" borderId="81" xfId="0" applyNumberFormat="1" applyFont="1" applyBorder="1" applyAlignment="1">
      <alignment horizontal="center" vertical="center"/>
    </xf>
    <xf numFmtId="165" fontId="20" fillId="0" borderId="77" xfId="0" applyNumberFormat="1" applyFont="1" applyBorder="1" applyAlignment="1">
      <alignment horizontal="center" vertical="center"/>
    </xf>
    <xf numFmtId="167" fontId="28" fillId="0" borderId="77" xfId="0" applyNumberFormat="1" applyFont="1" applyBorder="1" applyAlignment="1">
      <alignment horizontal="center" vertical="center"/>
    </xf>
    <xf numFmtId="0" fontId="20" fillId="0" borderId="81" xfId="0" applyFont="1" applyBorder="1" applyAlignment="1">
      <alignment horizontal="right" vertical="center"/>
    </xf>
    <xf numFmtId="0" fontId="3" fillId="0" borderId="88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164" fontId="20" fillId="0" borderId="81" xfId="0" applyNumberFormat="1" applyFont="1" applyBorder="1" applyAlignment="1">
      <alignment horizontal="right" vertical="center"/>
    </xf>
    <xf numFmtId="167" fontId="20" fillId="0" borderId="79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0" fontId="9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3" xfId="0" applyFont="1" applyBorder="1" applyAlignment="1">
      <alignment horizontal="center" vertical="center" textRotation="90"/>
    </xf>
    <xf numFmtId="0" fontId="13" fillId="0" borderId="7" xfId="0" applyFont="1" applyBorder="1"/>
    <xf numFmtId="0" fontId="3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3" fillId="0" borderId="26" xfId="0" applyFont="1" applyBorder="1"/>
    <xf numFmtId="0" fontId="13" fillId="0" borderId="25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49" fontId="8" fillId="0" borderId="11" xfId="0" applyNumberFormat="1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left" vertical="center" wrapText="1"/>
    </xf>
    <xf numFmtId="0" fontId="13" fillId="0" borderId="32" xfId="0" applyFont="1" applyBorder="1"/>
    <xf numFmtId="0" fontId="13" fillId="0" borderId="23" xfId="0" applyFont="1" applyBorder="1"/>
    <xf numFmtId="1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3" fillId="0" borderId="16" xfId="0" applyFont="1" applyBorder="1" applyAlignment="1">
      <alignment horizontal="center" vertical="center"/>
    </xf>
    <xf numFmtId="0" fontId="13" fillId="0" borderId="17" xfId="0" applyFont="1" applyBorder="1"/>
    <xf numFmtId="0" fontId="8" fillId="3" borderId="41" xfId="0" applyFont="1" applyFill="1" applyBorder="1" applyAlignment="1">
      <alignment horizontal="center" vertical="center" wrapText="1"/>
    </xf>
    <xf numFmtId="0" fontId="13" fillId="0" borderId="42" xfId="0" applyFont="1" applyBorder="1"/>
    <xf numFmtId="0" fontId="13" fillId="0" borderId="45" xfId="0" applyFont="1" applyBorder="1"/>
    <xf numFmtId="0" fontId="17" fillId="3" borderId="22" xfId="0" applyFont="1" applyFill="1" applyBorder="1" applyAlignment="1">
      <alignment horizontal="center" vertical="center" wrapText="1"/>
    </xf>
    <xf numFmtId="49" fontId="8" fillId="3" borderId="44" xfId="0" applyNumberFormat="1" applyFont="1" applyFill="1" applyBorder="1" applyAlignment="1">
      <alignment horizontal="center" vertical="center" wrapText="1"/>
    </xf>
    <xf numFmtId="0" fontId="13" fillId="0" borderId="48" xfId="0" applyFont="1" applyBorder="1"/>
    <xf numFmtId="0" fontId="13" fillId="0" borderId="51" xfId="0" applyFont="1" applyBorder="1"/>
    <xf numFmtId="49" fontId="16" fillId="3" borderId="34" xfId="0" applyNumberFormat="1" applyFont="1" applyFill="1" applyBorder="1" applyAlignment="1">
      <alignment horizontal="center" vertical="center" wrapText="1"/>
    </xf>
    <xf numFmtId="0" fontId="13" fillId="0" borderId="55" xfId="0" applyFont="1" applyBorder="1"/>
    <xf numFmtId="0" fontId="13" fillId="0" borderId="43" xfId="0" applyFont="1" applyBorder="1"/>
    <xf numFmtId="0" fontId="13" fillId="0" borderId="50" xfId="0" applyFont="1" applyBorder="1"/>
    <xf numFmtId="0" fontId="13" fillId="0" borderId="53" xfId="0" applyFont="1" applyBorder="1"/>
    <xf numFmtId="0" fontId="14" fillId="3" borderId="46" xfId="0" applyFont="1" applyFill="1" applyBorder="1" applyAlignment="1">
      <alignment horizontal="center" vertical="center" wrapText="1"/>
    </xf>
    <xf numFmtId="0" fontId="13" fillId="0" borderId="49" xfId="0" applyFont="1" applyBorder="1"/>
    <xf numFmtId="0" fontId="3" fillId="3" borderId="40" xfId="0" applyFont="1" applyFill="1" applyBorder="1" applyAlignment="1">
      <alignment horizontal="center" wrapText="1"/>
    </xf>
    <xf numFmtId="0" fontId="13" fillId="0" borderId="38" xfId="0" applyFont="1" applyBorder="1"/>
    <xf numFmtId="0" fontId="17" fillId="3" borderId="39" xfId="0" applyFont="1" applyFill="1" applyBorder="1" applyAlignment="1">
      <alignment horizontal="center" wrapText="1"/>
    </xf>
    <xf numFmtId="0" fontId="13" fillId="0" borderId="58" xfId="0" applyFont="1" applyBorder="1"/>
    <xf numFmtId="0" fontId="17" fillId="3" borderId="54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wrapText="1"/>
    </xf>
    <xf numFmtId="0" fontId="17" fillId="3" borderId="22" xfId="0" applyFont="1" applyFill="1" applyBorder="1" applyAlignment="1">
      <alignment horizontal="center" wrapText="1"/>
    </xf>
    <xf numFmtId="49" fontId="16" fillId="3" borderId="56" xfId="0" applyNumberFormat="1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3" fillId="0" borderId="60" xfId="0" applyFont="1" applyBorder="1"/>
    <xf numFmtId="0" fontId="13" fillId="0" borderId="61" xfId="0" applyFont="1" applyBorder="1"/>
    <xf numFmtId="0" fontId="13" fillId="0" borderId="62" xfId="0" applyFont="1" applyBorder="1"/>
    <xf numFmtId="0" fontId="13" fillId="0" borderId="57" xfId="0" applyFont="1" applyBorder="1"/>
    <xf numFmtId="0" fontId="13" fillId="0" borderId="63" xfId="0" applyFont="1" applyBorder="1"/>
    <xf numFmtId="0" fontId="17" fillId="3" borderId="56" xfId="0" applyFont="1" applyFill="1" applyBorder="1" applyAlignment="1">
      <alignment horizontal="center" vertical="center" wrapText="1"/>
    </xf>
    <xf numFmtId="0" fontId="13" fillId="0" borderId="64" xfId="0" applyFont="1" applyBorder="1"/>
    <xf numFmtId="0" fontId="13" fillId="0" borderId="59" xfId="0" applyFont="1" applyBorder="1"/>
    <xf numFmtId="0" fontId="3" fillId="0" borderId="41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13" fillId="0" borderId="33" xfId="0" applyFont="1" applyBorder="1"/>
    <xf numFmtId="0" fontId="19" fillId="3" borderId="44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13" fillId="0" borderId="52" xfId="0" applyFont="1" applyBorder="1"/>
    <xf numFmtId="0" fontId="17" fillId="3" borderId="34" xfId="0" applyFont="1" applyFill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13" fillId="0" borderId="74" xfId="0" applyFont="1" applyBorder="1"/>
    <xf numFmtId="0" fontId="13" fillId="0" borderId="88" xfId="0" applyFont="1" applyBorder="1"/>
    <xf numFmtId="165" fontId="20" fillId="0" borderId="82" xfId="0" applyNumberFormat="1" applyFont="1" applyBorder="1" applyAlignment="1">
      <alignment horizontal="center" vertical="center"/>
    </xf>
    <xf numFmtId="165" fontId="20" fillId="0" borderId="64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4" fontId="29" fillId="0" borderId="0" xfId="0" applyNumberFormat="1" applyFont="1" applyAlignment="1">
      <alignment horizontal="left"/>
    </xf>
    <xf numFmtId="0" fontId="20" fillId="0" borderId="44" xfId="0" applyFont="1" applyBorder="1" applyAlignment="1">
      <alignment horizontal="right" vertical="center"/>
    </xf>
    <xf numFmtId="164" fontId="20" fillId="0" borderId="82" xfId="0" applyNumberFormat="1" applyFont="1" applyBorder="1" applyAlignment="1">
      <alignment horizontal="right" vertical="center"/>
    </xf>
    <xf numFmtId="167" fontId="26" fillId="0" borderId="48" xfId="0" applyNumberFormat="1" applyFont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 textRotation="90" wrapText="1"/>
    </xf>
    <xf numFmtId="0" fontId="13" fillId="0" borderId="68" xfId="0" applyFont="1" applyBorder="1"/>
    <xf numFmtId="0" fontId="13" fillId="0" borderId="77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3" fillId="0" borderId="69" xfId="0" applyFont="1" applyBorder="1"/>
    <xf numFmtId="164" fontId="3" fillId="0" borderId="2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textRotation="90" wrapText="1"/>
    </xf>
    <xf numFmtId="0" fontId="13" fillId="0" borderId="71" xfId="0" applyFont="1" applyBorder="1"/>
    <xf numFmtId="0" fontId="13" fillId="0" borderId="79" xfId="0" applyFont="1" applyBorder="1"/>
    <xf numFmtId="164" fontId="3" fillId="0" borderId="9" xfId="0" applyNumberFormat="1" applyFont="1" applyBorder="1" applyAlignment="1">
      <alignment horizontal="center" vertical="center" textRotation="90" wrapText="1"/>
    </xf>
    <xf numFmtId="0" fontId="13" fillId="0" borderId="70" xfId="0" applyFont="1" applyBorder="1"/>
    <xf numFmtId="0" fontId="13" fillId="0" borderId="78" xfId="0" applyFont="1" applyBorder="1"/>
    <xf numFmtId="0" fontId="3" fillId="0" borderId="44" xfId="0" applyFont="1" applyBorder="1" applyAlignment="1">
      <alignment horizontal="center" vertical="center"/>
    </xf>
    <xf numFmtId="164" fontId="20" fillId="0" borderId="82" xfId="0" applyNumberFormat="1" applyFont="1" applyBorder="1" applyAlignment="1">
      <alignment horizontal="center" vertical="center"/>
    </xf>
    <xf numFmtId="165" fontId="20" fillId="0" borderId="22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65" fontId="20" fillId="0" borderId="40" xfId="0" applyNumberFormat="1" applyFont="1" applyBorder="1" applyAlignment="1">
      <alignment horizontal="center" vertical="center"/>
    </xf>
    <xf numFmtId="164" fontId="14" fillId="2" borderId="65" xfId="0" applyNumberFormat="1" applyFont="1" applyFill="1" applyBorder="1" applyAlignment="1">
      <alignment horizontal="center" vertical="center" wrapText="1"/>
    </xf>
    <xf numFmtId="0" fontId="13" fillId="0" borderId="66" xfId="0" applyFont="1" applyBorder="1"/>
    <xf numFmtId="0" fontId="3" fillId="0" borderId="67" xfId="0" applyFont="1" applyBorder="1" applyAlignment="1">
      <alignment horizontal="center" vertical="center" textRotation="90"/>
    </xf>
    <xf numFmtId="164" fontId="3" fillId="0" borderId="6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49" fontId="20" fillId="0" borderId="82" xfId="0" applyNumberFormat="1" applyFont="1" applyBorder="1" applyAlignment="1">
      <alignment horizontal="center" vertical="center"/>
    </xf>
    <xf numFmtId="164" fontId="20" fillId="0" borderId="64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164" fontId="20" fillId="0" borderId="74" xfId="0" applyNumberFormat="1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/>
    </xf>
    <xf numFmtId="164" fontId="20" fillId="0" borderId="71" xfId="0" applyNumberFormat="1" applyFont="1" applyBorder="1" applyAlignment="1">
      <alignment horizontal="center" vertical="center" textRotation="90" wrapText="1"/>
    </xf>
    <xf numFmtId="164" fontId="20" fillId="0" borderId="32" xfId="0" applyNumberFormat="1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textRotation="90" wrapText="1"/>
    </xf>
    <xf numFmtId="164" fontId="20" fillId="0" borderId="9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164" fontId="20" fillId="0" borderId="44" xfId="0" applyNumberFormat="1" applyFont="1" applyBorder="1" applyAlignment="1">
      <alignment horizontal="center" vertical="center" wrapText="1"/>
    </xf>
    <xf numFmtId="164" fontId="20" fillId="0" borderId="67" xfId="0" applyNumberFormat="1" applyFont="1" applyBorder="1" applyAlignment="1">
      <alignment horizontal="center" vertical="center" textRotation="90" wrapText="1"/>
    </xf>
    <xf numFmtId="164" fontId="20" fillId="0" borderId="0" xfId="0" applyNumberFormat="1" applyFont="1" applyAlignment="1">
      <alignment horizontal="center" vertical="center" textRotation="90" wrapText="1"/>
    </xf>
    <xf numFmtId="0" fontId="3" fillId="0" borderId="7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" fontId="20" fillId="0" borderId="44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13" fillId="0" borderId="92" xfId="0" applyFont="1" applyBorder="1"/>
    <xf numFmtId="0" fontId="3" fillId="0" borderId="10" xfId="0" applyFont="1" applyBorder="1" applyAlignment="1">
      <alignment horizontal="center" vertical="center" wrapText="1"/>
    </xf>
    <xf numFmtId="0" fontId="13" fillId="0" borderId="93" xfId="0" applyFont="1" applyBorder="1"/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6" fontId="3" fillId="0" borderId="57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164" fontId="14" fillId="0" borderId="6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13" fillId="0" borderId="94" xfId="0" applyFont="1" applyBorder="1"/>
    <xf numFmtId="49" fontId="20" fillId="0" borderId="87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" fontId="20" fillId="0" borderId="82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167" fontId="26" fillId="0" borderId="64" xfId="0" applyNumberFormat="1" applyFont="1" applyBorder="1" applyAlignment="1">
      <alignment horizontal="center" vertical="center"/>
    </xf>
    <xf numFmtId="1" fontId="20" fillId="0" borderId="44" xfId="0" applyNumberFormat="1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7" fontId="3" fillId="0" borderId="28" xfId="0" applyNumberFormat="1" applyFont="1" applyBorder="1" applyAlignment="1">
      <alignment horizontal="center" vertical="center"/>
    </xf>
    <xf numFmtId="1" fontId="20" fillId="0" borderId="64" xfId="0" applyNumberFormat="1" applyFont="1" applyBorder="1" applyAlignment="1">
      <alignment horizontal="center" vertical="center" wrapText="1"/>
    </xf>
    <xf numFmtId="0" fontId="20" fillId="0" borderId="68" xfId="0" applyFont="1" applyBorder="1" applyAlignment="1">
      <alignment horizontal="left" vertical="center" wrapText="1"/>
    </xf>
    <xf numFmtId="0" fontId="13" fillId="0" borderId="91" xfId="0" applyFont="1" applyBorder="1"/>
    <xf numFmtId="0" fontId="3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65" fontId="27" fillId="0" borderId="71" xfId="0" applyNumberFormat="1" applyFont="1" applyBorder="1" applyAlignment="1">
      <alignment horizontal="center" vertical="center"/>
    </xf>
    <xf numFmtId="167" fontId="3" fillId="0" borderId="68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108" xfId="0" applyNumberFormat="1" applyFont="1" applyBorder="1" applyAlignment="1">
      <alignment horizontal="center" vertical="center"/>
    </xf>
    <xf numFmtId="1" fontId="20" fillId="0" borderId="6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Alignment="1"/>
    <xf numFmtId="0" fontId="34" fillId="0" borderId="0" xfId="0" applyFont="1"/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32" fillId="0" borderId="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13" fillId="0" borderId="0" xfId="0" applyFont="1" applyAlignment="1">
      <alignment horizontal="left" vertical="center"/>
    </xf>
    <xf numFmtId="0" fontId="36" fillId="0" borderId="11" xfId="0" applyFont="1" applyBorder="1" applyAlignment="1">
      <alignment horizontal="center" vertical="center" wrapText="1"/>
    </xf>
    <xf numFmtId="0" fontId="33" fillId="0" borderId="0" xfId="0" applyFont="1" applyAlignment="1"/>
    <xf numFmtId="0" fontId="38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Fill="1" applyBorder="1" applyAlignment="1">
      <alignment horizontal="center"/>
    </xf>
    <xf numFmtId="0" fontId="13" fillId="0" borderId="2" xfId="0" applyFont="1" applyFill="1" applyBorder="1"/>
    <xf numFmtId="0" fontId="0" fillId="0" borderId="0" xfId="0" applyFont="1" applyFill="1" applyAlignment="1"/>
    <xf numFmtId="0" fontId="3" fillId="0" borderId="0" xfId="0" applyFont="1" applyFill="1"/>
    <xf numFmtId="0" fontId="39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00"/>
  <sheetViews>
    <sheetView topLeftCell="A13" workbookViewId="0">
      <selection activeCell="Q35" sqref="Q35:S35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style="522" customWidth="1"/>
    <col min="41" max="41" width="7.42578125" style="522" customWidth="1"/>
    <col min="42" max="42" width="5.140625" style="522" customWidth="1"/>
    <col min="43" max="43" width="4.5703125" style="522" customWidth="1"/>
    <col min="44" max="44" width="4.7109375" style="522" customWidth="1"/>
    <col min="45" max="45" width="3.85546875" style="522" customWidth="1"/>
    <col min="46" max="46" width="4.5703125" style="522" customWidth="1"/>
    <col min="47" max="47" width="5.42578125" style="522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  <col min="54" max="73" width="3.28515625" customWidth="1"/>
  </cols>
  <sheetData>
    <row r="1" spans="1:73" ht="33.75" customHeight="1">
      <c r="A1" s="365" t="s">
        <v>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66" t="s">
        <v>1</v>
      </c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521"/>
      <c r="AO1" s="521"/>
      <c r="AP1" s="521"/>
      <c r="AQ1" s="521"/>
      <c r="AR1" s="521"/>
      <c r="AS1" s="521"/>
      <c r="AT1" s="521"/>
      <c r="AU1" s="521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.75" customHeight="1">
      <c r="A2" s="365" t="s">
        <v>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521"/>
      <c r="AO2" s="521"/>
      <c r="AP2" s="521"/>
      <c r="AQ2" s="521"/>
      <c r="AR2" s="521"/>
      <c r="AS2" s="521"/>
      <c r="AT2" s="521"/>
      <c r="AU2" s="521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33" customHeight="1">
      <c r="A3" s="365" t="s">
        <v>3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67" t="s">
        <v>4</v>
      </c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556" t="s">
        <v>262</v>
      </c>
      <c r="AO3" s="548"/>
      <c r="AP3" s="548"/>
      <c r="AQ3" s="548"/>
      <c r="AR3" s="548"/>
      <c r="AS3" s="548"/>
      <c r="AT3" s="548"/>
      <c r="AU3" s="548"/>
      <c r="AV3" s="548"/>
      <c r="AW3" s="548"/>
      <c r="AX3" s="548"/>
      <c r="AY3" s="548"/>
      <c r="AZ3" s="548"/>
      <c r="BA3" s="548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ht="27.75" customHeight="1">
      <c r="A4" s="364" t="s">
        <v>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48"/>
      <c r="AO4" s="548"/>
      <c r="AP4" s="548"/>
      <c r="AQ4" s="548"/>
      <c r="AR4" s="548"/>
      <c r="AS4" s="548"/>
      <c r="AT4" s="548"/>
      <c r="AU4" s="548"/>
      <c r="AV4" s="548"/>
      <c r="AW4" s="548"/>
      <c r="AX4" s="548"/>
      <c r="AY4" s="548"/>
      <c r="AZ4" s="548"/>
      <c r="BA4" s="548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69" t="s">
        <v>6</v>
      </c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24.75" customHeight="1">
      <c r="A6" s="365" t="s">
        <v>7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23"/>
      <c r="AO6" s="368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7" customHeight="1">
      <c r="A7" s="365" t="s">
        <v>8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3" t="s">
        <v>9</v>
      </c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6"/>
      <c r="AN7" s="370" t="s">
        <v>10</v>
      </c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27.75" customHeight="1">
      <c r="P8" s="333" t="s">
        <v>11</v>
      </c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6"/>
      <c r="AN8" s="370" t="s">
        <v>12</v>
      </c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27.75" customHeight="1">
      <c r="P9" s="333" t="s">
        <v>13</v>
      </c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6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27.75" customHeight="1">
      <c r="P10" s="333" t="s">
        <v>14</v>
      </c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27.75" customHeight="1">
      <c r="P11" s="333" t="s">
        <v>15</v>
      </c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524"/>
      <c r="AO11" s="524"/>
      <c r="AP11" s="524"/>
      <c r="AQ11" s="524"/>
      <c r="AR11" s="524"/>
      <c r="AS11" s="524"/>
      <c r="AT11" s="524"/>
      <c r="AU11" s="524"/>
      <c r="AV11" s="7"/>
      <c r="AW11" s="7"/>
      <c r="AX11" s="7"/>
      <c r="AY11" s="7"/>
      <c r="AZ11" s="7"/>
      <c r="BA11" s="7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524"/>
      <c r="AO12" s="524"/>
      <c r="AP12" s="524"/>
      <c r="AQ12" s="524"/>
      <c r="AR12" s="524"/>
      <c r="AS12" s="524"/>
      <c r="AT12" s="524"/>
      <c r="AU12" s="524"/>
      <c r="AV12" s="7"/>
      <c r="AW12" s="7"/>
      <c r="AX12" s="7"/>
      <c r="AY12" s="7"/>
      <c r="AZ12" s="7"/>
      <c r="BA12" s="7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524"/>
      <c r="AO13" s="524"/>
      <c r="AP13" s="524"/>
      <c r="AQ13" s="524"/>
      <c r="AR13" s="524"/>
      <c r="AS13" s="524"/>
      <c r="AT13" s="524"/>
      <c r="AU13" s="524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525"/>
      <c r="AP14" s="525"/>
      <c r="AQ14" s="525"/>
      <c r="AR14" s="525"/>
      <c r="AS14" s="525"/>
      <c r="AT14" s="525"/>
      <c r="AU14" s="525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554" customFormat="1" ht="27.75" customHeight="1">
      <c r="A15" s="552" t="s">
        <v>16</v>
      </c>
      <c r="B15" s="553"/>
      <c r="C15" s="553"/>
      <c r="D15" s="553"/>
      <c r="E15" s="553"/>
      <c r="F15" s="553"/>
      <c r="G15" s="553"/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3"/>
      <c r="X15" s="553"/>
      <c r="Y15" s="553"/>
      <c r="Z15" s="553"/>
      <c r="AA15" s="553"/>
      <c r="AB15" s="553"/>
      <c r="AC15" s="553"/>
      <c r="AD15" s="553"/>
      <c r="AE15" s="553"/>
      <c r="AF15" s="553"/>
      <c r="AG15" s="553"/>
      <c r="AH15" s="553"/>
      <c r="AI15" s="553"/>
      <c r="AJ15" s="553"/>
      <c r="AK15" s="553"/>
      <c r="AL15" s="553"/>
      <c r="AM15" s="553"/>
      <c r="AN15" s="553"/>
      <c r="AO15" s="553"/>
      <c r="AP15" s="553"/>
      <c r="AQ15" s="553"/>
      <c r="AR15" s="553"/>
      <c r="AS15" s="553"/>
      <c r="AT15" s="553"/>
      <c r="AU15" s="553"/>
      <c r="AV15" s="553"/>
      <c r="AW15" s="553"/>
      <c r="AX15" s="553"/>
      <c r="AY15" s="553"/>
      <c r="AZ15" s="553"/>
      <c r="BA15" s="553"/>
      <c r="BI15" s="555"/>
      <c r="BJ15" s="555"/>
      <c r="BK15" s="555"/>
      <c r="BL15" s="555"/>
      <c r="BM15" s="555"/>
      <c r="BN15" s="555"/>
      <c r="BO15" s="555"/>
      <c r="BP15" s="555"/>
      <c r="BQ15" s="555"/>
      <c r="BR15" s="555"/>
      <c r="BS15" s="555"/>
      <c r="BT15" s="555"/>
      <c r="BU15" s="555"/>
    </row>
    <row r="16" spans="1:73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526"/>
      <c r="AO16" s="526"/>
      <c r="AP16" s="526"/>
      <c r="AQ16" s="526"/>
      <c r="AR16" s="526"/>
      <c r="AS16" s="526"/>
      <c r="AT16" s="526"/>
      <c r="AU16" s="526"/>
      <c r="AV16" s="11"/>
      <c r="AW16" s="11"/>
      <c r="AX16" s="11"/>
      <c r="AY16" s="11"/>
      <c r="AZ16" s="11"/>
      <c r="BA16" s="11"/>
      <c r="BS16" s="2"/>
      <c r="BT16" s="2"/>
      <c r="BU16" s="2"/>
    </row>
    <row r="17" spans="1:73" ht="18" customHeight="1">
      <c r="A17" s="335" t="s">
        <v>17</v>
      </c>
      <c r="B17" s="337" t="s">
        <v>18</v>
      </c>
      <c r="C17" s="331"/>
      <c r="D17" s="331"/>
      <c r="E17" s="332"/>
      <c r="F17" s="337" t="s">
        <v>19</v>
      </c>
      <c r="G17" s="331"/>
      <c r="H17" s="331"/>
      <c r="I17" s="332"/>
      <c r="J17" s="330" t="s">
        <v>20</v>
      </c>
      <c r="K17" s="331"/>
      <c r="L17" s="331"/>
      <c r="M17" s="331"/>
      <c r="N17" s="330" t="s">
        <v>21</v>
      </c>
      <c r="O17" s="331"/>
      <c r="P17" s="331"/>
      <c r="Q17" s="331"/>
      <c r="R17" s="332"/>
      <c r="S17" s="330" t="s">
        <v>22</v>
      </c>
      <c r="T17" s="331"/>
      <c r="U17" s="331"/>
      <c r="V17" s="331"/>
      <c r="W17" s="332"/>
      <c r="X17" s="330" t="s">
        <v>23</v>
      </c>
      <c r="Y17" s="331"/>
      <c r="Z17" s="331"/>
      <c r="AA17" s="332"/>
      <c r="AB17" s="337" t="s">
        <v>24</v>
      </c>
      <c r="AC17" s="331"/>
      <c r="AD17" s="331"/>
      <c r="AE17" s="332"/>
      <c r="AF17" s="337" t="s">
        <v>25</v>
      </c>
      <c r="AG17" s="331"/>
      <c r="AH17" s="331"/>
      <c r="AI17" s="332"/>
      <c r="AJ17" s="330" t="s">
        <v>26</v>
      </c>
      <c r="AK17" s="331"/>
      <c r="AL17" s="331"/>
      <c r="AM17" s="331"/>
      <c r="AN17" s="332"/>
      <c r="AO17" s="527" t="s">
        <v>27</v>
      </c>
      <c r="AP17" s="331"/>
      <c r="AQ17" s="331"/>
      <c r="AR17" s="331"/>
      <c r="AS17" s="330" t="s">
        <v>28</v>
      </c>
      <c r="AT17" s="331"/>
      <c r="AU17" s="331"/>
      <c r="AV17" s="331"/>
      <c r="AW17" s="332"/>
      <c r="AX17" s="330" t="s">
        <v>29</v>
      </c>
      <c r="AY17" s="331"/>
      <c r="AZ17" s="331"/>
      <c r="BA17" s="332"/>
      <c r="BS17" s="2"/>
      <c r="BT17" s="2"/>
      <c r="BU17" s="2"/>
    </row>
    <row r="18" spans="1:73" ht="20.25" customHeight="1">
      <c r="A18" s="336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528">
        <v>39</v>
      </c>
      <c r="AO18" s="529">
        <v>40</v>
      </c>
      <c r="AP18" s="530">
        <v>41</v>
      </c>
      <c r="AQ18" s="530">
        <v>42</v>
      </c>
      <c r="AR18" s="531">
        <v>43</v>
      </c>
      <c r="AS18" s="529">
        <v>44</v>
      </c>
      <c r="AT18" s="530">
        <v>45</v>
      </c>
      <c r="AU18" s="530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</row>
    <row r="19" spans="1:73" ht="19.5" customHeight="1">
      <c r="A19" s="18">
        <v>1</v>
      </c>
      <c r="B19" s="19" t="s">
        <v>30</v>
      </c>
      <c r="C19" s="20" t="s">
        <v>30</v>
      </c>
      <c r="D19" s="20" t="s">
        <v>30</v>
      </c>
      <c r="E19" s="21" t="s">
        <v>30</v>
      </c>
      <c r="F19" s="19" t="s">
        <v>30</v>
      </c>
      <c r="G19" s="20" t="s">
        <v>30</v>
      </c>
      <c r="H19" s="20" t="s">
        <v>30</v>
      </c>
      <c r="I19" s="21" t="s">
        <v>30</v>
      </c>
      <c r="J19" s="19" t="s">
        <v>30</v>
      </c>
      <c r="K19" s="20" t="s">
        <v>30</v>
      </c>
      <c r="L19" s="20" t="s">
        <v>30</v>
      </c>
      <c r="M19" s="21" t="s">
        <v>30</v>
      </c>
      <c r="N19" s="19" t="s">
        <v>30</v>
      </c>
      <c r="O19" s="20" t="s">
        <v>30</v>
      </c>
      <c r="P19" s="20" t="s">
        <v>30</v>
      </c>
      <c r="Q19" s="20" t="s">
        <v>31</v>
      </c>
      <c r="R19" s="21" t="s">
        <v>31</v>
      </c>
      <c r="S19" s="19" t="s">
        <v>32</v>
      </c>
      <c r="T19" s="20" t="s">
        <v>30</v>
      </c>
      <c r="U19" s="20" t="s">
        <v>30</v>
      </c>
      <c r="V19" s="20" t="s">
        <v>30</v>
      </c>
      <c r="W19" s="21" t="s">
        <v>30</v>
      </c>
      <c r="X19" s="19" t="s">
        <v>30</v>
      </c>
      <c r="Y19" s="20" t="s">
        <v>30</v>
      </c>
      <c r="Z19" s="20" t="s">
        <v>30</v>
      </c>
      <c r="AA19" s="21" t="s">
        <v>30</v>
      </c>
      <c r="AB19" s="19" t="s">
        <v>30</v>
      </c>
      <c r="AC19" s="20" t="s">
        <v>32</v>
      </c>
      <c r="AD19" s="20" t="s">
        <v>33</v>
      </c>
      <c r="AE19" s="22" t="s">
        <v>33</v>
      </c>
      <c r="AF19" s="19" t="s">
        <v>33</v>
      </c>
      <c r="AG19" s="20" t="s">
        <v>30</v>
      </c>
      <c r="AH19" s="20" t="s">
        <v>30</v>
      </c>
      <c r="AI19" s="21" t="s">
        <v>30</v>
      </c>
      <c r="AJ19" s="20" t="s">
        <v>30</v>
      </c>
      <c r="AK19" s="20" t="s">
        <v>30</v>
      </c>
      <c r="AL19" s="20" t="s">
        <v>30</v>
      </c>
      <c r="AM19" s="20" t="s">
        <v>30</v>
      </c>
      <c r="AN19" s="532" t="s">
        <v>30</v>
      </c>
      <c r="AO19" s="533" t="s">
        <v>30</v>
      </c>
      <c r="AP19" s="534" t="s">
        <v>31</v>
      </c>
      <c r="AQ19" s="534" t="s">
        <v>31</v>
      </c>
      <c r="AR19" s="532" t="s">
        <v>32</v>
      </c>
      <c r="AS19" s="535" t="s">
        <v>32</v>
      </c>
      <c r="AT19" s="534" t="s">
        <v>32</v>
      </c>
      <c r="AU19" s="534" t="s">
        <v>32</v>
      </c>
      <c r="AV19" s="20" t="s">
        <v>32</v>
      </c>
      <c r="AW19" s="21" t="s">
        <v>32</v>
      </c>
      <c r="AX19" s="23" t="s">
        <v>32</v>
      </c>
      <c r="AY19" s="20" t="s">
        <v>32</v>
      </c>
      <c r="AZ19" s="20" t="s">
        <v>32</v>
      </c>
      <c r="BA19" s="21" t="s">
        <v>32</v>
      </c>
    </row>
    <row r="20" spans="1:73" ht="19.5" customHeight="1">
      <c r="A20" s="24">
        <v>2</v>
      </c>
      <c r="B20" s="25" t="s">
        <v>33</v>
      </c>
      <c r="C20" s="26" t="s">
        <v>33</v>
      </c>
      <c r="D20" s="26" t="s">
        <v>33</v>
      </c>
      <c r="E20" s="27" t="s">
        <v>33</v>
      </c>
      <c r="F20" s="25" t="s">
        <v>34</v>
      </c>
      <c r="G20" s="25" t="s">
        <v>34</v>
      </c>
      <c r="H20" s="25" t="s">
        <v>34</v>
      </c>
      <c r="I20" s="25" t="s">
        <v>34</v>
      </c>
      <c r="J20" s="25" t="s">
        <v>34</v>
      </c>
      <c r="K20" s="25" t="s">
        <v>34</v>
      </c>
      <c r="L20" s="25" t="s">
        <v>34</v>
      </c>
      <c r="M20" s="25" t="s">
        <v>34</v>
      </c>
      <c r="N20" s="25" t="s">
        <v>34</v>
      </c>
      <c r="O20" s="25" t="s">
        <v>34</v>
      </c>
      <c r="P20" s="25" t="s">
        <v>34</v>
      </c>
      <c r="Q20" s="26" t="s">
        <v>35</v>
      </c>
      <c r="R20" s="26" t="s">
        <v>35</v>
      </c>
      <c r="S20" s="25"/>
      <c r="T20" s="26"/>
      <c r="U20" s="26"/>
      <c r="V20" s="26"/>
      <c r="W20" s="27"/>
      <c r="X20" s="25"/>
      <c r="Y20" s="26"/>
      <c r="Z20" s="26"/>
      <c r="AA20" s="27"/>
      <c r="AB20" s="25"/>
      <c r="AC20" s="26"/>
      <c r="AD20" s="26"/>
      <c r="AE20" s="28"/>
      <c r="AF20" s="25"/>
      <c r="AG20" s="26"/>
      <c r="AH20" s="26"/>
      <c r="AI20" s="28"/>
      <c r="AJ20" s="25"/>
      <c r="AK20" s="26"/>
      <c r="AL20" s="26"/>
      <c r="AM20" s="26"/>
      <c r="AN20" s="536"/>
      <c r="AO20" s="537"/>
      <c r="AP20" s="538"/>
      <c r="AQ20" s="538"/>
      <c r="AR20" s="536"/>
      <c r="AS20" s="539"/>
      <c r="AT20" s="540"/>
      <c r="AU20" s="538"/>
      <c r="AV20" s="26"/>
      <c r="AW20" s="27"/>
      <c r="AX20" s="30"/>
      <c r="AY20" s="26"/>
      <c r="AZ20" s="26"/>
      <c r="BA20" s="27"/>
    </row>
    <row r="21" spans="1:73" ht="19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  <c r="AG21" s="33"/>
      <c r="AH21" s="33"/>
      <c r="AI21" s="33"/>
      <c r="AJ21" s="32"/>
      <c r="AK21" s="32"/>
      <c r="AL21" s="32"/>
      <c r="AM21" s="32"/>
      <c r="AN21" s="541"/>
      <c r="AO21" s="541"/>
      <c r="AP21" s="541"/>
      <c r="AQ21" s="541"/>
      <c r="AR21" s="541"/>
      <c r="AS21" s="542"/>
      <c r="AT21" s="543"/>
      <c r="AU21" s="543"/>
      <c r="AV21" s="35"/>
      <c r="AW21" s="35"/>
      <c r="AX21" s="35"/>
      <c r="AY21" s="35"/>
      <c r="AZ21" s="35"/>
      <c r="BA21" s="35"/>
    </row>
    <row r="22" spans="1:73" ht="19.5" customHeight="1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  <c r="AG22" s="33"/>
      <c r="AH22" s="33"/>
      <c r="AI22" s="33"/>
      <c r="AJ22" s="32"/>
      <c r="AK22" s="32"/>
      <c r="AL22" s="32"/>
      <c r="AM22" s="32"/>
      <c r="AN22" s="541"/>
      <c r="AO22" s="541"/>
      <c r="AP22" s="541"/>
      <c r="AQ22" s="541"/>
      <c r="AR22" s="541"/>
      <c r="AS22" s="542"/>
      <c r="AT22" s="543"/>
      <c r="AU22" s="543"/>
      <c r="AV22" s="35"/>
      <c r="AW22" s="35"/>
      <c r="AX22" s="35"/>
      <c r="AY22" s="35"/>
      <c r="AZ22" s="35"/>
      <c r="BA22" s="35"/>
    </row>
    <row r="23" spans="1:73" ht="19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3"/>
      <c r="AG23" s="33"/>
      <c r="AH23" s="33"/>
      <c r="AI23" s="33"/>
      <c r="AJ23" s="32"/>
      <c r="AK23" s="32"/>
      <c r="AL23" s="32"/>
      <c r="AM23" s="32"/>
      <c r="AN23" s="541"/>
      <c r="AO23" s="541"/>
      <c r="AP23" s="541"/>
      <c r="AQ23" s="541"/>
      <c r="AR23" s="541"/>
      <c r="AS23" s="542"/>
      <c r="AT23" s="543"/>
      <c r="AU23" s="543"/>
      <c r="AV23" s="35"/>
      <c r="AW23" s="35"/>
      <c r="AX23" s="35"/>
      <c r="AY23" s="35"/>
      <c r="AZ23" s="35"/>
      <c r="BA23" s="35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21"/>
      <c r="AO24" s="521"/>
      <c r="AP24" s="521"/>
      <c r="AQ24" s="521"/>
      <c r="AR24" s="521"/>
      <c r="AS24" s="521"/>
      <c r="AT24" s="521"/>
      <c r="AU24" s="521"/>
      <c r="AV24" s="2"/>
      <c r="AW24" s="2"/>
      <c r="AX24" s="2"/>
      <c r="AY24" s="2"/>
      <c r="AZ24" s="2"/>
      <c r="BA24" s="2"/>
    </row>
    <row r="25" spans="1:73" ht="21" customHeight="1">
      <c r="A25" s="352" t="s">
        <v>36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N25" s="334"/>
      <c r="AO25" s="334"/>
      <c r="AP25" s="334"/>
      <c r="AQ25" s="334"/>
      <c r="AR25" s="334"/>
      <c r="AS25" s="334"/>
      <c r="AT25" s="334"/>
      <c r="AU25" s="334"/>
      <c r="AV25" s="36"/>
      <c r="AW25" s="36"/>
      <c r="AX25" s="36"/>
      <c r="AY25" s="36"/>
      <c r="AZ25" s="36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6"/>
      <c r="AW26" s="36"/>
      <c r="AX26" s="36"/>
      <c r="AY26" s="36"/>
      <c r="AZ26" s="36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37" t="s">
        <v>37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53" t="s">
        <v>38</v>
      </c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544"/>
      <c r="AO27" s="557" t="s">
        <v>39</v>
      </c>
      <c r="AP27" s="553"/>
      <c r="AQ27" s="553"/>
      <c r="AR27" s="553"/>
      <c r="AS27" s="553"/>
      <c r="AT27" s="553"/>
      <c r="AU27" s="553"/>
      <c r="AV27" s="553"/>
      <c r="AW27" s="553"/>
      <c r="AX27" s="553"/>
      <c r="AY27" s="553"/>
      <c r="AZ27" s="553"/>
      <c r="BA27" s="553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545"/>
      <c r="AO28" s="545"/>
      <c r="AP28" s="545"/>
      <c r="AQ28" s="545"/>
      <c r="AR28" s="545"/>
      <c r="AS28" s="545"/>
      <c r="AT28" s="545"/>
      <c r="AU28" s="545"/>
      <c r="AV28" s="40"/>
      <c r="AW28" s="40"/>
      <c r="AX28" s="40"/>
      <c r="AY28" s="40"/>
      <c r="AZ28" s="40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54" t="s">
        <v>17</v>
      </c>
      <c r="B29" s="340"/>
      <c r="C29" s="338" t="s">
        <v>40</v>
      </c>
      <c r="D29" s="339"/>
      <c r="E29" s="339"/>
      <c r="F29" s="340"/>
      <c r="G29" s="355" t="s">
        <v>41</v>
      </c>
      <c r="H29" s="339"/>
      <c r="I29" s="340"/>
      <c r="J29" s="338" t="s">
        <v>42</v>
      </c>
      <c r="K29" s="339"/>
      <c r="L29" s="339"/>
      <c r="M29" s="340"/>
      <c r="N29" s="356" t="s">
        <v>43</v>
      </c>
      <c r="O29" s="339"/>
      <c r="P29" s="340"/>
      <c r="Q29" s="338" t="s">
        <v>44</v>
      </c>
      <c r="R29" s="339"/>
      <c r="S29" s="340"/>
      <c r="T29" s="338" t="s">
        <v>45</v>
      </c>
      <c r="U29" s="339"/>
      <c r="V29" s="340"/>
      <c r="W29" s="338" t="s">
        <v>46</v>
      </c>
      <c r="X29" s="339"/>
      <c r="Y29" s="340"/>
      <c r="Z29" s="35"/>
      <c r="AA29" s="346" t="s">
        <v>47</v>
      </c>
      <c r="AB29" s="339"/>
      <c r="AC29" s="339"/>
      <c r="AD29" s="339"/>
      <c r="AE29" s="339"/>
      <c r="AF29" s="339"/>
      <c r="AG29" s="340"/>
      <c r="AH29" s="338" t="s">
        <v>48</v>
      </c>
      <c r="AI29" s="339"/>
      <c r="AJ29" s="340"/>
      <c r="AK29" s="338" t="s">
        <v>49</v>
      </c>
      <c r="AL29" s="339"/>
      <c r="AM29" s="340"/>
      <c r="AN29" s="546"/>
      <c r="AO29" s="547" t="s">
        <v>50</v>
      </c>
      <c r="AP29" s="339"/>
      <c r="AQ29" s="339"/>
      <c r="AR29" s="340"/>
      <c r="AS29" s="356" t="s">
        <v>51</v>
      </c>
      <c r="AT29" s="339"/>
      <c r="AU29" s="339"/>
      <c r="AV29" s="339"/>
      <c r="AW29" s="340"/>
      <c r="AX29" s="338" t="s">
        <v>48</v>
      </c>
      <c r="AY29" s="339"/>
      <c r="AZ29" s="339"/>
      <c r="BA29" s="340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41"/>
      <c r="B30" s="342"/>
      <c r="C30" s="341"/>
      <c r="D30" s="334"/>
      <c r="E30" s="334"/>
      <c r="F30" s="342"/>
      <c r="G30" s="341"/>
      <c r="H30" s="334"/>
      <c r="I30" s="342"/>
      <c r="J30" s="341"/>
      <c r="K30" s="334"/>
      <c r="L30" s="334"/>
      <c r="M30" s="342"/>
      <c r="N30" s="341"/>
      <c r="O30" s="334"/>
      <c r="P30" s="342"/>
      <c r="Q30" s="341"/>
      <c r="R30" s="334"/>
      <c r="S30" s="342"/>
      <c r="T30" s="341"/>
      <c r="U30" s="334"/>
      <c r="V30" s="342"/>
      <c r="W30" s="341"/>
      <c r="X30" s="334"/>
      <c r="Y30" s="342"/>
      <c r="Z30" s="35"/>
      <c r="AA30" s="343"/>
      <c r="AB30" s="344"/>
      <c r="AC30" s="344"/>
      <c r="AD30" s="344"/>
      <c r="AE30" s="344"/>
      <c r="AF30" s="344"/>
      <c r="AG30" s="345"/>
      <c r="AH30" s="343"/>
      <c r="AI30" s="344"/>
      <c r="AJ30" s="345"/>
      <c r="AK30" s="343"/>
      <c r="AL30" s="344"/>
      <c r="AM30" s="345"/>
      <c r="AN30" s="546"/>
      <c r="AO30" s="341"/>
      <c r="AP30" s="548"/>
      <c r="AQ30" s="548"/>
      <c r="AR30" s="342"/>
      <c r="AS30" s="341"/>
      <c r="AT30" s="334"/>
      <c r="AU30" s="334"/>
      <c r="AV30" s="334"/>
      <c r="AW30" s="342"/>
      <c r="AX30" s="341"/>
      <c r="AY30" s="334"/>
      <c r="AZ30" s="334"/>
      <c r="BA30" s="34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43"/>
      <c r="B31" s="345"/>
      <c r="C31" s="343"/>
      <c r="D31" s="344"/>
      <c r="E31" s="344"/>
      <c r="F31" s="345"/>
      <c r="G31" s="343"/>
      <c r="H31" s="344"/>
      <c r="I31" s="345"/>
      <c r="J31" s="343"/>
      <c r="K31" s="344"/>
      <c r="L31" s="344"/>
      <c r="M31" s="345"/>
      <c r="N31" s="343"/>
      <c r="O31" s="344"/>
      <c r="P31" s="345"/>
      <c r="Q31" s="343"/>
      <c r="R31" s="344"/>
      <c r="S31" s="345"/>
      <c r="T31" s="343"/>
      <c r="U31" s="344"/>
      <c r="V31" s="345"/>
      <c r="W31" s="343"/>
      <c r="X31" s="344"/>
      <c r="Y31" s="345"/>
      <c r="Z31" s="35"/>
      <c r="AA31" s="347" t="s">
        <v>52</v>
      </c>
      <c r="AB31" s="348"/>
      <c r="AC31" s="348"/>
      <c r="AD31" s="348"/>
      <c r="AE31" s="348"/>
      <c r="AF31" s="348"/>
      <c r="AG31" s="349"/>
      <c r="AH31" s="350">
        <v>2</v>
      </c>
      <c r="AI31" s="348"/>
      <c r="AJ31" s="349"/>
      <c r="AK31" s="351">
        <v>3</v>
      </c>
      <c r="AL31" s="348"/>
      <c r="AM31" s="349"/>
      <c r="AN31" s="546"/>
      <c r="AO31" s="341"/>
      <c r="AP31" s="548"/>
      <c r="AQ31" s="548"/>
      <c r="AR31" s="342"/>
      <c r="AS31" s="341"/>
      <c r="AT31" s="334"/>
      <c r="AU31" s="334"/>
      <c r="AV31" s="334"/>
      <c r="AW31" s="342"/>
      <c r="AX31" s="341"/>
      <c r="AY31" s="334"/>
      <c r="AZ31" s="334"/>
      <c r="BA31" s="34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57">
        <v>1</v>
      </c>
      <c r="B32" s="349"/>
      <c r="C32" s="351">
        <f>COUNTIF($B19:$AO19,$B$19)</f>
        <v>33</v>
      </c>
      <c r="D32" s="348"/>
      <c r="E32" s="348"/>
      <c r="F32" s="349"/>
      <c r="G32" s="351">
        <v>4</v>
      </c>
      <c r="H32" s="348"/>
      <c r="I32" s="349"/>
      <c r="J32" s="351">
        <f t="shared" ref="J32:J33" si="0">AK31</f>
        <v>3</v>
      </c>
      <c r="K32" s="348"/>
      <c r="L32" s="348"/>
      <c r="M32" s="349"/>
      <c r="N32" s="351"/>
      <c r="O32" s="348"/>
      <c r="P32" s="349"/>
      <c r="Q32" s="362"/>
      <c r="R32" s="348"/>
      <c r="S32" s="349"/>
      <c r="T32" s="351">
        <v>12</v>
      </c>
      <c r="U32" s="348"/>
      <c r="V32" s="349"/>
      <c r="W32" s="351">
        <f t="shared" ref="W32:W33" si="1">C32+G32+J32+N32+Q32+T32</f>
        <v>52</v>
      </c>
      <c r="X32" s="348"/>
      <c r="Y32" s="349"/>
      <c r="Z32" s="35"/>
      <c r="AA32" s="347" t="s">
        <v>53</v>
      </c>
      <c r="AB32" s="348"/>
      <c r="AC32" s="348"/>
      <c r="AD32" s="348"/>
      <c r="AE32" s="348"/>
      <c r="AF32" s="348"/>
      <c r="AG32" s="349"/>
      <c r="AH32" s="350">
        <v>3</v>
      </c>
      <c r="AI32" s="348"/>
      <c r="AJ32" s="349"/>
      <c r="AK32" s="351">
        <v>4</v>
      </c>
      <c r="AL32" s="348"/>
      <c r="AM32" s="349"/>
      <c r="AN32" s="546"/>
      <c r="AO32" s="343"/>
      <c r="AP32" s="344"/>
      <c r="AQ32" s="344"/>
      <c r="AR32" s="345"/>
      <c r="AS32" s="343"/>
      <c r="AT32" s="344"/>
      <c r="AU32" s="344"/>
      <c r="AV32" s="344"/>
      <c r="AW32" s="345"/>
      <c r="AX32" s="343"/>
      <c r="AY32" s="344"/>
      <c r="AZ32" s="344"/>
      <c r="BA32" s="345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57">
        <v>2</v>
      </c>
      <c r="B33" s="349"/>
      <c r="C33" s="351"/>
      <c r="D33" s="348"/>
      <c r="E33" s="348"/>
      <c r="F33" s="349"/>
      <c r="G33" s="351"/>
      <c r="H33" s="348"/>
      <c r="I33" s="349"/>
      <c r="J33" s="351">
        <f t="shared" si="0"/>
        <v>4</v>
      </c>
      <c r="K33" s="348"/>
      <c r="L33" s="348"/>
      <c r="M33" s="349"/>
      <c r="N33" s="351">
        <v>11</v>
      </c>
      <c r="O33" s="348"/>
      <c r="P33" s="349"/>
      <c r="Q33" s="362">
        <v>2</v>
      </c>
      <c r="R33" s="348"/>
      <c r="S33" s="349"/>
      <c r="T33" s="351"/>
      <c r="U33" s="348"/>
      <c r="V33" s="349"/>
      <c r="W33" s="351">
        <f t="shared" si="1"/>
        <v>17</v>
      </c>
      <c r="X33" s="348"/>
      <c r="Y33" s="349"/>
      <c r="Z33" s="35"/>
      <c r="AA33" s="347"/>
      <c r="AB33" s="348"/>
      <c r="AC33" s="348"/>
      <c r="AD33" s="348"/>
      <c r="AE33" s="348"/>
      <c r="AF33" s="348"/>
      <c r="AG33" s="349"/>
      <c r="AH33" s="351"/>
      <c r="AI33" s="348"/>
      <c r="AJ33" s="349"/>
      <c r="AK33" s="351"/>
      <c r="AL33" s="348"/>
      <c r="AM33" s="349"/>
      <c r="AN33" s="546"/>
      <c r="AO33" s="549">
        <v>1</v>
      </c>
      <c r="AP33" s="339"/>
      <c r="AQ33" s="339"/>
      <c r="AR33" s="340"/>
      <c r="AS33" s="358" t="s">
        <v>54</v>
      </c>
      <c r="AT33" s="339"/>
      <c r="AU33" s="339"/>
      <c r="AV33" s="339"/>
      <c r="AW33" s="340"/>
      <c r="AX33" s="358">
        <v>3</v>
      </c>
      <c r="AY33" s="339"/>
      <c r="AZ33" s="339"/>
      <c r="BA33" s="340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51" t="s">
        <v>55</v>
      </c>
      <c r="B34" s="349"/>
      <c r="C34" s="351">
        <f>SUM(C32:F33)</f>
        <v>33</v>
      </c>
      <c r="D34" s="348"/>
      <c r="E34" s="348"/>
      <c r="F34" s="349"/>
      <c r="G34" s="351">
        <f>SUM(G32:I33)</f>
        <v>4</v>
      </c>
      <c r="H34" s="348"/>
      <c r="I34" s="349"/>
      <c r="J34" s="350">
        <f>SUM(J32:M33)</f>
        <v>7</v>
      </c>
      <c r="K34" s="348"/>
      <c r="L34" s="348"/>
      <c r="M34" s="349"/>
      <c r="N34" s="350">
        <f>SUM(N32:P33)</f>
        <v>11</v>
      </c>
      <c r="O34" s="348"/>
      <c r="P34" s="349"/>
      <c r="Q34" s="351">
        <f>SUM(Q32:S33)</f>
        <v>2</v>
      </c>
      <c r="R34" s="348"/>
      <c r="S34" s="349"/>
      <c r="T34" s="351" t="str">
        <f ca="1">SUM(T32:V35)</f>
        <v>#REF!</v>
      </c>
      <c r="U34" s="348"/>
      <c r="V34" s="349"/>
      <c r="W34" s="351">
        <f>SUM(W32:Y33)</f>
        <v>69</v>
      </c>
      <c r="X34" s="348"/>
      <c r="Y34" s="349"/>
      <c r="Z34" s="35"/>
      <c r="AA34" s="359"/>
      <c r="AB34" s="334"/>
      <c r="AC34" s="334"/>
      <c r="AD34" s="334"/>
      <c r="AE34" s="334"/>
      <c r="AF34" s="334"/>
      <c r="AG34" s="334"/>
      <c r="AH34" s="360"/>
      <c r="AI34" s="334"/>
      <c r="AJ34" s="334"/>
      <c r="AK34" s="360"/>
      <c r="AL34" s="334"/>
      <c r="AM34" s="334"/>
      <c r="AN34" s="546"/>
      <c r="AO34" s="341"/>
      <c r="AP34" s="548"/>
      <c r="AQ34" s="548"/>
      <c r="AR34" s="342"/>
      <c r="AS34" s="341"/>
      <c r="AT34" s="334"/>
      <c r="AU34" s="334"/>
      <c r="AV34" s="334"/>
      <c r="AW34" s="342"/>
      <c r="AX34" s="341"/>
      <c r="AY34" s="334"/>
      <c r="AZ34" s="334"/>
      <c r="BA34" s="34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63"/>
      <c r="B35" s="339"/>
      <c r="C35" s="361"/>
      <c r="D35" s="339"/>
      <c r="E35" s="339"/>
      <c r="F35" s="339"/>
      <c r="G35" s="361"/>
      <c r="H35" s="339"/>
      <c r="I35" s="339"/>
      <c r="J35" s="361"/>
      <c r="K35" s="339"/>
      <c r="L35" s="339"/>
      <c r="M35" s="339"/>
      <c r="N35" s="361"/>
      <c r="O35" s="339"/>
      <c r="P35" s="339"/>
      <c r="Q35" s="361"/>
      <c r="R35" s="339"/>
      <c r="S35" s="339"/>
      <c r="T35" s="361"/>
      <c r="U35" s="339"/>
      <c r="V35" s="339"/>
      <c r="W35" s="361"/>
      <c r="X35" s="339"/>
      <c r="Y35" s="339"/>
      <c r="Z35" s="35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550"/>
      <c r="AO35" s="341"/>
      <c r="AP35" s="548"/>
      <c r="AQ35" s="548"/>
      <c r="AR35" s="342"/>
      <c r="AS35" s="341"/>
      <c r="AT35" s="334"/>
      <c r="AU35" s="334"/>
      <c r="AV35" s="334"/>
      <c r="AW35" s="342"/>
      <c r="AX35" s="341"/>
      <c r="AY35" s="334"/>
      <c r="AZ35" s="334"/>
      <c r="BA35" s="34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5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551"/>
      <c r="AO36" s="343"/>
      <c r="AP36" s="344"/>
      <c r="AQ36" s="344"/>
      <c r="AR36" s="345"/>
      <c r="AS36" s="343"/>
      <c r="AT36" s="344"/>
      <c r="AU36" s="344"/>
      <c r="AV36" s="344"/>
      <c r="AW36" s="345"/>
      <c r="AX36" s="343"/>
      <c r="AY36" s="344"/>
      <c r="AZ36" s="344"/>
      <c r="BA36" s="345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521"/>
      <c r="AO37" s="521"/>
      <c r="AP37" s="521"/>
      <c r="AQ37" s="521"/>
      <c r="AR37" s="521"/>
      <c r="AS37" s="521"/>
      <c r="AT37" s="521"/>
      <c r="AU37" s="521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521"/>
      <c r="AO38" s="521"/>
      <c r="AP38" s="521"/>
      <c r="AQ38" s="521"/>
      <c r="AR38" s="521"/>
      <c r="AS38" s="521"/>
      <c r="AT38" s="521"/>
      <c r="AU38" s="521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521"/>
      <c r="AO39" s="521"/>
      <c r="AP39" s="521"/>
      <c r="AQ39" s="521"/>
      <c r="AR39" s="521"/>
      <c r="AS39" s="521"/>
      <c r="AT39" s="521"/>
      <c r="AU39" s="521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521"/>
      <c r="AO40" s="521"/>
      <c r="AP40" s="521"/>
      <c r="AQ40" s="521"/>
      <c r="AR40" s="521"/>
      <c r="AS40" s="521"/>
      <c r="AT40" s="521"/>
      <c r="AU40" s="521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521"/>
      <c r="AO41" s="521"/>
      <c r="AP41" s="521"/>
      <c r="AQ41" s="521"/>
      <c r="AR41" s="521"/>
      <c r="AS41" s="521"/>
      <c r="AT41" s="521"/>
      <c r="AU41" s="521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521"/>
      <c r="AO42" s="521"/>
      <c r="AP42" s="521"/>
      <c r="AQ42" s="521"/>
      <c r="AR42" s="521"/>
      <c r="AS42" s="521"/>
      <c r="AT42" s="521"/>
      <c r="AU42" s="521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521"/>
      <c r="AO43" s="521"/>
      <c r="AP43" s="521"/>
      <c r="AQ43" s="521"/>
      <c r="AR43" s="521"/>
      <c r="AS43" s="521"/>
      <c r="AT43" s="521"/>
      <c r="AU43" s="521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521"/>
      <c r="AO44" s="521"/>
      <c r="AP44" s="521"/>
      <c r="AQ44" s="521"/>
      <c r="AR44" s="521"/>
      <c r="AS44" s="521"/>
      <c r="AT44" s="521"/>
      <c r="AU44" s="521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521"/>
      <c r="AO45" s="521"/>
      <c r="AP45" s="521"/>
      <c r="AQ45" s="521"/>
      <c r="AR45" s="521"/>
      <c r="AS45" s="521"/>
      <c r="AT45" s="521"/>
      <c r="AU45" s="521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521"/>
      <c r="AO46" s="521"/>
      <c r="AP46" s="521"/>
      <c r="AQ46" s="521"/>
      <c r="AR46" s="521"/>
      <c r="AS46" s="521"/>
      <c r="AT46" s="521"/>
      <c r="AU46" s="521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521"/>
      <c r="AO47" s="521"/>
      <c r="AP47" s="521"/>
      <c r="AQ47" s="521"/>
      <c r="AR47" s="521"/>
      <c r="AS47" s="521"/>
      <c r="AT47" s="521"/>
      <c r="AU47" s="521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521"/>
      <c r="AO48" s="521"/>
      <c r="AP48" s="521"/>
      <c r="AQ48" s="521"/>
      <c r="AR48" s="521"/>
      <c r="AS48" s="521"/>
      <c r="AT48" s="521"/>
      <c r="AU48" s="521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521"/>
      <c r="AO49" s="521"/>
      <c r="AP49" s="521"/>
      <c r="AQ49" s="521"/>
      <c r="AR49" s="521"/>
      <c r="AS49" s="521"/>
      <c r="AT49" s="521"/>
      <c r="AU49" s="521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521"/>
      <c r="AO50" s="521"/>
      <c r="AP50" s="521"/>
      <c r="AQ50" s="521"/>
      <c r="AR50" s="521"/>
      <c r="AS50" s="521"/>
      <c r="AT50" s="521"/>
      <c r="AU50" s="521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521"/>
      <c r="AO51" s="521"/>
      <c r="AP51" s="521"/>
      <c r="AQ51" s="521"/>
      <c r="AR51" s="521"/>
      <c r="AS51" s="521"/>
      <c r="AT51" s="521"/>
      <c r="AU51" s="521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521"/>
      <c r="AO52" s="521"/>
      <c r="AP52" s="521"/>
      <c r="AQ52" s="521"/>
      <c r="AR52" s="521"/>
      <c r="AS52" s="521"/>
      <c r="AT52" s="521"/>
      <c r="AU52" s="521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521"/>
      <c r="AO53" s="521"/>
      <c r="AP53" s="521"/>
      <c r="AQ53" s="521"/>
      <c r="AR53" s="521"/>
      <c r="AS53" s="521"/>
      <c r="AT53" s="521"/>
      <c r="AU53" s="521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521"/>
      <c r="AO54" s="521"/>
      <c r="AP54" s="521"/>
      <c r="AQ54" s="521"/>
      <c r="AR54" s="521"/>
      <c r="AS54" s="521"/>
      <c r="AT54" s="521"/>
      <c r="AU54" s="521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521"/>
      <c r="AO55" s="521"/>
      <c r="AP55" s="521"/>
      <c r="AQ55" s="521"/>
      <c r="AR55" s="521"/>
      <c r="AS55" s="521"/>
      <c r="AT55" s="521"/>
      <c r="AU55" s="521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521"/>
      <c r="AO56" s="521"/>
      <c r="AP56" s="521"/>
      <c r="AQ56" s="521"/>
      <c r="AR56" s="521"/>
      <c r="AS56" s="521"/>
      <c r="AT56" s="521"/>
      <c r="AU56" s="521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521"/>
      <c r="AO57" s="521"/>
      <c r="AP57" s="521"/>
      <c r="AQ57" s="521"/>
      <c r="AR57" s="521"/>
      <c r="AS57" s="521"/>
      <c r="AT57" s="521"/>
      <c r="AU57" s="521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521"/>
      <c r="AO58" s="521"/>
      <c r="AP58" s="521"/>
      <c r="AQ58" s="521"/>
      <c r="AR58" s="521"/>
      <c r="AS58" s="521"/>
      <c r="AT58" s="521"/>
      <c r="AU58" s="521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521"/>
      <c r="AO59" s="521"/>
      <c r="AP59" s="521"/>
      <c r="AQ59" s="521"/>
      <c r="AR59" s="521"/>
      <c r="AS59" s="521"/>
      <c r="AT59" s="521"/>
      <c r="AU59" s="521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521"/>
      <c r="AO60" s="521"/>
      <c r="AP60" s="521"/>
      <c r="AQ60" s="521"/>
      <c r="AR60" s="521"/>
      <c r="AS60" s="521"/>
      <c r="AT60" s="521"/>
      <c r="AU60" s="521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521"/>
      <c r="AO61" s="521"/>
      <c r="AP61" s="521"/>
      <c r="AQ61" s="521"/>
      <c r="AR61" s="521"/>
      <c r="AS61" s="521"/>
      <c r="AT61" s="521"/>
      <c r="AU61" s="521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521"/>
      <c r="AO62" s="521"/>
      <c r="AP62" s="521"/>
      <c r="AQ62" s="521"/>
      <c r="AR62" s="521"/>
      <c r="AS62" s="521"/>
      <c r="AT62" s="521"/>
      <c r="AU62" s="521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521"/>
      <c r="AO63" s="521"/>
      <c r="AP63" s="521"/>
      <c r="AQ63" s="521"/>
      <c r="AR63" s="521"/>
      <c r="AS63" s="521"/>
      <c r="AT63" s="521"/>
      <c r="AU63" s="521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521"/>
      <c r="AO64" s="521"/>
      <c r="AP64" s="521"/>
      <c r="AQ64" s="521"/>
      <c r="AR64" s="521"/>
      <c r="AS64" s="521"/>
      <c r="AT64" s="521"/>
      <c r="AU64" s="521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521"/>
      <c r="AO65" s="521"/>
      <c r="AP65" s="521"/>
      <c r="AQ65" s="521"/>
      <c r="AR65" s="521"/>
      <c r="AS65" s="521"/>
      <c r="AT65" s="521"/>
      <c r="AU65" s="521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521"/>
      <c r="AO66" s="521"/>
      <c r="AP66" s="521"/>
      <c r="AQ66" s="521"/>
      <c r="AR66" s="521"/>
      <c r="AS66" s="521"/>
      <c r="AT66" s="521"/>
      <c r="AU66" s="521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521"/>
      <c r="AO67" s="521"/>
      <c r="AP67" s="521"/>
      <c r="AQ67" s="521"/>
      <c r="AR67" s="521"/>
      <c r="AS67" s="521"/>
      <c r="AT67" s="521"/>
      <c r="AU67" s="521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521"/>
      <c r="AO68" s="521"/>
      <c r="AP68" s="521"/>
      <c r="AQ68" s="521"/>
      <c r="AR68" s="521"/>
      <c r="AS68" s="521"/>
      <c r="AT68" s="521"/>
      <c r="AU68" s="521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521"/>
      <c r="AO69" s="521"/>
      <c r="AP69" s="521"/>
      <c r="AQ69" s="521"/>
      <c r="AR69" s="521"/>
      <c r="AS69" s="521"/>
      <c r="AT69" s="521"/>
      <c r="AU69" s="521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521"/>
      <c r="AO70" s="521"/>
      <c r="AP70" s="521"/>
      <c r="AQ70" s="521"/>
      <c r="AR70" s="521"/>
      <c r="AS70" s="521"/>
      <c r="AT70" s="521"/>
      <c r="AU70" s="521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521"/>
      <c r="AO71" s="521"/>
      <c r="AP71" s="521"/>
      <c r="AQ71" s="521"/>
      <c r="AR71" s="521"/>
      <c r="AS71" s="521"/>
      <c r="AT71" s="521"/>
      <c r="AU71" s="521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521"/>
      <c r="AO72" s="521"/>
      <c r="AP72" s="521"/>
      <c r="AQ72" s="521"/>
      <c r="AR72" s="521"/>
      <c r="AS72" s="521"/>
      <c r="AT72" s="521"/>
      <c r="AU72" s="521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521"/>
      <c r="AO73" s="521"/>
      <c r="AP73" s="521"/>
      <c r="AQ73" s="521"/>
      <c r="AR73" s="521"/>
      <c r="AS73" s="521"/>
      <c r="AT73" s="521"/>
      <c r="AU73" s="521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521"/>
      <c r="AO74" s="521"/>
      <c r="AP74" s="521"/>
      <c r="AQ74" s="521"/>
      <c r="AR74" s="521"/>
      <c r="AS74" s="521"/>
      <c r="AT74" s="521"/>
      <c r="AU74" s="521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521"/>
      <c r="AO75" s="521"/>
      <c r="AP75" s="521"/>
      <c r="AQ75" s="521"/>
      <c r="AR75" s="521"/>
      <c r="AS75" s="521"/>
      <c r="AT75" s="521"/>
      <c r="AU75" s="521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521"/>
      <c r="AO76" s="521"/>
      <c r="AP76" s="521"/>
      <c r="AQ76" s="521"/>
      <c r="AR76" s="521"/>
      <c r="AS76" s="521"/>
      <c r="AT76" s="521"/>
      <c r="AU76" s="521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521"/>
      <c r="AO77" s="521"/>
      <c r="AP77" s="521"/>
      <c r="AQ77" s="521"/>
      <c r="AR77" s="521"/>
      <c r="AS77" s="521"/>
      <c r="AT77" s="521"/>
      <c r="AU77" s="521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521"/>
      <c r="AO78" s="521"/>
      <c r="AP78" s="521"/>
      <c r="AQ78" s="521"/>
      <c r="AR78" s="521"/>
      <c r="AS78" s="521"/>
      <c r="AT78" s="521"/>
      <c r="AU78" s="521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521"/>
      <c r="AO79" s="521"/>
      <c r="AP79" s="521"/>
      <c r="AQ79" s="521"/>
      <c r="AR79" s="521"/>
      <c r="AS79" s="521"/>
      <c r="AT79" s="521"/>
      <c r="AU79" s="521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521"/>
      <c r="AO80" s="521"/>
      <c r="AP80" s="521"/>
      <c r="AQ80" s="521"/>
      <c r="AR80" s="521"/>
      <c r="AS80" s="521"/>
      <c r="AT80" s="521"/>
      <c r="AU80" s="521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521"/>
      <c r="AO81" s="521"/>
      <c r="AP81" s="521"/>
      <c r="AQ81" s="521"/>
      <c r="AR81" s="521"/>
      <c r="AS81" s="521"/>
      <c r="AT81" s="521"/>
      <c r="AU81" s="521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521"/>
      <c r="AO82" s="521"/>
      <c r="AP82" s="521"/>
      <c r="AQ82" s="521"/>
      <c r="AR82" s="521"/>
      <c r="AS82" s="521"/>
      <c r="AT82" s="521"/>
      <c r="AU82" s="521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521"/>
      <c r="AO83" s="521"/>
      <c r="AP83" s="521"/>
      <c r="AQ83" s="521"/>
      <c r="AR83" s="521"/>
      <c r="AS83" s="521"/>
      <c r="AT83" s="521"/>
      <c r="AU83" s="521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521"/>
      <c r="AO84" s="521"/>
      <c r="AP84" s="521"/>
      <c r="AQ84" s="521"/>
      <c r="AR84" s="521"/>
      <c r="AS84" s="521"/>
      <c r="AT84" s="521"/>
      <c r="AU84" s="521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521"/>
      <c r="AO85" s="521"/>
      <c r="AP85" s="521"/>
      <c r="AQ85" s="521"/>
      <c r="AR85" s="521"/>
      <c r="AS85" s="521"/>
      <c r="AT85" s="521"/>
      <c r="AU85" s="521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521"/>
      <c r="AO86" s="521"/>
      <c r="AP86" s="521"/>
      <c r="AQ86" s="521"/>
      <c r="AR86" s="521"/>
      <c r="AS86" s="521"/>
      <c r="AT86" s="521"/>
      <c r="AU86" s="521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521"/>
      <c r="AO87" s="521"/>
      <c r="AP87" s="521"/>
      <c r="AQ87" s="521"/>
      <c r="AR87" s="521"/>
      <c r="AS87" s="521"/>
      <c r="AT87" s="521"/>
      <c r="AU87" s="521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521"/>
      <c r="AO88" s="521"/>
      <c r="AP88" s="521"/>
      <c r="AQ88" s="521"/>
      <c r="AR88" s="521"/>
      <c r="AS88" s="521"/>
      <c r="AT88" s="521"/>
      <c r="AU88" s="521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521"/>
      <c r="AO89" s="521"/>
      <c r="AP89" s="521"/>
      <c r="AQ89" s="521"/>
      <c r="AR89" s="521"/>
      <c r="AS89" s="521"/>
      <c r="AT89" s="521"/>
      <c r="AU89" s="521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521"/>
      <c r="AO90" s="521"/>
      <c r="AP90" s="521"/>
      <c r="AQ90" s="521"/>
      <c r="AR90" s="521"/>
      <c r="AS90" s="521"/>
      <c r="AT90" s="521"/>
      <c r="AU90" s="521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521"/>
      <c r="AO91" s="521"/>
      <c r="AP91" s="521"/>
      <c r="AQ91" s="521"/>
      <c r="AR91" s="521"/>
      <c r="AS91" s="521"/>
      <c r="AT91" s="521"/>
      <c r="AU91" s="521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521"/>
      <c r="AO92" s="521"/>
      <c r="AP92" s="521"/>
      <c r="AQ92" s="521"/>
      <c r="AR92" s="521"/>
      <c r="AS92" s="521"/>
      <c r="AT92" s="521"/>
      <c r="AU92" s="521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521"/>
      <c r="AO93" s="521"/>
      <c r="AP93" s="521"/>
      <c r="AQ93" s="521"/>
      <c r="AR93" s="521"/>
      <c r="AS93" s="521"/>
      <c r="AT93" s="521"/>
      <c r="AU93" s="521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521"/>
      <c r="AO94" s="521"/>
      <c r="AP94" s="521"/>
      <c r="AQ94" s="521"/>
      <c r="AR94" s="521"/>
      <c r="AS94" s="521"/>
      <c r="AT94" s="521"/>
      <c r="AU94" s="521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521"/>
      <c r="AO95" s="521"/>
      <c r="AP95" s="521"/>
      <c r="AQ95" s="521"/>
      <c r="AR95" s="521"/>
      <c r="AS95" s="521"/>
      <c r="AT95" s="521"/>
      <c r="AU95" s="521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521"/>
      <c r="AO96" s="521"/>
      <c r="AP96" s="521"/>
      <c r="AQ96" s="521"/>
      <c r="AR96" s="521"/>
      <c r="AS96" s="521"/>
      <c r="AT96" s="521"/>
      <c r="AU96" s="521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521"/>
      <c r="AO97" s="521"/>
      <c r="AP97" s="521"/>
      <c r="AQ97" s="521"/>
      <c r="AR97" s="521"/>
      <c r="AS97" s="521"/>
      <c r="AT97" s="521"/>
      <c r="AU97" s="521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521"/>
      <c r="AO98" s="521"/>
      <c r="AP98" s="521"/>
      <c r="AQ98" s="521"/>
      <c r="AR98" s="521"/>
      <c r="AS98" s="521"/>
      <c r="AT98" s="521"/>
      <c r="AU98" s="521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521"/>
      <c r="AO99" s="521"/>
      <c r="AP99" s="521"/>
      <c r="AQ99" s="521"/>
      <c r="AR99" s="521"/>
      <c r="AS99" s="521"/>
      <c r="AT99" s="521"/>
      <c r="AU99" s="521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521"/>
      <c r="AO100" s="521"/>
      <c r="AP100" s="521"/>
      <c r="AQ100" s="521"/>
      <c r="AR100" s="521"/>
      <c r="AS100" s="521"/>
      <c r="AT100" s="521"/>
      <c r="AU100" s="521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521"/>
      <c r="AO101" s="521"/>
      <c r="AP101" s="521"/>
      <c r="AQ101" s="521"/>
      <c r="AR101" s="521"/>
      <c r="AS101" s="521"/>
      <c r="AT101" s="521"/>
      <c r="AU101" s="521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1:7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521"/>
      <c r="AO102" s="521"/>
      <c r="AP102" s="521"/>
      <c r="AQ102" s="521"/>
      <c r="AR102" s="521"/>
      <c r="AS102" s="521"/>
      <c r="AT102" s="521"/>
      <c r="AU102" s="521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521"/>
      <c r="AO103" s="521"/>
      <c r="AP103" s="521"/>
      <c r="AQ103" s="521"/>
      <c r="AR103" s="521"/>
      <c r="AS103" s="521"/>
      <c r="AT103" s="521"/>
      <c r="AU103" s="521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521"/>
      <c r="AO104" s="521"/>
      <c r="AP104" s="521"/>
      <c r="AQ104" s="521"/>
      <c r="AR104" s="521"/>
      <c r="AS104" s="521"/>
      <c r="AT104" s="521"/>
      <c r="AU104" s="521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521"/>
      <c r="AO105" s="521"/>
      <c r="AP105" s="521"/>
      <c r="AQ105" s="521"/>
      <c r="AR105" s="521"/>
      <c r="AS105" s="521"/>
      <c r="AT105" s="521"/>
      <c r="AU105" s="521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521"/>
      <c r="AO106" s="521"/>
      <c r="AP106" s="521"/>
      <c r="AQ106" s="521"/>
      <c r="AR106" s="521"/>
      <c r="AS106" s="521"/>
      <c r="AT106" s="521"/>
      <c r="AU106" s="521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521"/>
      <c r="AO107" s="521"/>
      <c r="AP107" s="521"/>
      <c r="AQ107" s="521"/>
      <c r="AR107" s="521"/>
      <c r="AS107" s="521"/>
      <c r="AT107" s="521"/>
      <c r="AU107" s="521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521"/>
      <c r="AO108" s="521"/>
      <c r="AP108" s="521"/>
      <c r="AQ108" s="521"/>
      <c r="AR108" s="521"/>
      <c r="AS108" s="521"/>
      <c r="AT108" s="521"/>
      <c r="AU108" s="521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521"/>
      <c r="AO109" s="521"/>
      <c r="AP109" s="521"/>
      <c r="AQ109" s="521"/>
      <c r="AR109" s="521"/>
      <c r="AS109" s="521"/>
      <c r="AT109" s="521"/>
      <c r="AU109" s="521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521"/>
      <c r="AO110" s="521"/>
      <c r="AP110" s="521"/>
      <c r="AQ110" s="521"/>
      <c r="AR110" s="521"/>
      <c r="AS110" s="521"/>
      <c r="AT110" s="521"/>
      <c r="AU110" s="521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521"/>
      <c r="AO111" s="521"/>
      <c r="AP111" s="521"/>
      <c r="AQ111" s="521"/>
      <c r="AR111" s="521"/>
      <c r="AS111" s="521"/>
      <c r="AT111" s="521"/>
      <c r="AU111" s="521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1:7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521"/>
      <c r="AO112" s="521"/>
      <c r="AP112" s="521"/>
      <c r="AQ112" s="521"/>
      <c r="AR112" s="521"/>
      <c r="AS112" s="521"/>
      <c r="AT112" s="521"/>
      <c r="AU112" s="521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1:7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521"/>
      <c r="AO113" s="521"/>
      <c r="AP113" s="521"/>
      <c r="AQ113" s="521"/>
      <c r="AR113" s="521"/>
      <c r="AS113" s="521"/>
      <c r="AT113" s="521"/>
      <c r="AU113" s="521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1:7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521"/>
      <c r="AO114" s="521"/>
      <c r="AP114" s="521"/>
      <c r="AQ114" s="521"/>
      <c r="AR114" s="521"/>
      <c r="AS114" s="521"/>
      <c r="AT114" s="521"/>
      <c r="AU114" s="521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1:7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521"/>
      <c r="AO115" s="521"/>
      <c r="AP115" s="521"/>
      <c r="AQ115" s="521"/>
      <c r="AR115" s="521"/>
      <c r="AS115" s="521"/>
      <c r="AT115" s="521"/>
      <c r="AU115" s="521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1:7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521"/>
      <c r="AO116" s="521"/>
      <c r="AP116" s="521"/>
      <c r="AQ116" s="521"/>
      <c r="AR116" s="521"/>
      <c r="AS116" s="521"/>
      <c r="AT116" s="521"/>
      <c r="AU116" s="521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1:7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521"/>
      <c r="AO117" s="521"/>
      <c r="AP117" s="521"/>
      <c r="AQ117" s="521"/>
      <c r="AR117" s="521"/>
      <c r="AS117" s="521"/>
      <c r="AT117" s="521"/>
      <c r="AU117" s="521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1:7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521"/>
      <c r="AO118" s="521"/>
      <c r="AP118" s="521"/>
      <c r="AQ118" s="521"/>
      <c r="AR118" s="521"/>
      <c r="AS118" s="521"/>
      <c r="AT118" s="521"/>
      <c r="AU118" s="521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1:7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521"/>
      <c r="AO119" s="521"/>
      <c r="AP119" s="521"/>
      <c r="AQ119" s="521"/>
      <c r="AR119" s="521"/>
      <c r="AS119" s="521"/>
      <c r="AT119" s="521"/>
      <c r="AU119" s="521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1:7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521"/>
      <c r="AO120" s="521"/>
      <c r="AP120" s="521"/>
      <c r="AQ120" s="521"/>
      <c r="AR120" s="521"/>
      <c r="AS120" s="521"/>
      <c r="AT120" s="521"/>
      <c r="AU120" s="521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1:7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521"/>
      <c r="AO121" s="521"/>
      <c r="AP121" s="521"/>
      <c r="AQ121" s="521"/>
      <c r="AR121" s="521"/>
      <c r="AS121" s="521"/>
      <c r="AT121" s="521"/>
      <c r="AU121" s="521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1:7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521"/>
      <c r="AO122" s="521"/>
      <c r="AP122" s="521"/>
      <c r="AQ122" s="521"/>
      <c r="AR122" s="521"/>
      <c r="AS122" s="521"/>
      <c r="AT122" s="521"/>
      <c r="AU122" s="521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1:7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521"/>
      <c r="AO123" s="521"/>
      <c r="AP123" s="521"/>
      <c r="AQ123" s="521"/>
      <c r="AR123" s="521"/>
      <c r="AS123" s="521"/>
      <c r="AT123" s="521"/>
      <c r="AU123" s="521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1:7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521"/>
      <c r="AO124" s="521"/>
      <c r="AP124" s="521"/>
      <c r="AQ124" s="521"/>
      <c r="AR124" s="521"/>
      <c r="AS124" s="521"/>
      <c r="AT124" s="521"/>
      <c r="AU124" s="521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1:7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521"/>
      <c r="AO125" s="521"/>
      <c r="AP125" s="521"/>
      <c r="AQ125" s="521"/>
      <c r="AR125" s="521"/>
      <c r="AS125" s="521"/>
      <c r="AT125" s="521"/>
      <c r="AU125" s="521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1:7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521"/>
      <c r="AO126" s="521"/>
      <c r="AP126" s="521"/>
      <c r="AQ126" s="521"/>
      <c r="AR126" s="521"/>
      <c r="AS126" s="521"/>
      <c r="AT126" s="521"/>
      <c r="AU126" s="521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1:7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521"/>
      <c r="AO127" s="521"/>
      <c r="AP127" s="521"/>
      <c r="AQ127" s="521"/>
      <c r="AR127" s="521"/>
      <c r="AS127" s="521"/>
      <c r="AT127" s="521"/>
      <c r="AU127" s="521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1:7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521"/>
      <c r="AO128" s="521"/>
      <c r="AP128" s="521"/>
      <c r="AQ128" s="521"/>
      <c r="AR128" s="521"/>
      <c r="AS128" s="521"/>
      <c r="AT128" s="521"/>
      <c r="AU128" s="521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1:7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521"/>
      <c r="AO129" s="521"/>
      <c r="AP129" s="521"/>
      <c r="AQ129" s="521"/>
      <c r="AR129" s="521"/>
      <c r="AS129" s="521"/>
      <c r="AT129" s="521"/>
      <c r="AU129" s="521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1:7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521"/>
      <c r="AO130" s="521"/>
      <c r="AP130" s="521"/>
      <c r="AQ130" s="521"/>
      <c r="AR130" s="521"/>
      <c r="AS130" s="521"/>
      <c r="AT130" s="521"/>
      <c r="AU130" s="521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1:7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521"/>
      <c r="AO131" s="521"/>
      <c r="AP131" s="521"/>
      <c r="AQ131" s="521"/>
      <c r="AR131" s="521"/>
      <c r="AS131" s="521"/>
      <c r="AT131" s="521"/>
      <c r="AU131" s="521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1:7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521"/>
      <c r="AO132" s="521"/>
      <c r="AP132" s="521"/>
      <c r="AQ132" s="521"/>
      <c r="AR132" s="521"/>
      <c r="AS132" s="521"/>
      <c r="AT132" s="521"/>
      <c r="AU132" s="521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1:7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521"/>
      <c r="AO133" s="521"/>
      <c r="AP133" s="521"/>
      <c r="AQ133" s="521"/>
      <c r="AR133" s="521"/>
      <c r="AS133" s="521"/>
      <c r="AT133" s="521"/>
      <c r="AU133" s="521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1:7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521"/>
      <c r="AO134" s="521"/>
      <c r="AP134" s="521"/>
      <c r="AQ134" s="521"/>
      <c r="AR134" s="521"/>
      <c r="AS134" s="521"/>
      <c r="AT134" s="521"/>
      <c r="AU134" s="521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1:7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521"/>
      <c r="AO135" s="521"/>
      <c r="AP135" s="521"/>
      <c r="AQ135" s="521"/>
      <c r="AR135" s="521"/>
      <c r="AS135" s="521"/>
      <c r="AT135" s="521"/>
      <c r="AU135" s="521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1:7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521"/>
      <c r="AO136" s="521"/>
      <c r="AP136" s="521"/>
      <c r="AQ136" s="521"/>
      <c r="AR136" s="521"/>
      <c r="AS136" s="521"/>
      <c r="AT136" s="521"/>
      <c r="AU136" s="521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1:7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521"/>
      <c r="AO137" s="521"/>
      <c r="AP137" s="521"/>
      <c r="AQ137" s="521"/>
      <c r="AR137" s="521"/>
      <c r="AS137" s="521"/>
      <c r="AT137" s="521"/>
      <c r="AU137" s="521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1:7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521"/>
      <c r="AO138" s="521"/>
      <c r="AP138" s="521"/>
      <c r="AQ138" s="521"/>
      <c r="AR138" s="521"/>
      <c r="AS138" s="521"/>
      <c r="AT138" s="521"/>
      <c r="AU138" s="521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1:7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521"/>
      <c r="AO139" s="521"/>
      <c r="AP139" s="521"/>
      <c r="AQ139" s="521"/>
      <c r="AR139" s="521"/>
      <c r="AS139" s="521"/>
      <c r="AT139" s="521"/>
      <c r="AU139" s="521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1:7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521"/>
      <c r="AO140" s="521"/>
      <c r="AP140" s="521"/>
      <c r="AQ140" s="521"/>
      <c r="AR140" s="521"/>
      <c r="AS140" s="521"/>
      <c r="AT140" s="521"/>
      <c r="AU140" s="521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1:7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521"/>
      <c r="AO141" s="521"/>
      <c r="AP141" s="521"/>
      <c r="AQ141" s="521"/>
      <c r="AR141" s="521"/>
      <c r="AS141" s="521"/>
      <c r="AT141" s="521"/>
      <c r="AU141" s="521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1:7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521"/>
      <c r="AO142" s="521"/>
      <c r="AP142" s="521"/>
      <c r="AQ142" s="521"/>
      <c r="AR142" s="521"/>
      <c r="AS142" s="521"/>
      <c r="AT142" s="521"/>
      <c r="AU142" s="521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1:7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521"/>
      <c r="AO143" s="521"/>
      <c r="AP143" s="521"/>
      <c r="AQ143" s="521"/>
      <c r="AR143" s="521"/>
      <c r="AS143" s="521"/>
      <c r="AT143" s="521"/>
      <c r="AU143" s="521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1:7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521"/>
      <c r="AO144" s="521"/>
      <c r="AP144" s="521"/>
      <c r="AQ144" s="521"/>
      <c r="AR144" s="521"/>
      <c r="AS144" s="521"/>
      <c r="AT144" s="521"/>
      <c r="AU144" s="521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1:7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521"/>
      <c r="AO145" s="521"/>
      <c r="AP145" s="521"/>
      <c r="AQ145" s="521"/>
      <c r="AR145" s="521"/>
      <c r="AS145" s="521"/>
      <c r="AT145" s="521"/>
      <c r="AU145" s="521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1:7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521"/>
      <c r="AO146" s="521"/>
      <c r="AP146" s="521"/>
      <c r="AQ146" s="521"/>
      <c r="AR146" s="521"/>
      <c r="AS146" s="521"/>
      <c r="AT146" s="521"/>
      <c r="AU146" s="521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1:7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521"/>
      <c r="AO147" s="521"/>
      <c r="AP147" s="521"/>
      <c r="AQ147" s="521"/>
      <c r="AR147" s="521"/>
      <c r="AS147" s="521"/>
      <c r="AT147" s="521"/>
      <c r="AU147" s="521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1:7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521"/>
      <c r="AO148" s="521"/>
      <c r="AP148" s="521"/>
      <c r="AQ148" s="521"/>
      <c r="AR148" s="521"/>
      <c r="AS148" s="521"/>
      <c r="AT148" s="521"/>
      <c r="AU148" s="521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1:7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521"/>
      <c r="AO149" s="521"/>
      <c r="AP149" s="521"/>
      <c r="AQ149" s="521"/>
      <c r="AR149" s="521"/>
      <c r="AS149" s="521"/>
      <c r="AT149" s="521"/>
      <c r="AU149" s="521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1:7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521"/>
      <c r="AO150" s="521"/>
      <c r="AP150" s="521"/>
      <c r="AQ150" s="521"/>
      <c r="AR150" s="521"/>
      <c r="AS150" s="521"/>
      <c r="AT150" s="521"/>
      <c r="AU150" s="521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1:7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521"/>
      <c r="AO151" s="521"/>
      <c r="AP151" s="521"/>
      <c r="AQ151" s="521"/>
      <c r="AR151" s="521"/>
      <c r="AS151" s="521"/>
      <c r="AT151" s="521"/>
      <c r="AU151" s="521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1:7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521"/>
      <c r="AO152" s="521"/>
      <c r="AP152" s="521"/>
      <c r="AQ152" s="521"/>
      <c r="AR152" s="521"/>
      <c r="AS152" s="521"/>
      <c r="AT152" s="521"/>
      <c r="AU152" s="521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1:7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521"/>
      <c r="AO153" s="521"/>
      <c r="AP153" s="521"/>
      <c r="AQ153" s="521"/>
      <c r="AR153" s="521"/>
      <c r="AS153" s="521"/>
      <c r="AT153" s="521"/>
      <c r="AU153" s="521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1:7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521"/>
      <c r="AO154" s="521"/>
      <c r="AP154" s="521"/>
      <c r="AQ154" s="521"/>
      <c r="AR154" s="521"/>
      <c r="AS154" s="521"/>
      <c r="AT154" s="521"/>
      <c r="AU154" s="521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1:7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521"/>
      <c r="AO155" s="521"/>
      <c r="AP155" s="521"/>
      <c r="AQ155" s="521"/>
      <c r="AR155" s="521"/>
      <c r="AS155" s="521"/>
      <c r="AT155" s="521"/>
      <c r="AU155" s="521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1:7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521"/>
      <c r="AO156" s="521"/>
      <c r="AP156" s="521"/>
      <c r="AQ156" s="521"/>
      <c r="AR156" s="521"/>
      <c r="AS156" s="521"/>
      <c r="AT156" s="521"/>
      <c r="AU156" s="521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1:7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521"/>
      <c r="AO157" s="521"/>
      <c r="AP157" s="521"/>
      <c r="AQ157" s="521"/>
      <c r="AR157" s="521"/>
      <c r="AS157" s="521"/>
      <c r="AT157" s="521"/>
      <c r="AU157" s="521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1:7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521"/>
      <c r="AO158" s="521"/>
      <c r="AP158" s="521"/>
      <c r="AQ158" s="521"/>
      <c r="AR158" s="521"/>
      <c r="AS158" s="521"/>
      <c r="AT158" s="521"/>
      <c r="AU158" s="521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1:7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521"/>
      <c r="AO159" s="521"/>
      <c r="AP159" s="521"/>
      <c r="AQ159" s="521"/>
      <c r="AR159" s="521"/>
      <c r="AS159" s="521"/>
      <c r="AT159" s="521"/>
      <c r="AU159" s="521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1:7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521"/>
      <c r="AO160" s="521"/>
      <c r="AP160" s="521"/>
      <c r="AQ160" s="521"/>
      <c r="AR160" s="521"/>
      <c r="AS160" s="521"/>
      <c r="AT160" s="521"/>
      <c r="AU160" s="521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1:7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521"/>
      <c r="AO161" s="521"/>
      <c r="AP161" s="521"/>
      <c r="AQ161" s="521"/>
      <c r="AR161" s="521"/>
      <c r="AS161" s="521"/>
      <c r="AT161" s="521"/>
      <c r="AU161" s="521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1:7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521"/>
      <c r="AO162" s="521"/>
      <c r="AP162" s="521"/>
      <c r="AQ162" s="521"/>
      <c r="AR162" s="521"/>
      <c r="AS162" s="521"/>
      <c r="AT162" s="521"/>
      <c r="AU162" s="521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1:7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521"/>
      <c r="AO163" s="521"/>
      <c r="AP163" s="521"/>
      <c r="AQ163" s="521"/>
      <c r="AR163" s="521"/>
      <c r="AS163" s="521"/>
      <c r="AT163" s="521"/>
      <c r="AU163" s="521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1:7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521"/>
      <c r="AO164" s="521"/>
      <c r="AP164" s="521"/>
      <c r="AQ164" s="521"/>
      <c r="AR164" s="521"/>
      <c r="AS164" s="521"/>
      <c r="AT164" s="521"/>
      <c r="AU164" s="521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1:7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521"/>
      <c r="AO165" s="521"/>
      <c r="AP165" s="521"/>
      <c r="AQ165" s="521"/>
      <c r="AR165" s="521"/>
      <c r="AS165" s="521"/>
      <c r="AT165" s="521"/>
      <c r="AU165" s="521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1:7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521"/>
      <c r="AO166" s="521"/>
      <c r="AP166" s="521"/>
      <c r="AQ166" s="521"/>
      <c r="AR166" s="521"/>
      <c r="AS166" s="521"/>
      <c r="AT166" s="521"/>
      <c r="AU166" s="521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1:7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521"/>
      <c r="AO167" s="521"/>
      <c r="AP167" s="521"/>
      <c r="AQ167" s="521"/>
      <c r="AR167" s="521"/>
      <c r="AS167" s="521"/>
      <c r="AT167" s="521"/>
      <c r="AU167" s="521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1:7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521"/>
      <c r="AO168" s="521"/>
      <c r="AP168" s="521"/>
      <c r="AQ168" s="521"/>
      <c r="AR168" s="521"/>
      <c r="AS168" s="521"/>
      <c r="AT168" s="521"/>
      <c r="AU168" s="521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1:7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521"/>
      <c r="AO169" s="521"/>
      <c r="AP169" s="521"/>
      <c r="AQ169" s="521"/>
      <c r="AR169" s="521"/>
      <c r="AS169" s="521"/>
      <c r="AT169" s="521"/>
      <c r="AU169" s="521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1:7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521"/>
      <c r="AO170" s="521"/>
      <c r="AP170" s="521"/>
      <c r="AQ170" s="521"/>
      <c r="AR170" s="521"/>
      <c r="AS170" s="521"/>
      <c r="AT170" s="521"/>
      <c r="AU170" s="521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1:7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521"/>
      <c r="AO171" s="521"/>
      <c r="AP171" s="521"/>
      <c r="AQ171" s="521"/>
      <c r="AR171" s="521"/>
      <c r="AS171" s="521"/>
      <c r="AT171" s="521"/>
      <c r="AU171" s="521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1:7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521"/>
      <c r="AO172" s="521"/>
      <c r="AP172" s="521"/>
      <c r="AQ172" s="521"/>
      <c r="AR172" s="521"/>
      <c r="AS172" s="521"/>
      <c r="AT172" s="521"/>
      <c r="AU172" s="521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1: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521"/>
      <c r="AO173" s="521"/>
      <c r="AP173" s="521"/>
      <c r="AQ173" s="521"/>
      <c r="AR173" s="521"/>
      <c r="AS173" s="521"/>
      <c r="AT173" s="521"/>
      <c r="AU173" s="521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1:7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521"/>
      <c r="AO174" s="521"/>
      <c r="AP174" s="521"/>
      <c r="AQ174" s="521"/>
      <c r="AR174" s="521"/>
      <c r="AS174" s="521"/>
      <c r="AT174" s="521"/>
      <c r="AU174" s="521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1:7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521"/>
      <c r="AO175" s="521"/>
      <c r="AP175" s="521"/>
      <c r="AQ175" s="521"/>
      <c r="AR175" s="521"/>
      <c r="AS175" s="521"/>
      <c r="AT175" s="521"/>
      <c r="AU175" s="521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1:7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521"/>
      <c r="AO176" s="521"/>
      <c r="AP176" s="521"/>
      <c r="AQ176" s="521"/>
      <c r="AR176" s="521"/>
      <c r="AS176" s="521"/>
      <c r="AT176" s="521"/>
      <c r="AU176" s="521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1:7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521"/>
      <c r="AO177" s="521"/>
      <c r="AP177" s="521"/>
      <c r="AQ177" s="521"/>
      <c r="AR177" s="521"/>
      <c r="AS177" s="521"/>
      <c r="AT177" s="521"/>
      <c r="AU177" s="521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1:7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521"/>
      <c r="AO178" s="521"/>
      <c r="AP178" s="521"/>
      <c r="AQ178" s="521"/>
      <c r="AR178" s="521"/>
      <c r="AS178" s="521"/>
      <c r="AT178" s="521"/>
      <c r="AU178" s="521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1:7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521"/>
      <c r="AO179" s="521"/>
      <c r="AP179" s="521"/>
      <c r="AQ179" s="521"/>
      <c r="AR179" s="521"/>
      <c r="AS179" s="521"/>
      <c r="AT179" s="521"/>
      <c r="AU179" s="521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1:7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521"/>
      <c r="AO180" s="521"/>
      <c r="AP180" s="521"/>
      <c r="AQ180" s="521"/>
      <c r="AR180" s="521"/>
      <c r="AS180" s="521"/>
      <c r="AT180" s="521"/>
      <c r="AU180" s="521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1:7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521"/>
      <c r="AO181" s="521"/>
      <c r="AP181" s="521"/>
      <c r="AQ181" s="521"/>
      <c r="AR181" s="521"/>
      <c r="AS181" s="521"/>
      <c r="AT181" s="521"/>
      <c r="AU181" s="521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1:7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521"/>
      <c r="AO182" s="521"/>
      <c r="AP182" s="521"/>
      <c r="AQ182" s="521"/>
      <c r="AR182" s="521"/>
      <c r="AS182" s="521"/>
      <c r="AT182" s="521"/>
      <c r="AU182" s="521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1:7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521"/>
      <c r="AO183" s="521"/>
      <c r="AP183" s="521"/>
      <c r="AQ183" s="521"/>
      <c r="AR183" s="521"/>
      <c r="AS183" s="521"/>
      <c r="AT183" s="521"/>
      <c r="AU183" s="521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1:7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521"/>
      <c r="AO184" s="521"/>
      <c r="AP184" s="521"/>
      <c r="AQ184" s="521"/>
      <c r="AR184" s="521"/>
      <c r="AS184" s="521"/>
      <c r="AT184" s="521"/>
      <c r="AU184" s="521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1:7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521"/>
      <c r="AO185" s="521"/>
      <c r="AP185" s="521"/>
      <c r="AQ185" s="521"/>
      <c r="AR185" s="521"/>
      <c r="AS185" s="521"/>
      <c r="AT185" s="521"/>
      <c r="AU185" s="521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1:7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521"/>
      <c r="AO186" s="521"/>
      <c r="AP186" s="521"/>
      <c r="AQ186" s="521"/>
      <c r="AR186" s="521"/>
      <c r="AS186" s="521"/>
      <c r="AT186" s="521"/>
      <c r="AU186" s="521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1:7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521"/>
      <c r="AO187" s="521"/>
      <c r="AP187" s="521"/>
      <c r="AQ187" s="521"/>
      <c r="AR187" s="521"/>
      <c r="AS187" s="521"/>
      <c r="AT187" s="521"/>
      <c r="AU187" s="521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1:7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521"/>
      <c r="AO188" s="521"/>
      <c r="AP188" s="521"/>
      <c r="AQ188" s="521"/>
      <c r="AR188" s="521"/>
      <c r="AS188" s="521"/>
      <c r="AT188" s="521"/>
      <c r="AU188" s="521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1:7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521"/>
      <c r="AO189" s="521"/>
      <c r="AP189" s="521"/>
      <c r="AQ189" s="521"/>
      <c r="AR189" s="521"/>
      <c r="AS189" s="521"/>
      <c r="AT189" s="521"/>
      <c r="AU189" s="521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1:7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521"/>
      <c r="AO190" s="521"/>
      <c r="AP190" s="521"/>
      <c r="AQ190" s="521"/>
      <c r="AR190" s="521"/>
      <c r="AS190" s="521"/>
      <c r="AT190" s="521"/>
      <c r="AU190" s="521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  <row r="191" spans="1:7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521"/>
      <c r="AO191" s="521"/>
      <c r="AP191" s="521"/>
      <c r="AQ191" s="521"/>
      <c r="AR191" s="521"/>
      <c r="AS191" s="521"/>
      <c r="AT191" s="521"/>
      <c r="AU191" s="521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</row>
    <row r="192" spans="1:7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521"/>
      <c r="AO192" s="521"/>
      <c r="AP192" s="521"/>
      <c r="AQ192" s="521"/>
      <c r="AR192" s="521"/>
      <c r="AS192" s="521"/>
      <c r="AT192" s="521"/>
      <c r="AU192" s="521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</row>
    <row r="193" spans="1:7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521"/>
      <c r="AO193" s="521"/>
      <c r="AP193" s="521"/>
      <c r="AQ193" s="521"/>
      <c r="AR193" s="521"/>
      <c r="AS193" s="521"/>
      <c r="AT193" s="521"/>
      <c r="AU193" s="521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</row>
    <row r="194" spans="1:7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521"/>
      <c r="AO194" s="521"/>
      <c r="AP194" s="521"/>
      <c r="AQ194" s="521"/>
      <c r="AR194" s="521"/>
      <c r="AS194" s="521"/>
      <c r="AT194" s="521"/>
      <c r="AU194" s="521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</row>
    <row r="195" spans="1:7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521"/>
      <c r="AO195" s="521"/>
      <c r="AP195" s="521"/>
      <c r="AQ195" s="521"/>
      <c r="AR195" s="521"/>
      <c r="AS195" s="521"/>
      <c r="AT195" s="521"/>
      <c r="AU195" s="521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</row>
    <row r="196" spans="1:7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521"/>
      <c r="AO196" s="521"/>
      <c r="AP196" s="521"/>
      <c r="AQ196" s="521"/>
      <c r="AR196" s="521"/>
      <c r="AS196" s="521"/>
      <c r="AT196" s="521"/>
      <c r="AU196" s="521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</row>
    <row r="197" spans="1:7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521"/>
      <c r="AO197" s="521"/>
      <c r="AP197" s="521"/>
      <c r="AQ197" s="521"/>
      <c r="AR197" s="521"/>
      <c r="AS197" s="521"/>
      <c r="AT197" s="521"/>
      <c r="AU197" s="521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</row>
    <row r="198" spans="1:7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521"/>
      <c r="AO198" s="521"/>
      <c r="AP198" s="521"/>
      <c r="AQ198" s="521"/>
      <c r="AR198" s="521"/>
      <c r="AS198" s="521"/>
      <c r="AT198" s="521"/>
      <c r="AU198" s="521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</row>
    <row r="199" spans="1:7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521"/>
      <c r="AO199" s="521"/>
      <c r="AP199" s="521"/>
      <c r="AQ199" s="521"/>
      <c r="AR199" s="521"/>
      <c r="AS199" s="521"/>
      <c r="AT199" s="521"/>
      <c r="AU199" s="521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</row>
    <row r="200" spans="1:7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521"/>
      <c r="AO200" s="521"/>
      <c r="AP200" s="521"/>
      <c r="AQ200" s="521"/>
      <c r="AR200" s="521"/>
      <c r="AS200" s="521"/>
      <c r="AT200" s="521"/>
      <c r="AU200" s="521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</row>
    <row r="201" spans="1:7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521"/>
      <c r="AO201" s="521"/>
      <c r="AP201" s="521"/>
      <c r="AQ201" s="521"/>
      <c r="AR201" s="521"/>
      <c r="AS201" s="521"/>
      <c r="AT201" s="521"/>
      <c r="AU201" s="521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</row>
    <row r="202" spans="1:7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521"/>
      <c r="AO202" s="521"/>
      <c r="AP202" s="521"/>
      <c r="AQ202" s="521"/>
      <c r="AR202" s="521"/>
      <c r="AS202" s="521"/>
      <c r="AT202" s="521"/>
      <c r="AU202" s="521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</row>
    <row r="203" spans="1:7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521"/>
      <c r="AO203" s="521"/>
      <c r="AP203" s="521"/>
      <c r="AQ203" s="521"/>
      <c r="AR203" s="521"/>
      <c r="AS203" s="521"/>
      <c r="AT203" s="521"/>
      <c r="AU203" s="521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</row>
    <row r="204" spans="1:7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521"/>
      <c r="AO204" s="521"/>
      <c r="AP204" s="521"/>
      <c r="AQ204" s="521"/>
      <c r="AR204" s="521"/>
      <c r="AS204" s="521"/>
      <c r="AT204" s="521"/>
      <c r="AU204" s="521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</row>
    <row r="205" spans="1:7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521"/>
      <c r="AO205" s="521"/>
      <c r="AP205" s="521"/>
      <c r="AQ205" s="521"/>
      <c r="AR205" s="521"/>
      <c r="AS205" s="521"/>
      <c r="AT205" s="521"/>
      <c r="AU205" s="521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</row>
    <row r="206" spans="1:7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521"/>
      <c r="AO206" s="521"/>
      <c r="AP206" s="521"/>
      <c r="AQ206" s="521"/>
      <c r="AR206" s="521"/>
      <c r="AS206" s="521"/>
      <c r="AT206" s="521"/>
      <c r="AU206" s="521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</row>
    <row r="207" spans="1:7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521"/>
      <c r="AO207" s="521"/>
      <c r="AP207" s="521"/>
      <c r="AQ207" s="521"/>
      <c r="AR207" s="521"/>
      <c r="AS207" s="521"/>
      <c r="AT207" s="521"/>
      <c r="AU207" s="521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</row>
    <row r="208" spans="1:7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521"/>
      <c r="AO208" s="521"/>
      <c r="AP208" s="521"/>
      <c r="AQ208" s="521"/>
      <c r="AR208" s="521"/>
      <c r="AS208" s="521"/>
      <c r="AT208" s="521"/>
      <c r="AU208" s="521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</row>
    <row r="209" spans="1:7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521"/>
      <c r="AO209" s="521"/>
      <c r="AP209" s="521"/>
      <c r="AQ209" s="521"/>
      <c r="AR209" s="521"/>
      <c r="AS209" s="521"/>
      <c r="AT209" s="521"/>
      <c r="AU209" s="521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</row>
    <row r="210" spans="1:7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521"/>
      <c r="AO210" s="521"/>
      <c r="AP210" s="521"/>
      <c r="AQ210" s="521"/>
      <c r="AR210" s="521"/>
      <c r="AS210" s="521"/>
      <c r="AT210" s="521"/>
      <c r="AU210" s="521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</row>
    <row r="211" spans="1:7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521"/>
      <c r="AO211" s="521"/>
      <c r="AP211" s="521"/>
      <c r="AQ211" s="521"/>
      <c r="AR211" s="521"/>
      <c r="AS211" s="521"/>
      <c r="AT211" s="521"/>
      <c r="AU211" s="521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</row>
    <row r="212" spans="1:7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521"/>
      <c r="AO212" s="521"/>
      <c r="AP212" s="521"/>
      <c r="AQ212" s="521"/>
      <c r="AR212" s="521"/>
      <c r="AS212" s="521"/>
      <c r="AT212" s="521"/>
      <c r="AU212" s="521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</row>
    <row r="213" spans="1:7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521"/>
      <c r="AO213" s="521"/>
      <c r="AP213" s="521"/>
      <c r="AQ213" s="521"/>
      <c r="AR213" s="521"/>
      <c r="AS213" s="521"/>
      <c r="AT213" s="521"/>
      <c r="AU213" s="521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</row>
    <row r="214" spans="1:7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521"/>
      <c r="AO214" s="521"/>
      <c r="AP214" s="521"/>
      <c r="AQ214" s="521"/>
      <c r="AR214" s="521"/>
      <c r="AS214" s="521"/>
      <c r="AT214" s="521"/>
      <c r="AU214" s="521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</row>
    <row r="215" spans="1:7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521"/>
      <c r="AO215" s="521"/>
      <c r="AP215" s="521"/>
      <c r="AQ215" s="521"/>
      <c r="AR215" s="521"/>
      <c r="AS215" s="521"/>
      <c r="AT215" s="521"/>
      <c r="AU215" s="521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</row>
    <row r="216" spans="1:7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521"/>
      <c r="AO216" s="521"/>
      <c r="AP216" s="521"/>
      <c r="AQ216" s="521"/>
      <c r="AR216" s="521"/>
      <c r="AS216" s="521"/>
      <c r="AT216" s="521"/>
      <c r="AU216" s="521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</row>
    <row r="217" spans="1:7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521"/>
      <c r="AO217" s="521"/>
      <c r="AP217" s="521"/>
      <c r="AQ217" s="521"/>
      <c r="AR217" s="521"/>
      <c r="AS217" s="521"/>
      <c r="AT217" s="521"/>
      <c r="AU217" s="521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</row>
    <row r="218" spans="1:7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521"/>
      <c r="AO218" s="521"/>
      <c r="AP218" s="521"/>
      <c r="AQ218" s="521"/>
      <c r="AR218" s="521"/>
      <c r="AS218" s="521"/>
      <c r="AT218" s="521"/>
      <c r="AU218" s="521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</row>
    <row r="219" spans="1:7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521"/>
      <c r="AO219" s="521"/>
      <c r="AP219" s="521"/>
      <c r="AQ219" s="521"/>
      <c r="AR219" s="521"/>
      <c r="AS219" s="521"/>
      <c r="AT219" s="521"/>
      <c r="AU219" s="521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</row>
    <row r="220" spans="1:7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521"/>
      <c r="AO220" s="521"/>
      <c r="AP220" s="521"/>
      <c r="AQ220" s="521"/>
      <c r="AR220" s="521"/>
      <c r="AS220" s="521"/>
      <c r="AT220" s="521"/>
      <c r="AU220" s="521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</row>
    <row r="221" spans="1:7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521"/>
      <c r="AO221" s="521"/>
      <c r="AP221" s="521"/>
      <c r="AQ221" s="521"/>
      <c r="AR221" s="521"/>
      <c r="AS221" s="521"/>
      <c r="AT221" s="521"/>
      <c r="AU221" s="521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</row>
    <row r="222" spans="1:7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521"/>
      <c r="AO222" s="521"/>
      <c r="AP222" s="521"/>
      <c r="AQ222" s="521"/>
      <c r="AR222" s="521"/>
      <c r="AS222" s="521"/>
      <c r="AT222" s="521"/>
      <c r="AU222" s="521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</row>
    <row r="223" spans="1:7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521"/>
      <c r="AO223" s="521"/>
      <c r="AP223" s="521"/>
      <c r="AQ223" s="521"/>
      <c r="AR223" s="521"/>
      <c r="AS223" s="521"/>
      <c r="AT223" s="521"/>
      <c r="AU223" s="521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</row>
    <row r="224" spans="1:7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521"/>
      <c r="AO224" s="521"/>
      <c r="AP224" s="521"/>
      <c r="AQ224" s="521"/>
      <c r="AR224" s="521"/>
      <c r="AS224" s="521"/>
      <c r="AT224" s="521"/>
      <c r="AU224" s="521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</row>
    <row r="225" spans="1:7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521"/>
      <c r="AO225" s="521"/>
      <c r="AP225" s="521"/>
      <c r="AQ225" s="521"/>
      <c r="AR225" s="521"/>
      <c r="AS225" s="521"/>
      <c r="AT225" s="521"/>
      <c r="AU225" s="521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</row>
    <row r="226" spans="1:7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521"/>
      <c r="AO226" s="521"/>
      <c r="AP226" s="521"/>
      <c r="AQ226" s="521"/>
      <c r="AR226" s="521"/>
      <c r="AS226" s="521"/>
      <c r="AT226" s="521"/>
      <c r="AU226" s="521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</row>
    <row r="227" spans="1:7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521"/>
      <c r="AO227" s="521"/>
      <c r="AP227" s="521"/>
      <c r="AQ227" s="521"/>
      <c r="AR227" s="521"/>
      <c r="AS227" s="521"/>
      <c r="AT227" s="521"/>
      <c r="AU227" s="521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</row>
    <row r="228" spans="1:7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521"/>
      <c r="AO228" s="521"/>
      <c r="AP228" s="521"/>
      <c r="AQ228" s="521"/>
      <c r="AR228" s="521"/>
      <c r="AS228" s="521"/>
      <c r="AT228" s="521"/>
      <c r="AU228" s="521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</row>
    <row r="229" spans="1:7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521"/>
      <c r="AO229" s="521"/>
      <c r="AP229" s="521"/>
      <c r="AQ229" s="521"/>
      <c r="AR229" s="521"/>
      <c r="AS229" s="521"/>
      <c r="AT229" s="521"/>
      <c r="AU229" s="521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</row>
    <row r="230" spans="1:7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521"/>
      <c r="AO230" s="521"/>
      <c r="AP230" s="521"/>
      <c r="AQ230" s="521"/>
      <c r="AR230" s="521"/>
      <c r="AS230" s="521"/>
      <c r="AT230" s="521"/>
      <c r="AU230" s="521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</row>
    <row r="231" spans="1:7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521"/>
      <c r="AO231" s="521"/>
      <c r="AP231" s="521"/>
      <c r="AQ231" s="521"/>
      <c r="AR231" s="521"/>
      <c r="AS231" s="521"/>
      <c r="AT231" s="521"/>
      <c r="AU231" s="521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</row>
    <row r="232" spans="1:7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521"/>
      <c r="AO232" s="521"/>
      <c r="AP232" s="521"/>
      <c r="AQ232" s="521"/>
      <c r="AR232" s="521"/>
      <c r="AS232" s="521"/>
      <c r="AT232" s="521"/>
      <c r="AU232" s="521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</row>
    <row r="233" spans="1:7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521"/>
      <c r="AO233" s="521"/>
      <c r="AP233" s="521"/>
      <c r="AQ233" s="521"/>
      <c r="AR233" s="521"/>
      <c r="AS233" s="521"/>
      <c r="AT233" s="521"/>
      <c r="AU233" s="521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</row>
    <row r="234" spans="1:7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521"/>
      <c r="AO234" s="521"/>
      <c r="AP234" s="521"/>
      <c r="AQ234" s="521"/>
      <c r="AR234" s="521"/>
      <c r="AS234" s="521"/>
      <c r="AT234" s="521"/>
      <c r="AU234" s="521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</row>
    <row r="235" spans="1:73" ht="15.75" customHeight="1"/>
    <row r="236" spans="1:73" ht="15.75" customHeight="1"/>
    <row r="237" spans="1:73" ht="15.75" customHeight="1"/>
    <row r="238" spans="1:73" ht="15.75" customHeight="1"/>
    <row r="239" spans="1:73" ht="15.75" customHeight="1"/>
    <row r="240" spans="1:7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33:B33"/>
    <mergeCell ref="C33:F33"/>
    <mergeCell ref="G33:I33"/>
    <mergeCell ref="J33:M33"/>
    <mergeCell ref="N33:P33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N3:BA4"/>
    <mergeCell ref="AO6:BA6"/>
    <mergeCell ref="P5:AM5"/>
    <mergeCell ref="P7:AL7"/>
    <mergeCell ref="AN7:BA7"/>
    <mergeCell ref="A4:O4"/>
    <mergeCell ref="A6:O6"/>
    <mergeCell ref="A7:O7"/>
    <mergeCell ref="A1:O1"/>
    <mergeCell ref="P1:AM1"/>
    <mergeCell ref="A2:O2"/>
    <mergeCell ref="A3:O3"/>
    <mergeCell ref="P3:AM3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AH32:AJ32"/>
    <mergeCell ref="N29:P31"/>
    <mergeCell ref="Q29:S31"/>
    <mergeCell ref="AO29:AR32"/>
    <mergeCell ref="AS29:AW32"/>
    <mergeCell ref="AK32:AM32"/>
    <mergeCell ref="N32:P32"/>
    <mergeCell ref="Q32:S32"/>
    <mergeCell ref="G32:I32"/>
    <mergeCell ref="J32:M32"/>
    <mergeCell ref="T32:V32"/>
    <mergeCell ref="W32:Y32"/>
    <mergeCell ref="AA32:AG32"/>
    <mergeCell ref="A25:AU25"/>
    <mergeCell ref="AA27:AM27"/>
    <mergeCell ref="AO27:BA27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AH31:AJ31"/>
    <mergeCell ref="AK31:AM31"/>
    <mergeCell ref="AS17:AW17"/>
    <mergeCell ref="AX17:BA17"/>
    <mergeCell ref="P11:AM11"/>
    <mergeCell ref="A15:BA15"/>
    <mergeCell ref="A17:A18"/>
    <mergeCell ref="B17:E17"/>
    <mergeCell ref="F17:I17"/>
    <mergeCell ref="J17:M17"/>
    <mergeCell ref="N17:R17"/>
  </mergeCells>
  <pageMargins left="0.196527777777778" right="0.196527777777778" top="0" bottom="0" header="0" footer="0"/>
  <pageSetup scal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00"/>
  <sheetViews>
    <sheetView tabSelected="1" workbookViewId="0">
      <selection activeCell="L6" sqref="L6"/>
    </sheetView>
  </sheetViews>
  <sheetFormatPr defaultColWidth="14.42578125" defaultRowHeight="15" customHeight="1"/>
  <cols>
    <col min="1" max="1" width="5.28515625" customWidth="1"/>
    <col min="2" max="2" width="3.28515625" customWidth="1"/>
    <col min="3" max="4" width="4.5703125" customWidth="1"/>
    <col min="5" max="5" width="5.42578125" customWidth="1"/>
    <col min="6" max="6" width="5.5703125" customWidth="1"/>
    <col min="7" max="7" width="6.85546875" customWidth="1"/>
    <col min="8" max="8" width="8" customWidth="1"/>
    <col min="9" max="9" width="8.28515625" customWidth="1"/>
    <col min="10" max="10" width="4.7109375" customWidth="1"/>
    <col min="11" max="12" width="5.42578125" customWidth="1"/>
    <col min="13" max="13" width="6" customWidth="1"/>
    <col min="14" max="14" width="4.5703125" customWidth="1"/>
    <col min="15" max="15" width="5.5703125" customWidth="1"/>
    <col min="16" max="16" width="7.28515625" customWidth="1"/>
    <col min="17" max="17" width="5.85546875" customWidth="1"/>
    <col min="18" max="18" width="4.85546875" customWidth="1"/>
    <col min="19" max="19" width="3.7109375" customWidth="1"/>
    <col min="20" max="20" width="5" customWidth="1"/>
    <col min="21" max="21" width="5.42578125" customWidth="1"/>
    <col min="22" max="22" width="5.5703125" customWidth="1"/>
    <col min="23" max="23" width="5.140625" customWidth="1"/>
    <col min="24" max="24" width="5.28515625" customWidth="1"/>
    <col min="25" max="25" width="5.140625" customWidth="1"/>
    <col min="26" max="26" width="4.28515625" customWidth="1"/>
    <col min="27" max="29" width="4.85546875" customWidth="1"/>
    <col min="30" max="30" width="3.85546875" customWidth="1"/>
    <col min="31" max="31" width="6.28515625" customWidth="1"/>
    <col min="32" max="32" width="6" customWidth="1"/>
    <col min="33" max="33" width="5.7109375" customWidth="1"/>
    <col min="34" max="34" width="5.5703125" customWidth="1"/>
    <col min="35" max="36" width="4.7109375" customWidth="1"/>
    <col min="37" max="37" width="4.85546875" customWidth="1"/>
    <col min="38" max="38" width="4" customWidth="1"/>
    <col min="39" max="39" width="5.7109375" customWidth="1"/>
    <col min="40" max="40" width="6.140625" customWidth="1"/>
    <col min="41" max="41" width="6" customWidth="1"/>
    <col min="42" max="42" width="5" customWidth="1"/>
    <col min="43" max="43" width="4.28515625" customWidth="1"/>
    <col min="44" max="44" width="4.140625" customWidth="1"/>
    <col min="45" max="45" width="4.5703125" customWidth="1"/>
    <col min="46" max="46" width="4.7109375" customWidth="1"/>
    <col min="47" max="47" width="4.5703125" customWidth="1"/>
    <col min="48" max="48" width="4.140625" customWidth="1"/>
    <col min="49" max="49" width="4.28515625" customWidth="1"/>
    <col min="50" max="50" width="4.42578125" customWidth="1"/>
    <col min="51" max="51" width="4.28515625" customWidth="1"/>
    <col min="52" max="52" width="4.7109375" customWidth="1"/>
    <col min="53" max="53" width="4.28515625" customWidth="1"/>
    <col min="54" max="60" width="3.28515625" customWidth="1"/>
  </cols>
  <sheetData>
    <row r="1" spans="1:60" ht="25.5" customHeight="1">
      <c r="A1" s="371"/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66" t="s">
        <v>1</v>
      </c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72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2"/>
      <c r="BC1" s="2"/>
      <c r="BD1" s="2"/>
      <c r="BE1" s="2"/>
      <c r="BF1" s="2"/>
      <c r="BG1" s="2"/>
      <c r="BH1" s="2"/>
    </row>
    <row r="2" spans="1:60" ht="24" customHeight="1">
      <c r="A2" s="365" t="s">
        <v>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2"/>
      <c r="AL2" s="2"/>
      <c r="AM2" s="2"/>
      <c r="AN2" s="2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2"/>
      <c r="BC2" s="2"/>
      <c r="BD2" s="2"/>
      <c r="BE2" s="2"/>
      <c r="BF2" s="2"/>
      <c r="BG2" s="2"/>
      <c r="BH2" s="2"/>
    </row>
    <row r="3" spans="1:60" ht="24.75" customHeight="1">
      <c r="A3" s="365" t="s">
        <v>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67" t="s">
        <v>4</v>
      </c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2"/>
      <c r="BC3" s="2"/>
      <c r="BD3" s="2"/>
      <c r="BE3" s="2"/>
      <c r="BF3" s="2"/>
      <c r="BG3" s="2"/>
      <c r="BH3" s="2"/>
    </row>
    <row r="4" spans="1:60" ht="29.25" customHeight="1">
      <c r="A4" s="365" t="s">
        <v>263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373" t="s">
        <v>56</v>
      </c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</row>
    <row r="5" spans="1:60" ht="29.25" customHeight="1">
      <c r="A5" s="364" t="s">
        <v>264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</row>
    <row r="7" spans="1:60" ht="24.75" customHeight="1">
      <c r="A7" s="365" t="s">
        <v>7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5"/>
      <c r="BC7" s="5"/>
      <c r="BD7" s="5"/>
      <c r="BE7" s="5"/>
      <c r="BF7" s="5"/>
      <c r="BG7" s="5"/>
      <c r="BH7" s="5"/>
    </row>
    <row r="8" spans="1:60" ht="44.25" customHeight="1">
      <c r="A8" s="365" t="s">
        <v>8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69" t="s">
        <v>6</v>
      </c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2"/>
      <c r="BC8" s="2"/>
      <c r="BD8" s="2"/>
      <c r="BE8" s="2"/>
      <c r="BF8" s="2"/>
      <c r="BG8" s="2"/>
      <c r="BH8" s="2"/>
    </row>
    <row r="9" spans="1:60" ht="30" customHeight="1">
      <c r="P9" s="333" t="s">
        <v>57</v>
      </c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70" t="s">
        <v>58</v>
      </c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2"/>
      <c r="BC9" s="2"/>
      <c r="BD9" s="2"/>
      <c r="BE9" s="2"/>
      <c r="BF9" s="2"/>
      <c r="BG9" s="2"/>
      <c r="BH9" s="2"/>
    </row>
    <row r="10" spans="1:60" ht="24" customHeight="1">
      <c r="P10" s="333" t="s">
        <v>59</v>
      </c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43"/>
      <c r="AM10" s="43"/>
      <c r="AN10" s="370" t="s">
        <v>12</v>
      </c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2"/>
      <c r="BC10" s="2"/>
      <c r="BD10" s="2"/>
      <c r="BE10" s="2"/>
      <c r="BF10" s="2"/>
      <c r="BG10" s="2"/>
      <c r="BH10" s="2"/>
    </row>
    <row r="11" spans="1:60" ht="28.5" customHeight="1">
      <c r="P11" s="333" t="s">
        <v>60</v>
      </c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43"/>
      <c r="AL11" s="43"/>
      <c r="AM11" s="43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  <c r="AX11" s="334"/>
      <c r="AY11" s="334"/>
      <c r="AZ11" s="334"/>
      <c r="BA11" s="334"/>
      <c r="BB11" s="2"/>
      <c r="BC11" s="2"/>
      <c r="BD11" s="2"/>
      <c r="BE11" s="2"/>
      <c r="BF11" s="2"/>
      <c r="BG11" s="2"/>
      <c r="BH11" s="2"/>
    </row>
    <row r="12" spans="1:60" ht="27.75" customHeight="1">
      <c r="P12" s="374" t="s">
        <v>61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2"/>
      <c r="BC12" s="2"/>
      <c r="BD12" s="2"/>
      <c r="BE12" s="2"/>
      <c r="BF12" s="2"/>
      <c r="BG12" s="2"/>
      <c r="BH12" s="2"/>
    </row>
    <row r="13" spans="1:60" ht="28.5" customHeight="1">
      <c r="P13" s="333" t="s">
        <v>62</v>
      </c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3"/>
      <c r="AL13" s="334"/>
      <c r="AM13" s="334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2"/>
      <c r="BC13" s="2"/>
      <c r="BD13" s="2"/>
      <c r="BE13" s="2"/>
      <c r="BF13" s="2"/>
      <c r="BG13" s="2"/>
      <c r="BH13" s="2"/>
    </row>
    <row r="14" spans="1:60" ht="52.5" customHeight="1">
      <c r="P14" s="46"/>
      <c r="Q14" s="46"/>
      <c r="R14" s="46"/>
      <c r="S14" s="46"/>
      <c r="T14" s="410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46"/>
      <c r="AO14" s="411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2"/>
      <c r="BC14" s="2"/>
      <c r="BD14" s="2"/>
      <c r="BE14" s="2"/>
      <c r="BF14" s="2"/>
      <c r="BG14" s="2"/>
      <c r="BH14" s="2"/>
    </row>
    <row r="15" spans="1:60" ht="21.75" customHeight="1">
      <c r="P15" s="412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13" t="s">
        <v>16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2"/>
      <c r="BC18" s="2"/>
      <c r="BD18" s="2"/>
      <c r="BE18" s="2"/>
      <c r="BF18" s="2"/>
      <c r="BG18" s="2"/>
      <c r="BH18" s="2"/>
    </row>
    <row r="19" spans="1:60" ht="15.75" customHeight="1">
      <c r="A19" s="335" t="s">
        <v>17</v>
      </c>
      <c r="B19" s="375" t="s">
        <v>18</v>
      </c>
      <c r="C19" s="331"/>
      <c r="D19" s="331"/>
      <c r="E19" s="376"/>
      <c r="F19" s="375" t="s">
        <v>19</v>
      </c>
      <c r="G19" s="331"/>
      <c r="H19" s="331"/>
      <c r="I19" s="376"/>
      <c r="J19" s="375" t="s">
        <v>20</v>
      </c>
      <c r="K19" s="331"/>
      <c r="L19" s="331"/>
      <c r="M19" s="376"/>
      <c r="N19" s="375" t="s">
        <v>21</v>
      </c>
      <c r="O19" s="331"/>
      <c r="P19" s="331"/>
      <c r="Q19" s="331"/>
      <c r="R19" s="376"/>
      <c r="S19" s="375" t="s">
        <v>22</v>
      </c>
      <c r="T19" s="331"/>
      <c r="U19" s="331"/>
      <c r="V19" s="331"/>
      <c r="W19" s="376"/>
      <c r="X19" s="375" t="s">
        <v>23</v>
      </c>
      <c r="Y19" s="331"/>
      <c r="Z19" s="331"/>
      <c r="AA19" s="376"/>
      <c r="AB19" s="375" t="s">
        <v>24</v>
      </c>
      <c r="AC19" s="331"/>
      <c r="AD19" s="331"/>
      <c r="AE19" s="376"/>
      <c r="AF19" s="375" t="s">
        <v>25</v>
      </c>
      <c r="AG19" s="331"/>
      <c r="AH19" s="331"/>
      <c r="AI19" s="376"/>
      <c r="AJ19" s="375" t="s">
        <v>26</v>
      </c>
      <c r="AK19" s="331"/>
      <c r="AL19" s="331"/>
      <c r="AM19" s="331"/>
      <c r="AN19" s="376"/>
      <c r="AO19" s="375" t="s">
        <v>27</v>
      </c>
      <c r="AP19" s="331"/>
      <c r="AQ19" s="331"/>
      <c r="AR19" s="376"/>
      <c r="AS19" s="375" t="s">
        <v>28</v>
      </c>
      <c r="AT19" s="331"/>
      <c r="AU19" s="331"/>
      <c r="AV19" s="376"/>
      <c r="AW19" s="375" t="s">
        <v>29</v>
      </c>
      <c r="AX19" s="331"/>
      <c r="AY19" s="331"/>
      <c r="AZ19" s="331"/>
      <c r="BA19" s="332"/>
      <c r="BB19" s="2"/>
      <c r="BC19" s="2"/>
      <c r="BD19" s="2"/>
      <c r="BE19" s="2"/>
      <c r="BF19" s="2"/>
      <c r="BG19" s="2"/>
      <c r="BH19" s="2"/>
    </row>
    <row r="20" spans="1:60" ht="24" customHeight="1">
      <c r="A20" s="414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>
        <v>10</v>
      </c>
      <c r="L20" s="14">
        <v>11</v>
      </c>
      <c r="M20" s="14">
        <v>12</v>
      </c>
      <c r="N20" s="14">
        <v>13</v>
      </c>
      <c r="O20" s="14">
        <v>14</v>
      </c>
      <c r="P20" s="14">
        <v>15</v>
      </c>
      <c r="Q20" s="14">
        <v>16</v>
      </c>
      <c r="R20" s="14">
        <v>17</v>
      </c>
      <c r="S20" s="14">
        <v>18</v>
      </c>
      <c r="T20" s="14">
        <v>19</v>
      </c>
      <c r="U20" s="14">
        <v>20</v>
      </c>
      <c r="V20" s="14">
        <v>21</v>
      </c>
      <c r="W20" s="14">
        <v>22</v>
      </c>
      <c r="X20" s="14">
        <v>23</v>
      </c>
      <c r="Y20" s="14">
        <v>24</v>
      </c>
      <c r="Z20" s="14">
        <v>25</v>
      </c>
      <c r="AA20" s="14">
        <v>26</v>
      </c>
      <c r="AB20" s="14">
        <v>27</v>
      </c>
      <c r="AC20" s="14">
        <v>28</v>
      </c>
      <c r="AD20" s="14">
        <v>29</v>
      </c>
      <c r="AE20" s="14">
        <v>30</v>
      </c>
      <c r="AF20" s="14">
        <v>31</v>
      </c>
      <c r="AG20" s="14">
        <v>32</v>
      </c>
      <c r="AH20" s="14">
        <v>33</v>
      </c>
      <c r="AI20" s="14">
        <v>34</v>
      </c>
      <c r="AJ20" s="14">
        <v>35</v>
      </c>
      <c r="AK20" s="14">
        <v>36</v>
      </c>
      <c r="AL20" s="14">
        <v>37</v>
      </c>
      <c r="AM20" s="14">
        <v>38</v>
      </c>
      <c r="AN20" s="14">
        <v>39</v>
      </c>
      <c r="AO20" s="14">
        <v>40</v>
      </c>
      <c r="AP20" s="14">
        <v>41</v>
      </c>
      <c r="AQ20" s="14">
        <v>42</v>
      </c>
      <c r="AR20" s="14">
        <v>43</v>
      </c>
      <c r="AS20" s="14">
        <v>44</v>
      </c>
      <c r="AT20" s="14">
        <v>45</v>
      </c>
      <c r="AU20" s="14">
        <v>46</v>
      </c>
      <c r="AV20" s="14">
        <v>47</v>
      </c>
      <c r="AW20" s="14">
        <v>48</v>
      </c>
      <c r="AX20" s="14">
        <v>49</v>
      </c>
      <c r="AY20" s="14">
        <v>50</v>
      </c>
      <c r="AZ20" s="14">
        <v>51</v>
      </c>
      <c r="BA20" s="15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48">
        <v>1</v>
      </c>
      <c r="B21" s="49" t="s">
        <v>63</v>
      </c>
      <c r="C21" s="19" t="s">
        <v>30</v>
      </c>
      <c r="D21" s="20" t="s">
        <v>30</v>
      </c>
      <c r="E21" s="20" t="s">
        <v>30</v>
      </c>
      <c r="F21" s="21" t="s">
        <v>30</v>
      </c>
      <c r="G21" s="19" t="s">
        <v>30</v>
      </c>
      <c r="H21" s="20" t="s">
        <v>30</v>
      </c>
      <c r="I21" s="20" t="s">
        <v>30</v>
      </c>
      <c r="J21" s="21" t="s">
        <v>30</v>
      </c>
      <c r="K21" s="19" t="s">
        <v>30</v>
      </c>
      <c r="L21" s="20" t="s">
        <v>30</v>
      </c>
      <c r="M21" s="19" t="s">
        <v>30</v>
      </c>
      <c r="N21" s="20" t="s">
        <v>30</v>
      </c>
      <c r="O21" s="20" t="s">
        <v>30</v>
      </c>
      <c r="P21" s="21" t="s">
        <v>30</v>
      </c>
      <c r="Q21" s="50" t="s">
        <v>31</v>
      </c>
      <c r="R21" s="51" t="s">
        <v>64</v>
      </c>
      <c r="S21" s="52" t="s">
        <v>32</v>
      </c>
      <c r="T21" s="53" t="s">
        <v>32</v>
      </c>
      <c r="U21" s="19" t="s">
        <v>65</v>
      </c>
      <c r="V21" s="20" t="s">
        <v>30</v>
      </c>
      <c r="W21" s="20" t="s">
        <v>30</v>
      </c>
      <c r="X21" s="21" t="s">
        <v>30</v>
      </c>
      <c r="Y21" s="19" t="s">
        <v>30</v>
      </c>
      <c r="Z21" s="20" t="s">
        <v>30</v>
      </c>
      <c r="AA21" s="20" t="s">
        <v>30</v>
      </c>
      <c r="AB21" s="21" t="s">
        <v>30</v>
      </c>
      <c r="AC21" s="19" t="s">
        <v>30</v>
      </c>
      <c r="AD21" s="19" t="s">
        <v>30</v>
      </c>
      <c r="AE21" s="19" t="s">
        <v>30</v>
      </c>
      <c r="AF21" s="19" t="s">
        <v>30</v>
      </c>
      <c r="AG21" s="19" t="s">
        <v>30</v>
      </c>
      <c r="AH21" s="20" t="s">
        <v>30</v>
      </c>
      <c r="AI21" s="20" t="s">
        <v>30</v>
      </c>
      <c r="AJ21" s="21" t="s">
        <v>30</v>
      </c>
      <c r="AK21" s="19" t="s">
        <v>30</v>
      </c>
      <c r="AL21" s="20" t="s">
        <v>30</v>
      </c>
      <c r="AM21" s="19" t="s">
        <v>30</v>
      </c>
      <c r="AN21" s="20" t="s">
        <v>30</v>
      </c>
      <c r="AO21" s="20" t="s">
        <v>30</v>
      </c>
      <c r="AP21" s="21" t="s">
        <v>66</v>
      </c>
      <c r="AQ21" s="53" t="s">
        <v>31</v>
      </c>
      <c r="AR21" s="54" t="s">
        <v>32</v>
      </c>
      <c r="AS21" s="55" t="s">
        <v>32</v>
      </c>
      <c r="AT21" s="53" t="s">
        <v>32</v>
      </c>
      <c r="AU21" s="53" t="s">
        <v>32</v>
      </c>
      <c r="AV21" s="56" t="s">
        <v>32</v>
      </c>
      <c r="AW21" s="52" t="s">
        <v>32</v>
      </c>
      <c r="AX21" s="53" t="s">
        <v>32</v>
      </c>
      <c r="AY21" s="53" t="s">
        <v>32</v>
      </c>
      <c r="AZ21" s="53" t="s">
        <v>32</v>
      </c>
      <c r="BA21" s="54" t="s">
        <v>32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57">
        <v>2</v>
      </c>
      <c r="B22" s="58" t="s">
        <v>33</v>
      </c>
      <c r="C22" s="58" t="s">
        <v>33</v>
      </c>
      <c r="D22" s="58" t="s">
        <v>33</v>
      </c>
      <c r="E22" s="58" t="s">
        <v>33</v>
      </c>
      <c r="F22" s="58" t="s">
        <v>34</v>
      </c>
      <c r="G22" s="58" t="s">
        <v>34</v>
      </c>
      <c r="H22" s="58" t="s">
        <v>34</v>
      </c>
      <c r="I22" s="58" t="s">
        <v>34</v>
      </c>
      <c r="J22" s="58" t="s">
        <v>34</v>
      </c>
      <c r="K22" s="58" t="s">
        <v>34</v>
      </c>
      <c r="L22" s="58" t="s">
        <v>34</v>
      </c>
      <c r="M22" s="58" t="s">
        <v>34</v>
      </c>
      <c r="N22" s="58" t="s">
        <v>34</v>
      </c>
      <c r="O22" s="58" t="s">
        <v>34</v>
      </c>
      <c r="P22" s="59" t="s">
        <v>34</v>
      </c>
      <c r="Q22" s="58" t="s">
        <v>35</v>
      </c>
      <c r="R22" s="58" t="s">
        <v>35</v>
      </c>
      <c r="S22" s="409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8"/>
      <c r="AY22" s="378"/>
      <c r="AZ22" s="378"/>
      <c r="BA22" s="386"/>
      <c r="BB22" s="2"/>
      <c r="BC22" s="2"/>
      <c r="BD22" s="2"/>
      <c r="BE22" s="2"/>
      <c r="BF22" s="2"/>
      <c r="BG22" s="2"/>
      <c r="BH22" s="2"/>
    </row>
    <row r="23" spans="1:60" ht="20.25" customHeight="1">
      <c r="A23" s="352" t="s">
        <v>67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6"/>
      <c r="AW23" s="36"/>
      <c r="AX23" s="36"/>
      <c r="AY23" s="36"/>
      <c r="AZ23" s="36"/>
      <c r="BB23" s="2"/>
      <c r="BC23" s="2"/>
      <c r="BD23" s="2"/>
      <c r="BE23" s="2"/>
      <c r="BF23" s="2"/>
      <c r="BG23" s="2"/>
      <c r="BH23" s="2"/>
    </row>
    <row r="24" spans="1:60" ht="15.75" customHeight="1">
      <c r="A24" s="60"/>
      <c r="B24" s="60"/>
      <c r="C24" s="60"/>
      <c r="D24" s="60"/>
      <c r="E24" s="60"/>
      <c r="F24" s="60"/>
      <c r="G24" s="60"/>
      <c r="H24" s="60"/>
      <c r="I24" s="6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6"/>
      <c r="AW24" s="36"/>
      <c r="AX24" s="36"/>
      <c r="AY24" s="36"/>
      <c r="AZ24" s="36"/>
      <c r="BB24" s="2"/>
      <c r="BC24" s="2"/>
      <c r="BD24" s="2"/>
      <c r="BE24" s="2"/>
      <c r="BF24" s="2"/>
      <c r="BG24" s="2"/>
      <c r="BH24" s="2"/>
    </row>
    <row r="25" spans="1:60" ht="30" customHeight="1">
      <c r="A25" s="61" t="s">
        <v>68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41"/>
      <c r="AX25" s="41"/>
      <c r="AY25" s="41"/>
      <c r="AZ25" s="41"/>
      <c r="BA25" s="62"/>
      <c r="BB25" s="2"/>
      <c r="BC25" s="2"/>
      <c r="BD25" s="2"/>
      <c r="BE25" s="2"/>
      <c r="BF25" s="2"/>
      <c r="BG25" s="2"/>
      <c r="BH25" s="2"/>
    </row>
    <row r="26" spans="1:60" ht="12.75" customHeight="1">
      <c r="A26" s="415" t="s">
        <v>17</v>
      </c>
      <c r="B26" s="379"/>
      <c r="C26" s="377" t="s">
        <v>40</v>
      </c>
      <c r="D26" s="378"/>
      <c r="E26" s="378"/>
      <c r="F26" s="379"/>
      <c r="G26" s="377" t="s">
        <v>69</v>
      </c>
      <c r="H26" s="379"/>
      <c r="I26" s="377" t="s">
        <v>70</v>
      </c>
      <c r="J26" s="379"/>
      <c r="K26" s="416" t="s">
        <v>42</v>
      </c>
      <c r="L26" s="378"/>
      <c r="M26" s="379"/>
      <c r="N26" s="377" t="s">
        <v>71</v>
      </c>
      <c r="O26" s="378"/>
      <c r="P26" s="379"/>
      <c r="Q26" s="377" t="s">
        <v>44</v>
      </c>
      <c r="R26" s="378"/>
      <c r="S26" s="379"/>
      <c r="T26" s="377" t="s">
        <v>45</v>
      </c>
      <c r="U26" s="378"/>
      <c r="V26" s="379"/>
      <c r="W26" s="377" t="s">
        <v>46</v>
      </c>
      <c r="X26" s="378"/>
      <c r="Y26" s="386"/>
      <c r="Z26" s="63"/>
      <c r="AA26" s="381" t="s">
        <v>47</v>
      </c>
      <c r="AB26" s="378"/>
      <c r="AC26" s="378"/>
      <c r="AD26" s="378"/>
      <c r="AE26" s="379"/>
      <c r="AF26" s="377" t="s">
        <v>48</v>
      </c>
      <c r="AG26" s="378"/>
      <c r="AH26" s="379"/>
      <c r="AI26" s="377" t="s">
        <v>49</v>
      </c>
      <c r="AJ26" s="378"/>
      <c r="AK26" s="386"/>
      <c r="AL26" s="64"/>
      <c r="AM26" s="381" t="s">
        <v>50</v>
      </c>
      <c r="AN26" s="378"/>
      <c r="AO26" s="379"/>
      <c r="AP26" s="389" t="s">
        <v>72</v>
      </c>
      <c r="AQ26" s="378"/>
      <c r="AR26" s="378"/>
      <c r="AS26" s="378"/>
      <c r="AT26" s="378"/>
      <c r="AU26" s="378"/>
      <c r="AV26" s="378"/>
      <c r="AW26" s="379"/>
      <c r="AX26" s="377" t="s">
        <v>48</v>
      </c>
      <c r="AY26" s="378"/>
      <c r="AZ26" s="378"/>
      <c r="BA26" s="386"/>
      <c r="BB26" s="2"/>
      <c r="BC26" s="2"/>
      <c r="BD26" s="2"/>
      <c r="BE26" s="2"/>
      <c r="BF26" s="2"/>
      <c r="BG26" s="2"/>
      <c r="BH26" s="2"/>
    </row>
    <row r="27" spans="1:60" ht="16.5" customHeight="1">
      <c r="A27" s="382"/>
      <c r="B27" s="342"/>
      <c r="C27" s="341"/>
      <c r="D27" s="334"/>
      <c r="E27" s="334"/>
      <c r="F27" s="342"/>
      <c r="G27" s="341"/>
      <c r="H27" s="342"/>
      <c r="I27" s="341"/>
      <c r="J27" s="342"/>
      <c r="K27" s="390"/>
      <c r="L27" s="334"/>
      <c r="M27" s="342"/>
      <c r="N27" s="341"/>
      <c r="O27" s="334"/>
      <c r="P27" s="342"/>
      <c r="Q27" s="341"/>
      <c r="R27" s="334"/>
      <c r="S27" s="342"/>
      <c r="T27" s="341"/>
      <c r="U27" s="334"/>
      <c r="V27" s="342"/>
      <c r="W27" s="341"/>
      <c r="X27" s="334"/>
      <c r="Y27" s="387"/>
      <c r="Z27" s="63"/>
      <c r="AA27" s="382"/>
      <c r="AB27" s="334"/>
      <c r="AC27" s="334"/>
      <c r="AD27" s="334"/>
      <c r="AE27" s="342"/>
      <c r="AF27" s="341"/>
      <c r="AG27" s="334"/>
      <c r="AH27" s="342"/>
      <c r="AI27" s="341"/>
      <c r="AJ27" s="334"/>
      <c r="AK27" s="387"/>
      <c r="AL27" s="65"/>
      <c r="AM27" s="382"/>
      <c r="AN27" s="334"/>
      <c r="AO27" s="342"/>
      <c r="AP27" s="390"/>
      <c r="AQ27" s="334"/>
      <c r="AR27" s="334"/>
      <c r="AS27" s="334"/>
      <c r="AT27" s="334"/>
      <c r="AU27" s="334"/>
      <c r="AV27" s="334"/>
      <c r="AW27" s="342"/>
      <c r="AX27" s="341"/>
      <c r="AY27" s="334"/>
      <c r="AZ27" s="334"/>
      <c r="BA27" s="387"/>
      <c r="BB27" s="2"/>
      <c r="BC27" s="2"/>
      <c r="BD27" s="2"/>
      <c r="BE27" s="2"/>
      <c r="BF27" s="2"/>
      <c r="BG27" s="2"/>
      <c r="BH27" s="2"/>
    </row>
    <row r="28" spans="1:60" ht="31.5" customHeight="1">
      <c r="A28" s="383"/>
      <c r="B28" s="345"/>
      <c r="C28" s="343"/>
      <c r="D28" s="344"/>
      <c r="E28" s="344"/>
      <c r="F28" s="345"/>
      <c r="G28" s="343"/>
      <c r="H28" s="345"/>
      <c r="I28" s="343"/>
      <c r="J28" s="345"/>
      <c r="K28" s="417"/>
      <c r="L28" s="344"/>
      <c r="M28" s="345"/>
      <c r="N28" s="343"/>
      <c r="O28" s="344"/>
      <c r="P28" s="345"/>
      <c r="Q28" s="343"/>
      <c r="R28" s="344"/>
      <c r="S28" s="345"/>
      <c r="T28" s="343"/>
      <c r="U28" s="344"/>
      <c r="V28" s="345"/>
      <c r="W28" s="343"/>
      <c r="X28" s="344"/>
      <c r="Y28" s="388"/>
      <c r="Z28" s="63"/>
      <c r="AA28" s="383"/>
      <c r="AB28" s="344"/>
      <c r="AC28" s="344"/>
      <c r="AD28" s="344"/>
      <c r="AE28" s="345"/>
      <c r="AF28" s="343"/>
      <c r="AG28" s="344"/>
      <c r="AH28" s="345"/>
      <c r="AI28" s="343"/>
      <c r="AJ28" s="344"/>
      <c r="AK28" s="388"/>
      <c r="AL28" s="65"/>
      <c r="AM28" s="382"/>
      <c r="AN28" s="334"/>
      <c r="AO28" s="342"/>
      <c r="AP28" s="390"/>
      <c r="AQ28" s="334"/>
      <c r="AR28" s="334"/>
      <c r="AS28" s="334"/>
      <c r="AT28" s="334"/>
      <c r="AU28" s="334"/>
      <c r="AV28" s="334"/>
      <c r="AW28" s="342"/>
      <c r="AX28" s="341"/>
      <c r="AY28" s="334"/>
      <c r="AZ28" s="334"/>
      <c r="BA28" s="387"/>
      <c r="BB28" s="2"/>
      <c r="BC28" s="2"/>
      <c r="BD28" s="2"/>
      <c r="BE28" s="2"/>
      <c r="BF28" s="2"/>
      <c r="BG28" s="2"/>
      <c r="BH28" s="2"/>
    </row>
    <row r="29" spans="1:60" ht="43.5" customHeight="1">
      <c r="A29" s="418">
        <v>1</v>
      </c>
      <c r="B29" s="349"/>
      <c r="C29" s="380">
        <v>33</v>
      </c>
      <c r="D29" s="348"/>
      <c r="E29" s="348"/>
      <c r="F29" s="349"/>
      <c r="G29" s="380">
        <v>2</v>
      </c>
      <c r="H29" s="349"/>
      <c r="I29" s="380">
        <v>2</v>
      </c>
      <c r="J29" s="349"/>
      <c r="K29" s="395">
        <v>3</v>
      </c>
      <c r="L29" s="348"/>
      <c r="M29" s="349"/>
      <c r="N29" s="380"/>
      <c r="O29" s="348"/>
      <c r="P29" s="349"/>
      <c r="Q29" s="380"/>
      <c r="R29" s="348"/>
      <c r="S29" s="349"/>
      <c r="T29" s="380">
        <v>12</v>
      </c>
      <c r="U29" s="348"/>
      <c r="V29" s="349"/>
      <c r="W29" s="380">
        <v>52</v>
      </c>
      <c r="X29" s="348"/>
      <c r="Y29" s="385"/>
      <c r="Z29" s="63"/>
      <c r="AA29" s="384" t="s">
        <v>52</v>
      </c>
      <c r="AB29" s="348"/>
      <c r="AC29" s="348"/>
      <c r="AD29" s="348"/>
      <c r="AE29" s="349"/>
      <c r="AF29" s="351">
        <v>2</v>
      </c>
      <c r="AG29" s="348"/>
      <c r="AH29" s="349"/>
      <c r="AI29" s="351">
        <v>3</v>
      </c>
      <c r="AJ29" s="348"/>
      <c r="AK29" s="385"/>
      <c r="AL29" s="65"/>
      <c r="AM29" s="383"/>
      <c r="AN29" s="344"/>
      <c r="AO29" s="345"/>
      <c r="AP29" s="390"/>
      <c r="AQ29" s="334"/>
      <c r="AR29" s="334"/>
      <c r="AS29" s="334"/>
      <c r="AT29" s="334"/>
      <c r="AU29" s="334"/>
      <c r="AV29" s="334"/>
      <c r="AW29" s="342"/>
      <c r="AX29" s="343"/>
      <c r="AY29" s="344"/>
      <c r="AZ29" s="344"/>
      <c r="BA29" s="388"/>
      <c r="BB29" s="2"/>
      <c r="BC29" s="2"/>
      <c r="BD29" s="2"/>
      <c r="BE29" s="2"/>
      <c r="BF29" s="2"/>
      <c r="BG29" s="2"/>
      <c r="BH29" s="2"/>
    </row>
    <row r="30" spans="1:60" ht="20.25" customHeight="1">
      <c r="A30" s="397">
        <v>2</v>
      </c>
      <c r="B30" s="349"/>
      <c r="C30" s="398"/>
      <c r="D30" s="348"/>
      <c r="E30" s="348"/>
      <c r="F30" s="349"/>
      <c r="G30" s="380"/>
      <c r="H30" s="349"/>
      <c r="I30" s="380"/>
      <c r="J30" s="349"/>
      <c r="K30" s="395">
        <v>4</v>
      </c>
      <c r="L30" s="348"/>
      <c r="M30" s="349"/>
      <c r="N30" s="380">
        <v>11</v>
      </c>
      <c r="O30" s="348"/>
      <c r="P30" s="349"/>
      <c r="Q30" s="380">
        <v>2</v>
      </c>
      <c r="R30" s="348"/>
      <c r="S30" s="349"/>
      <c r="T30" s="380"/>
      <c r="U30" s="348"/>
      <c r="V30" s="349"/>
      <c r="W30" s="398">
        <v>17</v>
      </c>
      <c r="X30" s="348"/>
      <c r="Y30" s="385"/>
      <c r="Z30" s="63"/>
      <c r="AA30" s="399" t="s">
        <v>53</v>
      </c>
      <c r="AB30" s="339"/>
      <c r="AC30" s="339"/>
      <c r="AD30" s="339"/>
      <c r="AE30" s="340"/>
      <c r="AF30" s="400">
        <v>3</v>
      </c>
      <c r="AG30" s="339"/>
      <c r="AH30" s="340"/>
      <c r="AI30" s="400">
        <v>4</v>
      </c>
      <c r="AJ30" s="339"/>
      <c r="AK30" s="404"/>
      <c r="AL30" s="66"/>
      <c r="AM30" s="406">
        <v>1</v>
      </c>
      <c r="AN30" s="339"/>
      <c r="AO30" s="340"/>
      <c r="AP30" s="400" t="s">
        <v>54</v>
      </c>
      <c r="AQ30" s="339"/>
      <c r="AR30" s="339"/>
      <c r="AS30" s="339"/>
      <c r="AT30" s="339"/>
      <c r="AU30" s="339"/>
      <c r="AV30" s="339"/>
      <c r="AW30" s="340"/>
      <c r="AX30" s="400">
        <v>3</v>
      </c>
      <c r="AY30" s="339"/>
      <c r="AZ30" s="339"/>
      <c r="BA30" s="404"/>
      <c r="BB30" s="2"/>
      <c r="BC30" s="2"/>
      <c r="BD30" s="2"/>
      <c r="BE30" s="2"/>
      <c r="BF30" s="2"/>
      <c r="BG30" s="2"/>
      <c r="BH30" s="2"/>
    </row>
    <row r="31" spans="1:60" ht="21" customHeight="1">
      <c r="A31" s="391" t="s">
        <v>55</v>
      </c>
      <c r="B31" s="392"/>
      <c r="C31" s="393">
        <v>33</v>
      </c>
      <c r="D31" s="394"/>
      <c r="E31" s="394"/>
      <c r="F31" s="392"/>
      <c r="G31" s="380">
        <v>2</v>
      </c>
      <c r="H31" s="349"/>
      <c r="I31" s="380">
        <v>2</v>
      </c>
      <c r="J31" s="349"/>
      <c r="K31" s="395">
        <v>7</v>
      </c>
      <c r="L31" s="348"/>
      <c r="M31" s="349"/>
      <c r="N31" s="393">
        <f>N29+N30</f>
        <v>11</v>
      </c>
      <c r="O31" s="394"/>
      <c r="P31" s="392"/>
      <c r="Q31" s="396">
        <v>2</v>
      </c>
      <c r="R31" s="394"/>
      <c r="S31" s="392"/>
      <c r="T31" s="396">
        <f>T29+T30</f>
        <v>12</v>
      </c>
      <c r="U31" s="394"/>
      <c r="V31" s="392"/>
      <c r="W31" s="396">
        <f>W29+W30</f>
        <v>69</v>
      </c>
      <c r="X31" s="394"/>
      <c r="Y31" s="408"/>
      <c r="Z31" s="63"/>
      <c r="AA31" s="383"/>
      <c r="AB31" s="344"/>
      <c r="AC31" s="344"/>
      <c r="AD31" s="344"/>
      <c r="AE31" s="345"/>
      <c r="AF31" s="401"/>
      <c r="AG31" s="402"/>
      <c r="AH31" s="403"/>
      <c r="AI31" s="401"/>
      <c r="AJ31" s="402"/>
      <c r="AK31" s="405"/>
      <c r="AL31" s="67"/>
      <c r="AM31" s="407"/>
      <c r="AN31" s="402"/>
      <c r="AO31" s="403"/>
      <c r="AP31" s="401"/>
      <c r="AQ31" s="402"/>
      <c r="AR31" s="402"/>
      <c r="AS31" s="402"/>
      <c r="AT31" s="402"/>
      <c r="AU31" s="402"/>
      <c r="AV31" s="402"/>
      <c r="AW31" s="403"/>
      <c r="AX31" s="401"/>
      <c r="AY31" s="402"/>
      <c r="AZ31" s="402"/>
      <c r="BA31" s="405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  <row r="231" spans="1:6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</row>
    <row r="232" spans="1:60" ht="15.75" customHeight="1"/>
    <row r="233" spans="1:60" ht="15.75" customHeight="1"/>
    <row r="234" spans="1:60" ht="15.75" customHeight="1"/>
    <row r="235" spans="1:60" ht="15.75" customHeight="1"/>
    <row r="236" spans="1:60" ht="15.75" customHeight="1"/>
    <row r="237" spans="1:60" ht="15.75" customHeight="1"/>
    <row r="238" spans="1:60" ht="15.75" customHeight="1"/>
    <row r="239" spans="1:60" ht="15.75" customHeight="1"/>
    <row r="240" spans="1:6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P13:AJ13"/>
    <mergeCell ref="AK13:AM13"/>
    <mergeCell ref="T14:AM14"/>
    <mergeCell ref="AO14:BA14"/>
    <mergeCell ref="P15:AM15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AM26:AO29"/>
    <mergeCell ref="AP26:AW29"/>
    <mergeCell ref="AX26:BA29"/>
    <mergeCell ref="W29:Y29"/>
    <mergeCell ref="A31:B31"/>
    <mergeCell ref="C31:F31"/>
    <mergeCell ref="G31:H31"/>
    <mergeCell ref="I31:J31"/>
    <mergeCell ref="K31:M31"/>
    <mergeCell ref="N31:P31"/>
    <mergeCell ref="Q31:S31"/>
    <mergeCell ref="A30:B30"/>
    <mergeCell ref="C30:F30"/>
    <mergeCell ref="G30:H30"/>
    <mergeCell ref="I30:J30"/>
    <mergeCell ref="K30:M30"/>
    <mergeCell ref="AF19:AI19"/>
    <mergeCell ref="T26:V28"/>
    <mergeCell ref="T29:V29"/>
    <mergeCell ref="AA26:AE28"/>
    <mergeCell ref="AA29:AE29"/>
    <mergeCell ref="AF29:AH29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AN4:BA8"/>
    <mergeCell ref="P8:AM8"/>
    <mergeCell ref="P9:AM9"/>
    <mergeCell ref="AN9:BA9"/>
    <mergeCell ref="P10:AK10"/>
    <mergeCell ref="AN10:BA12"/>
    <mergeCell ref="P11:AJ11"/>
    <mergeCell ref="P12:AM12"/>
    <mergeCell ref="P1:AN1"/>
    <mergeCell ref="AO1:BA3"/>
    <mergeCell ref="A2:O2"/>
    <mergeCell ref="A3:O3"/>
    <mergeCell ref="P3:AN3"/>
    <mergeCell ref="A4:O4"/>
    <mergeCell ref="A5:O5"/>
    <mergeCell ref="A7:O7"/>
    <mergeCell ref="A8:O8"/>
    <mergeCell ref="A1:O1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3.85546875" customWidth="1"/>
    <col min="16" max="16" width="4.5703125" customWidth="1"/>
    <col min="17" max="17" width="8.5703125" customWidth="1"/>
    <col min="18" max="21" width="8.7109375" hidden="1" customWidth="1"/>
    <col min="22" max="41" width="9.140625" customWidth="1"/>
  </cols>
  <sheetData>
    <row r="1" spans="1:41" ht="18.75" customHeight="1">
      <c r="A1" s="452" t="s">
        <v>73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5.75" customHeight="1">
      <c r="A2" s="454" t="s">
        <v>74</v>
      </c>
      <c r="B2" s="455" t="s">
        <v>75</v>
      </c>
      <c r="C2" s="456" t="s">
        <v>76</v>
      </c>
      <c r="D2" s="331"/>
      <c r="E2" s="331"/>
      <c r="F2" s="332"/>
      <c r="G2" s="433" t="s">
        <v>77</v>
      </c>
      <c r="H2" s="456" t="s">
        <v>78</v>
      </c>
      <c r="I2" s="331"/>
      <c r="J2" s="331"/>
      <c r="K2" s="331"/>
      <c r="L2" s="331"/>
      <c r="M2" s="332"/>
      <c r="N2" s="457" t="s">
        <v>79</v>
      </c>
      <c r="O2" s="378"/>
      <c r="P2" s="378"/>
      <c r="Q2" s="378"/>
      <c r="AI2" s="69"/>
      <c r="AJ2" s="69"/>
      <c r="AK2" s="69"/>
      <c r="AL2" s="69"/>
      <c r="AM2" s="69"/>
      <c r="AN2" s="69"/>
      <c r="AO2" s="69"/>
    </row>
    <row r="3" spans="1:41" ht="16.5" customHeight="1">
      <c r="A3" s="434"/>
      <c r="B3" s="434"/>
      <c r="C3" s="436" t="s">
        <v>80</v>
      </c>
      <c r="D3" s="442" t="s">
        <v>81</v>
      </c>
      <c r="E3" s="458" t="s">
        <v>82</v>
      </c>
      <c r="F3" s="385"/>
      <c r="G3" s="434"/>
      <c r="H3" s="436" t="s">
        <v>83</v>
      </c>
      <c r="I3" s="438" t="s">
        <v>84</v>
      </c>
      <c r="J3" s="348"/>
      <c r="K3" s="348"/>
      <c r="L3" s="349"/>
      <c r="M3" s="439" t="s">
        <v>85</v>
      </c>
      <c r="N3" s="407"/>
      <c r="O3" s="402"/>
      <c r="P3" s="402"/>
      <c r="Q3" s="402"/>
      <c r="AI3" s="69"/>
      <c r="AJ3" s="69"/>
      <c r="AK3" s="69"/>
      <c r="AL3" s="69"/>
      <c r="AM3" s="69"/>
      <c r="AN3" s="69"/>
      <c r="AO3" s="69"/>
    </row>
    <row r="4" spans="1:41" ht="16.5" customHeight="1">
      <c r="A4" s="434"/>
      <c r="B4" s="434"/>
      <c r="C4" s="437"/>
      <c r="D4" s="443"/>
      <c r="E4" s="442" t="s">
        <v>86</v>
      </c>
      <c r="F4" s="439" t="s">
        <v>87</v>
      </c>
      <c r="G4" s="434"/>
      <c r="H4" s="437"/>
      <c r="I4" s="442" t="s">
        <v>55</v>
      </c>
      <c r="J4" s="442" t="s">
        <v>88</v>
      </c>
      <c r="K4" s="442" t="s">
        <v>89</v>
      </c>
      <c r="L4" s="442" t="s">
        <v>90</v>
      </c>
      <c r="M4" s="440"/>
      <c r="N4" s="445" t="s">
        <v>91</v>
      </c>
      <c r="O4" s="378"/>
      <c r="P4" s="386"/>
      <c r="Q4" s="70" t="s">
        <v>92</v>
      </c>
      <c r="AL4" s="69"/>
      <c r="AM4" s="69"/>
      <c r="AN4" s="69"/>
      <c r="AO4" s="69"/>
    </row>
    <row r="5" spans="1:41" ht="15.75" customHeight="1">
      <c r="A5" s="434"/>
      <c r="B5" s="434"/>
      <c r="C5" s="437"/>
      <c r="D5" s="443"/>
      <c r="E5" s="443"/>
      <c r="F5" s="440"/>
      <c r="G5" s="434"/>
      <c r="H5" s="437"/>
      <c r="I5" s="443"/>
      <c r="J5" s="443"/>
      <c r="K5" s="443"/>
      <c r="L5" s="443"/>
      <c r="M5" s="440"/>
      <c r="N5" s="71">
        <v>1</v>
      </c>
      <c r="O5" s="72" t="s">
        <v>93</v>
      </c>
      <c r="P5" s="73" t="s">
        <v>94</v>
      </c>
      <c r="Q5" s="74">
        <v>3</v>
      </c>
      <c r="AL5" s="69"/>
      <c r="AM5" s="69"/>
      <c r="AN5" s="69"/>
      <c r="AO5" s="69"/>
    </row>
    <row r="6" spans="1:41" ht="15.75" customHeight="1">
      <c r="A6" s="434"/>
      <c r="B6" s="434"/>
      <c r="C6" s="437"/>
      <c r="D6" s="443"/>
      <c r="E6" s="443"/>
      <c r="F6" s="440"/>
      <c r="G6" s="434"/>
      <c r="H6" s="437"/>
      <c r="I6" s="443"/>
      <c r="J6" s="443"/>
      <c r="K6" s="443"/>
      <c r="L6" s="443"/>
      <c r="M6" s="440"/>
      <c r="N6" s="445" t="s">
        <v>95</v>
      </c>
      <c r="O6" s="378"/>
      <c r="P6" s="378"/>
      <c r="Q6" s="379"/>
      <c r="AL6" s="69"/>
      <c r="AM6" s="69"/>
      <c r="AN6" s="69"/>
      <c r="AO6" s="69"/>
    </row>
    <row r="7" spans="1:41" ht="15.75" customHeight="1">
      <c r="A7" s="435"/>
      <c r="B7" s="435"/>
      <c r="C7" s="336"/>
      <c r="D7" s="444"/>
      <c r="E7" s="444"/>
      <c r="F7" s="441"/>
      <c r="G7" s="435"/>
      <c r="H7" s="336"/>
      <c r="I7" s="444"/>
      <c r="J7" s="444"/>
      <c r="K7" s="444"/>
      <c r="L7" s="444"/>
      <c r="M7" s="441"/>
      <c r="N7" s="71">
        <v>15</v>
      </c>
      <c r="O7" s="72">
        <v>9</v>
      </c>
      <c r="P7" s="75">
        <v>9</v>
      </c>
      <c r="Q7" s="74">
        <v>15</v>
      </c>
      <c r="AL7" s="69"/>
      <c r="AM7" s="69"/>
      <c r="AN7" s="69"/>
      <c r="AO7" s="69"/>
    </row>
    <row r="8" spans="1:41" ht="15.75" customHeight="1">
      <c r="A8" s="76">
        <v>1</v>
      </c>
      <c r="B8" s="77">
        <v>2</v>
      </c>
      <c r="C8" s="34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8">
        <v>13</v>
      </c>
      <c r="N8" s="71">
        <v>14</v>
      </c>
      <c r="O8" s="79">
        <v>15</v>
      </c>
      <c r="P8" s="71">
        <v>16</v>
      </c>
      <c r="Q8" s="74">
        <v>17</v>
      </c>
      <c r="R8" s="80">
        <v>25</v>
      </c>
      <c r="S8" s="81">
        <v>26</v>
      </c>
      <c r="T8" s="82">
        <v>27</v>
      </c>
      <c r="U8" s="81">
        <v>28</v>
      </c>
    </row>
    <row r="9" spans="1:41" ht="15.75" customHeight="1">
      <c r="A9" s="446" t="s">
        <v>96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</row>
    <row r="10" spans="1:41" ht="15.75" customHeight="1">
      <c r="A10" s="447" t="s">
        <v>97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9"/>
    </row>
    <row r="11" spans="1:41" ht="15.75" customHeight="1">
      <c r="A11" s="83" t="s">
        <v>98</v>
      </c>
      <c r="B11" s="84" t="s">
        <v>99</v>
      </c>
      <c r="C11" s="85"/>
      <c r="D11" s="86" t="s">
        <v>100</v>
      </c>
      <c r="E11" s="87"/>
      <c r="F11" s="88"/>
      <c r="G11" s="89">
        <v>3</v>
      </c>
      <c r="H11" s="90">
        <f t="shared" ref="H11:H14" si="0">G11*30</f>
        <v>90</v>
      </c>
      <c r="I11" s="85">
        <f t="shared" ref="I11:I12" si="1">J11+L11</f>
        <v>30</v>
      </c>
      <c r="J11" s="91">
        <v>15</v>
      </c>
      <c r="K11" s="91"/>
      <c r="L11" s="91">
        <v>15</v>
      </c>
      <c r="M11" s="92">
        <f t="shared" ref="M11:M14" si="2">H11-I11</f>
        <v>60</v>
      </c>
      <c r="N11" s="29">
        <v>2</v>
      </c>
      <c r="O11" s="93"/>
      <c r="P11" s="27"/>
      <c r="Q11" s="94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</row>
    <row r="12" spans="1:41" ht="15.75" customHeight="1">
      <c r="A12" s="83" t="s">
        <v>101</v>
      </c>
      <c r="B12" s="84" t="s">
        <v>102</v>
      </c>
      <c r="C12" s="85"/>
      <c r="D12" s="86" t="s">
        <v>103</v>
      </c>
      <c r="E12" s="87"/>
      <c r="F12" s="88"/>
      <c r="G12" s="89">
        <v>3</v>
      </c>
      <c r="H12" s="90">
        <f t="shared" si="0"/>
        <v>90</v>
      </c>
      <c r="I12" s="85">
        <f t="shared" si="1"/>
        <v>30</v>
      </c>
      <c r="J12" s="91"/>
      <c r="K12" s="91"/>
      <c r="L12" s="91">
        <v>30</v>
      </c>
      <c r="M12" s="92">
        <f t="shared" si="2"/>
        <v>60</v>
      </c>
      <c r="N12" s="29">
        <f t="shared" ref="N12:N13" si="3">I12/15</f>
        <v>2</v>
      </c>
      <c r="O12" s="95"/>
      <c r="P12" s="95"/>
      <c r="Q12" s="96"/>
    </row>
    <row r="13" spans="1:41" ht="33.75" customHeight="1">
      <c r="A13" s="97" t="s">
        <v>104</v>
      </c>
      <c r="B13" s="98" t="s">
        <v>105</v>
      </c>
      <c r="C13" s="99"/>
      <c r="D13" s="91">
        <v>1</v>
      </c>
      <c r="E13" s="91"/>
      <c r="F13" s="92"/>
      <c r="G13" s="100">
        <v>3</v>
      </c>
      <c r="H13" s="90">
        <f t="shared" si="0"/>
        <v>90</v>
      </c>
      <c r="I13" s="85">
        <f>J13+K13+L13</f>
        <v>45</v>
      </c>
      <c r="J13" s="91"/>
      <c r="K13" s="91"/>
      <c r="L13" s="91">
        <v>45</v>
      </c>
      <c r="M13" s="92">
        <f t="shared" si="2"/>
        <v>45</v>
      </c>
      <c r="N13" s="29">
        <f t="shared" si="3"/>
        <v>3</v>
      </c>
      <c r="O13" s="93"/>
      <c r="P13" s="27"/>
      <c r="Q13" s="94"/>
    </row>
    <row r="14" spans="1:41" ht="15.75" customHeight="1">
      <c r="A14" s="83" t="s">
        <v>106</v>
      </c>
      <c r="B14" s="84" t="s">
        <v>107</v>
      </c>
      <c r="C14" s="85"/>
      <c r="D14" s="91">
        <v>2</v>
      </c>
      <c r="E14" s="101"/>
      <c r="F14" s="102"/>
      <c r="G14" s="89">
        <v>3</v>
      </c>
      <c r="H14" s="90">
        <f t="shared" si="0"/>
        <v>90</v>
      </c>
      <c r="I14" s="85">
        <f>J14+L14</f>
        <v>36</v>
      </c>
      <c r="J14" s="91">
        <v>18</v>
      </c>
      <c r="K14" s="91"/>
      <c r="L14" s="91">
        <v>18</v>
      </c>
      <c r="M14" s="92">
        <f t="shared" si="2"/>
        <v>54</v>
      </c>
      <c r="N14" s="29"/>
      <c r="O14" s="93">
        <v>2</v>
      </c>
      <c r="P14" s="103">
        <v>2</v>
      </c>
      <c r="Q14" s="94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ht="16.5" customHeight="1">
      <c r="A15" s="420" t="s">
        <v>108</v>
      </c>
      <c r="B15" s="422"/>
      <c r="C15" s="105"/>
      <c r="D15" s="106"/>
      <c r="E15" s="104"/>
      <c r="F15" s="104"/>
      <c r="G15" s="107">
        <f t="shared" ref="G15:M15" si="4">G11+G12+G13+G14</f>
        <v>12</v>
      </c>
      <c r="H15" s="108">
        <f t="shared" si="4"/>
        <v>360</v>
      </c>
      <c r="I15" s="108">
        <f t="shared" si="4"/>
        <v>141</v>
      </c>
      <c r="J15" s="108">
        <f t="shared" si="4"/>
        <v>33</v>
      </c>
      <c r="K15" s="108">
        <f t="shared" si="4"/>
        <v>0</v>
      </c>
      <c r="L15" s="108">
        <f t="shared" si="4"/>
        <v>108</v>
      </c>
      <c r="M15" s="108">
        <f t="shared" si="4"/>
        <v>219</v>
      </c>
      <c r="N15" s="108">
        <f t="shared" ref="N15:U15" si="5">SUM(N11:N14)</f>
        <v>7</v>
      </c>
      <c r="O15" s="108">
        <f t="shared" si="5"/>
        <v>2</v>
      </c>
      <c r="P15" s="108">
        <f t="shared" si="5"/>
        <v>2</v>
      </c>
      <c r="Q15" s="109">
        <f t="shared" si="5"/>
        <v>0</v>
      </c>
      <c r="R15" s="110">
        <f t="shared" si="5"/>
        <v>0</v>
      </c>
      <c r="S15" s="108">
        <f t="shared" si="5"/>
        <v>0</v>
      </c>
      <c r="T15" s="108">
        <f t="shared" si="5"/>
        <v>0</v>
      </c>
      <c r="U15" s="108">
        <f t="shared" si="5"/>
        <v>0</v>
      </c>
    </row>
    <row r="16" spans="1:41" ht="16.5" customHeight="1">
      <c r="A16" s="355" t="s">
        <v>109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40"/>
    </row>
    <row r="17" spans="1:41" ht="18" customHeight="1">
      <c r="A17" s="97" t="s">
        <v>110</v>
      </c>
      <c r="B17" s="98" t="s">
        <v>111</v>
      </c>
      <c r="C17" s="91">
        <v>1</v>
      </c>
      <c r="D17" s="91"/>
      <c r="E17" s="91"/>
      <c r="F17" s="92"/>
      <c r="G17" s="100">
        <v>5</v>
      </c>
      <c r="H17" s="90">
        <f t="shared" ref="H17:H21" si="6">G17*30</f>
        <v>150</v>
      </c>
      <c r="I17" s="85">
        <f t="shared" ref="I17:I19" si="7">J17+K17+L17</f>
        <v>60</v>
      </c>
      <c r="J17" s="91">
        <v>30</v>
      </c>
      <c r="K17" s="91"/>
      <c r="L17" s="91">
        <v>30</v>
      </c>
      <c r="M17" s="92">
        <f t="shared" ref="M17:M21" si="8">H17-I17</f>
        <v>90</v>
      </c>
      <c r="N17" s="29">
        <v>4</v>
      </c>
      <c r="O17" s="93"/>
      <c r="P17" s="27"/>
      <c r="Q17" s="94"/>
    </row>
    <row r="18" spans="1:41" ht="51.75" customHeight="1">
      <c r="A18" s="111" t="s">
        <v>112</v>
      </c>
      <c r="B18" s="112" t="s">
        <v>113</v>
      </c>
      <c r="C18" s="113" t="s">
        <v>103</v>
      </c>
      <c r="D18" s="114"/>
      <c r="E18" s="114"/>
      <c r="F18" s="115"/>
      <c r="G18" s="116">
        <v>4</v>
      </c>
      <c r="H18" s="117">
        <f t="shared" si="6"/>
        <v>120</v>
      </c>
      <c r="I18" s="118">
        <f t="shared" si="7"/>
        <v>45</v>
      </c>
      <c r="J18" s="119">
        <v>15</v>
      </c>
      <c r="K18" s="119"/>
      <c r="L18" s="119">
        <v>30</v>
      </c>
      <c r="M18" s="120">
        <f t="shared" si="8"/>
        <v>75</v>
      </c>
      <c r="N18" s="121">
        <v>3</v>
      </c>
      <c r="O18" s="122"/>
      <c r="P18" s="123"/>
      <c r="Q18" s="124"/>
    </row>
    <row r="19" spans="1:41" ht="18" customHeight="1">
      <c r="A19" s="97" t="s">
        <v>114</v>
      </c>
      <c r="B19" s="98" t="s">
        <v>115</v>
      </c>
      <c r="C19" s="91">
        <v>2</v>
      </c>
      <c r="D19" s="91"/>
      <c r="E19" s="91"/>
      <c r="F19" s="92"/>
      <c r="G19" s="100">
        <v>5</v>
      </c>
      <c r="H19" s="90">
        <f t="shared" si="6"/>
        <v>150</v>
      </c>
      <c r="I19" s="85">
        <f t="shared" si="7"/>
        <v>54</v>
      </c>
      <c r="J19" s="91">
        <v>36</v>
      </c>
      <c r="K19" s="91"/>
      <c r="L19" s="91">
        <v>18</v>
      </c>
      <c r="M19" s="92">
        <f t="shared" si="8"/>
        <v>96</v>
      </c>
      <c r="N19" s="29"/>
      <c r="O19" s="93">
        <v>3</v>
      </c>
      <c r="P19" s="27">
        <v>3</v>
      </c>
      <c r="Q19" s="94"/>
    </row>
    <row r="20" spans="1:41" ht="15.75" customHeight="1">
      <c r="A20" s="125" t="s">
        <v>116</v>
      </c>
      <c r="B20" s="126" t="s">
        <v>117</v>
      </c>
      <c r="C20" s="99"/>
      <c r="D20" s="91"/>
      <c r="E20" s="101"/>
      <c r="F20" s="92" t="s">
        <v>118</v>
      </c>
      <c r="G20" s="89">
        <v>1</v>
      </c>
      <c r="H20" s="127">
        <f t="shared" si="6"/>
        <v>30</v>
      </c>
      <c r="I20" s="85">
        <f>J20+L20</f>
        <v>0</v>
      </c>
      <c r="J20" s="91"/>
      <c r="K20" s="91"/>
      <c r="L20" s="91"/>
      <c r="M20" s="92">
        <f t="shared" si="8"/>
        <v>30</v>
      </c>
      <c r="N20" s="29"/>
      <c r="O20" s="93"/>
      <c r="P20" s="27"/>
      <c r="Q20" s="94"/>
    </row>
    <row r="21" spans="1:41" ht="15.75" customHeight="1">
      <c r="A21" s="125" t="s">
        <v>119</v>
      </c>
      <c r="B21" s="98" t="s">
        <v>120</v>
      </c>
      <c r="C21" s="91">
        <v>2</v>
      </c>
      <c r="D21" s="91"/>
      <c r="E21" s="101"/>
      <c r="F21" s="92"/>
      <c r="G21" s="89">
        <v>4</v>
      </c>
      <c r="H21" s="90">
        <f t="shared" si="6"/>
        <v>120</v>
      </c>
      <c r="I21" s="85">
        <f>J21+K21+L21</f>
        <v>54</v>
      </c>
      <c r="J21" s="91">
        <v>36</v>
      </c>
      <c r="K21" s="91"/>
      <c r="L21" s="91">
        <v>18</v>
      </c>
      <c r="M21" s="92">
        <f t="shared" si="8"/>
        <v>66</v>
      </c>
      <c r="N21" s="29"/>
      <c r="O21" s="93">
        <v>3</v>
      </c>
      <c r="P21" s="27">
        <v>3</v>
      </c>
      <c r="Q21" s="94"/>
    </row>
    <row r="22" spans="1:41" ht="16.5" customHeight="1">
      <c r="A22" s="420" t="s">
        <v>121</v>
      </c>
      <c r="B22" s="421"/>
      <c r="C22" s="421"/>
      <c r="D22" s="421"/>
      <c r="E22" s="421"/>
      <c r="F22" s="422"/>
      <c r="G22" s="128">
        <f t="shared" ref="G22:M22" si="9">G17+G18+G19+G20+G21</f>
        <v>19</v>
      </c>
      <c r="H22" s="129">
        <f t="shared" si="9"/>
        <v>570</v>
      </c>
      <c r="I22" s="129">
        <f t="shared" si="9"/>
        <v>213</v>
      </c>
      <c r="J22" s="129">
        <f t="shared" si="9"/>
        <v>117</v>
      </c>
      <c r="K22" s="129">
        <f t="shared" si="9"/>
        <v>0</v>
      </c>
      <c r="L22" s="129">
        <f t="shared" si="9"/>
        <v>96</v>
      </c>
      <c r="M22" s="129">
        <f t="shared" si="9"/>
        <v>357</v>
      </c>
      <c r="N22" s="129">
        <f t="shared" ref="N22:Q22" si="10">SUM(N17:N21)</f>
        <v>7</v>
      </c>
      <c r="O22" s="129">
        <f t="shared" si="10"/>
        <v>6</v>
      </c>
      <c r="P22" s="129">
        <f t="shared" si="10"/>
        <v>6</v>
      </c>
      <c r="Q22" s="130">
        <f t="shared" si="10"/>
        <v>0</v>
      </c>
      <c r="R22" s="131">
        <f t="shared" ref="R22:U22" si="11">SUM(R18:R21)</f>
        <v>0</v>
      </c>
      <c r="S22" s="132">
        <f t="shared" si="11"/>
        <v>0</v>
      </c>
      <c r="T22" s="132">
        <f t="shared" si="11"/>
        <v>0</v>
      </c>
      <c r="U22" s="132">
        <f t="shared" si="11"/>
        <v>0</v>
      </c>
    </row>
    <row r="23" spans="1:41" ht="15.75" customHeight="1">
      <c r="A23" s="448" t="s">
        <v>122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</row>
    <row r="24" spans="1:41" ht="32.25" customHeight="1">
      <c r="A24" s="133" t="s">
        <v>123</v>
      </c>
      <c r="B24" s="134" t="s">
        <v>52</v>
      </c>
      <c r="C24" s="134"/>
      <c r="D24" s="135" t="s">
        <v>118</v>
      </c>
      <c r="E24" s="134"/>
      <c r="F24" s="134"/>
      <c r="G24" s="135">
        <v>4.5</v>
      </c>
      <c r="H24" s="136">
        <f t="shared" ref="H24:H25" si="12">G24*30</f>
        <v>135</v>
      </c>
      <c r="I24" s="137">
        <f t="shared" ref="I24:I25" si="13">J24+K24+L24</f>
        <v>0</v>
      </c>
      <c r="J24" s="138"/>
      <c r="K24" s="138"/>
      <c r="L24" s="138"/>
      <c r="M24" s="120">
        <f t="shared" ref="M24:M25" si="14">H24-I24</f>
        <v>135</v>
      </c>
      <c r="N24" s="139"/>
      <c r="O24" s="140"/>
      <c r="P24" s="141"/>
      <c r="Q24" s="14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 ht="15.75" customHeight="1">
      <c r="A25" s="83" t="s">
        <v>124</v>
      </c>
      <c r="B25" s="134" t="s">
        <v>53</v>
      </c>
      <c r="C25" s="143"/>
      <c r="D25" s="144" t="s">
        <v>125</v>
      </c>
      <c r="E25" s="145"/>
      <c r="F25" s="146"/>
      <c r="G25" s="147">
        <v>6</v>
      </c>
      <c r="H25" s="136">
        <f t="shared" si="12"/>
        <v>180</v>
      </c>
      <c r="I25" s="85">
        <f t="shared" si="13"/>
        <v>0</v>
      </c>
      <c r="J25" s="91"/>
      <c r="K25" s="91"/>
      <c r="L25" s="91"/>
      <c r="M25" s="148">
        <f t="shared" si="14"/>
        <v>180</v>
      </c>
      <c r="N25" s="149"/>
      <c r="O25" s="150"/>
      <c r="P25" s="151"/>
      <c r="Q25" s="152"/>
    </row>
    <row r="26" spans="1:41" ht="15.75" customHeight="1">
      <c r="A26" s="459" t="s">
        <v>126</v>
      </c>
      <c r="B26" s="421"/>
      <c r="C26" s="421"/>
      <c r="D26" s="421"/>
      <c r="E26" s="421"/>
      <c r="F26" s="422"/>
      <c r="G26" s="153">
        <f t="shared" ref="G26:Q26" si="15">SUM(G24:G25)</f>
        <v>10.5</v>
      </c>
      <c r="H26" s="154">
        <f t="shared" si="15"/>
        <v>315</v>
      </c>
      <c r="I26" s="154">
        <f t="shared" si="15"/>
        <v>0</v>
      </c>
      <c r="J26" s="154">
        <f t="shared" si="15"/>
        <v>0</v>
      </c>
      <c r="K26" s="154">
        <f t="shared" si="15"/>
        <v>0</v>
      </c>
      <c r="L26" s="154">
        <f t="shared" si="15"/>
        <v>0</v>
      </c>
      <c r="M26" s="154">
        <f t="shared" si="15"/>
        <v>315</v>
      </c>
      <c r="N26" s="155">
        <f t="shared" si="15"/>
        <v>0</v>
      </c>
      <c r="O26" s="155">
        <f t="shared" si="15"/>
        <v>0</v>
      </c>
      <c r="P26" s="155">
        <f t="shared" si="15"/>
        <v>0</v>
      </c>
      <c r="Q26" s="156">
        <f t="shared" si="15"/>
        <v>0</v>
      </c>
    </row>
    <row r="27" spans="1:41" ht="15.75" customHeight="1">
      <c r="A27" s="449" t="s">
        <v>127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</row>
    <row r="28" spans="1:41" ht="15.75" customHeight="1">
      <c r="A28" s="158" t="s">
        <v>128</v>
      </c>
      <c r="B28" s="159" t="s">
        <v>54</v>
      </c>
      <c r="C28" s="160">
        <v>3</v>
      </c>
      <c r="D28" s="161"/>
      <c r="E28" s="161"/>
      <c r="F28" s="162"/>
      <c r="G28" s="163">
        <v>24</v>
      </c>
      <c r="H28" s="164">
        <f>G28*30</f>
        <v>720</v>
      </c>
      <c r="I28" s="165">
        <f>J28+K28+L28</f>
        <v>0</v>
      </c>
      <c r="J28" s="166"/>
      <c r="K28" s="166"/>
      <c r="L28" s="166"/>
      <c r="M28" s="167">
        <f>H28-I28</f>
        <v>720</v>
      </c>
      <c r="N28" s="168"/>
      <c r="O28" s="169"/>
      <c r="P28" s="170"/>
      <c r="Q28" s="171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 ht="16.5" customHeight="1">
      <c r="A29" s="460" t="s">
        <v>129</v>
      </c>
      <c r="B29" s="402"/>
      <c r="C29" s="402"/>
      <c r="D29" s="402"/>
      <c r="E29" s="402"/>
      <c r="F29" s="405"/>
      <c r="G29" s="172">
        <f t="shared" ref="G29:Q29" si="16">SUM(G28)</f>
        <v>24</v>
      </c>
      <c r="H29" s="173">
        <f t="shared" si="16"/>
        <v>720</v>
      </c>
      <c r="I29" s="173">
        <f t="shared" si="16"/>
        <v>0</v>
      </c>
      <c r="J29" s="173">
        <f t="shared" si="16"/>
        <v>0</v>
      </c>
      <c r="K29" s="173">
        <f t="shared" si="16"/>
        <v>0</v>
      </c>
      <c r="L29" s="173">
        <f t="shared" si="16"/>
        <v>0</v>
      </c>
      <c r="M29" s="173">
        <f t="shared" si="16"/>
        <v>720</v>
      </c>
      <c r="N29" s="173">
        <f t="shared" si="16"/>
        <v>0</v>
      </c>
      <c r="O29" s="173">
        <f t="shared" si="16"/>
        <v>0</v>
      </c>
      <c r="P29" s="173">
        <f t="shared" si="16"/>
        <v>0</v>
      </c>
      <c r="Q29" s="174">
        <f t="shared" si="16"/>
        <v>0</v>
      </c>
    </row>
    <row r="30" spans="1:41" ht="16.5" customHeight="1">
      <c r="A30" s="461" t="s">
        <v>130</v>
      </c>
      <c r="B30" s="378"/>
      <c r="C30" s="378"/>
      <c r="D30" s="378"/>
      <c r="E30" s="378"/>
      <c r="F30" s="378"/>
      <c r="G30" s="176">
        <f t="shared" ref="G30:Q30" si="17">G29+G26+G22+G15</f>
        <v>65.5</v>
      </c>
      <c r="H30" s="177">
        <f t="shared" si="17"/>
        <v>1965</v>
      </c>
      <c r="I30" s="177">
        <f t="shared" si="17"/>
        <v>354</v>
      </c>
      <c r="J30" s="177">
        <f t="shared" si="17"/>
        <v>150</v>
      </c>
      <c r="K30" s="177">
        <f t="shared" si="17"/>
        <v>0</v>
      </c>
      <c r="L30" s="177">
        <f t="shared" si="17"/>
        <v>204</v>
      </c>
      <c r="M30" s="177">
        <f t="shared" si="17"/>
        <v>1611</v>
      </c>
      <c r="N30" s="177">
        <f t="shared" si="17"/>
        <v>14</v>
      </c>
      <c r="O30" s="177">
        <f t="shared" si="17"/>
        <v>8</v>
      </c>
      <c r="P30" s="177">
        <f t="shared" si="17"/>
        <v>8</v>
      </c>
      <c r="Q30" s="178">
        <f t="shared" si="17"/>
        <v>0</v>
      </c>
      <c r="R30" s="68">
        <f>30*G30</f>
        <v>1965</v>
      </c>
    </row>
    <row r="31" spans="1:41" ht="15.75" customHeight="1">
      <c r="A31" s="450" t="s">
        <v>131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</row>
    <row r="32" spans="1:41" ht="15.75" customHeight="1">
      <c r="A32" s="451" t="s">
        <v>132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2"/>
    </row>
    <row r="33" spans="1:21" ht="15.75" customHeight="1">
      <c r="A33" s="179" t="s">
        <v>133</v>
      </c>
      <c r="B33" s="180" t="s">
        <v>134</v>
      </c>
      <c r="C33" s="181"/>
      <c r="D33" s="182">
        <v>1</v>
      </c>
      <c r="E33" s="182"/>
      <c r="F33" s="183"/>
      <c r="G33" s="184">
        <v>3</v>
      </c>
      <c r="H33" s="184">
        <f t="shared" ref="H33:H35" si="18">G33*30</f>
        <v>90</v>
      </c>
      <c r="I33" s="185">
        <v>30</v>
      </c>
      <c r="J33" s="186">
        <v>15</v>
      </c>
      <c r="K33" s="186"/>
      <c r="L33" s="186">
        <v>15</v>
      </c>
      <c r="M33" s="187">
        <f t="shared" ref="M33:M34" si="19">H33-I33</f>
        <v>60</v>
      </c>
      <c r="N33" s="181">
        <v>2</v>
      </c>
      <c r="O33" s="188"/>
      <c r="P33" s="189"/>
      <c r="Q33" s="190"/>
    </row>
    <row r="34" spans="1:21" ht="15.75" customHeight="1">
      <c r="A34" s="191"/>
      <c r="B34" s="180" t="s">
        <v>135</v>
      </c>
      <c r="C34" s="181"/>
      <c r="D34" s="182"/>
      <c r="E34" s="182"/>
      <c r="F34" s="183"/>
      <c r="G34" s="184">
        <v>3</v>
      </c>
      <c r="H34" s="184">
        <f t="shared" si="18"/>
        <v>90</v>
      </c>
      <c r="I34" s="185">
        <v>30</v>
      </c>
      <c r="J34" s="186">
        <v>15</v>
      </c>
      <c r="K34" s="186"/>
      <c r="L34" s="186">
        <v>15</v>
      </c>
      <c r="M34" s="187">
        <f t="shared" si="19"/>
        <v>60</v>
      </c>
      <c r="N34" s="181">
        <v>2</v>
      </c>
      <c r="O34" s="192"/>
      <c r="P34" s="183"/>
      <c r="Q34" s="190"/>
    </row>
    <row r="35" spans="1:21" ht="15.75" customHeight="1">
      <c r="A35" s="191"/>
      <c r="B35" s="193" t="s">
        <v>136</v>
      </c>
      <c r="C35" s="50"/>
      <c r="D35" s="194"/>
      <c r="E35" s="194"/>
      <c r="F35" s="194"/>
      <c r="G35" s="184">
        <v>3</v>
      </c>
      <c r="H35" s="184">
        <f t="shared" si="18"/>
        <v>90</v>
      </c>
      <c r="I35" s="185"/>
      <c r="J35" s="186"/>
      <c r="K35" s="186"/>
      <c r="L35" s="186"/>
      <c r="M35" s="187"/>
      <c r="N35" s="181"/>
      <c r="O35" s="194"/>
      <c r="P35" s="194"/>
      <c r="Q35" s="50"/>
    </row>
    <row r="36" spans="1:21" ht="16.5" customHeight="1">
      <c r="A36" s="419" t="s">
        <v>137</v>
      </c>
      <c r="B36" s="402"/>
      <c r="C36" s="402"/>
      <c r="D36" s="402"/>
      <c r="E36" s="402"/>
      <c r="F36" s="405"/>
      <c r="G36" s="196">
        <f t="shared" ref="G36:Q36" si="20">G33</f>
        <v>3</v>
      </c>
      <c r="H36" s="197">
        <f t="shared" si="20"/>
        <v>90</v>
      </c>
      <c r="I36" s="197">
        <f t="shared" si="20"/>
        <v>30</v>
      </c>
      <c r="J36" s="197">
        <f t="shared" si="20"/>
        <v>15</v>
      </c>
      <c r="K36" s="197">
        <f t="shared" si="20"/>
        <v>0</v>
      </c>
      <c r="L36" s="197">
        <f t="shared" si="20"/>
        <v>15</v>
      </c>
      <c r="M36" s="197">
        <f t="shared" si="20"/>
        <v>60</v>
      </c>
      <c r="N36" s="197">
        <f t="shared" si="20"/>
        <v>2</v>
      </c>
      <c r="O36" s="197">
        <f t="shared" si="20"/>
        <v>0</v>
      </c>
      <c r="P36" s="197">
        <f t="shared" si="20"/>
        <v>0</v>
      </c>
      <c r="Q36" s="197">
        <f t="shared" si="20"/>
        <v>0</v>
      </c>
      <c r="R36" s="198">
        <f t="shared" ref="R36:U36" si="21">SUM(R33:R34)</f>
        <v>0</v>
      </c>
      <c r="S36" s="199">
        <f t="shared" si="21"/>
        <v>0</v>
      </c>
      <c r="T36" s="199">
        <f t="shared" si="21"/>
        <v>0</v>
      </c>
      <c r="U36" s="199">
        <f t="shared" si="21"/>
        <v>0</v>
      </c>
    </row>
    <row r="37" spans="1:21" ht="16.5" customHeight="1">
      <c r="A37" s="195"/>
      <c r="B37" s="200" t="s">
        <v>138</v>
      </c>
      <c r="C37" s="29"/>
      <c r="D37" s="26"/>
      <c r="E37" s="201"/>
      <c r="F37" s="202"/>
      <c r="G37" s="203"/>
      <c r="H37" s="29"/>
      <c r="I37" s="204"/>
      <c r="J37" s="26"/>
      <c r="K37" s="26"/>
      <c r="L37" s="26"/>
      <c r="M37" s="27"/>
      <c r="N37" s="205" t="s">
        <v>139</v>
      </c>
      <c r="O37" s="206" t="s">
        <v>139</v>
      </c>
      <c r="P37" s="206" t="s">
        <v>139</v>
      </c>
      <c r="Q37" s="207"/>
      <c r="R37" s="208"/>
      <c r="S37" s="208"/>
      <c r="T37" s="208"/>
      <c r="U37" s="208"/>
    </row>
    <row r="38" spans="1:21" ht="16.5" customHeight="1">
      <c r="A38" s="195"/>
      <c r="B38" s="209" t="s">
        <v>140</v>
      </c>
      <c r="C38" s="210"/>
      <c r="D38" s="211"/>
      <c r="E38" s="211"/>
      <c r="F38" s="212"/>
      <c r="G38" s="213"/>
      <c r="H38" s="210"/>
      <c r="I38" s="214"/>
      <c r="J38" s="215"/>
      <c r="K38" s="215"/>
      <c r="L38" s="215"/>
      <c r="M38" s="216"/>
      <c r="N38" s="217"/>
      <c r="O38" s="218"/>
      <c r="P38" s="218"/>
      <c r="Q38" s="207"/>
      <c r="R38" s="208"/>
      <c r="S38" s="208"/>
      <c r="T38" s="208"/>
      <c r="U38" s="208"/>
    </row>
    <row r="39" spans="1:21" ht="15.75" customHeight="1">
      <c r="A39" s="451" t="s">
        <v>141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2"/>
    </row>
    <row r="40" spans="1:21" ht="15.75" customHeight="1">
      <c r="A40" s="179" t="s">
        <v>142</v>
      </c>
      <c r="B40" s="180" t="s">
        <v>143</v>
      </c>
      <c r="C40" s="181">
        <v>1</v>
      </c>
      <c r="D40" s="182"/>
      <c r="E40" s="182"/>
      <c r="F40" s="183"/>
      <c r="G40" s="184">
        <v>5</v>
      </c>
      <c r="H40" s="184">
        <f t="shared" ref="H40:H49" si="22">G40*30</f>
        <v>150</v>
      </c>
      <c r="I40" s="185">
        <f t="shared" ref="I40:I49" si="23">J40+K40+L40</f>
        <v>60</v>
      </c>
      <c r="J40" s="186">
        <v>30</v>
      </c>
      <c r="K40" s="186"/>
      <c r="L40" s="186">
        <v>30</v>
      </c>
      <c r="M40" s="187">
        <f t="shared" ref="M40:M49" si="24">H40-I40</f>
        <v>90</v>
      </c>
      <c r="N40" s="181">
        <v>4</v>
      </c>
      <c r="O40" s="188"/>
      <c r="P40" s="189"/>
      <c r="Q40" s="190"/>
    </row>
    <row r="41" spans="1:21" ht="15.75" customHeight="1">
      <c r="A41" s="191"/>
      <c r="B41" s="180" t="s">
        <v>144</v>
      </c>
      <c r="C41" s="181"/>
      <c r="D41" s="182"/>
      <c r="E41" s="182"/>
      <c r="F41" s="183"/>
      <c r="G41" s="184">
        <v>5</v>
      </c>
      <c r="H41" s="184">
        <f t="shared" si="22"/>
        <v>150</v>
      </c>
      <c r="I41" s="185">
        <f t="shared" si="23"/>
        <v>60</v>
      </c>
      <c r="J41" s="186">
        <v>30</v>
      </c>
      <c r="K41" s="186"/>
      <c r="L41" s="186">
        <v>30</v>
      </c>
      <c r="M41" s="187">
        <f t="shared" si="24"/>
        <v>90</v>
      </c>
      <c r="N41" s="181">
        <v>4</v>
      </c>
      <c r="O41" s="192"/>
      <c r="P41" s="183"/>
      <c r="Q41" s="190"/>
    </row>
    <row r="42" spans="1:21" ht="15.75" customHeight="1">
      <c r="A42" s="179" t="s">
        <v>145</v>
      </c>
      <c r="B42" s="180" t="s">
        <v>146</v>
      </c>
      <c r="C42" s="181"/>
      <c r="D42" s="182" t="s">
        <v>100</v>
      </c>
      <c r="E42" s="182"/>
      <c r="F42" s="183"/>
      <c r="G42" s="184">
        <v>4</v>
      </c>
      <c r="H42" s="184">
        <f t="shared" si="22"/>
        <v>120</v>
      </c>
      <c r="I42" s="185">
        <f t="shared" si="23"/>
        <v>45</v>
      </c>
      <c r="J42" s="186">
        <v>30</v>
      </c>
      <c r="K42" s="186"/>
      <c r="L42" s="186">
        <v>15</v>
      </c>
      <c r="M42" s="187">
        <f t="shared" si="24"/>
        <v>75</v>
      </c>
      <c r="N42" s="181">
        <v>3</v>
      </c>
      <c r="O42" s="188"/>
      <c r="P42" s="189"/>
      <c r="Q42" s="190"/>
    </row>
    <row r="43" spans="1:21" ht="15.75" customHeight="1">
      <c r="A43" s="191"/>
      <c r="B43" s="180" t="s">
        <v>147</v>
      </c>
      <c r="C43" s="181"/>
      <c r="D43" s="182"/>
      <c r="E43" s="182"/>
      <c r="F43" s="183"/>
      <c r="G43" s="184">
        <v>4</v>
      </c>
      <c r="H43" s="184">
        <f t="shared" si="22"/>
        <v>120</v>
      </c>
      <c r="I43" s="185">
        <f t="shared" si="23"/>
        <v>45</v>
      </c>
      <c r="J43" s="186">
        <v>30</v>
      </c>
      <c r="K43" s="186"/>
      <c r="L43" s="186">
        <v>15</v>
      </c>
      <c r="M43" s="187">
        <f t="shared" si="24"/>
        <v>75</v>
      </c>
      <c r="N43" s="181">
        <v>3</v>
      </c>
      <c r="O43" s="192"/>
      <c r="P43" s="183"/>
      <c r="Q43" s="190"/>
    </row>
    <row r="44" spans="1:21" ht="15.75" customHeight="1">
      <c r="A44" s="179" t="s">
        <v>148</v>
      </c>
      <c r="B44" s="180" t="s">
        <v>149</v>
      </c>
      <c r="C44" s="181"/>
      <c r="D44" s="182" t="s">
        <v>118</v>
      </c>
      <c r="E44" s="182"/>
      <c r="F44" s="183"/>
      <c r="G44" s="184">
        <v>4</v>
      </c>
      <c r="H44" s="184">
        <f t="shared" si="22"/>
        <v>120</v>
      </c>
      <c r="I44" s="185">
        <f t="shared" si="23"/>
        <v>54</v>
      </c>
      <c r="J44" s="186">
        <v>36</v>
      </c>
      <c r="K44" s="186"/>
      <c r="L44" s="186">
        <v>18</v>
      </c>
      <c r="M44" s="187">
        <f t="shared" si="24"/>
        <v>66</v>
      </c>
      <c r="N44" s="181"/>
      <c r="O44" s="188">
        <v>3</v>
      </c>
      <c r="P44" s="189">
        <v>3</v>
      </c>
      <c r="Q44" s="190"/>
    </row>
    <row r="45" spans="1:21" ht="15.75" customHeight="1">
      <c r="A45" s="191"/>
      <c r="B45" s="180" t="s">
        <v>150</v>
      </c>
      <c r="C45" s="181"/>
      <c r="D45" s="182"/>
      <c r="E45" s="182"/>
      <c r="F45" s="183"/>
      <c r="G45" s="184">
        <v>4</v>
      </c>
      <c r="H45" s="184">
        <f t="shared" si="22"/>
        <v>120</v>
      </c>
      <c r="I45" s="185">
        <f t="shared" si="23"/>
        <v>54</v>
      </c>
      <c r="J45" s="186">
        <v>36</v>
      </c>
      <c r="K45" s="186"/>
      <c r="L45" s="186">
        <v>18</v>
      </c>
      <c r="M45" s="187">
        <f t="shared" si="24"/>
        <v>66</v>
      </c>
      <c r="N45" s="181"/>
      <c r="O45" s="188">
        <v>3</v>
      </c>
      <c r="P45" s="189">
        <v>3</v>
      </c>
      <c r="Q45" s="190"/>
    </row>
    <row r="46" spans="1:21" ht="15.75" customHeight="1">
      <c r="A46" s="179" t="s">
        <v>151</v>
      </c>
      <c r="B46" s="180" t="s">
        <v>152</v>
      </c>
      <c r="C46" s="181"/>
      <c r="D46" s="182" t="s">
        <v>118</v>
      </c>
      <c r="E46" s="182"/>
      <c r="F46" s="183"/>
      <c r="G46" s="184">
        <v>4</v>
      </c>
      <c r="H46" s="184">
        <f t="shared" si="22"/>
        <v>120</v>
      </c>
      <c r="I46" s="185">
        <f t="shared" si="23"/>
        <v>72</v>
      </c>
      <c r="J46" s="186">
        <v>36</v>
      </c>
      <c r="K46" s="186"/>
      <c r="L46" s="186">
        <v>36</v>
      </c>
      <c r="M46" s="187">
        <f t="shared" si="24"/>
        <v>48</v>
      </c>
      <c r="N46" s="181"/>
      <c r="O46" s="188">
        <v>4</v>
      </c>
      <c r="P46" s="189">
        <v>4</v>
      </c>
      <c r="Q46" s="190"/>
    </row>
    <row r="47" spans="1:21" ht="15.75" customHeight="1">
      <c r="A47" s="191"/>
      <c r="B47" s="180" t="s">
        <v>153</v>
      </c>
      <c r="C47" s="181"/>
      <c r="D47" s="182"/>
      <c r="E47" s="182"/>
      <c r="F47" s="183"/>
      <c r="G47" s="184">
        <v>4</v>
      </c>
      <c r="H47" s="184">
        <f t="shared" si="22"/>
        <v>120</v>
      </c>
      <c r="I47" s="185">
        <f t="shared" si="23"/>
        <v>72</v>
      </c>
      <c r="J47" s="186">
        <v>36</v>
      </c>
      <c r="K47" s="186"/>
      <c r="L47" s="186">
        <v>36</v>
      </c>
      <c r="M47" s="187">
        <f t="shared" si="24"/>
        <v>48</v>
      </c>
      <c r="N47" s="181"/>
      <c r="O47" s="188">
        <v>3</v>
      </c>
      <c r="P47" s="189">
        <v>3</v>
      </c>
      <c r="Q47" s="190"/>
    </row>
    <row r="48" spans="1:21" ht="15.75" customHeight="1">
      <c r="A48" s="179" t="s">
        <v>154</v>
      </c>
      <c r="B48" s="180" t="s">
        <v>155</v>
      </c>
      <c r="C48" s="181">
        <v>2</v>
      </c>
      <c r="D48" s="182"/>
      <c r="E48" s="182"/>
      <c r="F48" s="183"/>
      <c r="G48" s="184">
        <v>4.5</v>
      </c>
      <c r="H48" s="184">
        <f t="shared" si="22"/>
        <v>135</v>
      </c>
      <c r="I48" s="185">
        <f t="shared" si="23"/>
        <v>54</v>
      </c>
      <c r="J48" s="186">
        <v>18</v>
      </c>
      <c r="K48" s="186"/>
      <c r="L48" s="186">
        <v>36</v>
      </c>
      <c r="M48" s="187">
        <f t="shared" si="24"/>
        <v>81</v>
      </c>
      <c r="N48" s="181"/>
      <c r="O48" s="188">
        <v>3</v>
      </c>
      <c r="P48" s="189">
        <v>3</v>
      </c>
      <c r="Q48" s="190"/>
    </row>
    <row r="49" spans="1:41" ht="15.75" customHeight="1">
      <c r="A49" s="191"/>
      <c r="B49" s="180" t="s">
        <v>156</v>
      </c>
      <c r="C49" s="181"/>
      <c r="D49" s="182"/>
      <c r="E49" s="182"/>
      <c r="F49" s="183"/>
      <c r="G49" s="184">
        <v>4.5</v>
      </c>
      <c r="H49" s="184">
        <f t="shared" si="22"/>
        <v>135</v>
      </c>
      <c r="I49" s="185">
        <f t="shared" si="23"/>
        <v>54</v>
      </c>
      <c r="J49" s="186">
        <v>18</v>
      </c>
      <c r="K49" s="186"/>
      <c r="L49" s="186">
        <v>36</v>
      </c>
      <c r="M49" s="187">
        <f t="shared" si="24"/>
        <v>81</v>
      </c>
      <c r="N49" s="181"/>
      <c r="O49" s="188">
        <v>3</v>
      </c>
      <c r="P49" s="189">
        <v>3</v>
      </c>
      <c r="Q49" s="190"/>
    </row>
    <row r="50" spans="1:41" ht="16.5" customHeight="1">
      <c r="A50" s="420" t="s">
        <v>157</v>
      </c>
      <c r="B50" s="421"/>
      <c r="C50" s="421"/>
      <c r="D50" s="421"/>
      <c r="E50" s="421"/>
      <c r="F50" s="422"/>
      <c r="G50" s="128">
        <f t="shared" ref="G50:P50" si="25">G40+G42+G44+G46+G48</f>
        <v>21.5</v>
      </c>
      <c r="H50" s="129">
        <f t="shared" si="25"/>
        <v>645</v>
      </c>
      <c r="I50" s="129">
        <f t="shared" si="25"/>
        <v>285</v>
      </c>
      <c r="J50" s="129">
        <f t="shared" si="25"/>
        <v>150</v>
      </c>
      <c r="K50" s="129">
        <f t="shared" si="25"/>
        <v>0</v>
      </c>
      <c r="L50" s="129">
        <f t="shared" si="25"/>
        <v>135</v>
      </c>
      <c r="M50" s="129">
        <f t="shared" si="25"/>
        <v>360</v>
      </c>
      <c r="N50" s="129">
        <f t="shared" si="25"/>
        <v>7</v>
      </c>
      <c r="O50" s="129">
        <f t="shared" si="25"/>
        <v>10</v>
      </c>
      <c r="P50" s="129">
        <f t="shared" si="25"/>
        <v>10</v>
      </c>
      <c r="Q50" s="130">
        <f t="shared" ref="Q50:U50" si="26">SUM(Q40:Q49)</f>
        <v>0</v>
      </c>
      <c r="R50" s="131">
        <f t="shared" si="26"/>
        <v>0</v>
      </c>
      <c r="S50" s="132">
        <f t="shared" si="26"/>
        <v>0</v>
      </c>
      <c r="T50" s="132">
        <f t="shared" si="26"/>
        <v>0</v>
      </c>
      <c r="U50" s="132">
        <f t="shared" si="26"/>
        <v>0</v>
      </c>
    </row>
    <row r="51" spans="1:41" ht="15.75" customHeight="1">
      <c r="A51" s="423" t="s">
        <v>158</v>
      </c>
      <c r="B51" s="421"/>
      <c r="C51" s="421"/>
      <c r="D51" s="421"/>
      <c r="E51" s="421"/>
      <c r="F51" s="422"/>
      <c r="G51" s="219">
        <f t="shared" ref="G51:U51" si="27">G50+G36</f>
        <v>24.5</v>
      </c>
      <c r="H51" s="220">
        <f t="shared" si="27"/>
        <v>735</v>
      </c>
      <c r="I51" s="220">
        <f t="shared" si="27"/>
        <v>315</v>
      </c>
      <c r="J51" s="220">
        <f t="shared" si="27"/>
        <v>165</v>
      </c>
      <c r="K51" s="220">
        <f t="shared" si="27"/>
        <v>0</v>
      </c>
      <c r="L51" s="220">
        <f t="shared" si="27"/>
        <v>150</v>
      </c>
      <c r="M51" s="220">
        <f t="shared" si="27"/>
        <v>420</v>
      </c>
      <c r="N51" s="129">
        <f t="shared" si="27"/>
        <v>9</v>
      </c>
      <c r="O51" s="129">
        <f t="shared" si="27"/>
        <v>10</v>
      </c>
      <c r="P51" s="129">
        <f t="shared" si="27"/>
        <v>10</v>
      </c>
      <c r="Q51" s="130">
        <f t="shared" si="27"/>
        <v>0</v>
      </c>
      <c r="R51" s="131">
        <f t="shared" si="27"/>
        <v>0</v>
      </c>
      <c r="S51" s="132">
        <f t="shared" si="27"/>
        <v>0</v>
      </c>
      <c r="T51" s="132">
        <f t="shared" si="27"/>
        <v>0</v>
      </c>
      <c r="U51" s="132">
        <f t="shared" si="27"/>
        <v>0</v>
      </c>
    </row>
    <row r="52" spans="1:41" ht="15.75" customHeight="1">
      <c r="A52" s="424" t="s">
        <v>159</v>
      </c>
      <c r="B52" s="402"/>
      <c r="C52" s="402"/>
      <c r="D52" s="402"/>
      <c r="E52" s="402"/>
      <c r="F52" s="405"/>
      <c r="G52" s="220">
        <f t="shared" ref="G52:M52" si="28">G51+G30</f>
        <v>90</v>
      </c>
      <c r="H52" s="220">
        <f t="shared" si="28"/>
        <v>2700</v>
      </c>
      <c r="I52" s="220">
        <f t="shared" si="28"/>
        <v>669</v>
      </c>
      <c r="J52" s="220">
        <f t="shared" si="28"/>
        <v>315</v>
      </c>
      <c r="K52" s="220">
        <f t="shared" si="28"/>
        <v>0</v>
      </c>
      <c r="L52" s="220">
        <f t="shared" si="28"/>
        <v>354</v>
      </c>
      <c r="M52" s="220">
        <f t="shared" si="28"/>
        <v>2031</v>
      </c>
      <c r="N52" s="129">
        <f t="shared" ref="N52:Q52" si="29">N30+N51</f>
        <v>23</v>
      </c>
      <c r="O52" s="129">
        <f t="shared" si="29"/>
        <v>18</v>
      </c>
      <c r="P52" s="129">
        <f t="shared" si="29"/>
        <v>18</v>
      </c>
      <c r="Q52" s="130">
        <f t="shared" si="29"/>
        <v>0</v>
      </c>
      <c r="R52" s="68"/>
      <c r="S52" s="68"/>
      <c r="T52" s="221">
        <v>22</v>
      </c>
      <c r="U52" s="221">
        <v>22</v>
      </c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</row>
    <row r="53" spans="1:41" ht="15.75" customHeight="1">
      <c r="A53" s="425" t="s">
        <v>160</v>
      </c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2"/>
      <c r="N53" s="129">
        <f t="shared" ref="N53:U53" si="30">N52</f>
        <v>23</v>
      </c>
      <c r="O53" s="129">
        <f t="shared" si="30"/>
        <v>18</v>
      </c>
      <c r="P53" s="129">
        <f t="shared" si="30"/>
        <v>18</v>
      </c>
      <c r="Q53" s="130">
        <f t="shared" si="30"/>
        <v>0</v>
      </c>
      <c r="R53" s="131">
        <f t="shared" si="30"/>
        <v>0</v>
      </c>
      <c r="S53" s="132">
        <f t="shared" si="30"/>
        <v>0</v>
      </c>
      <c r="T53" s="132">
        <f t="shared" si="30"/>
        <v>22</v>
      </c>
      <c r="U53" s="132">
        <f t="shared" si="30"/>
        <v>22</v>
      </c>
    </row>
    <row r="54" spans="1:41" ht="15.75" customHeight="1">
      <c r="A54" s="425" t="s">
        <v>161</v>
      </c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2"/>
      <c r="N54" s="129">
        <v>3</v>
      </c>
      <c r="O54" s="222"/>
      <c r="P54" s="223">
        <v>3</v>
      </c>
      <c r="Q54" s="224"/>
      <c r="S54" s="225"/>
      <c r="T54" s="225"/>
      <c r="U54" s="225"/>
    </row>
    <row r="55" spans="1:41" ht="15.75" customHeight="1">
      <c r="A55" s="425" t="s">
        <v>162</v>
      </c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2"/>
      <c r="N55" s="177">
        <v>5</v>
      </c>
      <c r="O55" s="226"/>
      <c r="P55" s="227">
        <v>5</v>
      </c>
      <c r="Q55" s="228">
        <v>1</v>
      </c>
      <c r="S55" s="225"/>
      <c r="T55" s="225"/>
      <c r="U55" s="225"/>
    </row>
    <row r="56" spans="1:41" ht="15.75" customHeight="1">
      <c r="A56" s="425" t="s">
        <v>163</v>
      </c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2"/>
      <c r="N56" s="229"/>
      <c r="O56" s="230"/>
      <c r="P56" s="230"/>
      <c r="Q56" s="231"/>
      <c r="S56" s="225"/>
      <c r="T56" s="225"/>
      <c r="U56" s="225"/>
    </row>
    <row r="57" spans="1:41" ht="15.75" customHeight="1">
      <c r="A57" s="429" t="s">
        <v>164</v>
      </c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86"/>
      <c r="N57" s="232"/>
      <c r="O57" s="230"/>
      <c r="P57" s="230"/>
      <c r="Q57" s="233"/>
      <c r="S57" s="225"/>
      <c r="T57" s="225"/>
      <c r="U57" s="225"/>
    </row>
    <row r="58" spans="1:41" ht="15.75" customHeight="1">
      <c r="A58" s="430" t="s">
        <v>165</v>
      </c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2"/>
      <c r="N58" s="431" t="s">
        <v>166</v>
      </c>
      <c r="O58" s="334"/>
      <c r="P58" s="387"/>
      <c r="Q58" s="234">
        <f>G30/G52*100</f>
        <v>72.777777777777771</v>
      </c>
      <c r="R58" s="235">
        <f>SUM(N58:Q58)</f>
        <v>72.777777777777771</v>
      </c>
      <c r="S58" s="225"/>
      <c r="T58" s="225"/>
      <c r="U58" s="225"/>
    </row>
    <row r="59" spans="1:41" ht="15.75" customHeight="1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432" t="s">
        <v>167</v>
      </c>
      <c r="O59" s="348"/>
      <c r="P59" s="349"/>
      <c r="Q59" s="237">
        <f>100-Q58</f>
        <v>27.222222222222229</v>
      </c>
      <c r="R59" s="225"/>
      <c r="S59" s="225"/>
      <c r="T59" s="225"/>
      <c r="U59" s="225"/>
    </row>
    <row r="60" spans="1:41" ht="15.75" customHeight="1">
      <c r="Q60" s="238"/>
    </row>
    <row r="61" spans="1:41" ht="15.75" customHeight="1"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Q61" s="238"/>
    </row>
    <row r="62" spans="1:41" ht="15.75" customHeight="1">
      <c r="B62" s="239" t="s">
        <v>168</v>
      </c>
      <c r="C62" s="239"/>
      <c r="D62" s="426"/>
      <c r="E62" s="344"/>
      <c r="F62" s="344"/>
      <c r="G62" s="344"/>
      <c r="H62" s="239"/>
      <c r="I62" s="427" t="s">
        <v>169</v>
      </c>
      <c r="J62" s="334"/>
      <c r="K62" s="334"/>
      <c r="Q62" s="238"/>
    </row>
    <row r="63" spans="1:41" ht="15.75" customHeight="1">
      <c r="Q63" s="238"/>
    </row>
    <row r="64" spans="1:41" ht="15.75" customHeight="1">
      <c r="B64" s="239" t="s">
        <v>170</v>
      </c>
      <c r="C64" s="239"/>
      <c r="D64" s="426"/>
      <c r="E64" s="344"/>
      <c r="F64" s="344"/>
      <c r="G64" s="344"/>
      <c r="H64" s="239"/>
      <c r="I64" s="427" t="s">
        <v>171</v>
      </c>
      <c r="J64" s="334"/>
      <c r="K64" s="334"/>
      <c r="Q64" s="238"/>
    </row>
    <row r="65" spans="1:41" ht="15.75" customHeight="1">
      <c r="Q65" s="238"/>
    </row>
    <row r="66" spans="1:41" ht="15.75" customHeight="1">
      <c r="B66" s="239" t="s">
        <v>172</v>
      </c>
      <c r="C66" s="239"/>
      <c r="D66" s="426"/>
      <c r="E66" s="344"/>
      <c r="F66" s="344"/>
      <c r="G66" s="344"/>
      <c r="H66" s="239"/>
      <c r="I66" s="427" t="s">
        <v>171</v>
      </c>
      <c r="J66" s="334"/>
      <c r="K66" s="334"/>
      <c r="Q66" s="238"/>
    </row>
    <row r="67" spans="1:41" ht="15.75" customHeight="1">
      <c r="B67" s="241"/>
      <c r="C67" s="428"/>
      <c r="D67" s="334"/>
      <c r="E67" s="334"/>
      <c r="F67" s="334"/>
      <c r="G67" s="334"/>
      <c r="H67" s="334"/>
      <c r="I67" s="334"/>
      <c r="J67" s="334"/>
      <c r="K67" s="334"/>
      <c r="L67" s="243"/>
      <c r="M67" s="243"/>
      <c r="Q67" s="238"/>
    </row>
    <row r="68" spans="1:41" ht="15.75" customHeight="1">
      <c r="A68" s="34"/>
      <c r="B68" s="225"/>
      <c r="C68" s="244"/>
      <c r="D68" s="245"/>
      <c r="E68" s="245"/>
      <c r="F68" s="244"/>
      <c r="G68" s="244"/>
      <c r="H68" s="244"/>
      <c r="I68" s="225"/>
      <c r="J68" s="225"/>
      <c r="K68" s="225"/>
      <c r="L68" s="225"/>
      <c r="M68" s="225"/>
      <c r="N68" s="225"/>
      <c r="O68" s="225"/>
      <c r="P68" s="225"/>
      <c r="Q68" s="246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</row>
    <row r="69" spans="1:41" ht="15.75" customHeight="1">
      <c r="A69" s="34"/>
      <c r="B69" s="69"/>
      <c r="C69" s="245"/>
      <c r="D69" s="245"/>
      <c r="E69" s="245"/>
      <c r="F69" s="245"/>
      <c r="G69" s="245"/>
      <c r="H69" s="245"/>
      <c r="I69" s="69"/>
      <c r="J69" s="69"/>
      <c r="K69" s="69"/>
      <c r="L69" s="69"/>
      <c r="M69" s="69"/>
      <c r="N69" s="69"/>
      <c r="O69" s="69"/>
      <c r="P69" s="69"/>
      <c r="Q69" s="247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</row>
    <row r="70" spans="1:41" ht="15.75" customHeight="1">
      <c r="A70" s="34"/>
      <c r="B70" s="69"/>
      <c r="C70" s="245"/>
      <c r="D70" s="245"/>
      <c r="E70" s="245"/>
      <c r="F70" s="245"/>
      <c r="G70" s="245"/>
      <c r="H70" s="245"/>
      <c r="I70" s="69"/>
      <c r="J70" s="69"/>
      <c r="K70" s="69"/>
      <c r="L70" s="69"/>
      <c r="M70" s="69"/>
      <c r="N70" s="69"/>
      <c r="O70" s="69"/>
      <c r="P70" s="69"/>
      <c r="Q70" s="247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</row>
    <row r="71" spans="1:41" ht="15.75" customHeight="1">
      <c r="A71" s="34"/>
      <c r="B71" s="69"/>
      <c r="C71" s="245"/>
      <c r="D71" s="245"/>
      <c r="E71" s="245"/>
      <c r="F71" s="245"/>
      <c r="G71" s="245"/>
      <c r="H71" s="245"/>
      <c r="I71" s="69"/>
      <c r="J71" s="69"/>
      <c r="K71" s="69"/>
      <c r="L71" s="69"/>
      <c r="M71" s="69"/>
      <c r="N71" s="69"/>
      <c r="O71" s="69"/>
      <c r="P71" s="69"/>
      <c r="Q71" s="247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</row>
    <row r="72" spans="1:41" ht="15.75" customHeight="1">
      <c r="A72" s="34"/>
      <c r="B72" s="69"/>
      <c r="C72" s="245"/>
      <c r="D72" s="245"/>
      <c r="E72" s="245"/>
      <c r="F72" s="245"/>
      <c r="G72" s="245"/>
      <c r="H72" s="245"/>
      <c r="I72" s="69"/>
      <c r="J72" s="69"/>
      <c r="K72" s="69"/>
      <c r="L72" s="69"/>
      <c r="M72" s="69"/>
      <c r="N72" s="69"/>
      <c r="O72" s="69"/>
      <c r="P72" s="69"/>
      <c r="Q72" s="247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</row>
    <row r="73" spans="1:41" ht="15.75" customHeight="1">
      <c r="A73" s="34"/>
      <c r="B73" s="69"/>
      <c r="C73" s="245"/>
      <c r="D73" s="245"/>
      <c r="E73" s="245"/>
      <c r="F73" s="245"/>
      <c r="G73" s="245"/>
      <c r="H73" s="245"/>
      <c r="I73" s="69"/>
      <c r="J73" s="69"/>
      <c r="K73" s="69"/>
      <c r="L73" s="69"/>
      <c r="M73" s="69"/>
      <c r="N73" s="69"/>
      <c r="O73" s="69"/>
      <c r="P73" s="69"/>
      <c r="Q73" s="247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</row>
    <row r="74" spans="1:41" ht="15.75" customHeight="1">
      <c r="A74" s="34"/>
      <c r="B74" s="69"/>
      <c r="C74" s="245"/>
      <c r="D74" s="245"/>
      <c r="E74" s="245"/>
      <c r="F74" s="245"/>
      <c r="G74" s="245"/>
      <c r="H74" s="245"/>
      <c r="I74" s="69"/>
      <c r="J74" s="69"/>
      <c r="K74" s="69"/>
      <c r="L74" s="69"/>
      <c r="M74" s="69"/>
      <c r="N74" s="69"/>
      <c r="O74" s="69"/>
      <c r="P74" s="69"/>
      <c r="Q74" s="247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</row>
    <row r="75" spans="1:41" ht="15.75" customHeight="1">
      <c r="A75" s="34"/>
      <c r="B75" s="69"/>
      <c r="C75" s="245"/>
      <c r="D75" s="245"/>
      <c r="E75" s="245"/>
      <c r="F75" s="245"/>
      <c r="G75" s="245"/>
      <c r="H75" s="245"/>
      <c r="I75" s="69"/>
      <c r="J75" s="69"/>
      <c r="K75" s="69"/>
      <c r="L75" s="69"/>
      <c r="M75" s="69"/>
      <c r="N75" s="69"/>
      <c r="O75" s="69"/>
      <c r="P75" s="69"/>
      <c r="Q75" s="247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</row>
    <row r="76" spans="1:41" ht="15.75" customHeight="1">
      <c r="A76" s="34"/>
      <c r="B76" s="69"/>
      <c r="C76" s="245"/>
      <c r="D76" s="245"/>
      <c r="E76" s="245"/>
      <c r="F76" s="245"/>
      <c r="G76" s="245"/>
      <c r="H76" s="245"/>
      <c r="I76" s="69"/>
      <c r="J76" s="69"/>
      <c r="K76" s="69"/>
      <c r="L76" s="69"/>
      <c r="M76" s="69"/>
      <c r="N76" s="69"/>
      <c r="O76" s="69"/>
      <c r="P76" s="69"/>
      <c r="Q76" s="247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</row>
    <row r="77" spans="1:41" ht="15.75" customHeight="1">
      <c r="A77" s="34"/>
      <c r="B77" s="69"/>
      <c r="C77" s="245"/>
      <c r="D77" s="245"/>
      <c r="E77" s="245"/>
      <c r="F77" s="245"/>
      <c r="G77" s="245"/>
      <c r="H77" s="245"/>
      <c r="I77" s="69"/>
      <c r="J77" s="69"/>
      <c r="K77" s="69"/>
      <c r="L77" s="69"/>
      <c r="M77" s="69"/>
      <c r="N77" s="69"/>
      <c r="O77" s="69"/>
      <c r="P77" s="69"/>
      <c r="Q77" s="247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</row>
    <row r="78" spans="1:41" ht="15.75" customHeight="1">
      <c r="A78" s="34"/>
      <c r="B78" s="69"/>
      <c r="C78" s="245"/>
      <c r="D78" s="245"/>
      <c r="E78" s="245"/>
      <c r="F78" s="245"/>
      <c r="G78" s="245"/>
      <c r="H78" s="245"/>
      <c r="I78" s="69"/>
      <c r="J78" s="69"/>
      <c r="K78" s="69"/>
      <c r="L78" s="69"/>
      <c r="M78" s="69"/>
      <c r="N78" s="69"/>
      <c r="O78" s="69"/>
      <c r="P78" s="69"/>
      <c r="Q78" s="247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</row>
    <row r="79" spans="1:41" ht="15.75" customHeight="1">
      <c r="A79" s="34"/>
      <c r="B79" s="69"/>
      <c r="C79" s="245"/>
      <c r="D79" s="245"/>
      <c r="E79" s="245"/>
      <c r="F79" s="245"/>
      <c r="G79" s="245"/>
      <c r="H79" s="245"/>
      <c r="I79" s="69"/>
      <c r="J79" s="69"/>
      <c r="K79" s="69"/>
      <c r="L79" s="69"/>
      <c r="M79" s="69"/>
      <c r="N79" s="69"/>
      <c r="O79" s="69"/>
      <c r="P79" s="69"/>
      <c r="Q79" s="247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</row>
    <row r="80" spans="1:41" ht="15.75" customHeight="1">
      <c r="A80" s="34"/>
      <c r="B80" s="69"/>
      <c r="C80" s="245"/>
      <c r="D80" s="245"/>
      <c r="E80" s="245"/>
      <c r="F80" s="245"/>
      <c r="G80" s="245"/>
      <c r="H80" s="245"/>
      <c r="I80" s="69"/>
      <c r="J80" s="69"/>
      <c r="K80" s="69"/>
      <c r="L80" s="69"/>
      <c r="M80" s="69"/>
      <c r="N80" s="69"/>
      <c r="O80" s="69"/>
      <c r="P80" s="69"/>
      <c r="Q80" s="247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</row>
    <row r="81" spans="1:41" ht="15.75" customHeight="1">
      <c r="A81" s="34"/>
      <c r="B81" s="69"/>
      <c r="C81" s="245"/>
      <c r="D81" s="245"/>
      <c r="E81" s="245"/>
      <c r="F81" s="245"/>
      <c r="G81" s="245"/>
      <c r="H81" s="245"/>
      <c r="I81" s="69"/>
      <c r="J81" s="69"/>
      <c r="K81" s="69"/>
      <c r="L81" s="69"/>
      <c r="M81" s="69"/>
      <c r="N81" s="69"/>
      <c r="O81" s="69"/>
      <c r="P81" s="69"/>
      <c r="Q81" s="247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</row>
    <row r="82" spans="1:41" ht="15.75" customHeight="1">
      <c r="A82" s="34"/>
      <c r="B82" s="69"/>
      <c r="C82" s="245"/>
      <c r="D82" s="245"/>
      <c r="E82" s="245"/>
      <c r="F82" s="245"/>
      <c r="G82" s="245"/>
      <c r="H82" s="245"/>
      <c r="I82" s="69"/>
      <c r="J82" s="69"/>
      <c r="K82" s="69"/>
      <c r="L82" s="69"/>
      <c r="M82" s="69"/>
      <c r="N82" s="69"/>
      <c r="O82" s="69"/>
      <c r="P82" s="69"/>
      <c r="Q82" s="247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</row>
    <row r="83" spans="1:41" ht="15.75" customHeight="1">
      <c r="A83" s="34"/>
      <c r="B83" s="69"/>
      <c r="C83" s="245"/>
      <c r="D83" s="245"/>
      <c r="E83" s="245"/>
      <c r="F83" s="245"/>
      <c r="G83" s="245"/>
      <c r="H83" s="245"/>
      <c r="I83" s="69"/>
      <c r="J83" s="69"/>
      <c r="K83" s="69"/>
      <c r="L83" s="69"/>
      <c r="M83" s="69"/>
      <c r="N83" s="69"/>
      <c r="O83" s="69"/>
      <c r="P83" s="69"/>
      <c r="Q83" s="247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</row>
    <row r="84" spans="1:41" ht="15.75" customHeight="1">
      <c r="A84" s="34"/>
      <c r="B84" s="69"/>
      <c r="C84" s="245"/>
      <c r="D84" s="245"/>
      <c r="E84" s="245"/>
      <c r="F84" s="245"/>
      <c r="G84" s="245"/>
      <c r="H84" s="245"/>
      <c r="I84" s="69"/>
      <c r="J84" s="69"/>
      <c r="K84" s="69"/>
      <c r="L84" s="69"/>
      <c r="M84" s="69"/>
      <c r="N84" s="69"/>
      <c r="O84" s="69"/>
      <c r="P84" s="69"/>
      <c r="Q84" s="247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</row>
    <row r="85" spans="1:41" ht="15.75" customHeight="1">
      <c r="A85" s="34"/>
      <c r="B85" s="69"/>
      <c r="C85" s="245"/>
      <c r="D85" s="245"/>
      <c r="E85" s="245"/>
      <c r="F85" s="245"/>
      <c r="G85" s="245"/>
      <c r="H85" s="245"/>
      <c r="I85" s="69"/>
      <c r="J85" s="69"/>
      <c r="K85" s="69"/>
      <c r="L85" s="69"/>
      <c r="M85" s="69"/>
      <c r="N85" s="69"/>
      <c r="O85" s="69"/>
      <c r="P85" s="69"/>
      <c r="Q85" s="247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</row>
    <row r="86" spans="1:41" ht="15.75" customHeight="1">
      <c r="A86" s="34"/>
      <c r="B86" s="69"/>
      <c r="C86" s="245"/>
      <c r="D86" s="245"/>
      <c r="E86" s="245"/>
      <c r="F86" s="245"/>
      <c r="G86" s="245"/>
      <c r="H86" s="245"/>
      <c r="I86" s="69"/>
      <c r="J86" s="69"/>
      <c r="K86" s="69"/>
      <c r="L86" s="69"/>
      <c r="M86" s="69"/>
      <c r="N86" s="69"/>
      <c r="O86" s="69"/>
      <c r="P86" s="69"/>
      <c r="Q86" s="247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</row>
    <row r="87" spans="1:41" ht="15.75" customHeight="1">
      <c r="A87" s="34"/>
      <c r="B87" s="69"/>
      <c r="C87" s="245"/>
      <c r="D87" s="245"/>
      <c r="E87" s="245"/>
      <c r="F87" s="245"/>
      <c r="G87" s="245"/>
      <c r="H87" s="245"/>
      <c r="I87" s="69"/>
      <c r="J87" s="69"/>
      <c r="K87" s="69"/>
      <c r="L87" s="69"/>
      <c r="M87" s="69"/>
      <c r="N87" s="69"/>
      <c r="O87" s="69"/>
      <c r="P87" s="69"/>
      <c r="Q87" s="247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</row>
    <row r="88" spans="1:41" ht="15.75" customHeight="1">
      <c r="A88" s="34"/>
      <c r="B88" s="69"/>
      <c r="C88" s="245"/>
      <c r="D88" s="245"/>
      <c r="E88" s="245"/>
      <c r="F88" s="245"/>
      <c r="G88" s="245"/>
      <c r="H88" s="245"/>
      <c r="I88" s="69"/>
      <c r="J88" s="69"/>
      <c r="K88" s="69"/>
      <c r="L88" s="69"/>
      <c r="M88" s="69"/>
      <c r="N88" s="69"/>
      <c r="O88" s="69"/>
      <c r="P88" s="69"/>
      <c r="Q88" s="247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</row>
    <row r="89" spans="1:41" ht="15.75" customHeight="1">
      <c r="A89" s="34"/>
      <c r="B89" s="69"/>
      <c r="C89" s="245"/>
      <c r="D89" s="245"/>
      <c r="E89" s="245"/>
      <c r="F89" s="245"/>
      <c r="G89" s="245"/>
      <c r="H89" s="245"/>
      <c r="I89" s="69"/>
      <c r="J89" s="69"/>
      <c r="K89" s="69"/>
      <c r="L89" s="69"/>
      <c r="M89" s="69"/>
      <c r="N89" s="69"/>
      <c r="O89" s="69"/>
      <c r="P89" s="69"/>
      <c r="Q89" s="247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</row>
    <row r="90" spans="1:41" ht="15.75" customHeight="1">
      <c r="A90" s="34"/>
      <c r="B90" s="69"/>
      <c r="C90" s="245"/>
      <c r="D90" s="245"/>
      <c r="E90" s="245"/>
      <c r="F90" s="245"/>
      <c r="G90" s="245"/>
      <c r="H90" s="245"/>
      <c r="I90" s="69"/>
      <c r="J90" s="69"/>
      <c r="K90" s="69"/>
      <c r="L90" s="69"/>
      <c r="M90" s="69"/>
      <c r="N90" s="69"/>
      <c r="O90" s="69"/>
      <c r="P90" s="69"/>
      <c r="Q90" s="247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</row>
    <row r="91" spans="1:41" ht="15.75" customHeight="1">
      <c r="A91" s="34"/>
      <c r="B91" s="69"/>
      <c r="C91" s="245"/>
      <c r="D91" s="245"/>
      <c r="E91" s="245"/>
      <c r="F91" s="245"/>
      <c r="G91" s="245"/>
      <c r="H91" s="245"/>
      <c r="I91" s="69"/>
      <c r="J91" s="69"/>
      <c r="K91" s="69"/>
      <c r="L91" s="69"/>
      <c r="M91" s="69"/>
      <c r="N91" s="69"/>
      <c r="O91" s="69"/>
      <c r="P91" s="69"/>
      <c r="Q91" s="247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</row>
    <row r="92" spans="1:41" ht="15.75" customHeight="1">
      <c r="A92" s="34"/>
      <c r="B92" s="69"/>
      <c r="C92" s="245"/>
      <c r="D92" s="245"/>
      <c r="E92" s="245"/>
      <c r="F92" s="245"/>
      <c r="G92" s="245"/>
      <c r="H92" s="245"/>
      <c r="I92" s="69"/>
      <c r="J92" s="69"/>
      <c r="K92" s="69"/>
      <c r="L92" s="69"/>
      <c r="M92" s="69"/>
      <c r="N92" s="69"/>
      <c r="O92" s="69"/>
      <c r="P92" s="69"/>
      <c r="Q92" s="247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</row>
    <row r="93" spans="1:41" ht="15.75" customHeight="1">
      <c r="A93" s="34"/>
      <c r="B93" s="69"/>
      <c r="C93" s="245"/>
      <c r="D93" s="245"/>
      <c r="E93" s="245"/>
      <c r="F93" s="245"/>
      <c r="G93" s="245"/>
      <c r="H93" s="245"/>
      <c r="I93" s="69"/>
      <c r="J93" s="69"/>
      <c r="K93" s="69"/>
      <c r="L93" s="69"/>
      <c r="M93" s="69"/>
      <c r="N93" s="69"/>
      <c r="O93" s="69"/>
      <c r="P93" s="69"/>
      <c r="Q93" s="247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</row>
    <row r="94" spans="1:41" ht="15.75" customHeight="1">
      <c r="A94" s="34"/>
      <c r="B94" s="69"/>
      <c r="C94" s="245"/>
      <c r="D94" s="245"/>
      <c r="E94" s="245"/>
      <c r="F94" s="245"/>
      <c r="G94" s="245"/>
      <c r="H94" s="245"/>
      <c r="I94" s="69"/>
      <c r="J94" s="69"/>
      <c r="K94" s="69"/>
      <c r="L94" s="69"/>
      <c r="M94" s="69"/>
      <c r="N94" s="69"/>
      <c r="O94" s="69"/>
      <c r="P94" s="69"/>
      <c r="Q94" s="247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</row>
    <row r="95" spans="1:41" ht="15.75" customHeight="1">
      <c r="A95" s="34"/>
      <c r="B95" s="69"/>
      <c r="C95" s="245"/>
      <c r="D95" s="245"/>
      <c r="E95" s="245"/>
      <c r="F95" s="245"/>
      <c r="G95" s="245"/>
      <c r="H95" s="245"/>
      <c r="I95" s="69"/>
      <c r="J95" s="69"/>
      <c r="K95" s="69"/>
      <c r="L95" s="69"/>
      <c r="M95" s="69"/>
      <c r="N95" s="69"/>
      <c r="O95" s="69"/>
      <c r="P95" s="69"/>
      <c r="Q95" s="247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</row>
    <row r="96" spans="1:41" ht="15.75" customHeight="1">
      <c r="A96" s="34"/>
      <c r="B96" s="69"/>
      <c r="C96" s="245"/>
      <c r="D96" s="245"/>
      <c r="E96" s="245"/>
      <c r="F96" s="245"/>
      <c r="G96" s="245"/>
      <c r="H96" s="245"/>
      <c r="I96" s="69"/>
      <c r="J96" s="69"/>
      <c r="K96" s="69"/>
      <c r="L96" s="69"/>
      <c r="M96" s="69"/>
      <c r="N96" s="69"/>
      <c r="O96" s="69"/>
      <c r="P96" s="69"/>
      <c r="Q96" s="247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</row>
    <row r="97" spans="1:41" ht="15.75" customHeight="1">
      <c r="A97" s="34"/>
      <c r="B97" s="69"/>
      <c r="C97" s="245"/>
      <c r="D97" s="245"/>
      <c r="E97" s="245"/>
      <c r="F97" s="245"/>
      <c r="G97" s="245"/>
      <c r="H97" s="245"/>
      <c r="I97" s="69"/>
      <c r="J97" s="69"/>
      <c r="K97" s="69"/>
      <c r="L97" s="69"/>
      <c r="M97" s="69"/>
      <c r="N97" s="69"/>
      <c r="O97" s="69"/>
      <c r="P97" s="69"/>
      <c r="Q97" s="247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</row>
    <row r="98" spans="1:41" ht="15.75" customHeight="1">
      <c r="A98" s="34"/>
      <c r="B98" s="69"/>
      <c r="C98" s="245"/>
      <c r="D98" s="245"/>
      <c r="E98" s="245"/>
      <c r="F98" s="245"/>
      <c r="G98" s="245"/>
      <c r="H98" s="245"/>
      <c r="I98" s="69"/>
      <c r="J98" s="69"/>
      <c r="K98" s="69"/>
      <c r="L98" s="69"/>
      <c r="M98" s="69"/>
      <c r="N98" s="69"/>
      <c r="O98" s="69"/>
      <c r="P98" s="69"/>
      <c r="Q98" s="247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</row>
    <row r="99" spans="1:41" ht="15.75" customHeight="1">
      <c r="A99" s="34"/>
      <c r="B99" s="69"/>
      <c r="C99" s="245"/>
      <c r="D99" s="245"/>
      <c r="E99" s="245"/>
      <c r="F99" s="245"/>
      <c r="G99" s="245"/>
      <c r="H99" s="245"/>
      <c r="I99" s="69"/>
      <c r="J99" s="69"/>
      <c r="K99" s="69"/>
      <c r="L99" s="69"/>
      <c r="M99" s="69"/>
      <c r="N99" s="69"/>
      <c r="O99" s="69"/>
      <c r="P99" s="69"/>
      <c r="Q99" s="247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</row>
    <row r="100" spans="1:41" ht="15.75" customHeight="1">
      <c r="A100" s="34"/>
      <c r="B100" s="69"/>
      <c r="C100" s="245"/>
      <c r="D100" s="245"/>
      <c r="E100" s="245"/>
      <c r="F100" s="245"/>
      <c r="G100" s="245"/>
      <c r="H100" s="245"/>
      <c r="I100" s="69"/>
      <c r="J100" s="69"/>
      <c r="K100" s="69"/>
      <c r="L100" s="69"/>
      <c r="M100" s="69"/>
      <c r="N100" s="69"/>
      <c r="O100" s="69"/>
      <c r="P100" s="69"/>
      <c r="Q100" s="247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</row>
    <row r="101" spans="1:41" ht="15.75" customHeight="1">
      <c r="A101" s="34"/>
      <c r="B101" s="69"/>
      <c r="C101" s="245"/>
      <c r="D101" s="245"/>
      <c r="E101" s="245"/>
      <c r="F101" s="245"/>
      <c r="G101" s="245"/>
      <c r="H101" s="245"/>
      <c r="I101" s="69"/>
      <c r="J101" s="69"/>
      <c r="K101" s="69"/>
      <c r="L101" s="69"/>
      <c r="M101" s="69"/>
      <c r="N101" s="69"/>
      <c r="O101" s="69"/>
      <c r="P101" s="69"/>
      <c r="Q101" s="247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</row>
    <row r="102" spans="1:41" ht="15.75" customHeight="1">
      <c r="A102" s="34"/>
      <c r="B102" s="69"/>
      <c r="C102" s="245"/>
      <c r="D102" s="245"/>
      <c r="E102" s="245"/>
      <c r="F102" s="245"/>
      <c r="G102" s="245"/>
      <c r="H102" s="245"/>
      <c r="I102" s="69"/>
      <c r="J102" s="69"/>
      <c r="K102" s="69"/>
      <c r="L102" s="69"/>
      <c r="M102" s="69"/>
      <c r="N102" s="69"/>
      <c r="O102" s="69"/>
      <c r="P102" s="69"/>
      <c r="Q102" s="247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</row>
    <row r="103" spans="1:41" ht="15.75" customHeight="1">
      <c r="A103" s="34"/>
      <c r="B103" s="69"/>
      <c r="C103" s="245"/>
      <c r="D103" s="245"/>
      <c r="E103" s="245"/>
      <c r="F103" s="245"/>
      <c r="G103" s="245"/>
      <c r="H103" s="245"/>
      <c r="I103" s="69"/>
      <c r="J103" s="69"/>
      <c r="K103" s="69"/>
      <c r="L103" s="69"/>
      <c r="M103" s="69"/>
      <c r="N103" s="69"/>
      <c r="O103" s="69"/>
      <c r="P103" s="69"/>
      <c r="Q103" s="247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</row>
    <row r="104" spans="1:41" ht="15.75" customHeight="1">
      <c r="A104" s="34"/>
      <c r="B104" s="69"/>
      <c r="C104" s="245"/>
      <c r="D104" s="245"/>
      <c r="E104" s="245"/>
      <c r="F104" s="245"/>
      <c r="G104" s="245"/>
      <c r="H104" s="245"/>
      <c r="I104" s="69"/>
      <c r="J104" s="69"/>
      <c r="K104" s="69"/>
      <c r="L104" s="69"/>
      <c r="M104" s="69"/>
      <c r="N104" s="69"/>
      <c r="O104" s="69"/>
      <c r="P104" s="69"/>
      <c r="Q104" s="247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</row>
    <row r="105" spans="1:41" ht="15.75" customHeight="1">
      <c r="A105" s="34"/>
      <c r="B105" s="69"/>
      <c r="C105" s="245"/>
      <c r="D105" s="245"/>
      <c r="E105" s="245"/>
      <c r="F105" s="245"/>
      <c r="G105" s="245"/>
      <c r="H105" s="245"/>
      <c r="I105" s="69"/>
      <c r="J105" s="69"/>
      <c r="K105" s="69"/>
      <c r="L105" s="69"/>
      <c r="M105" s="69"/>
      <c r="N105" s="69"/>
      <c r="O105" s="69"/>
      <c r="P105" s="69"/>
      <c r="Q105" s="247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</row>
    <row r="106" spans="1:41" ht="15.75" customHeight="1">
      <c r="A106" s="34"/>
      <c r="B106" s="69"/>
      <c r="C106" s="245"/>
      <c r="D106" s="245"/>
      <c r="E106" s="245"/>
      <c r="F106" s="245"/>
      <c r="G106" s="245"/>
      <c r="H106" s="245"/>
      <c r="I106" s="69"/>
      <c r="J106" s="69"/>
      <c r="K106" s="69"/>
      <c r="L106" s="69"/>
      <c r="M106" s="69"/>
      <c r="N106" s="69"/>
      <c r="O106" s="69"/>
      <c r="P106" s="69"/>
      <c r="Q106" s="247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</row>
    <row r="107" spans="1:41" ht="15.75" customHeight="1">
      <c r="A107" s="34"/>
      <c r="B107" s="69"/>
      <c r="C107" s="245"/>
      <c r="D107" s="245"/>
      <c r="E107" s="245"/>
      <c r="F107" s="245"/>
      <c r="G107" s="245"/>
      <c r="H107" s="245"/>
      <c r="I107" s="69"/>
      <c r="J107" s="69"/>
      <c r="K107" s="69"/>
      <c r="L107" s="69"/>
      <c r="M107" s="69"/>
      <c r="N107" s="69"/>
      <c r="O107" s="69"/>
      <c r="P107" s="69"/>
      <c r="Q107" s="247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</row>
    <row r="108" spans="1:41" ht="15.75" customHeight="1">
      <c r="A108" s="34"/>
      <c r="B108" s="69"/>
      <c r="C108" s="245"/>
      <c r="D108" s="245"/>
      <c r="E108" s="245"/>
      <c r="F108" s="245"/>
      <c r="G108" s="245"/>
      <c r="H108" s="245"/>
      <c r="I108" s="69"/>
      <c r="J108" s="69"/>
      <c r="K108" s="69"/>
      <c r="L108" s="69"/>
      <c r="M108" s="69"/>
      <c r="N108" s="69"/>
      <c r="O108" s="69"/>
      <c r="P108" s="69"/>
      <c r="Q108" s="247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</row>
    <row r="109" spans="1:41" ht="15.75" customHeight="1">
      <c r="A109" s="34"/>
      <c r="B109" s="69"/>
      <c r="C109" s="245"/>
      <c r="D109" s="245"/>
      <c r="E109" s="245"/>
      <c r="F109" s="245"/>
      <c r="G109" s="245"/>
      <c r="H109" s="245"/>
      <c r="I109" s="69"/>
      <c r="J109" s="69"/>
      <c r="K109" s="69"/>
      <c r="L109" s="69"/>
      <c r="M109" s="69"/>
      <c r="N109" s="69"/>
      <c r="O109" s="69"/>
      <c r="P109" s="69"/>
      <c r="Q109" s="247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</row>
    <row r="110" spans="1:41" ht="15.75" customHeight="1">
      <c r="A110" s="34"/>
      <c r="B110" s="69"/>
      <c r="C110" s="245"/>
      <c r="D110" s="245"/>
      <c r="E110" s="245"/>
      <c r="F110" s="245"/>
      <c r="G110" s="245"/>
      <c r="H110" s="245"/>
      <c r="I110" s="69"/>
      <c r="J110" s="69"/>
      <c r="K110" s="69"/>
      <c r="L110" s="69"/>
      <c r="M110" s="69"/>
      <c r="N110" s="69"/>
      <c r="O110" s="69"/>
      <c r="P110" s="69"/>
      <c r="Q110" s="247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</row>
    <row r="111" spans="1:41" ht="15.75" customHeight="1">
      <c r="A111" s="34"/>
      <c r="B111" s="69"/>
      <c r="C111" s="245"/>
      <c r="D111" s="245"/>
      <c r="E111" s="245"/>
      <c r="F111" s="245"/>
      <c r="G111" s="245"/>
      <c r="H111" s="245"/>
      <c r="I111" s="69"/>
      <c r="J111" s="69"/>
      <c r="K111" s="69"/>
      <c r="L111" s="69"/>
      <c r="M111" s="69"/>
      <c r="N111" s="69"/>
      <c r="O111" s="69"/>
      <c r="P111" s="69"/>
      <c r="Q111" s="247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</row>
    <row r="112" spans="1:41" ht="15.75" customHeight="1">
      <c r="A112" s="34"/>
      <c r="B112" s="69"/>
      <c r="C112" s="245"/>
      <c r="D112" s="245"/>
      <c r="E112" s="245"/>
      <c r="F112" s="245"/>
      <c r="G112" s="245"/>
      <c r="H112" s="245"/>
      <c r="I112" s="69"/>
      <c r="J112" s="69"/>
      <c r="K112" s="69"/>
      <c r="L112" s="69"/>
      <c r="M112" s="69"/>
      <c r="N112" s="69"/>
      <c r="O112" s="69"/>
      <c r="P112" s="69"/>
      <c r="Q112" s="247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</row>
    <row r="113" spans="1:41" ht="15.75" customHeight="1">
      <c r="A113" s="34"/>
      <c r="B113" s="69"/>
      <c r="C113" s="245"/>
      <c r="D113" s="245"/>
      <c r="E113" s="245"/>
      <c r="F113" s="245"/>
      <c r="G113" s="245"/>
      <c r="H113" s="245"/>
      <c r="I113" s="69"/>
      <c r="J113" s="69"/>
      <c r="K113" s="69"/>
      <c r="L113" s="69"/>
      <c r="M113" s="69"/>
      <c r="N113" s="69"/>
      <c r="O113" s="69"/>
      <c r="P113" s="69"/>
      <c r="Q113" s="247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</row>
    <row r="114" spans="1:41" ht="15.75" customHeight="1">
      <c r="A114" s="34"/>
      <c r="B114" s="69"/>
      <c r="C114" s="245"/>
      <c r="D114" s="245"/>
      <c r="E114" s="245"/>
      <c r="F114" s="245"/>
      <c r="G114" s="245"/>
      <c r="H114" s="245"/>
      <c r="I114" s="69"/>
      <c r="J114" s="69"/>
      <c r="K114" s="69"/>
      <c r="L114" s="69"/>
      <c r="M114" s="69"/>
      <c r="N114" s="69"/>
      <c r="O114" s="69"/>
      <c r="P114" s="69"/>
      <c r="Q114" s="247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</row>
    <row r="115" spans="1:41" ht="15.75" customHeight="1">
      <c r="A115" s="34"/>
      <c r="B115" s="69"/>
      <c r="C115" s="245"/>
      <c r="D115" s="245"/>
      <c r="E115" s="245"/>
      <c r="F115" s="245"/>
      <c r="G115" s="245"/>
      <c r="H115" s="245"/>
      <c r="I115" s="69"/>
      <c r="J115" s="69"/>
      <c r="K115" s="69"/>
      <c r="L115" s="69"/>
      <c r="M115" s="69"/>
      <c r="N115" s="69"/>
      <c r="O115" s="69"/>
      <c r="P115" s="69"/>
      <c r="Q115" s="247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</row>
    <row r="116" spans="1:41" ht="15.75" customHeight="1">
      <c r="A116" s="34"/>
      <c r="B116" s="69"/>
      <c r="C116" s="245"/>
      <c r="D116" s="245"/>
      <c r="E116" s="245"/>
      <c r="F116" s="245"/>
      <c r="G116" s="245"/>
      <c r="H116" s="245"/>
      <c r="I116" s="69"/>
      <c r="J116" s="69"/>
      <c r="K116" s="69"/>
      <c r="L116" s="69"/>
      <c r="M116" s="69"/>
      <c r="N116" s="69"/>
      <c r="O116" s="69"/>
      <c r="P116" s="69"/>
      <c r="Q116" s="247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</row>
    <row r="117" spans="1:41" ht="15.75" customHeight="1">
      <c r="A117" s="34"/>
      <c r="B117" s="69"/>
      <c r="C117" s="245"/>
      <c r="D117" s="245"/>
      <c r="E117" s="245"/>
      <c r="F117" s="245"/>
      <c r="G117" s="245"/>
      <c r="H117" s="245"/>
      <c r="I117" s="69"/>
      <c r="J117" s="69"/>
      <c r="K117" s="69"/>
      <c r="L117" s="69"/>
      <c r="M117" s="69"/>
      <c r="N117" s="69"/>
      <c r="O117" s="69"/>
      <c r="P117" s="69"/>
      <c r="Q117" s="247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</row>
    <row r="118" spans="1:41" ht="15.75" customHeight="1">
      <c r="A118" s="34"/>
      <c r="B118" s="69"/>
      <c r="C118" s="245"/>
      <c r="D118" s="245"/>
      <c r="E118" s="245"/>
      <c r="F118" s="245"/>
      <c r="G118" s="245"/>
      <c r="H118" s="245"/>
      <c r="I118" s="69"/>
      <c r="J118" s="69"/>
      <c r="K118" s="69"/>
      <c r="L118" s="69"/>
      <c r="M118" s="69"/>
      <c r="N118" s="69"/>
      <c r="O118" s="69"/>
      <c r="P118" s="69"/>
      <c r="Q118" s="247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</row>
    <row r="119" spans="1:41" ht="15.75" customHeight="1">
      <c r="A119" s="34"/>
      <c r="B119" s="69"/>
      <c r="C119" s="245"/>
      <c r="D119" s="245"/>
      <c r="E119" s="245"/>
      <c r="F119" s="245"/>
      <c r="G119" s="245"/>
      <c r="H119" s="245"/>
      <c r="I119" s="69"/>
      <c r="J119" s="69"/>
      <c r="K119" s="69"/>
      <c r="L119" s="69"/>
      <c r="M119" s="69"/>
      <c r="N119" s="69"/>
      <c r="O119" s="69"/>
      <c r="P119" s="69"/>
      <c r="Q119" s="247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</row>
    <row r="120" spans="1:41" ht="15.75" customHeight="1">
      <c r="A120" s="34"/>
      <c r="B120" s="69"/>
      <c r="C120" s="245"/>
      <c r="D120" s="245"/>
      <c r="E120" s="245"/>
      <c r="F120" s="245"/>
      <c r="G120" s="245"/>
      <c r="H120" s="245"/>
      <c r="I120" s="69"/>
      <c r="J120" s="69"/>
      <c r="K120" s="69"/>
      <c r="L120" s="69"/>
      <c r="M120" s="69"/>
      <c r="N120" s="69"/>
      <c r="O120" s="69"/>
      <c r="P120" s="69"/>
      <c r="Q120" s="247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</row>
    <row r="121" spans="1:41" ht="15.75" customHeight="1">
      <c r="A121" s="34"/>
      <c r="B121" s="69"/>
      <c r="C121" s="245"/>
      <c r="D121" s="245"/>
      <c r="E121" s="245"/>
      <c r="F121" s="245"/>
      <c r="G121" s="245"/>
      <c r="H121" s="245"/>
      <c r="I121" s="69"/>
      <c r="J121" s="69"/>
      <c r="K121" s="69"/>
      <c r="L121" s="69"/>
      <c r="M121" s="69"/>
      <c r="N121" s="69"/>
      <c r="O121" s="69"/>
      <c r="P121" s="69"/>
      <c r="Q121" s="247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</row>
    <row r="122" spans="1:41" ht="15.75" customHeight="1">
      <c r="A122" s="34"/>
      <c r="B122" s="69"/>
      <c r="C122" s="245"/>
      <c r="D122" s="245"/>
      <c r="E122" s="245"/>
      <c r="F122" s="245"/>
      <c r="G122" s="245"/>
      <c r="H122" s="245"/>
      <c r="I122" s="69"/>
      <c r="J122" s="69"/>
      <c r="K122" s="69"/>
      <c r="L122" s="69"/>
      <c r="M122" s="69"/>
      <c r="N122" s="69"/>
      <c r="O122" s="69"/>
      <c r="P122" s="69"/>
      <c r="Q122" s="247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</row>
    <row r="123" spans="1:41" ht="15.75" customHeight="1">
      <c r="A123" s="34"/>
      <c r="B123" s="69"/>
      <c r="C123" s="245"/>
      <c r="D123" s="245"/>
      <c r="E123" s="245"/>
      <c r="F123" s="245"/>
      <c r="G123" s="245"/>
      <c r="H123" s="245"/>
      <c r="I123" s="69"/>
      <c r="J123" s="69"/>
      <c r="K123" s="69"/>
      <c r="L123" s="69"/>
      <c r="M123" s="69"/>
      <c r="N123" s="69"/>
      <c r="O123" s="69"/>
      <c r="P123" s="69"/>
      <c r="Q123" s="247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</row>
    <row r="124" spans="1:41" ht="15.75" customHeight="1">
      <c r="A124" s="34"/>
      <c r="B124" s="69"/>
      <c r="C124" s="245"/>
      <c r="D124" s="245"/>
      <c r="E124" s="245"/>
      <c r="F124" s="245"/>
      <c r="G124" s="245"/>
      <c r="H124" s="245"/>
      <c r="I124" s="69"/>
      <c r="J124" s="69"/>
      <c r="K124" s="69"/>
      <c r="L124" s="69"/>
      <c r="M124" s="69"/>
      <c r="N124" s="69"/>
      <c r="O124" s="69"/>
      <c r="P124" s="69"/>
      <c r="Q124" s="247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</row>
    <row r="125" spans="1:41" ht="15.75" customHeight="1">
      <c r="A125" s="34"/>
      <c r="B125" s="69"/>
      <c r="C125" s="245"/>
      <c r="D125" s="245"/>
      <c r="E125" s="245"/>
      <c r="F125" s="245"/>
      <c r="G125" s="245"/>
      <c r="H125" s="245"/>
      <c r="I125" s="69"/>
      <c r="J125" s="69"/>
      <c r="K125" s="69"/>
      <c r="L125" s="69"/>
      <c r="M125" s="69"/>
      <c r="N125" s="69"/>
      <c r="O125" s="69"/>
      <c r="P125" s="69"/>
      <c r="Q125" s="247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</row>
    <row r="126" spans="1:41" ht="15.75" customHeight="1">
      <c r="A126" s="34"/>
      <c r="B126" s="69"/>
      <c r="C126" s="245"/>
      <c r="D126" s="245"/>
      <c r="E126" s="245"/>
      <c r="F126" s="245"/>
      <c r="G126" s="245"/>
      <c r="H126" s="245"/>
      <c r="I126" s="69"/>
      <c r="J126" s="69"/>
      <c r="K126" s="69"/>
      <c r="L126" s="69"/>
      <c r="M126" s="69"/>
      <c r="N126" s="69"/>
      <c r="O126" s="69"/>
      <c r="P126" s="69"/>
      <c r="Q126" s="247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</row>
    <row r="127" spans="1:41" ht="15.75" customHeight="1">
      <c r="A127" s="34"/>
      <c r="B127" s="69"/>
      <c r="C127" s="245"/>
      <c r="D127" s="245"/>
      <c r="E127" s="245"/>
      <c r="F127" s="245"/>
      <c r="G127" s="245"/>
      <c r="H127" s="245"/>
      <c r="I127" s="69"/>
      <c r="J127" s="69"/>
      <c r="K127" s="69"/>
      <c r="L127" s="69"/>
      <c r="M127" s="69"/>
      <c r="N127" s="69"/>
      <c r="O127" s="69"/>
      <c r="P127" s="69"/>
      <c r="Q127" s="247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</row>
    <row r="128" spans="1:41" ht="15.75" customHeight="1">
      <c r="A128" s="34"/>
      <c r="B128" s="69"/>
      <c r="C128" s="245"/>
      <c r="D128" s="245"/>
      <c r="E128" s="245"/>
      <c r="F128" s="245"/>
      <c r="G128" s="245"/>
      <c r="H128" s="245"/>
      <c r="I128" s="69"/>
      <c r="J128" s="69"/>
      <c r="K128" s="69"/>
      <c r="L128" s="69"/>
      <c r="M128" s="69"/>
      <c r="N128" s="69"/>
      <c r="O128" s="69"/>
      <c r="P128" s="69"/>
      <c r="Q128" s="247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</row>
    <row r="129" spans="1:41" ht="15.75" customHeight="1">
      <c r="A129" s="34"/>
      <c r="B129" s="69"/>
      <c r="C129" s="245"/>
      <c r="D129" s="245"/>
      <c r="E129" s="245"/>
      <c r="F129" s="245"/>
      <c r="G129" s="245"/>
      <c r="H129" s="245"/>
      <c r="I129" s="69"/>
      <c r="J129" s="69"/>
      <c r="K129" s="69"/>
      <c r="L129" s="69"/>
      <c r="M129" s="69"/>
      <c r="N129" s="69"/>
      <c r="O129" s="69"/>
      <c r="P129" s="69"/>
      <c r="Q129" s="247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</row>
    <row r="130" spans="1:41" ht="15.75" customHeight="1">
      <c r="A130" s="34"/>
      <c r="B130" s="69"/>
      <c r="C130" s="245"/>
      <c r="D130" s="245"/>
      <c r="E130" s="245"/>
      <c r="F130" s="245"/>
      <c r="G130" s="245"/>
      <c r="H130" s="245"/>
      <c r="I130" s="69"/>
      <c r="J130" s="69"/>
      <c r="K130" s="69"/>
      <c r="L130" s="69"/>
      <c r="M130" s="69"/>
      <c r="N130" s="69"/>
      <c r="O130" s="69"/>
      <c r="P130" s="69"/>
      <c r="Q130" s="247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</row>
    <row r="131" spans="1:41" ht="15.75" customHeight="1">
      <c r="A131" s="34"/>
      <c r="B131" s="69"/>
      <c r="C131" s="245"/>
      <c r="D131" s="245"/>
      <c r="E131" s="245"/>
      <c r="F131" s="245"/>
      <c r="G131" s="245"/>
      <c r="H131" s="245"/>
      <c r="I131" s="69"/>
      <c r="J131" s="69"/>
      <c r="K131" s="69"/>
      <c r="L131" s="69"/>
      <c r="M131" s="69"/>
      <c r="N131" s="69"/>
      <c r="O131" s="69"/>
      <c r="P131" s="69"/>
      <c r="Q131" s="247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</row>
    <row r="132" spans="1:41" ht="15.75" customHeight="1">
      <c r="A132" s="34"/>
      <c r="B132" s="69"/>
      <c r="C132" s="245"/>
      <c r="D132" s="245"/>
      <c r="E132" s="245"/>
      <c r="F132" s="245"/>
      <c r="G132" s="245"/>
      <c r="H132" s="245"/>
      <c r="I132" s="69"/>
      <c r="J132" s="69"/>
      <c r="K132" s="69"/>
      <c r="L132" s="69"/>
      <c r="M132" s="69"/>
      <c r="N132" s="69"/>
      <c r="O132" s="69"/>
      <c r="P132" s="69"/>
      <c r="Q132" s="247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</row>
    <row r="133" spans="1:41" ht="15.75" customHeight="1">
      <c r="A133" s="34"/>
      <c r="B133" s="69"/>
      <c r="C133" s="245"/>
      <c r="D133" s="245"/>
      <c r="E133" s="245"/>
      <c r="F133" s="245"/>
      <c r="G133" s="245"/>
      <c r="H133" s="245"/>
      <c r="I133" s="69"/>
      <c r="J133" s="69"/>
      <c r="K133" s="69"/>
      <c r="L133" s="69"/>
      <c r="M133" s="69"/>
      <c r="N133" s="69"/>
      <c r="O133" s="69"/>
      <c r="P133" s="69"/>
      <c r="Q133" s="247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</row>
    <row r="134" spans="1:41" ht="15.75" customHeight="1">
      <c r="A134" s="34"/>
      <c r="B134" s="69"/>
      <c r="C134" s="245"/>
      <c r="D134" s="245"/>
      <c r="E134" s="245"/>
      <c r="F134" s="245"/>
      <c r="G134" s="245"/>
      <c r="H134" s="245"/>
      <c r="I134" s="69"/>
      <c r="J134" s="69"/>
      <c r="K134" s="69"/>
      <c r="L134" s="69"/>
      <c r="M134" s="69"/>
      <c r="N134" s="69"/>
      <c r="O134" s="69"/>
      <c r="P134" s="69"/>
      <c r="Q134" s="247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</row>
    <row r="135" spans="1:41" ht="15.75" customHeight="1">
      <c r="A135" s="34"/>
      <c r="B135" s="69"/>
      <c r="C135" s="245"/>
      <c r="D135" s="245"/>
      <c r="E135" s="245"/>
      <c r="F135" s="245"/>
      <c r="G135" s="245"/>
      <c r="H135" s="245"/>
      <c r="I135" s="69"/>
      <c r="J135" s="69"/>
      <c r="K135" s="69"/>
      <c r="L135" s="69"/>
      <c r="M135" s="69"/>
      <c r="N135" s="69"/>
      <c r="O135" s="69"/>
      <c r="P135" s="69"/>
      <c r="Q135" s="247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</row>
    <row r="136" spans="1:41" ht="15.75" customHeight="1">
      <c r="A136" s="34"/>
      <c r="B136" s="69"/>
      <c r="C136" s="245"/>
      <c r="D136" s="245"/>
      <c r="E136" s="245"/>
      <c r="F136" s="245"/>
      <c r="G136" s="245"/>
      <c r="H136" s="245"/>
      <c r="I136" s="69"/>
      <c r="J136" s="69"/>
      <c r="K136" s="69"/>
      <c r="L136" s="69"/>
      <c r="M136" s="69"/>
      <c r="N136" s="69"/>
      <c r="O136" s="69"/>
      <c r="P136" s="69"/>
      <c r="Q136" s="247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</row>
    <row r="137" spans="1:41" ht="15.75" customHeight="1">
      <c r="A137" s="34"/>
      <c r="B137" s="69"/>
      <c r="C137" s="245"/>
      <c r="D137" s="245"/>
      <c r="E137" s="245"/>
      <c r="F137" s="245"/>
      <c r="G137" s="245"/>
      <c r="H137" s="245"/>
      <c r="I137" s="69"/>
      <c r="J137" s="69"/>
      <c r="K137" s="69"/>
      <c r="L137" s="69"/>
      <c r="M137" s="69"/>
      <c r="N137" s="69"/>
      <c r="O137" s="69"/>
      <c r="P137" s="69"/>
      <c r="Q137" s="247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</row>
    <row r="138" spans="1:41" ht="15.75" customHeight="1">
      <c r="A138" s="34"/>
      <c r="B138" s="69"/>
      <c r="C138" s="245"/>
      <c r="D138" s="245"/>
      <c r="E138" s="245"/>
      <c r="F138" s="245"/>
      <c r="G138" s="245"/>
      <c r="H138" s="245"/>
      <c r="I138" s="69"/>
      <c r="J138" s="69"/>
      <c r="K138" s="69"/>
      <c r="L138" s="69"/>
      <c r="M138" s="69"/>
      <c r="N138" s="69"/>
      <c r="O138" s="69"/>
      <c r="P138" s="69"/>
      <c r="Q138" s="247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</row>
    <row r="139" spans="1:41" ht="15.75" customHeight="1">
      <c r="A139" s="34"/>
      <c r="B139" s="69"/>
      <c r="C139" s="245"/>
      <c r="D139" s="245"/>
      <c r="E139" s="245"/>
      <c r="F139" s="245"/>
      <c r="G139" s="245"/>
      <c r="H139" s="245"/>
      <c r="I139" s="69"/>
      <c r="J139" s="69"/>
      <c r="K139" s="69"/>
      <c r="L139" s="69"/>
      <c r="M139" s="69"/>
      <c r="N139" s="69"/>
      <c r="O139" s="69"/>
      <c r="P139" s="69"/>
      <c r="Q139" s="247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</row>
    <row r="140" spans="1:41" ht="15.75" customHeight="1">
      <c r="A140" s="34"/>
      <c r="B140" s="69"/>
      <c r="C140" s="245"/>
      <c r="D140" s="245"/>
      <c r="E140" s="245"/>
      <c r="F140" s="245"/>
      <c r="G140" s="245"/>
      <c r="H140" s="245"/>
      <c r="I140" s="69"/>
      <c r="J140" s="69"/>
      <c r="K140" s="69"/>
      <c r="L140" s="69"/>
      <c r="M140" s="69"/>
      <c r="N140" s="69"/>
      <c r="O140" s="69"/>
      <c r="P140" s="69"/>
      <c r="Q140" s="247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</row>
    <row r="141" spans="1:41" ht="15.75" customHeight="1">
      <c r="A141" s="34"/>
      <c r="B141" s="69"/>
      <c r="C141" s="245"/>
      <c r="D141" s="245"/>
      <c r="E141" s="245"/>
      <c r="F141" s="245"/>
      <c r="G141" s="245"/>
      <c r="H141" s="245"/>
      <c r="I141" s="69"/>
      <c r="J141" s="69"/>
      <c r="K141" s="69"/>
      <c r="L141" s="69"/>
      <c r="M141" s="69"/>
      <c r="N141" s="69"/>
      <c r="O141" s="69"/>
      <c r="P141" s="69"/>
      <c r="Q141" s="247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</row>
    <row r="142" spans="1:41" ht="15.75" customHeight="1">
      <c r="A142" s="34"/>
      <c r="B142" s="69"/>
      <c r="C142" s="245"/>
      <c r="D142" s="245"/>
      <c r="E142" s="245"/>
      <c r="F142" s="245"/>
      <c r="G142" s="245"/>
      <c r="H142" s="245"/>
      <c r="I142" s="69"/>
      <c r="J142" s="69"/>
      <c r="K142" s="69"/>
      <c r="L142" s="69"/>
      <c r="M142" s="69"/>
      <c r="N142" s="69"/>
      <c r="O142" s="69"/>
      <c r="P142" s="69"/>
      <c r="Q142" s="247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</row>
    <row r="143" spans="1:41" ht="15.75" customHeight="1">
      <c r="A143" s="34"/>
      <c r="B143" s="69"/>
      <c r="C143" s="245"/>
      <c r="D143" s="245"/>
      <c r="E143" s="245"/>
      <c r="F143" s="245"/>
      <c r="G143" s="245"/>
      <c r="H143" s="245"/>
      <c r="I143" s="69"/>
      <c r="J143" s="69"/>
      <c r="K143" s="69"/>
      <c r="L143" s="69"/>
      <c r="M143" s="69"/>
      <c r="N143" s="69"/>
      <c r="O143" s="69"/>
      <c r="P143" s="69"/>
      <c r="Q143" s="247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</row>
    <row r="144" spans="1:41" ht="15.75" customHeight="1">
      <c r="A144" s="34"/>
      <c r="B144" s="69"/>
      <c r="C144" s="245"/>
      <c r="D144" s="245"/>
      <c r="E144" s="245"/>
      <c r="F144" s="245"/>
      <c r="G144" s="245"/>
      <c r="H144" s="245"/>
      <c r="I144" s="69"/>
      <c r="J144" s="69"/>
      <c r="K144" s="69"/>
      <c r="L144" s="69"/>
      <c r="M144" s="69"/>
      <c r="N144" s="69"/>
      <c r="O144" s="69"/>
      <c r="P144" s="69"/>
      <c r="Q144" s="247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</row>
    <row r="145" spans="1:41" ht="15.75" customHeight="1">
      <c r="A145" s="34"/>
      <c r="B145" s="69"/>
      <c r="C145" s="245"/>
      <c r="D145" s="245"/>
      <c r="E145" s="245"/>
      <c r="F145" s="245"/>
      <c r="G145" s="245"/>
      <c r="H145" s="245"/>
      <c r="I145" s="69"/>
      <c r="J145" s="69"/>
      <c r="K145" s="69"/>
      <c r="L145" s="69"/>
      <c r="M145" s="69"/>
      <c r="N145" s="69"/>
      <c r="O145" s="69"/>
      <c r="P145" s="69"/>
      <c r="Q145" s="247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</row>
    <row r="146" spans="1:41" ht="15.75" customHeight="1">
      <c r="A146" s="34"/>
      <c r="B146" s="69"/>
      <c r="C146" s="245"/>
      <c r="D146" s="245"/>
      <c r="E146" s="245"/>
      <c r="F146" s="245"/>
      <c r="G146" s="245"/>
      <c r="H146" s="245"/>
      <c r="I146" s="69"/>
      <c r="J146" s="69"/>
      <c r="K146" s="69"/>
      <c r="L146" s="69"/>
      <c r="M146" s="69"/>
      <c r="N146" s="69"/>
      <c r="O146" s="69"/>
      <c r="P146" s="69"/>
      <c r="Q146" s="247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</row>
    <row r="147" spans="1:41" ht="15.75" customHeight="1">
      <c r="A147" s="34"/>
      <c r="B147" s="69"/>
      <c r="C147" s="245"/>
      <c r="D147" s="245"/>
      <c r="E147" s="245"/>
      <c r="F147" s="245"/>
      <c r="G147" s="245"/>
      <c r="H147" s="245"/>
      <c r="I147" s="69"/>
      <c r="J147" s="69"/>
      <c r="K147" s="69"/>
      <c r="L147" s="69"/>
      <c r="M147" s="69"/>
      <c r="N147" s="69"/>
      <c r="O147" s="69"/>
      <c r="P147" s="69"/>
      <c r="Q147" s="247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</row>
    <row r="148" spans="1:41" ht="15.75" customHeight="1">
      <c r="A148" s="34"/>
      <c r="B148" s="69"/>
      <c r="C148" s="245"/>
      <c r="D148" s="245"/>
      <c r="E148" s="245"/>
      <c r="F148" s="245"/>
      <c r="G148" s="245"/>
      <c r="H148" s="245"/>
      <c r="I148" s="69"/>
      <c r="J148" s="69"/>
      <c r="K148" s="69"/>
      <c r="L148" s="69"/>
      <c r="M148" s="69"/>
      <c r="N148" s="69"/>
      <c r="O148" s="69"/>
      <c r="P148" s="69"/>
      <c r="Q148" s="247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</row>
    <row r="149" spans="1:41" ht="15.75" customHeight="1">
      <c r="A149" s="34"/>
      <c r="B149" s="69"/>
      <c r="C149" s="245"/>
      <c r="D149" s="245"/>
      <c r="E149" s="245"/>
      <c r="F149" s="245"/>
      <c r="G149" s="245"/>
      <c r="H149" s="245"/>
      <c r="I149" s="69"/>
      <c r="J149" s="69"/>
      <c r="K149" s="69"/>
      <c r="L149" s="69"/>
      <c r="M149" s="69"/>
      <c r="N149" s="69"/>
      <c r="O149" s="69"/>
      <c r="P149" s="69"/>
      <c r="Q149" s="247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</row>
    <row r="150" spans="1:41" ht="15.75" customHeight="1">
      <c r="A150" s="34"/>
      <c r="B150" s="69"/>
      <c r="C150" s="245"/>
      <c r="D150" s="245"/>
      <c r="E150" s="245"/>
      <c r="F150" s="245"/>
      <c r="G150" s="245"/>
      <c r="H150" s="245"/>
      <c r="I150" s="69"/>
      <c r="J150" s="69"/>
      <c r="K150" s="69"/>
      <c r="L150" s="69"/>
      <c r="M150" s="69"/>
      <c r="N150" s="69"/>
      <c r="O150" s="69"/>
      <c r="P150" s="69"/>
      <c r="Q150" s="247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</row>
    <row r="151" spans="1:41" ht="15.75" customHeight="1">
      <c r="A151" s="34"/>
      <c r="B151" s="69"/>
      <c r="C151" s="245"/>
      <c r="D151" s="245"/>
      <c r="E151" s="245"/>
      <c r="F151" s="245"/>
      <c r="G151" s="245"/>
      <c r="H151" s="245"/>
      <c r="I151" s="69"/>
      <c r="J151" s="69"/>
      <c r="K151" s="69"/>
      <c r="L151" s="69"/>
      <c r="M151" s="69"/>
      <c r="N151" s="69"/>
      <c r="O151" s="69"/>
      <c r="P151" s="69"/>
      <c r="Q151" s="247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</row>
    <row r="152" spans="1:41" ht="15.75" customHeight="1">
      <c r="A152" s="34"/>
      <c r="B152" s="69"/>
      <c r="C152" s="245"/>
      <c r="D152" s="245"/>
      <c r="E152" s="245"/>
      <c r="F152" s="245"/>
      <c r="G152" s="245"/>
      <c r="H152" s="245"/>
      <c r="I152" s="69"/>
      <c r="J152" s="69"/>
      <c r="K152" s="69"/>
      <c r="L152" s="69"/>
      <c r="M152" s="69"/>
      <c r="N152" s="69"/>
      <c r="O152" s="69"/>
      <c r="P152" s="69"/>
      <c r="Q152" s="247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</row>
    <row r="153" spans="1:41" ht="15.75" customHeight="1">
      <c r="A153" s="34"/>
      <c r="B153" s="69"/>
      <c r="C153" s="245"/>
      <c r="D153" s="245"/>
      <c r="E153" s="245"/>
      <c r="F153" s="245"/>
      <c r="G153" s="245"/>
      <c r="H153" s="245"/>
      <c r="I153" s="69"/>
      <c r="J153" s="69"/>
      <c r="K153" s="69"/>
      <c r="L153" s="69"/>
      <c r="M153" s="69"/>
      <c r="N153" s="69"/>
      <c r="O153" s="69"/>
      <c r="P153" s="69"/>
      <c r="Q153" s="247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</row>
    <row r="154" spans="1:41" ht="15.75" customHeight="1">
      <c r="A154" s="34"/>
      <c r="B154" s="69"/>
      <c r="C154" s="245"/>
      <c r="D154" s="245"/>
      <c r="E154" s="245"/>
      <c r="F154" s="245"/>
      <c r="G154" s="245"/>
      <c r="H154" s="245"/>
      <c r="I154" s="69"/>
      <c r="J154" s="69"/>
      <c r="K154" s="69"/>
      <c r="L154" s="69"/>
      <c r="M154" s="69"/>
      <c r="N154" s="69"/>
      <c r="O154" s="69"/>
      <c r="P154" s="69"/>
      <c r="Q154" s="247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</row>
    <row r="155" spans="1:41" ht="15.75" customHeight="1">
      <c r="A155" s="34"/>
      <c r="B155" s="69"/>
      <c r="C155" s="245"/>
      <c r="D155" s="245"/>
      <c r="E155" s="245"/>
      <c r="F155" s="245"/>
      <c r="G155" s="245"/>
      <c r="H155" s="245"/>
      <c r="I155" s="69"/>
      <c r="J155" s="69"/>
      <c r="K155" s="69"/>
      <c r="L155" s="69"/>
      <c r="M155" s="69"/>
      <c r="N155" s="69"/>
      <c r="O155" s="69"/>
      <c r="P155" s="69"/>
      <c r="Q155" s="247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</row>
    <row r="156" spans="1:41" ht="15.75" customHeight="1">
      <c r="A156" s="34"/>
      <c r="B156" s="69"/>
      <c r="C156" s="245"/>
      <c r="D156" s="245"/>
      <c r="E156" s="245"/>
      <c r="F156" s="245"/>
      <c r="G156" s="245"/>
      <c r="H156" s="245"/>
      <c r="I156" s="69"/>
      <c r="J156" s="69"/>
      <c r="K156" s="69"/>
      <c r="L156" s="69"/>
      <c r="M156" s="69"/>
      <c r="N156" s="69"/>
      <c r="O156" s="69"/>
      <c r="P156" s="69"/>
      <c r="Q156" s="247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</row>
    <row r="157" spans="1:41" ht="15.75" customHeight="1">
      <c r="A157" s="34"/>
      <c r="B157" s="69"/>
      <c r="C157" s="245"/>
      <c r="D157" s="245"/>
      <c r="E157" s="245"/>
      <c r="F157" s="245"/>
      <c r="G157" s="245"/>
      <c r="H157" s="245"/>
      <c r="I157" s="69"/>
      <c r="J157" s="69"/>
      <c r="K157" s="69"/>
      <c r="L157" s="69"/>
      <c r="M157" s="69"/>
      <c r="N157" s="69"/>
      <c r="O157" s="69"/>
      <c r="P157" s="69"/>
      <c r="Q157" s="247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</row>
    <row r="158" spans="1:41" ht="15.75" customHeight="1">
      <c r="A158" s="34"/>
      <c r="B158" s="69"/>
      <c r="C158" s="245"/>
      <c r="D158" s="245"/>
      <c r="E158" s="245"/>
      <c r="F158" s="245"/>
      <c r="G158" s="245"/>
      <c r="H158" s="245"/>
      <c r="I158" s="69"/>
      <c r="J158" s="69"/>
      <c r="K158" s="69"/>
      <c r="L158" s="69"/>
      <c r="M158" s="69"/>
      <c r="N158" s="69"/>
      <c r="O158" s="69"/>
      <c r="P158" s="69"/>
      <c r="Q158" s="247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</row>
    <row r="159" spans="1:41" ht="15.75" customHeight="1">
      <c r="A159" s="34"/>
      <c r="B159" s="69"/>
      <c r="C159" s="245"/>
      <c r="D159" s="245"/>
      <c r="E159" s="245"/>
      <c r="F159" s="245"/>
      <c r="G159" s="245"/>
      <c r="H159" s="245"/>
      <c r="I159" s="69"/>
      <c r="J159" s="69"/>
      <c r="K159" s="69"/>
      <c r="L159" s="69"/>
      <c r="M159" s="69"/>
      <c r="N159" s="69"/>
      <c r="O159" s="69"/>
      <c r="P159" s="69"/>
      <c r="Q159" s="247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</row>
    <row r="160" spans="1:41" ht="15.75" customHeight="1">
      <c r="A160" s="34"/>
      <c r="B160" s="69"/>
      <c r="C160" s="245"/>
      <c r="D160" s="245"/>
      <c r="E160" s="245"/>
      <c r="F160" s="245"/>
      <c r="G160" s="245"/>
      <c r="H160" s="245"/>
      <c r="I160" s="69"/>
      <c r="J160" s="69"/>
      <c r="K160" s="69"/>
      <c r="L160" s="69"/>
      <c r="M160" s="69"/>
      <c r="N160" s="69"/>
      <c r="O160" s="69"/>
      <c r="P160" s="69"/>
      <c r="Q160" s="247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</row>
    <row r="161" spans="1:41" ht="15.75" customHeight="1">
      <c r="A161" s="34"/>
      <c r="B161" s="69"/>
      <c r="C161" s="245"/>
      <c r="D161" s="245"/>
      <c r="E161" s="245"/>
      <c r="F161" s="245"/>
      <c r="G161" s="245"/>
      <c r="H161" s="245"/>
      <c r="I161" s="69"/>
      <c r="J161" s="69"/>
      <c r="K161" s="69"/>
      <c r="L161" s="69"/>
      <c r="M161" s="69"/>
      <c r="N161" s="69"/>
      <c r="O161" s="69"/>
      <c r="P161" s="69"/>
      <c r="Q161" s="247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</row>
    <row r="162" spans="1:41" ht="15.75" customHeight="1">
      <c r="A162" s="34"/>
      <c r="B162" s="69"/>
      <c r="C162" s="245"/>
      <c r="D162" s="245"/>
      <c r="E162" s="245"/>
      <c r="F162" s="245"/>
      <c r="G162" s="245"/>
      <c r="H162" s="245"/>
      <c r="I162" s="69"/>
      <c r="J162" s="69"/>
      <c r="K162" s="69"/>
      <c r="L162" s="69"/>
      <c r="M162" s="69"/>
      <c r="N162" s="69"/>
      <c r="O162" s="69"/>
      <c r="P162" s="69"/>
      <c r="Q162" s="247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</row>
    <row r="163" spans="1:41" ht="15.75" customHeight="1">
      <c r="A163" s="34"/>
      <c r="B163" s="69"/>
      <c r="C163" s="245"/>
      <c r="D163" s="245"/>
      <c r="E163" s="245"/>
      <c r="F163" s="245"/>
      <c r="G163" s="245"/>
      <c r="H163" s="245"/>
      <c r="I163" s="69"/>
      <c r="J163" s="69"/>
      <c r="K163" s="69"/>
      <c r="L163" s="69"/>
      <c r="M163" s="69"/>
      <c r="N163" s="69"/>
      <c r="O163" s="69"/>
      <c r="P163" s="69"/>
      <c r="Q163" s="247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</row>
    <row r="164" spans="1:41" ht="15.75" customHeight="1">
      <c r="A164" s="34"/>
      <c r="B164" s="69"/>
      <c r="C164" s="245"/>
      <c r="D164" s="245"/>
      <c r="E164" s="245"/>
      <c r="F164" s="245"/>
      <c r="G164" s="245"/>
      <c r="H164" s="245"/>
      <c r="I164" s="69"/>
      <c r="J164" s="69"/>
      <c r="K164" s="69"/>
      <c r="L164" s="69"/>
      <c r="M164" s="69"/>
      <c r="N164" s="69"/>
      <c r="O164" s="69"/>
      <c r="P164" s="69"/>
      <c r="Q164" s="247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</row>
    <row r="165" spans="1:41" ht="15.75" customHeight="1">
      <c r="A165" s="34"/>
      <c r="B165" s="69"/>
      <c r="C165" s="245"/>
      <c r="D165" s="245"/>
      <c r="E165" s="245"/>
      <c r="F165" s="245"/>
      <c r="G165" s="245"/>
      <c r="H165" s="245"/>
      <c r="I165" s="69"/>
      <c r="J165" s="69"/>
      <c r="K165" s="69"/>
      <c r="L165" s="69"/>
      <c r="M165" s="69"/>
      <c r="N165" s="69"/>
      <c r="O165" s="69"/>
      <c r="P165" s="69"/>
      <c r="Q165" s="247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</row>
    <row r="166" spans="1:41" ht="15.75" customHeight="1">
      <c r="A166" s="34"/>
      <c r="B166" s="69"/>
      <c r="C166" s="245"/>
      <c r="D166" s="245"/>
      <c r="E166" s="245"/>
      <c r="F166" s="245"/>
      <c r="G166" s="245"/>
      <c r="H166" s="245"/>
      <c r="I166" s="69"/>
      <c r="J166" s="69"/>
      <c r="K166" s="69"/>
      <c r="L166" s="69"/>
      <c r="M166" s="69"/>
      <c r="N166" s="69"/>
      <c r="O166" s="69"/>
      <c r="P166" s="69"/>
      <c r="Q166" s="247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</row>
    <row r="167" spans="1:41" ht="15.75" customHeight="1">
      <c r="A167" s="34"/>
      <c r="B167" s="69"/>
      <c r="C167" s="245"/>
      <c r="D167" s="245"/>
      <c r="E167" s="245"/>
      <c r="F167" s="245"/>
      <c r="G167" s="245"/>
      <c r="H167" s="245"/>
      <c r="I167" s="69"/>
      <c r="J167" s="69"/>
      <c r="K167" s="69"/>
      <c r="L167" s="69"/>
      <c r="M167" s="69"/>
      <c r="N167" s="69"/>
      <c r="O167" s="69"/>
      <c r="P167" s="69"/>
      <c r="Q167" s="247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</row>
    <row r="168" spans="1:41" ht="15.75" customHeight="1">
      <c r="A168" s="34"/>
      <c r="B168" s="69"/>
      <c r="C168" s="245"/>
      <c r="D168" s="245"/>
      <c r="E168" s="245"/>
      <c r="F168" s="245"/>
      <c r="G168" s="245"/>
      <c r="H168" s="245"/>
      <c r="I168" s="69"/>
      <c r="J168" s="69"/>
      <c r="K168" s="69"/>
      <c r="L168" s="69"/>
      <c r="M168" s="69"/>
      <c r="N168" s="69"/>
      <c r="O168" s="69"/>
      <c r="P168" s="69"/>
      <c r="Q168" s="247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</row>
    <row r="169" spans="1:41" ht="15.75" customHeight="1">
      <c r="A169" s="34"/>
      <c r="B169" s="69"/>
      <c r="C169" s="245"/>
      <c r="D169" s="245"/>
      <c r="E169" s="245"/>
      <c r="F169" s="245"/>
      <c r="G169" s="245"/>
      <c r="H169" s="245"/>
      <c r="I169" s="69"/>
      <c r="J169" s="69"/>
      <c r="K169" s="69"/>
      <c r="L169" s="69"/>
      <c r="M169" s="69"/>
      <c r="N169" s="69"/>
      <c r="O169" s="69"/>
      <c r="P169" s="69"/>
      <c r="Q169" s="247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</row>
    <row r="170" spans="1:41" ht="15.75" customHeight="1">
      <c r="A170" s="34"/>
      <c r="B170" s="69"/>
      <c r="C170" s="245"/>
      <c r="D170" s="245"/>
      <c r="E170" s="245"/>
      <c r="F170" s="245"/>
      <c r="G170" s="245"/>
      <c r="H170" s="245"/>
      <c r="I170" s="69"/>
      <c r="J170" s="69"/>
      <c r="K170" s="69"/>
      <c r="L170" s="69"/>
      <c r="M170" s="69"/>
      <c r="N170" s="69"/>
      <c r="O170" s="69"/>
      <c r="P170" s="69"/>
      <c r="Q170" s="247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</row>
    <row r="171" spans="1:41" ht="15.75" customHeight="1">
      <c r="A171" s="34"/>
      <c r="B171" s="69"/>
      <c r="C171" s="245"/>
      <c r="D171" s="245"/>
      <c r="E171" s="245"/>
      <c r="F171" s="245"/>
      <c r="G171" s="245"/>
      <c r="H171" s="245"/>
      <c r="I171" s="69"/>
      <c r="J171" s="69"/>
      <c r="K171" s="69"/>
      <c r="L171" s="69"/>
      <c r="M171" s="69"/>
      <c r="N171" s="69"/>
      <c r="O171" s="69"/>
      <c r="P171" s="69"/>
      <c r="Q171" s="247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</row>
    <row r="172" spans="1:41" ht="15.75" customHeight="1">
      <c r="A172" s="34"/>
      <c r="B172" s="69"/>
      <c r="C172" s="245"/>
      <c r="D172" s="245"/>
      <c r="E172" s="245"/>
      <c r="F172" s="245"/>
      <c r="G172" s="245"/>
      <c r="H172" s="245"/>
      <c r="I172" s="69"/>
      <c r="J172" s="69"/>
      <c r="K172" s="69"/>
      <c r="L172" s="69"/>
      <c r="M172" s="69"/>
      <c r="N172" s="69"/>
      <c r="O172" s="69"/>
      <c r="P172" s="69"/>
      <c r="Q172" s="247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</row>
    <row r="173" spans="1:41" ht="15.75" customHeight="1">
      <c r="A173" s="34"/>
      <c r="B173" s="69"/>
      <c r="C173" s="245"/>
      <c r="D173" s="245"/>
      <c r="E173" s="245"/>
      <c r="F173" s="245"/>
      <c r="G173" s="245"/>
      <c r="H173" s="245"/>
      <c r="I173" s="69"/>
      <c r="J173" s="69"/>
      <c r="K173" s="69"/>
      <c r="L173" s="69"/>
      <c r="M173" s="69"/>
      <c r="N173" s="69"/>
      <c r="O173" s="69"/>
      <c r="P173" s="69"/>
      <c r="Q173" s="247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</row>
    <row r="174" spans="1:41" ht="15.75" customHeight="1">
      <c r="A174" s="34"/>
      <c r="B174" s="69"/>
      <c r="C174" s="245"/>
      <c r="D174" s="245"/>
      <c r="E174" s="245"/>
      <c r="F174" s="245"/>
      <c r="G174" s="245"/>
      <c r="H174" s="245"/>
      <c r="I174" s="69"/>
      <c r="J174" s="69"/>
      <c r="K174" s="69"/>
      <c r="L174" s="69"/>
      <c r="M174" s="69"/>
      <c r="N174" s="69"/>
      <c r="O174" s="69"/>
      <c r="P174" s="69"/>
      <c r="Q174" s="247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</row>
    <row r="175" spans="1:41" ht="15.75" customHeight="1">
      <c r="A175" s="34"/>
      <c r="B175" s="69"/>
      <c r="C175" s="245"/>
      <c r="D175" s="245"/>
      <c r="E175" s="245"/>
      <c r="F175" s="245"/>
      <c r="G175" s="245"/>
      <c r="H175" s="245"/>
      <c r="I175" s="69"/>
      <c r="J175" s="69"/>
      <c r="K175" s="69"/>
      <c r="L175" s="69"/>
      <c r="M175" s="69"/>
      <c r="N175" s="69"/>
      <c r="O175" s="69"/>
      <c r="P175" s="69"/>
      <c r="Q175" s="247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</row>
    <row r="176" spans="1:41" ht="15.75" customHeight="1">
      <c r="A176" s="34"/>
      <c r="B176" s="69"/>
      <c r="C176" s="245"/>
      <c r="D176" s="245"/>
      <c r="E176" s="245"/>
      <c r="F176" s="245"/>
      <c r="G176" s="245"/>
      <c r="H176" s="245"/>
      <c r="I176" s="69"/>
      <c r="J176" s="69"/>
      <c r="K176" s="69"/>
      <c r="L176" s="69"/>
      <c r="M176" s="69"/>
      <c r="N176" s="69"/>
      <c r="O176" s="69"/>
      <c r="P176" s="69"/>
      <c r="Q176" s="247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</row>
    <row r="177" spans="1:41" ht="15.75" customHeight="1">
      <c r="A177" s="34"/>
      <c r="B177" s="69"/>
      <c r="C177" s="245"/>
      <c r="D177" s="245"/>
      <c r="E177" s="245"/>
      <c r="F177" s="245"/>
      <c r="G177" s="245"/>
      <c r="H177" s="245"/>
      <c r="I177" s="69"/>
      <c r="J177" s="69"/>
      <c r="K177" s="69"/>
      <c r="L177" s="69"/>
      <c r="M177" s="69"/>
      <c r="N177" s="69"/>
      <c r="O177" s="69"/>
      <c r="P177" s="69"/>
      <c r="Q177" s="247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</row>
    <row r="178" spans="1:41" ht="15.75" customHeight="1">
      <c r="A178" s="34"/>
      <c r="B178" s="69"/>
      <c r="C178" s="245"/>
      <c r="D178" s="245"/>
      <c r="E178" s="245"/>
      <c r="F178" s="245"/>
      <c r="G178" s="245"/>
      <c r="H178" s="245"/>
      <c r="I178" s="69"/>
      <c r="J178" s="69"/>
      <c r="K178" s="69"/>
      <c r="L178" s="69"/>
      <c r="M178" s="69"/>
      <c r="N178" s="69"/>
      <c r="O178" s="69"/>
      <c r="P178" s="69"/>
      <c r="Q178" s="247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</row>
    <row r="179" spans="1:41" ht="15.75" customHeight="1">
      <c r="A179" s="34"/>
      <c r="B179" s="69"/>
      <c r="C179" s="245"/>
      <c r="D179" s="245"/>
      <c r="E179" s="245"/>
      <c r="F179" s="245"/>
      <c r="G179" s="245"/>
      <c r="H179" s="245"/>
      <c r="I179" s="69"/>
      <c r="J179" s="69"/>
      <c r="K179" s="69"/>
      <c r="L179" s="69"/>
      <c r="M179" s="69"/>
      <c r="N179" s="69"/>
      <c r="O179" s="69"/>
      <c r="P179" s="69"/>
      <c r="Q179" s="247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</row>
    <row r="180" spans="1:41" ht="15.75" customHeight="1">
      <c r="A180" s="34"/>
      <c r="B180" s="69"/>
      <c r="C180" s="245"/>
      <c r="D180" s="245"/>
      <c r="E180" s="245"/>
      <c r="F180" s="245"/>
      <c r="G180" s="245"/>
      <c r="H180" s="245"/>
      <c r="I180" s="69"/>
      <c r="J180" s="69"/>
      <c r="K180" s="69"/>
      <c r="L180" s="69"/>
      <c r="M180" s="69"/>
      <c r="N180" s="69"/>
      <c r="O180" s="69"/>
      <c r="P180" s="69"/>
      <c r="Q180" s="247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</row>
    <row r="181" spans="1:41" ht="15.75" customHeight="1">
      <c r="A181" s="34"/>
      <c r="B181" s="69"/>
      <c r="C181" s="245"/>
      <c r="D181" s="245"/>
      <c r="E181" s="245"/>
      <c r="F181" s="245"/>
      <c r="G181" s="245"/>
      <c r="H181" s="245"/>
      <c r="I181" s="69"/>
      <c r="J181" s="69"/>
      <c r="K181" s="69"/>
      <c r="L181" s="69"/>
      <c r="M181" s="69"/>
      <c r="N181" s="69"/>
      <c r="O181" s="69"/>
      <c r="P181" s="69"/>
      <c r="Q181" s="247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</row>
    <row r="182" spans="1:41" ht="15.75" customHeight="1">
      <c r="A182" s="34"/>
      <c r="B182" s="69"/>
      <c r="C182" s="245"/>
      <c r="D182" s="245"/>
      <c r="E182" s="245"/>
      <c r="F182" s="245"/>
      <c r="G182" s="245"/>
      <c r="H182" s="245"/>
      <c r="I182" s="69"/>
      <c r="J182" s="69"/>
      <c r="K182" s="69"/>
      <c r="L182" s="69"/>
      <c r="M182" s="69"/>
      <c r="N182" s="69"/>
      <c r="O182" s="69"/>
      <c r="P182" s="69"/>
      <c r="Q182" s="247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</row>
    <row r="183" spans="1:41" ht="15.75" customHeight="1">
      <c r="A183" s="34"/>
      <c r="B183" s="69"/>
      <c r="C183" s="245"/>
      <c r="D183" s="245"/>
      <c r="E183" s="245"/>
      <c r="F183" s="245"/>
      <c r="G183" s="245"/>
      <c r="H183" s="245"/>
      <c r="I183" s="69"/>
      <c r="J183" s="69"/>
      <c r="K183" s="69"/>
      <c r="L183" s="69"/>
      <c r="M183" s="69"/>
      <c r="N183" s="69"/>
      <c r="O183" s="69"/>
      <c r="P183" s="69"/>
      <c r="Q183" s="247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</row>
    <row r="184" spans="1:41" ht="15.75" customHeight="1">
      <c r="A184" s="34"/>
      <c r="B184" s="69"/>
      <c r="C184" s="245"/>
      <c r="D184" s="245"/>
      <c r="E184" s="245"/>
      <c r="F184" s="245"/>
      <c r="G184" s="245"/>
      <c r="H184" s="245"/>
      <c r="I184" s="69"/>
      <c r="J184" s="69"/>
      <c r="K184" s="69"/>
      <c r="L184" s="69"/>
      <c r="M184" s="69"/>
      <c r="N184" s="69"/>
      <c r="O184" s="69"/>
      <c r="P184" s="69"/>
      <c r="Q184" s="247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</row>
    <row r="185" spans="1:41" ht="15.75" customHeight="1">
      <c r="A185" s="34"/>
      <c r="B185" s="69"/>
      <c r="C185" s="245"/>
      <c r="D185" s="245"/>
      <c r="E185" s="245"/>
      <c r="F185" s="245"/>
      <c r="G185" s="245"/>
      <c r="H185" s="245"/>
      <c r="I185" s="69"/>
      <c r="J185" s="69"/>
      <c r="K185" s="69"/>
      <c r="L185" s="69"/>
      <c r="M185" s="69"/>
      <c r="N185" s="69"/>
      <c r="O185" s="69"/>
      <c r="P185" s="69"/>
      <c r="Q185" s="247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</row>
    <row r="186" spans="1:41" ht="15.75" customHeight="1">
      <c r="A186" s="34"/>
      <c r="B186" s="69"/>
      <c r="C186" s="245"/>
      <c r="D186" s="245"/>
      <c r="E186" s="245"/>
      <c r="F186" s="245"/>
      <c r="G186" s="245"/>
      <c r="H186" s="245"/>
      <c r="I186" s="69"/>
      <c r="J186" s="69"/>
      <c r="K186" s="69"/>
      <c r="L186" s="69"/>
      <c r="M186" s="69"/>
      <c r="N186" s="69"/>
      <c r="O186" s="69"/>
      <c r="P186" s="69"/>
      <c r="Q186" s="247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</row>
    <row r="187" spans="1:41" ht="15.75" customHeight="1">
      <c r="A187" s="34"/>
      <c r="B187" s="69"/>
      <c r="C187" s="245"/>
      <c r="D187" s="245"/>
      <c r="E187" s="245"/>
      <c r="F187" s="245"/>
      <c r="G187" s="245"/>
      <c r="H187" s="245"/>
      <c r="I187" s="69"/>
      <c r="J187" s="69"/>
      <c r="K187" s="69"/>
      <c r="L187" s="69"/>
      <c r="M187" s="69"/>
      <c r="N187" s="69"/>
      <c r="O187" s="69"/>
      <c r="P187" s="69"/>
      <c r="Q187" s="247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</row>
    <row r="188" spans="1:41" ht="15.75" customHeight="1">
      <c r="A188" s="34"/>
      <c r="B188" s="69"/>
      <c r="C188" s="245"/>
      <c r="D188" s="245"/>
      <c r="E188" s="245"/>
      <c r="F188" s="245"/>
      <c r="G188" s="245"/>
      <c r="H188" s="245"/>
      <c r="I188" s="69"/>
      <c r="J188" s="69"/>
      <c r="K188" s="69"/>
      <c r="L188" s="69"/>
      <c r="M188" s="69"/>
      <c r="N188" s="69"/>
      <c r="O188" s="69"/>
      <c r="P188" s="69"/>
      <c r="Q188" s="247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</row>
    <row r="189" spans="1:41" ht="15.75" customHeight="1">
      <c r="A189" s="34"/>
      <c r="B189" s="69"/>
      <c r="C189" s="245"/>
      <c r="D189" s="245"/>
      <c r="E189" s="245"/>
      <c r="F189" s="245"/>
      <c r="G189" s="245"/>
      <c r="H189" s="245"/>
      <c r="I189" s="69"/>
      <c r="J189" s="69"/>
      <c r="K189" s="69"/>
      <c r="L189" s="69"/>
      <c r="M189" s="69"/>
      <c r="N189" s="69"/>
      <c r="O189" s="69"/>
      <c r="P189" s="69"/>
      <c r="Q189" s="247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</row>
    <row r="190" spans="1:41" ht="15.75" customHeight="1">
      <c r="A190" s="34"/>
      <c r="B190" s="69"/>
      <c r="C190" s="245"/>
      <c r="D190" s="245"/>
      <c r="E190" s="245"/>
      <c r="F190" s="245"/>
      <c r="G190" s="245"/>
      <c r="H190" s="245"/>
      <c r="I190" s="69"/>
      <c r="J190" s="69"/>
      <c r="K190" s="69"/>
      <c r="L190" s="69"/>
      <c r="M190" s="69"/>
      <c r="N190" s="69"/>
      <c r="O190" s="69"/>
      <c r="P190" s="69"/>
      <c r="Q190" s="247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</row>
    <row r="191" spans="1:41" ht="15.75" customHeight="1">
      <c r="A191" s="34"/>
      <c r="B191" s="69"/>
      <c r="C191" s="245"/>
      <c r="D191" s="245"/>
      <c r="E191" s="245"/>
      <c r="F191" s="245"/>
      <c r="G191" s="245"/>
      <c r="H191" s="245"/>
      <c r="I191" s="69"/>
      <c r="J191" s="69"/>
      <c r="K191" s="69"/>
      <c r="L191" s="69"/>
      <c r="M191" s="69"/>
      <c r="N191" s="69"/>
      <c r="O191" s="69"/>
      <c r="P191" s="69"/>
      <c r="Q191" s="247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</row>
    <row r="192" spans="1:41" ht="15.75" customHeight="1">
      <c r="A192" s="34"/>
      <c r="B192" s="69"/>
      <c r="C192" s="245"/>
      <c r="D192" s="245"/>
      <c r="E192" s="245"/>
      <c r="F192" s="245"/>
      <c r="G192" s="245"/>
      <c r="H192" s="245"/>
      <c r="I192" s="69"/>
      <c r="J192" s="69"/>
      <c r="K192" s="69"/>
      <c r="L192" s="69"/>
      <c r="M192" s="69"/>
      <c r="N192" s="69"/>
      <c r="O192" s="69"/>
      <c r="P192" s="69"/>
      <c r="Q192" s="247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</row>
    <row r="193" spans="1:41" ht="15.75" customHeight="1">
      <c r="A193" s="34"/>
      <c r="B193" s="69"/>
      <c r="C193" s="245"/>
      <c r="D193" s="245"/>
      <c r="E193" s="245"/>
      <c r="F193" s="245"/>
      <c r="G193" s="245"/>
      <c r="H193" s="245"/>
      <c r="I193" s="69"/>
      <c r="J193" s="69"/>
      <c r="K193" s="69"/>
      <c r="L193" s="69"/>
      <c r="M193" s="69"/>
      <c r="N193" s="69"/>
      <c r="O193" s="69"/>
      <c r="P193" s="69"/>
      <c r="Q193" s="247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</row>
    <row r="194" spans="1:41" ht="15.75" customHeight="1">
      <c r="A194" s="34"/>
      <c r="B194" s="69"/>
      <c r="C194" s="245"/>
      <c r="D194" s="245"/>
      <c r="E194" s="245"/>
      <c r="F194" s="245"/>
      <c r="G194" s="245"/>
      <c r="H194" s="245"/>
      <c r="I194" s="69"/>
      <c r="J194" s="69"/>
      <c r="K194" s="69"/>
      <c r="L194" s="69"/>
      <c r="M194" s="69"/>
      <c r="N194" s="69"/>
      <c r="O194" s="69"/>
      <c r="P194" s="69"/>
      <c r="Q194" s="247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</row>
    <row r="195" spans="1:41" ht="15.75" customHeight="1">
      <c r="A195" s="34"/>
      <c r="B195" s="69"/>
      <c r="C195" s="245"/>
      <c r="D195" s="245"/>
      <c r="E195" s="245"/>
      <c r="F195" s="245"/>
      <c r="G195" s="245"/>
      <c r="H195" s="245"/>
      <c r="I195" s="69"/>
      <c r="J195" s="69"/>
      <c r="K195" s="69"/>
      <c r="L195" s="69"/>
      <c r="M195" s="69"/>
      <c r="N195" s="69"/>
      <c r="O195" s="69"/>
      <c r="P195" s="69"/>
      <c r="Q195" s="247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</row>
    <row r="196" spans="1:41" ht="15.75" customHeight="1">
      <c r="A196" s="34"/>
      <c r="B196" s="69"/>
      <c r="C196" s="245"/>
      <c r="D196" s="245"/>
      <c r="E196" s="245"/>
      <c r="F196" s="245"/>
      <c r="G196" s="245"/>
      <c r="H196" s="245"/>
      <c r="I196" s="69"/>
      <c r="J196" s="69"/>
      <c r="K196" s="69"/>
      <c r="L196" s="69"/>
      <c r="M196" s="69"/>
      <c r="N196" s="69"/>
      <c r="O196" s="69"/>
      <c r="P196" s="69"/>
      <c r="Q196" s="247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</row>
    <row r="197" spans="1:41" ht="15.75" customHeight="1">
      <c r="A197" s="34"/>
      <c r="B197" s="69"/>
      <c r="C197" s="245"/>
      <c r="D197" s="245"/>
      <c r="E197" s="245"/>
      <c r="F197" s="245"/>
      <c r="G197" s="245"/>
      <c r="H197" s="245"/>
      <c r="I197" s="69"/>
      <c r="J197" s="69"/>
      <c r="K197" s="69"/>
      <c r="L197" s="69"/>
      <c r="M197" s="69"/>
      <c r="N197" s="69"/>
      <c r="O197" s="69"/>
      <c r="P197" s="69"/>
      <c r="Q197" s="247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</row>
    <row r="198" spans="1:41" ht="15.75" customHeight="1">
      <c r="A198" s="34"/>
      <c r="B198" s="69"/>
      <c r="C198" s="245"/>
      <c r="D198" s="245"/>
      <c r="E198" s="245"/>
      <c r="F198" s="245"/>
      <c r="G198" s="245"/>
      <c r="H198" s="245"/>
      <c r="I198" s="69"/>
      <c r="J198" s="69"/>
      <c r="K198" s="69"/>
      <c r="L198" s="69"/>
      <c r="M198" s="69"/>
      <c r="N198" s="69"/>
      <c r="O198" s="69"/>
      <c r="P198" s="69"/>
      <c r="Q198" s="247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</row>
    <row r="199" spans="1:41" ht="15.75" customHeight="1">
      <c r="A199" s="34"/>
      <c r="B199" s="69"/>
      <c r="C199" s="245"/>
      <c r="D199" s="245"/>
      <c r="E199" s="245"/>
      <c r="F199" s="245"/>
      <c r="G199" s="245"/>
      <c r="H199" s="245"/>
      <c r="I199" s="69"/>
      <c r="J199" s="69"/>
      <c r="K199" s="69"/>
      <c r="L199" s="69"/>
      <c r="M199" s="69"/>
      <c r="N199" s="69"/>
      <c r="O199" s="69"/>
      <c r="P199" s="69"/>
      <c r="Q199" s="247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</row>
    <row r="200" spans="1:41" ht="15.75" customHeight="1">
      <c r="A200" s="34"/>
      <c r="B200" s="69"/>
      <c r="C200" s="245"/>
      <c r="D200" s="245"/>
      <c r="E200" s="245"/>
      <c r="F200" s="245"/>
      <c r="G200" s="245"/>
      <c r="H200" s="245"/>
      <c r="I200" s="69"/>
      <c r="J200" s="69"/>
      <c r="K200" s="69"/>
      <c r="L200" s="69"/>
      <c r="M200" s="69"/>
      <c r="N200" s="69"/>
      <c r="O200" s="69"/>
      <c r="P200" s="69"/>
      <c r="Q200" s="247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</row>
    <row r="201" spans="1:41" ht="15.75" customHeight="1">
      <c r="A201" s="34"/>
      <c r="B201" s="69"/>
      <c r="C201" s="245"/>
      <c r="D201" s="245"/>
      <c r="E201" s="245"/>
      <c r="F201" s="245"/>
      <c r="G201" s="245"/>
      <c r="H201" s="245"/>
      <c r="I201" s="69"/>
      <c r="J201" s="69"/>
      <c r="K201" s="69"/>
      <c r="L201" s="69"/>
      <c r="M201" s="69"/>
      <c r="N201" s="69"/>
      <c r="O201" s="69"/>
      <c r="P201" s="69"/>
      <c r="Q201" s="247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</row>
    <row r="202" spans="1:41" ht="15.75" customHeight="1">
      <c r="A202" s="34"/>
      <c r="B202" s="69"/>
      <c r="C202" s="245"/>
      <c r="D202" s="245"/>
      <c r="E202" s="245"/>
      <c r="F202" s="245"/>
      <c r="G202" s="245"/>
      <c r="H202" s="245"/>
      <c r="I202" s="69"/>
      <c r="J202" s="69"/>
      <c r="K202" s="69"/>
      <c r="L202" s="69"/>
      <c r="M202" s="69"/>
      <c r="N202" s="69"/>
      <c r="O202" s="69"/>
      <c r="P202" s="69"/>
      <c r="Q202" s="247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</row>
    <row r="203" spans="1:41" ht="15.75" customHeight="1">
      <c r="A203" s="34"/>
      <c r="B203" s="69"/>
      <c r="C203" s="245"/>
      <c r="D203" s="245"/>
      <c r="E203" s="245"/>
      <c r="F203" s="245"/>
      <c r="G203" s="245"/>
      <c r="H203" s="245"/>
      <c r="I203" s="69"/>
      <c r="J203" s="69"/>
      <c r="K203" s="69"/>
      <c r="L203" s="69"/>
      <c r="M203" s="69"/>
      <c r="N203" s="69"/>
      <c r="O203" s="69"/>
      <c r="P203" s="69"/>
      <c r="Q203" s="247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</row>
    <row r="204" spans="1:41" ht="15.75" customHeight="1">
      <c r="A204" s="34"/>
      <c r="B204" s="69"/>
      <c r="C204" s="245"/>
      <c r="D204" s="245"/>
      <c r="E204" s="245"/>
      <c r="F204" s="245"/>
      <c r="G204" s="245"/>
      <c r="H204" s="245"/>
      <c r="I204" s="69"/>
      <c r="J204" s="69"/>
      <c r="K204" s="69"/>
      <c r="L204" s="69"/>
      <c r="M204" s="69"/>
      <c r="N204" s="69"/>
      <c r="O204" s="69"/>
      <c r="P204" s="69"/>
      <c r="Q204" s="247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</row>
    <row r="205" spans="1:41" ht="15.75" customHeight="1">
      <c r="A205" s="34"/>
      <c r="B205" s="69"/>
      <c r="C205" s="245"/>
      <c r="D205" s="245"/>
      <c r="E205" s="245"/>
      <c r="F205" s="245"/>
      <c r="G205" s="245"/>
      <c r="H205" s="245"/>
      <c r="I205" s="69"/>
      <c r="J205" s="69"/>
      <c r="K205" s="69"/>
      <c r="L205" s="69"/>
      <c r="M205" s="69"/>
      <c r="N205" s="69"/>
      <c r="O205" s="69"/>
      <c r="P205" s="69"/>
      <c r="Q205" s="247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</row>
    <row r="206" spans="1:41" ht="15.75" customHeight="1">
      <c r="A206" s="34"/>
      <c r="B206" s="69"/>
      <c r="C206" s="245"/>
      <c r="D206" s="245"/>
      <c r="E206" s="245"/>
      <c r="F206" s="245"/>
      <c r="G206" s="245"/>
      <c r="H206" s="245"/>
      <c r="I206" s="69"/>
      <c r="J206" s="69"/>
      <c r="K206" s="69"/>
      <c r="L206" s="69"/>
      <c r="M206" s="69"/>
      <c r="N206" s="69"/>
      <c r="O206" s="69"/>
      <c r="P206" s="69"/>
      <c r="Q206" s="247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</row>
    <row r="207" spans="1:41" ht="15.75" customHeight="1">
      <c r="A207" s="34"/>
      <c r="B207" s="69"/>
      <c r="C207" s="245"/>
      <c r="D207" s="245"/>
      <c r="E207" s="245"/>
      <c r="F207" s="245"/>
      <c r="G207" s="245"/>
      <c r="H207" s="245"/>
      <c r="I207" s="69"/>
      <c r="J207" s="69"/>
      <c r="K207" s="69"/>
      <c r="L207" s="69"/>
      <c r="M207" s="69"/>
      <c r="N207" s="69"/>
      <c r="O207" s="69"/>
      <c r="P207" s="69"/>
      <c r="Q207" s="247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</row>
    <row r="208" spans="1:41" ht="15.75" customHeight="1">
      <c r="A208" s="34"/>
      <c r="B208" s="69"/>
      <c r="C208" s="245"/>
      <c r="D208" s="245"/>
      <c r="E208" s="245"/>
      <c r="F208" s="245"/>
      <c r="G208" s="245"/>
      <c r="H208" s="245"/>
      <c r="I208" s="69"/>
      <c r="J208" s="69"/>
      <c r="K208" s="69"/>
      <c r="L208" s="69"/>
      <c r="M208" s="69"/>
      <c r="N208" s="69"/>
      <c r="O208" s="69"/>
      <c r="P208" s="69"/>
      <c r="Q208" s="247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</row>
    <row r="209" spans="1:41" ht="15.75" customHeight="1">
      <c r="A209" s="34"/>
      <c r="B209" s="69"/>
      <c r="C209" s="245"/>
      <c r="D209" s="245"/>
      <c r="E209" s="245"/>
      <c r="F209" s="245"/>
      <c r="G209" s="245"/>
      <c r="H209" s="245"/>
      <c r="I209" s="69"/>
      <c r="J209" s="69"/>
      <c r="K209" s="69"/>
      <c r="L209" s="69"/>
      <c r="M209" s="69"/>
      <c r="N209" s="69"/>
      <c r="O209" s="69"/>
      <c r="P209" s="69"/>
      <c r="Q209" s="247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</row>
    <row r="210" spans="1:41" ht="15.75" customHeight="1">
      <c r="A210" s="34"/>
      <c r="B210" s="69"/>
      <c r="C210" s="245"/>
      <c r="D210" s="245"/>
      <c r="E210" s="245"/>
      <c r="F210" s="245"/>
      <c r="G210" s="245"/>
      <c r="H210" s="245"/>
      <c r="I210" s="69"/>
      <c r="J210" s="69"/>
      <c r="K210" s="69"/>
      <c r="L210" s="69"/>
      <c r="M210" s="69"/>
      <c r="N210" s="69"/>
      <c r="O210" s="69"/>
      <c r="P210" s="69"/>
      <c r="Q210" s="247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</row>
    <row r="211" spans="1:41" ht="15.75" customHeight="1">
      <c r="A211" s="34"/>
      <c r="B211" s="69"/>
      <c r="C211" s="245"/>
      <c r="D211" s="245"/>
      <c r="E211" s="245"/>
      <c r="F211" s="245"/>
      <c r="G211" s="245"/>
      <c r="H211" s="245"/>
      <c r="I211" s="69"/>
      <c r="J211" s="69"/>
      <c r="K211" s="69"/>
      <c r="L211" s="69"/>
      <c r="M211" s="69"/>
      <c r="N211" s="69"/>
      <c r="O211" s="69"/>
      <c r="P211" s="69"/>
      <c r="Q211" s="247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</row>
    <row r="212" spans="1:41" ht="15.75" customHeight="1">
      <c r="A212" s="34"/>
      <c r="B212" s="69"/>
      <c r="C212" s="245"/>
      <c r="D212" s="245"/>
      <c r="E212" s="245"/>
      <c r="F212" s="245"/>
      <c r="G212" s="245"/>
      <c r="H212" s="245"/>
      <c r="I212" s="69"/>
      <c r="J212" s="69"/>
      <c r="K212" s="69"/>
      <c r="L212" s="69"/>
      <c r="M212" s="69"/>
      <c r="N212" s="69"/>
      <c r="O212" s="69"/>
      <c r="P212" s="69"/>
      <c r="Q212" s="247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</row>
    <row r="213" spans="1:41" ht="15.75" customHeight="1">
      <c r="A213" s="34"/>
      <c r="B213" s="69"/>
      <c r="C213" s="245"/>
      <c r="D213" s="245"/>
      <c r="E213" s="245"/>
      <c r="F213" s="245"/>
      <c r="G213" s="245"/>
      <c r="H213" s="245"/>
      <c r="I213" s="69"/>
      <c r="J213" s="69"/>
      <c r="K213" s="69"/>
      <c r="L213" s="69"/>
      <c r="M213" s="69"/>
      <c r="N213" s="69"/>
      <c r="O213" s="69"/>
      <c r="P213" s="69"/>
      <c r="Q213" s="247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</row>
    <row r="214" spans="1:41" ht="15.75" customHeight="1">
      <c r="A214" s="34"/>
      <c r="B214" s="69"/>
      <c r="C214" s="245"/>
      <c r="D214" s="245"/>
      <c r="E214" s="245"/>
      <c r="F214" s="245"/>
      <c r="G214" s="245"/>
      <c r="H214" s="245"/>
      <c r="I214" s="69"/>
      <c r="J214" s="69"/>
      <c r="K214" s="69"/>
      <c r="L214" s="69"/>
      <c r="M214" s="69"/>
      <c r="N214" s="69"/>
      <c r="O214" s="69"/>
      <c r="P214" s="69"/>
      <c r="Q214" s="247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</row>
    <row r="215" spans="1:41" ht="15.75" customHeight="1">
      <c r="A215" s="34"/>
      <c r="B215" s="69"/>
      <c r="C215" s="245"/>
      <c r="D215" s="245"/>
      <c r="E215" s="245"/>
      <c r="F215" s="245"/>
      <c r="G215" s="245"/>
      <c r="H215" s="245"/>
      <c r="I215" s="69"/>
      <c r="J215" s="69"/>
      <c r="K215" s="69"/>
      <c r="L215" s="69"/>
      <c r="M215" s="69"/>
      <c r="N215" s="69"/>
      <c r="O215" s="69"/>
      <c r="P215" s="69"/>
      <c r="Q215" s="247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</row>
    <row r="216" spans="1:41" ht="15.75" customHeight="1">
      <c r="A216" s="34"/>
      <c r="B216" s="69"/>
      <c r="C216" s="245"/>
      <c r="D216" s="245"/>
      <c r="E216" s="245"/>
      <c r="F216" s="245"/>
      <c r="G216" s="245"/>
      <c r="H216" s="245"/>
      <c r="I216" s="69"/>
      <c r="J216" s="69"/>
      <c r="K216" s="69"/>
      <c r="L216" s="69"/>
      <c r="M216" s="69"/>
      <c r="N216" s="69"/>
      <c r="O216" s="69"/>
      <c r="P216" s="69"/>
      <c r="Q216" s="247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</row>
    <row r="217" spans="1:41" ht="15.75" customHeight="1">
      <c r="A217" s="34"/>
      <c r="B217" s="69"/>
      <c r="C217" s="245"/>
      <c r="D217" s="245"/>
      <c r="E217" s="245"/>
      <c r="F217" s="245"/>
      <c r="G217" s="245"/>
      <c r="H217" s="245"/>
      <c r="I217" s="69"/>
      <c r="J217" s="69"/>
      <c r="K217" s="69"/>
      <c r="L217" s="69"/>
      <c r="M217" s="69"/>
      <c r="N217" s="69"/>
      <c r="O217" s="69"/>
      <c r="P217" s="69"/>
      <c r="Q217" s="247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</row>
    <row r="218" spans="1:41" ht="15.75" customHeight="1">
      <c r="A218" s="34"/>
      <c r="B218" s="69"/>
      <c r="C218" s="245"/>
      <c r="D218" s="245"/>
      <c r="E218" s="245"/>
      <c r="F218" s="245"/>
      <c r="G218" s="245"/>
      <c r="H218" s="245"/>
      <c r="I218" s="69"/>
      <c r="J218" s="69"/>
      <c r="K218" s="69"/>
      <c r="L218" s="69"/>
      <c r="M218" s="69"/>
      <c r="N218" s="69"/>
      <c r="O218" s="69"/>
      <c r="P218" s="69"/>
      <c r="Q218" s="247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</row>
    <row r="219" spans="1:41" ht="15.75" customHeight="1">
      <c r="A219" s="34"/>
      <c r="B219" s="69"/>
      <c r="C219" s="245"/>
      <c r="D219" s="245"/>
      <c r="E219" s="245"/>
      <c r="F219" s="245"/>
      <c r="G219" s="245"/>
      <c r="H219" s="245"/>
      <c r="I219" s="69"/>
      <c r="J219" s="69"/>
      <c r="K219" s="69"/>
      <c r="L219" s="69"/>
      <c r="M219" s="69"/>
      <c r="N219" s="69"/>
      <c r="O219" s="69"/>
      <c r="P219" s="69"/>
      <c r="Q219" s="247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</row>
    <row r="220" spans="1:41" ht="15.75" customHeight="1">
      <c r="A220" s="34"/>
      <c r="B220" s="69"/>
      <c r="C220" s="245"/>
      <c r="D220" s="245"/>
      <c r="E220" s="245"/>
      <c r="F220" s="245"/>
      <c r="G220" s="245"/>
      <c r="H220" s="245"/>
      <c r="I220" s="69"/>
      <c r="J220" s="69"/>
      <c r="K220" s="69"/>
      <c r="L220" s="69"/>
      <c r="M220" s="69"/>
      <c r="N220" s="69"/>
      <c r="O220" s="69"/>
      <c r="P220" s="69"/>
      <c r="Q220" s="247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</row>
    <row r="221" spans="1:41" ht="15.75" customHeight="1">
      <c r="A221" s="34"/>
      <c r="B221" s="69"/>
      <c r="C221" s="245"/>
      <c r="D221" s="245"/>
      <c r="E221" s="245"/>
      <c r="F221" s="245"/>
      <c r="G221" s="245"/>
      <c r="H221" s="245"/>
      <c r="I221" s="69"/>
      <c r="J221" s="69"/>
      <c r="K221" s="69"/>
      <c r="L221" s="69"/>
      <c r="M221" s="69"/>
      <c r="N221" s="69"/>
      <c r="O221" s="69"/>
      <c r="P221" s="69"/>
      <c r="Q221" s="247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</row>
    <row r="222" spans="1:41" ht="15.75" customHeight="1">
      <c r="A222" s="34"/>
      <c r="B222" s="69"/>
      <c r="C222" s="245"/>
      <c r="D222" s="245"/>
      <c r="E222" s="245"/>
      <c r="F222" s="245"/>
      <c r="G222" s="245"/>
      <c r="H222" s="245"/>
      <c r="I222" s="69"/>
      <c r="J222" s="69"/>
      <c r="K222" s="69"/>
      <c r="L222" s="69"/>
      <c r="M222" s="69"/>
      <c r="N222" s="69"/>
      <c r="O222" s="69"/>
      <c r="P222" s="69"/>
      <c r="Q222" s="247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</row>
    <row r="223" spans="1:41" ht="15.75" customHeight="1">
      <c r="A223" s="34"/>
      <c r="B223" s="69"/>
      <c r="C223" s="245"/>
      <c r="D223" s="245"/>
      <c r="E223" s="245"/>
      <c r="F223" s="245"/>
      <c r="G223" s="245"/>
      <c r="H223" s="245"/>
      <c r="I223" s="69"/>
      <c r="J223" s="69"/>
      <c r="K223" s="69"/>
      <c r="L223" s="69"/>
      <c r="M223" s="69"/>
      <c r="N223" s="69"/>
      <c r="O223" s="69"/>
      <c r="P223" s="69"/>
      <c r="Q223" s="247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</row>
    <row r="224" spans="1:41" ht="15.75" customHeight="1">
      <c r="A224" s="34"/>
      <c r="B224" s="69"/>
      <c r="C224" s="245"/>
      <c r="D224" s="245"/>
      <c r="E224" s="245"/>
      <c r="F224" s="245"/>
      <c r="G224" s="245"/>
      <c r="H224" s="245"/>
      <c r="I224" s="69"/>
      <c r="J224" s="69"/>
      <c r="K224" s="69"/>
      <c r="L224" s="69"/>
      <c r="M224" s="69"/>
      <c r="N224" s="69"/>
      <c r="O224" s="69"/>
      <c r="P224" s="69"/>
      <c r="Q224" s="247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</row>
    <row r="225" spans="1:41" ht="15.75" customHeight="1">
      <c r="A225" s="34"/>
      <c r="B225" s="69"/>
      <c r="C225" s="245"/>
      <c r="D225" s="245"/>
      <c r="E225" s="245"/>
      <c r="F225" s="245"/>
      <c r="G225" s="245"/>
      <c r="H225" s="245"/>
      <c r="I225" s="69"/>
      <c r="J225" s="69"/>
      <c r="K225" s="69"/>
      <c r="L225" s="69"/>
      <c r="M225" s="69"/>
      <c r="N225" s="69"/>
      <c r="O225" s="69"/>
      <c r="P225" s="69"/>
      <c r="Q225" s="247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</row>
    <row r="226" spans="1:41" ht="15.75" customHeight="1">
      <c r="A226" s="34"/>
      <c r="B226" s="69"/>
      <c r="C226" s="245"/>
      <c r="D226" s="245"/>
      <c r="E226" s="245"/>
      <c r="F226" s="245"/>
      <c r="G226" s="245"/>
      <c r="H226" s="245"/>
      <c r="I226" s="69"/>
      <c r="J226" s="69"/>
      <c r="K226" s="69"/>
      <c r="L226" s="69"/>
      <c r="M226" s="69"/>
      <c r="N226" s="69"/>
      <c r="O226" s="69"/>
      <c r="P226" s="69"/>
      <c r="Q226" s="247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</row>
    <row r="227" spans="1:41" ht="15.75" customHeight="1">
      <c r="A227" s="34"/>
      <c r="B227" s="69"/>
      <c r="C227" s="245"/>
      <c r="D227" s="245"/>
      <c r="E227" s="245"/>
      <c r="F227" s="245"/>
      <c r="G227" s="245"/>
      <c r="H227" s="245"/>
      <c r="I227" s="69"/>
      <c r="J227" s="69"/>
      <c r="K227" s="69"/>
      <c r="L227" s="69"/>
      <c r="M227" s="69"/>
      <c r="N227" s="69"/>
      <c r="O227" s="69"/>
      <c r="P227" s="69"/>
      <c r="Q227" s="247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</row>
    <row r="228" spans="1:41" ht="15.75" customHeight="1">
      <c r="A228" s="34"/>
      <c r="B228" s="69"/>
      <c r="C228" s="245"/>
      <c r="D228" s="245"/>
      <c r="E228" s="245"/>
      <c r="F228" s="245"/>
      <c r="G228" s="245"/>
      <c r="H228" s="245"/>
      <c r="I228" s="69"/>
      <c r="J228" s="69"/>
      <c r="K228" s="69"/>
      <c r="L228" s="69"/>
      <c r="M228" s="69"/>
      <c r="N228" s="69"/>
      <c r="O228" s="69"/>
      <c r="P228" s="69"/>
      <c r="Q228" s="247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</row>
    <row r="229" spans="1:41" ht="15.75" customHeight="1">
      <c r="A229" s="34"/>
      <c r="B229" s="69"/>
      <c r="C229" s="245"/>
      <c r="D229" s="245"/>
      <c r="E229" s="245"/>
      <c r="F229" s="245"/>
      <c r="G229" s="245"/>
      <c r="H229" s="245"/>
      <c r="I229" s="69"/>
      <c r="J229" s="69"/>
      <c r="K229" s="69"/>
      <c r="L229" s="69"/>
      <c r="M229" s="69"/>
      <c r="N229" s="69"/>
      <c r="O229" s="69"/>
      <c r="P229" s="69"/>
      <c r="Q229" s="247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</row>
    <row r="230" spans="1:41" ht="15.75" customHeight="1">
      <c r="A230" s="34"/>
      <c r="B230" s="69"/>
      <c r="C230" s="245"/>
      <c r="D230" s="245"/>
      <c r="E230" s="245"/>
      <c r="F230" s="245"/>
      <c r="G230" s="245"/>
      <c r="H230" s="245"/>
      <c r="I230" s="69"/>
      <c r="J230" s="69"/>
      <c r="K230" s="69"/>
      <c r="L230" s="69"/>
      <c r="M230" s="69"/>
      <c r="N230" s="69"/>
      <c r="O230" s="69"/>
      <c r="P230" s="69"/>
      <c r="Q230" s="247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</row>
    <row r="231" spans="1:41" ht="15.75" customHeight="1">
      <c r="A231" s="34"/>
      <c r="B231" s="69"/>
      <c r="C231" s="245"/>
      <c r="D231" s="245"/>
      <c r="E231" s="245"/>
      <c r="F231" s="245"/>
      <c r="G231" s="245"/>
      <c r="H231" s="245"/>
      <c r="I231" s="69"/>
      <c r="J231" s="69"/>
      <c r="K231" s="69"/>
      <c r="L231" s="69"/>
      <c r="M231" s="69"/>
      <c r="N231" s="69"/>
      <c r="O231" s="69"/>
      <c r="P231" s="69"/>
      <c r="Q231" s="247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</row>
    <row r="232" spans="1:41" ht="15.75" customHeight="1">
      <c r="A232" s="34"/>
      <c r="B232" s="69"/>
      <c r="C232" s="245"/>
      <c r="D232" s="245"/>
      <c r="E232" s="245"/>
      <c r="F232" s="245"/>
      <c r="G232" s="245"/>
      <c r="H232" s="245"/>
      <c r="I232" s="69"/>
      <c r="J232" s="69"/>
      <c r="K232" s="69"/>
      <c r="L232" s="69"/>
      <c r="M232" s="69"/>
      <c r="N232" s="69"/>
      <c r="O232" s="69"/>
      <c r="P232" s="69"/>
      <c r="Q232" s="247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</row>
    <row r="233" spans="1:41" ht="15.75" customHeight="1">
      <c r="A233" s="34"/>
      <c r="B233" s="69"/>
      <c r="C233" s="245"/>
      <c r="D233" s="245"/>
      <c r="E233" s="245"/>
      <c r="F233" s="245"/>
      <c r="G233" s="245"/>
      <c r="H233" s="245"/>
      <c r="I233" s="69"/>
      <c r="J233" s="69"/>
      <c r="K233" s="69"/>
      <c r="L233" s="69"/>
      <c r="M233" s="69"/>
      <c r="N233" s="69"/>
      <c r="O233" s="69"/>
      <c r="P233" s="69"/>
      <c r="Q233" s="247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</row>
    <row r="234" spans="1:41" ht="15.75" customHeight="1">
      <c r="A234" s="34"/>
      <c r="B234" s="69"/>
      <c r="C234" s="245"/>
      <c r="D234" s="245"/>
      <c r="E234" s="245"/>
      <c r="F234" s="245"/>
      <c r="G234" s="245"/>
      <c r="H234" s="245"/>
      <c r="I234" s="69"/>
      <c r="J234" s="69"/>
      <c r="K234" s="69"/>
      <c r="L234" s="69"/>
      <c r="M234" s="69"/>
      <c r="N234" s="69"/>
      <c r="O234" s="69"/>
      <c r="P234" s="69"/>
      <c r="Q234" s="247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</row>
    <row r="235" spans="1:41" ht="15.75" customHeight="1">
      <c r="A235" s="34"/>
      <c r="B235" s="69"/>
      <c r="C235" s="245"/>
      <c r="D235" s="245"/>
      <c r="E235" s="245"/>
      <c r="F235" s="245"/>
      <c r="G235" s="245"/>
      <c r="H235" s="245"/>
      <c r="I235" s="69"/>
      <c r="J235" s="69"/>
      <c r="K235" s="69"/>
      <c r="L235" s="69"/>
      <c r="M235" s="69"/>
      <c r="N235" s="69"/>
      <c r="O235" s="69"/>
      <c r="P235" s="69"/>
      <c r="Q235" s="247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</row>
    <row r="236" spans="1:41" ht="15.75" customHeight="1">
      <c r="A236" s="34"/>
      <c r="B236" s="69"/>
      <c r="C236" s="245"/>
      <c r="D236" s="245"/>
      <c r="E236" s="245"/>
      <c r="F236" s="245"/>
      <c r="G236" s="245"/>
      <c r="H236" s="245"/>
      <c r="I236" s="69"/>
      <c r="J236" s="69"/>
      <c r="K236" s="69"/>
      <c r="L236" s="69"/>
      <c r="M236" s="69"/>
      <c r="N236" s="69"/>
      <c r="O236" s="69"/>
      <c r="P236" s="69"/>
      <c r="Q236" s="247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</row>
    <row r="237" spans="1:41" ht="15.75" customHeight="1">
      <c r="A237" s="34"/>
      <c r="B237" s="69"/>
      <c r="C237" s="245"/>
      <c r="D237" s="245"/>
      <c r="E237" s="245"/>
      <c r="F237" s="245"/>
      <c r="G237" s="245"/>
      <c r="H237" s="245"/>
      <c r="I237" s="69"/>
      <c r="J237" s="69"/>
      <c r="K237" s="69"/>
      <c r="L237" s="69"/>
      <c r="M237" s="69"/>
      <c r="N237" s="69"/>
      <c r="O237" s="69"/>
      <c r="P237" s="69"/>
      <c r="Q237" s="247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</row>
    <row r="238" spans="1:41" ht="15.75" customHeight="1">
      <c r="A238" s="34"/>
      <c r="B238" s="69"/>
      <c r="C238" s="245"/>
      <c r="D238" s="245"/>
      <c r="E238" s="245"/>
      <c r="F238" s="245"/>
      <c r="G238" s="245"/>
      <c r="H238" s="245"/>
      <c r="I238" s="69"/>
      <c r="J238" s="69"/>
      <c r="K238" s="69"/>
      <c r="L238" s="69"/>
      <c r="M238" s="69"/>
      <c r="N238" s="69"/>
      <c r="O238" s="69"/>
      <c r="P238" s="69"/>
      <c r="Q238" s="247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</row>
    <row r="239" spans="1:41" ht="15.75" customHeight="1">
      <c r="A239" s="34"/>
      <c r="B239" s="69"/>
      <c r="C239" s="245"/>
      <c r="D239" s="245"/>
      <c r="E239" s="245"/>
      <c r="F239" s="245"/>
      <c r="G239" s="245"/>
      <c r="H239" s="245"/>
      <c r="I239" s="69"/>
      <c r="J239" s="69"/>
      <c r="K239" s="69"/>
      <c r="L239" s="69"/>
      <c r="M239" s="69"/>
      <c r="N239" s="69"/>
      <c r="O239" s="69"/>
      <c r="P239" s="69"/>
      <c r="Q239" s="247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</row>
    <row r="240" spans="1:41" ht="15.75" customHeight="1">
      <c r="A240" s="34"/>
      <c r="B240" s="69"/>
      <c r="C240" s="245"/>
      <c r="D240" s="245"/>
      <c r="E240" s="245"/>
      <c r="F240" s="245"/>
      <c r="G240" s="245"/>
      <c r="H240" s="245"/>
      <c r="I240" s="69"/>
      <c r="J240" s="69"/>
      <c r="K240" s="69"/>
      <c r="L240" s="69"/>
      <c r="M240" s="69"/>
      <c r="N240" s="69"/>
      <c r="O240" s="69"/>
      <c r="P240" s="69"/>
      <c r="Q240" s="247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</row>
    <row r="241" spans="1:41" ht="15.75" customHeight="1">
      <c r="A241" s="34"/>
      <c r="B241" s="69"/>
      <c r="C241" s="245"/>
      <c r="D241" s="245"/>
      <c r="E241" s="245"/>
      <c r="F241" s="245"/>
      <c r="G241" s="245"/>
      <c r="H241" s="245"/>
      <c r="I241" s="69"/>
      <c r="J241" s="69"/>
      <c r="K241" s="69"/>
      <c r="L241" s="69"/>
      <c r="M241" s="69"/>
      <c r="N241" s="69"/>
      <c r="O241" s="69"/>
      <c r="P241" s="69"/>
      <c r="Q241" s="247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</row>
    <row r="242" spans="1:41" ht="15.75" customHeight="1">
      <c r="A242" s="34"/>
      <c r="B242" s="69"/>
      <c r="C242" s="245"/>
      <c r="D242" s="245"/>
      <c r="E242" s="245"/>
      <c r="F242" s="245"/>
      <c r="G242" s="245"/>
      <c r="H242" s="245"/>
      <c r="I242" s="69"/>
      <c r="J242" s="69"/>
      <c r="K242" s="69"/>
      <c r="L242" s="69"/>
      <c r="M242" s="69"/>
      <c r="N242" s="69"/>
      <c r="O242" s="69"/>
      <c r="P242" s="69"/>
      <c r="Q242" s="247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</row>
    <row r="243" spans="1:41" ht="15.75" customHeight="1">
      <c r="A243" s="34"/>
      <c r="B243" s="69"/>
      <c r="C243" s="245"/>
      <c r="D243" s="245"/>
      <c r="E243" s="245"/>
      <c r="F243" s="245"/>
      <c r="G243" s="245"/>
      <c r="H243" s="245"/>
      <c r="I243" s="69"/>
      <c r="J243" s="69"/>
      <c r="K243" s="69"/>
      <c r="L243" s="69"/>
      <c r="M243" s="69"/>
      <c r="N243" s="69"/>
      <c r="O243" s="69"/>
      <c r="P243" s="69"/>
      <c r="Q243" s="247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</row>
    <row r="244" spans="1:41" ht="15.75" customHeight="1">
      <c r="A244" s="34"/>
      <c r="B244" s="69"/>
      <c r="C244" s="245"/>
      <c r="D244" s="245"/>
      <c r="E244" s="245"/>
      <c r="F244" s="245"/>
      <c r="G244" s="245"/>
      <c r="H244" s="245"/>
      <c r="I244" s="69"/>
      <c r="J244" s="69"/>
      <c r="K244" s="69"/>
      <c r="L244" s="69"/>
      <c r="M244" s="69"/>
      <c r="N244" s="69"/>
      <c r="O244" s="69"/>
      <c r="P244" s="69"/>
      <c r="Q244" s="247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</row>
    <row r="245" spans="1:41" ht="15.75" customHeight="1">
      <c r="A245" s="34"/>
      <c r="B245" s="69"/>
      <c r="C245" s="245"/>
      <c r="D245" s="245"/>
      <c r="E245" s="245"/>
      <c r="F245" s="245"/>
      <c r="G245" s="245"/>
      <c r="H245" s="245"/>
      <c r="I245" s="69"/>
      <c r="J245" s="69"/>
      <c r="K245" s="69"/>
      <c r="L245" s="69"/>
      <c r="M245" s="69"/>
      <c r="N245" s="69"/>
      <c r="O245" s="69"/>
      <c r="P245" s="69"/>
      <c r="Q245" s="247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</row>
    <row r="246" spans="1:41" ht="15.75" customHeight="1">
      <c r="A246" s="34"/>
      <c r="B246" s="69"/>
      <c r="C246" s="245"/>
      <c r="D246" s="245"/>
      <c r="E246" s="245"/>
      <c r="F246" s="245"/>
      <c r="G246" s="245"/>
      <c r="H246" s="245"/>
      <c r="I246" s="69"/>
      <c r="J246" s="69"/>
      <c r="K246" s="69"/>
      <c r="L246" s="69"/>
      <c r="M246" s="69"/>
      <c r="N246" s="69"/>
      <c r="O246" s="69"/>
      <c r="P246" s="69"/>
      <c r="Q246" s="247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</row>
    <row r="247" spans="1:41" ht="15.75" customHeight="1">
      <c r="A247" s="34"/>
      <c r="B247" s="69"/>
      <c r="C247" s="245"/>
      <c r="D247" s="245"/>
      <c r="E247" s="245"/>
      <c r="F247" s="245"/>
      <c r="G247" s="245"/>
      <c r="H247" s="245"/>
      <c r="I247" s="69"/>
      <c r="J247" s="69"/>
      <c r="K247" s="69"/>
      <c r="L247" s="69"/>
      <c r="M247" s="69"/>
      <c r="N247" s="69"/>
      <c r="O247" s="69"/>
      <c r="P247" s="69"/>
      <c r="Q247" s="247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</row>
    <row r="248" spans="1:41" ht="15.75" customHeight="1">
      <c r="A248" s="34"/>
      <c r="B248" s="69"/>
      <c r="C248" s="245"/>
      <c r="D248" s="245"/>
      <c r="E248" s="245"/>
      <c r="F248" s="245"/>
      <c r="G248" s="245"/>
      <c r="H248" s="245"/>
      <c r="I248" s="69"/>
      <c r="J248" s="69"/>
      <c r="K248" s="69"/>
      <c r="L248" s="69"/>
      <c r="M248" s="69"/>
      <c r="N248" s="69"/>
      <c r="O248" s="69"/>
      <c r="P248" s="69"/>
      <c r="Q248" s="247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</row>
    <row r="249" spans="1:41" ht="15.75" customHeight="1">
      <c r="A249" s="34"/>
      <c r="B249" s="69"/>
      <c r="C249" s="245"/>
      <c r="D249" s="245"/>
      <c r="E249" s="245"/>
      <c r="F249" s="245"/>
      <c r="G249" s="245"/>
      <c r="H249" s="245"/>
      <c r="I249" s="69"/>
      <c r="J249" s="69"/>
      <c r="K249" s="69"/>
      <c r="L249" s="69"/>
      <c r="M249" s="69"/>
      <c r="N249" s="69"/>
      <c r="O249" s="69"/>
      <c r="P249" s="69"/>
      <c r="Q249" s="247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</row>
    <row r="250" spans="1:41" ht="15.75" customHeight="1">
      <c r="A250" s="34"/>
      <c r="B250" s="69"/>
      <c r="C250" s="245"/>
      <c r="D250" s="245"/>
      <c r="E250" s="245"/>
      <c r="F250" s="245"/>
      <c r="G250" s="245"/>
      <c r="H250" s="245"/>
      <c r="I250" s="69"/>
      <c r="J250" s="69"/>
      <c r="K250" s="69"/>
      <c r="L250" s="69"/>
      <c r="M250" s="69"/>
      <c r="N250" s="69"/>
      <c r="O250" s="69"/>
      <c r="P250" s="69"/>
      <c r="Q250" s="247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</row>
    <row r="251" spans="1:41" ht="15.75" customHeight="1">
      <c r="A251" s="34"/>
      <c r="B251" s="69"/>
      <c r="C251" s="245"/>
      <c r="D251" s="245"/>
      <c r="E251" s="245"/>
      <c r="F251" s="245"/>
      <c r="G251" s="245"/>
      <c r="H251" s="245"/>
      <c r="I251" s="69"/>
      <c r="J251" s="69"/>
      <c r="K251" s="69"/>
      <c r="L251" s="69"/>
      <c r="M251" s="69"/>
      <c r="N251" s="69"/>
      <c r="O251" s="69"/>
      <c r="P251" s="69"/>
      <c r="Q251" s="247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</row>
    <row r="252" spans="1:41" ht="15.75" customHeight="1">
      <c r="A252" s="34"/>
      <c r="B252" s="69"/>
      <c r="C252" s="245"/>
      <c r="D252" s="245"/>
      <c r="E252" s="245"/>
      <c r="F252" s="245"/>
      <c r="G252" s="245"/>
      <c r="H252" s="245"/>
      <c r="I252" s="69"/>
      <c r="J252" s="69"/>
      <c r="K252" s="69"/>
      <c r="L252" s="69"/>
      <c r="M252" s="69"/>
      <c r="N252" s="69"/>
      <c r="O252" s="69"/>
      <c r="P252" s="69"/>
      <c r="Q252" s="247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</row>
    <row r="253" spans="1:41" ht="15.75" customHeight="1">
      <c r="A253" s="34"/>
      <c r="B253" s="69"/>
      <c r="C253" s="245"/>
      <c r="D253" s="245"/>
      <c r="E253" s="245"/>
      <c r="F253" s="245"/>
      <c r="G253" s="245"/>
      <c r="H253" s="245"/>
      <c r="I253" s="69"/>
      <c r="J253" s="69"/>
      <c r="K253" s="69"/>
      <c r="L253" s="69"/>
      <c r="M253" s="69"/>
      <c r="N253" s="69"/>
      <c r="O253" s="69"/>
      <c r="P253" s="69"/>
      <c r="Q253" s="247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</row>
    <row r="254" spans="1:41" ht="15.75" customHeight="1">
      <c r="A254" s="34"/>
      <c r="B254" s="69"/>
      <c r="C254" s="245"/>
      <c r="D254" s="245"/>
      <c r="E254" s="245"/>
      <c r="F254" s="245"/>
      <c r="G254" s="245"/>
      <c r="H254" s="245"/>
      <c r="I254" s="69"/>
      <c r="J254" s="69"/>
      <c r="K254" s="69"/>
      <c r="L254" s="69"/>
      <c r="M254" s="69"/>
      <c r="N254" s="69"/>
      <c r="O254" s="69"/>
      <c r="P254" s="69"/>
      <c r="Q254" s="247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</row>
    <row r="255" spans="1:41" ht="15.75" customHeight="1">
      <c r="A255" s="34"/>
      <c r="B255" s="69"/>
      <c r="C255" s="245"/>
      <c r="D255" s="245"/>
      <c r="E255" s="245"/>
      <c r="F255" s="245"/>
      <c r="G255" s="245"/>
      <c r="H255" s="245"/>
      <c r="I255" s="69"/>
      <c r="J255" s="69"/>
      <c r="K255" s="69"/>
      <c r="L255" s="69"/>
      <c r="M255" s="69"/>
      <c r="N255" s="69"/>
      <c r="O255" s="69"/>
      <c r="P255" s="69"/>
      <c r="Q255" s="247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</row>
    <row r="256" spans="1:41" ht="15.75" customHeight="1">
      <c r="A256" s="34"/>
      <c r="B256" s="69"/>
      <c r="C256" s="245"/>
      <c r="D256" s="245"/>
      <c r="E256" s="245"/>
      <c r="F256" s="245"/>
      <c r="G256" s="245"/>
      <c r="H256" s="245"/>
      <c r="I256" s="69"/>
      <c r="J256" s="69"/>
      <c r="K256" s="69"/>
      <c r="L256" s="69"/>
      <c r="M256" s="69"/>
      <c r="N256" s="69"/>
      <c r="O256" s="69"/>
      <c r="P256" s="69"/>
      <c r="Q256" s="247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</row>
    <row r="257" spans="1:41" ht="15.75" customHeight="1">
      <c r="A257" s="34"/>
      <c r="B257" s="69"/>
      <c r="C257" s="245"/>
      <c r="D257" s="245"/>
      <c r="E257" s="245"/>
      <c r="F257" s="245"/>
      <c r="G257" s="245"/>
      <c r="H257" s="245"/>
      <c r="I257" s="69"/>
      <c r="J257" s="69"/>
      <c r="K257" s="69"/>
      <c r="L257" s="69"/>
      <c r="M257" s="69"/>
      <c r="N257" s="69"/>
      <c r="O257" s="69"/>
      <c r="P257" s="69"/>
      <c r="Q257" s="247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</row>
    <row r="258" spans="1:41" ht="15.75" customHeight="1">
      <c r="A258" s="34"/>
      <c r="B258" s="69"/>
      <c r="C258" s="245"/>
      <c r="D258" s="245"/>
      <c r="E258" s="245"/>
      <c r="F258" s="245"/>
      <c r="G258" s="245"/>
      <c r="H258" s="245"/>
      <c r="I258" s="69"/>
      <c r="J258" s="69"/>
      <c r="K258" s="69"/>
      <c r="L258" s="69"/>
      <c r="M258" s="69"/>
      <c r="N258" s="69"/>
      <c r="O258" s="69"/>
      <c r="P258" s="69"/>
      <c r="Q258" s="247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</row>
    <row r="259" spans="1:41" ht="15.75" customHeight="1">
      <c r="A259" s="34"/>
      <c r="B259" s="69"/>
      <c r="C259" s="245"/>
      <c r="D259" s="245"/>
      <c r="E259" s="245"/>
      <c r="F259" s="245"/>
      <c r="G259" s="245"/>
      <c r="H259" s="245"/>
      <c r="I259" s="69"/>
      <c r="J259" s="69"/>
      <c r="K259" s="69"/>
      <c r="L259" s="69"/>
      <c r="M259" s="69"/>
      <c r="N259" s="69"/>
      <c r="O259" s="69"/>
      <c r="P259" s="69"/>
      <c r="Q259" s="247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</row>
    <row r="260" spans="1:41" ht="15.75" customHeight="1">
      <c r="A260" s="34"/>
      <c r="B260" s="69"/>
      <c r="C260" s="245"/>
      <c r="D260" s="245"/>
      <c r="E260" s="245"/>
      <c r="F260" s="245"/>
      <c r="G260" s="245"/>
      <c r="H260" s="245"/>
      <c r="I260" s="69"/>
      <c r="J260" s="69"/>
      <c r="K260" s="69"/>
      <c r="L260" s="69"/>
      <c r="M260" s="69"/>
      <c r="N260" s="69"/>
      <c r="O260" s="69"/>
      <c r="P260" s="69"/>
      <c r="Q260" s="247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</row>
    <row r="261" spans="1:41" ht="15.75" customHeight="1">
      <c r="A261" s="34"/>
      <c r="B261" s="69"/>
      <c r="C261" s="245"/>
      <c r="D261" s="245"/>
      <c r="E261" s="245"/>
      <c r="F261" s="245"/>
      <c r="G261" s="245"/>
      <c r="H261" s="245"/>
      <c r="I261" s="69"/>
      <c r="J261" s="69"/>
      <c r="K261" s="69"/>
      <c r="L261" s="69"/>
      <c r="M261" s="69"/>
      <c r="N261" s="69"/>
      <c r="O261" s="69"/>
      <c r="P261" s="69"/>
      <c r="Q261" s="247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</row>
    <row r="262" spans="1:41" ht="15.75" customHeight="1">
      <c r="A262" s="34"/>
      <c r="B262" s="69"/>
      <c r="C262" s="245"/>
      <c r="D262" s="245"/>
      <c r="E262" s="245"/>
      <c r="F262" s="245"/>
      <c r="G262" s="245"/>
      <c r="H262" s="245"/>
      <c r="I262" s="69"/>
      <c r="J262" s="69"/>
      <c r="K262" s="69"/>
      <c r="L262" s="69"/>
      <c r="M262" s="69"/>
      <c r="N262" s="69"/>
      <c r="O262" s="69"/>
      <c r="P262" s="69"/>
      <c r="Q262" s="247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</row>
    <row r="263" spans="1:41" ht="15.75" customHeight="1">
      <c r="A263" s="34"/>
      <c r="B263" s="69"/>
      <c r="C263" s="245"/>
      <c r="D263" s="245"/>
      <c r="E263" s="245"/>
      <c r="F263" s="245"/>
      <c r="G263" s="245"/>
      <c r="H263" s="245"/>
      <c r="I263" s="69"/>
      <c r="J263" s="69"/>
      <c r="K263" s="69"/>
      <c r="L263" s="69"/>
      <c r="M263" s="69"/>
      <c r="N263" s="69"/>
      <c r="O263" s="69"/>
      <c r="P263" s="69"/>
      <c r="Q263" s="247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</row>
    <row r="264" spans="1:41" ht="15.75" customHeight="1">
      <c r="A264" s="34"/>
      <c r="B264" s="69"/>
      <c r="C264" s="245"/>
      <c r="D264" s="245"/>
      <c r="E264" s="245"/>
      <c r="F264" s="245"/>
      <c r="G264" s="245"/>
      <c r="H264" s="245"/>
      <c r="I264" s="69"/>
      <c r="J264" s="69"/>
      <c r="K264" s="69"/>
      <c r="L264" s="69"/>
      <c r="M264" s="69"/>
      <c r="N264" s="69"/>
      <c r="O264" s="69"/>
      <c r="P264" s="69"/>
      <c r="Q264" s="247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</row>
    <row r="265" spans="1:41" ht="15.75" customHeight="1">
      <c r="A265" s="34"/>
      <c r="B265" s="69"/>
      <c r="C265" s="245"/>
      <c r="D265" s="245"/>
      <c r="E265" s="245"/>
      <c r="F265" s="245"/>
      <c r="G265" s="245"/>
      <c r="H265" s="245"/>
      <c r="I265" s="69"/>
      <c r="J265" s="69"/>
      <c r="K265" s="69"/>
      <c r="L265" s="69"/>
      <c r="M265" s="69"/>
      <c r="N265" s="69"/>
      <c r="O265" s="69"/>
      <c r="P265" s="69"/>
      <c r="Q265" s="247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</row>
    <row r="266" spans="1:41" ht="15.75" customHeight="1">
      <c r="A266" s="34"/>
      <c r="B266" s="69"/>
      <c r="C266" s="245"/>
      <c r="D266" s="245"/>
      <c r="E266" s="245"/>
      <c r="F266" s="245"/>
      <c r="G266" s="245"/>
      <c r="H266" s="245"/>
      <c r="I266" s="69"/>
      <c r="J266" s="69"/>
      <c r="K266" s="69"/>
      <c r="L266" s="69"/>
      <c r="M266" s="69"/>
      <c r="N266" s="69"/>
      <c r="O266" s="69"/>
      <c r="P266" s="69"/>
      <c r="Q266" s="247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</row>
    <row r="267" spans="1:41" ht="15.75" customHeight="1"/>
    <row r="268" spans="1:41" ht="15.75" customHeight="1"/>
    <row r="269" spans="1:41" ht="15.75" customHeight="1"/>
    <row r="270" spans="1:41" ht="15.75" customHeight="1"/>
    <row r="271" spans="1:41" ht="15.75" customHeight="1"/>
    <row r="272" spans="1:4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A32:Q32"/>
    <mergeCell ref="A39:Q39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A15:B15"/>
    <mergeCell ref="A22:F22"/>
    <mergeCell ref="A26:F26"/>
    <mergeCell ref="A29:F29"/>
    <mergeCell ref="A30:F30"/>
    <mergeCell ref="A10:Q10"/>
    <mergeCell ref="A16:Q16"/>
    <mergeCell ref="A23:Q23"/>
    <mergeCell ref="A27:Q27"/>
    <mergeCell ref="A31:Q31"/>
    <mergeCell ref="E4:E7"/>
    <mergeCell ref="F4:F7"/>
    <mergeCell ref="N4:P4"/>
    <mergeCell ref="N6:Q6"/>
    <mergeCell ref="A9:Q9"/>
    <mergeCell ref="G2:G7"/>
    <mergeCell ref="H3:H7"/>
    <mergeCell ref="I3:L3"/>
    <mergeCell ref="M3:M7"/>
    <mergeCell ref="I4:I7"/>
    <mergeCell ref="J4:J7"/>
    <mergeCell ref="K4:K7"/>
    <mergeCell ref="L4:L7"/>
    <mergeCell ref="C67:K67"/>
    <mergeCell ref="A56:M56"/>
    <mergeCell ref="A57:M57"/>
    <mergeCell ref="A58:M58"/>
    <mergeCell ref="N58:P58"/>
    <mergeCell ref="N59:P59"/>
    <mergeCell ref="D62:G62"/>
    <mergeCell ref="I62:K62"/>
    <mergeCell ref="A54:M54"/>
    <mergeCell ref="A55:M55"/>
    <mergeCell ref="D64:G64"/>
    <mergeCell ref="I64:K64"/>
    <mergeCell ref="D66:G66"/>
    <mergeCell ref="I66:K66"/>
    <mergeCell ref="A36:F36"/>
    <mergeCell ref="A50:F50"/>
    <mergeCell ref="A51:F51"/>
    <mergeCell ref="A52:F52"/>
    <mergeCell ref="A53:M53"/>
  </mergeCells>
  <pageMargins left="0.70833333333333304" right="0.70833333333333304" top="0.74791666666666701" bottom="0.74791666666666701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2" width="5.85546875" customWidth="1"/>
    <col min="3" max="3" width="71.7109375" customWidth="1"/>
    <col min="4" max="4" width="8.7109375" customWidth="1"/>
    <col min="5" max="6" width="7.85546875" customWidth="1"/>
    <col min="7" max="9" width="6.140625" customWidth="1"/>
    <col min="10" max="12" width="7.85546875" customWidth="1"/>
    <col min="13" max="13" width="9.5703125" customWidth="1"/>
    <col min="14" max="26" width="8.7109375" customWidth="1"/>
  </cols>
  <sheetData>
    <row r="1" spans="1:26" ht="15" customHeight="1">
      <c r="A1" s="248"/>
      <c r="B1" s="248"/>
      <c r="C1" s="468" t="s">
        <v>173</v>
      </c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48"/>
      <c r="B2" s="248"/>
      <c r="C2" s="249" t="s">
        <v>174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248"/>
      <c r="B3" s="248"/>
      <c r="C3" s="469" t="s">
        <v>175</v>
      </c>
      <c r="D3" s="470" t="s">
        <v>176</v>
      </c>
      <c r="E3" s="462" t="s">
        <v>78</v>
      </c>
      <c r="F3" s="421"/>
      <c r="G3" s="421"/>
      <c r="H3" s="421"/>
      <c r="I3" s="421"/>
      <c r="J3" s="422"/>
      <c r="K3" s="470" t="s">
        <v>177</v>
      </c>
      <c r="L3" s="470" t="s">
        <v>178</v>
      </c>
      <c r="M3" s="470" t="s">
        <v>179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48"/>
      <c r="B4" s="248"/>
      <c r="C4" s="382"/>
      <c r="D4" s="434"/>
      <c r="E4" s="471" t="s">
        <v>83</v>
      </c>
      <c r="F4" s="463" t="s">
        <v>180</v>
      </c>
      <c r="G4" s="344"/>
      <c r="H4" s="344"/>
      <c r="I4" s="345"/>
      <c r="J4" s="464" t="s">
        <v>181</v>
      </c>
      <c r="K4" s="434"/>
      <c r="L4" s="434"/>
      <c r="M4" s="4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48"/>
      <c r="B5" s="248"/>
      <c r="C5" s="382"/>
      <c r="D5" s="434"/>
      <c r="E5" s="334"/>
      <c r="F5" s="467" t="s">
        <v>182</v>
      </c>
      <c r="G5" s="465" t="s">
        <v>183</v>
      </c>
      <c r="H5" s="348"/>
      <c r="I5" s="349"/>
      <c r="J5" s="440"/>
      <c r="K5" s="434"/>
      <c r="L5" s="434"/>
      <c r="M5" s="43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.25" customHeight="1">
      <c r="A6" s="248"/>
      <c r="B6" s="248"/>
      <c r="C6" s="382"/>
      <c r="D6" s="434"/>
      <c r="E6" s="334"/>
      <c r="F6" s="443"/>
      <c r="G6" s="466" t="s">
        <v>184</v>
      </c>
      <c r="H6" s="467" t="s">
        <v>185</v>
      </c>
      <c r="I6" s="467" t="s">
        <v>186</v>
      </c>
      <c r="J6" s="440"/>
      <c r="K6" s="434"/>
      <c r="L6" s="434"/>
      <c r="M6" s="43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.25" customHeight="1">
      <c r="A7" s="248"/>
      <c r="B7" s="248"/>
      <c r="C7" s="382"/>
      <c r="D7" s="434"/>
      <c r="E7" s="334"/>
      <c r="F7" s="443"/>
      <c r="G7" s="342"/>
      <c r="H7" s="443"/>
      <c r="I7" s="443"/>
      <c r="J7" s="440"/>
      <c r="K7" s="434"/>
      <c r="L7" s="434"/>
      <c r="M7" s="43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.25" customHeight="1">
      <c r="A8" s="248"/>
      <c r="B8" s="248"/>
      <c r="C8" s="382"/>
      <c r="D8" s="434"/>
      <c r="E8" s="334"/>
      <c r="F8" s="443"/>
      <c r="G8" s="342"/>
      <c r="H8" s="443"/>
      <c r="I8" s="443"/>
      <c r="J8" s="440"/>
      <c r="K8" s="434"/>
      <c r="L8" s="434"/>
      <c r="M8" s="43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.25" customHeight="1">
      <c r="A9" s="248"/>
      <c r="B9" s="248"/>
      <c r="C9" s="407"/>
      <c r="D9" s="435"/>
      <c r="E9" s="334"/>
      <c r="F9" s="443"/>
      <c r="G9" s="342"/>
      <c r="H9" s="443"/>
      <c r="I9" s="443"/>
      <c r="J9" s="440"/>
      <c r="K9" s="435"/>
      <c r="L9" s="435"/>
      <c r="M9" s="43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34" t="s">
        <v>187</v>
      </c>
      <c r="B10" s="34" t="s">
        <v>188</v>
      </c>
      <c r="C10" s="250" t="s">
        <v>99</v>
      </c>
      <c r="D10" s="251">
        <v>3</v>
      </c>
      <c r="E10" s="252">
        <f t="shared" ref="E10:E18" si="0">D10*30</f>
        <v>90</v>
      </c>
      <c r="F10" s="253">
        <f t="shared" ref="F10:F18" si="1">G10+H10+I10</f>
        <v>30</v>
      </c>
      <c r="G10" s="253">
        <v>15</v>
      </c>
      <c r="H10" s="253"/>
      <c r="I10" s="253">
        <v>15</v>
      </c>
      <c r="J10" s="254">
        <f t="shared" ref="J10:J18" si="2">E10-F10</f>
        <v>60</v>
      </c>
      <c r="K10" s="255">
        <f t="shared" ref="K10:K18" si="3">F10/15</f>
        <v>2</v>
      </c>
      <c r="L10" s="256" t="s">
        <v>189</v>
      </c>
      <c r="M10" s="257">
        <f t="shared" ref="M10:M17" si="4">F10/E10*100</f>
        <v>33.333333333333329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34" t="s">
        <v>187</v>
      </c>
      <c r="B11" s="34" t="s">
        <v>188</v>
      </c>
      <c r="C11" s="258" t="s">
        <v>102</v>
      </c>
      <c r="D11" s="259">
        <v>3</v>
      </c>
      <c r="E11" s="49">
        <f t="shared" si="0"/>
        <v>90</v>
      </c>
      <c r="F11" s="50">
        <f t="shared" si="1"/>
        <v>30</v>
      </c>
      <c r="G11" s="50"/>
      <c r="H11" s="50"/>
      <c r="I11" s="50">
        <v>30</v>
      </c>
      <c r="J11" s="51">
        <f t="shared" si="2"/>
        <v>60</v>
      </c>
      <c r="K11" s="260">
        <f t="shared" si="3"/>
        <v>2</v>
      </c>
      <c r="L11" s="261" t="s">
        <v>187</v>
      </c>
      <c r="M11" s="262">
        <f t="shared" si="4"/>
        <v>33.333333333333329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4" t="s">
        <v>187</v>
      </c>
      <c r="B12" s="34" t="s">
        <v>188</v>
      </c>
      <c r="C12" s="258" t="s">
        <v>105</v>
      </c>
      <c r="D12" s="259">
        <v>3</v>
      </c>
      <c r="E12" s="49">
        <f t="shared" si="0"/>
        <v>90</v>
      </c>
      <c r="F12" s="50">
        <f t="shared" si="1"/>
        <v>45</v>
      </c>
      <c r="G12" s="50"/>
      <c r="H12" s="50"/>
      <c r="I12" s="50">
        <v>45</v>
      </c>
      <c r="J12" s="51">
        <f t="shared" si="2"/>
        <v>45</v>
      </c>
      <c r="K12" s="260">
        <f t="shared" si="3"/>
        <v>3</v>
      </c>
      <c r="L12" s="261" t="s">
        <v>187</v>
      </c>
      <c r="M12" s="262">
        <f t="shared" si="4"/>
        <v>50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34" t="s">
        <v>33</v>
      </c>
      <c r="B13" s="34" t="s">
        <v>188</v>
      </c>
      <c r="C13" s="258" t="s">
        <v>111</v>
      </c>
      <c r="D13" s="259">
        <v>5</v>
      </c>
      <c r="E13" s="49">
        <f t="shared" si="0"/>
        <v>150</v>
      </c>
      <c r="F13" s="50">
        <f t="shared" si="1"/>
        <v>60</v>
      </c>
      <c r="G13" s="50">
        <v>30</v>
      </c>
      <c r="H13" s="50"/>
      <c r="I13" s="50">
        <v>30</v>
      </c>
      <c r="J13" s="51">
        <f t="shared" si="2"/>
        <v>90</v>
      </c>
      <c r="K13" s="260">
        <f t="shared" si="3"/>
        <v>4</v>
      </c>
      <c r="L13" s="261" t="s">
        <v>190</v>
      </c>
      <c r="M13" s="262">
        <f t="shared" si="4"/>
        <v>40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4" t="s">
        <v>33</v>
      </c>
      <c r="B14" s="34" t="s">
        <v>188</v>
      </c>
      <c r="C14" s="263" t="s">
        <v>113</v>
      </c>
      <c r="D14" s="259">
        <v>4</v>
      </c>
      <c r="E14" s="49">
        <f t="shared" si="0"/>
        <v>120</v>
      </c>
      <c r="F14" s="50">
        <f t="shared" si="1"/>
        <v>45</v>
      </c>
      <c r="G14" s="50">
        <v>15</v>
      </c>
      <c r="H14" s="50"/>
      <c r="I14" s="50">
        <v>30</v>
      </c>
      <c r="J14" s="51">
        <f t="shared" si="2"/>
        <v>75</v>
      </c>
      <c r="K14" s="260">
        <f t="shared" si="3"/>
        <v>3</v>
      </c>
      <c r="L14" s="261" t="s">
        <v>190</v>
      </c>
      <c r="M14" s="262">
        <f t="shared" si="4"/>
        <v>37.5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34" t="s">
        <v>187</v>
      </c>
      <c r="B15" s="34" t="s">
        <v>191</v>
      </c>
      <c r="C15" s="258" t="s">
        <v>192</v>
      </c>
      <c r="D15" s="259">
        <v>3</v>
      </c>
      <c r="E15" s="49">
        <f t="shared" si="0"/>
        <v>90</v>
      </c>
      <c r="F15" s="50">
        <f t="shared" si="1"/>
        <v>30</v>
      </c>
      <c r="G15" s="50">
        <v>15</v>
      </c>
      <c r="H15" s="50"/>
      <c r="I15" s="50">
        <v>15</v>
      </c>
      <c r="J15" s="51">
        <f t="shared" si="2"/>
        <v>60</v>
      </c>
      <c r="K15" s="260">
        <f t="shared" si="3"/>
        <v>2</v>
      </c>
      <c r="L15" s="261" t="s">
        <v>187</v>
      </c>
      <c r="M15" s="262">
        <f t="shared" si="4"/>
        <v>33.333333333333329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customHeight="1">
      <c r="A16" s="34" t="s">
        <v>33</v>
      </c>
      <c r="B16" s="34" t="s">
        <v>191</v>
      </c>
      <c r="C16" s="258" t="s">
        <v>193</v>
      </c>
      <c r="D16" s="259">
        <v>5</v>
      </c>
      <c r="E16" s="49">
        <f t="shared" si="0"/>
        <v>150</v>
      </c>
      <c r="F16" s="50">
        <f t="shared" si="1"/>
        <v>60</v>
      </c>
      <c r="G16" s="50">
        <v>30</v>
      </c>
      <c r="H16" s="50"/>
      <c r="I16" s="50">
        <v>30</v>
      </c>
      <c r="J16" s="51">
        <f t="shared" si="2"/>
        <v>90</v>
      </c>
      <c r="K16" s="260">
        <f t="shared" si="3"/>
        <v>4</v>
      </c>
      <c r="L16" s="261" t="s">
        <v>190</v>
      </c>
      <c r="M16" s="262">
        <f t="shared" si="4"/>
        <v>40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4" t="s">
        <v>33</v>
      </c>
      <c r="B17" s="34" t="s">
        <v>191</v>
      </c>
      <c r="C17" s="258" t="s">
        <v>194</v>
      </c>
      <c r="D17" s="259">
        <v>4</v>
      </c>
      <c r="E17" s="49">
        <f t="shared" si="0"/>
        <v>120</v>
      </c>
      <c r="F17" s="50">
        <f t="shared" si="1"/>
        <v>45</v>
      </c>
      <c r="G17" s="50">
        <v>30</v>
      </c>
      <c r="H17" s="50"/>
      <c r="I17" s="50">
        <v>15</v>
      </c>
      <c r="J17" s="51">
        <f t="shared" si="2"/>
        <v>75</v>
      </c>
      <c r="K17" s="264">
        <f t="shared" si="3"/>
        <v>3</v>
      </c>
      <c r="L17" s="261" t="s">
        <v>189</v>
      </c>
      <c r="M17" s="262">
        <f t="shared" si="4"/>
        <v>37.5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48"/>
      <c r="B18" s="248"/>
      <c r="C18" s="104" t="s">
        <v>55</v>
      </c>
      <c r="D18" s="259">
        <v>30</v>
      </c>
      <c r="E18" s="49">
        <f t="shared" si="0"/>
        <v>900</v>
      </c>
      <c r="F18" s="265">
        <f t="shared" si="1"/>
        <v>345</v>
      </c>
      <c r="G18" s="50">
        <v>135</v>
      </c>
      <c r="H18" s="266">
        <f>SUM(H10:H17)</f>
        <v>0</v>
      </c>
      <c r="I18" s="50">
        <v>210</v>
      </c>
      <c r="J18" s="103">
        <f t="shared" si="2"/>
        <v>555</v>
      </c>
      <c r="K18" s="264">
        <f t="shared" si="3"/>
        <v>23</v>
      </c>
      <c r="L18" s="267"/>
      <c r="M18" s="26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48"/>
      <c r="B19" s="248"/>
      <c r="C19" s="268" t="s">
        <v>195</v>
      </c>
      <c r="D19" s="269">
        <f>30-D18</f>
        <v>0</v>
      </c>
      <c r="E19" s="269"/>
      <c r="F19" s="269"/>
      <c r="G19" s="269"/>
      <c r="H19" s="269"/>
      <c r="I19" s="269"/>
      <c r="J19" s="269"/>
      <c r="K19" s="269"/>
      <c r="L19" s="269"/>
      <c r="M19" s="24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48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48"/>
      <c r="B21" s="248"/>
      <c r="C21" s="249" t="s">
        <v>196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48"/>
      <c r="B22" s="248"/>
      <c r="C22" s="469" t="s">
        <v>175</v>
      </c>
      <c r="D22" s="470" t="s">
        <v>176</v>
      </c>
      <c r="E22" s="462" t="s">
        <v>78</v>
      </c>
      <c r="F22" s="421"/>
      <c r="G22" s="421"/>
      <c r="H22" s="421"/>
      <c r="I22" s="421"/>
      <c r="J22" s="422"/>
      <c r="K22" s="470" t="s">
        <v>177</v>
      </c>
      <c r="L22" s="470" t="s">
        <v>178</v>
      </c>
      <c r="M22" s="470" t="s">
        <v>179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48"/>
      <c r="B23" s="248"/>
      <c r="C23" s="382"/>
      <c r="D23" s="434"/>
      <c r="E23" s="471" t="s">
        <v>83</v>
      </c>
      <c r="F23" s="463" t="s">
        <v>180</v>
      </c>
      <c r="G23" s="344"/>
      <c r="H23" s="344"/>
      <c r="I23" s="345"/>
      <c r="J23" s="464" t="s">
        <v>181</v>
      </c>
      <c r="K23" s="434"/>
      <c r="L23" s="434"/>
      <c r="M23" s="43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48"/>
      <c r="B24" s="248"/>
      <c r="C24" s="382"/>
      <c r="D24" s="434"/>
      <c r="E24" s="334"/>
      <c r="F24" s="467" t="s">
        <v>182</v>
      </c>
      <c r="G24" s="465" t="s">
        <v>183</v>
      </c>
      <c r="H24" s="348"/>
      <c r="I24" s="349"/>
      <c r="J24" s="440"/>
      <c r="K24" s="434"/>
      <c r="L24" s="434"/>
      <c r="M24" s="43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.25" customHeight="1">
      <c r="A25" s="248"/>
      <c r="B25" s="248"/>
      <c r="C25" s="382"/>
      <c r="D25" s="434"/>
      <c r="E25" s="334"/>
      <c r="F25" s="443"/>
      <c r="G25" s="466" t="s">
        <v>184</v>
      </c>
      <c r="H25" s="467" t="s">
        <v>185</v>
      </c>
      <c r="I25" s="467" t="s">
        <v>186</v>
      </c>
      <c r="J25" s="440"/>
      <c r="K25" s="434"/>
      <c r="L25" s="434"/>
      <c r="M25" s="43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8.25" customHeight="1">
      <c r="A26" s="248"/>
      <c r="B26" s="248"/>
      <c r="C26" s="382"/>
      <c r="D26" s="434"/>
      <c r="E26" s="334"/>
      <c r="F26" s="443"/>
      <c r="G26" s="342"/>
      <c r="H26" s="443"/>
      <c r="I26" s="443"/>
      <c r="J26" s="440"/>
      <c r="K26" s="434"/>
      <c r="L26" s="434"/>
      <c r="M26" s="43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.25" customHeight="1">
      <c r="A27" s="248"/>
      <c r="B27" s="248"/>
      <c r="C27" s="382"/>
      <c r="D27" s="434"/>
      <c r="E27" s="334"/>
      <c r="F27" s="443"/>
      <c r="G27" s="342"/>
      <c r="H27" s="443"/>
      <c r="I27" s="443"/>
      <c r="J27" s="440"/>
      <c r="K27" s="434"/>
      <c r="L27" s="434"/>
      <c r="M27" s="43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.25" customHeight="1">
      <c r="A28" s="248"/>
      <c r="B28" s="248"/>
      <c r="C28" s="382"/>
      <c r="D28" s="434"/>
      <c r="E28" s="334"/>
      <c r="F28" s="443"/>
      <c r="G28" s="342"/>
      <c r="H28" s="443"/>
      <c r="I28" s="443"/>
      <c r="J28" s="440"/>
      <c r="K28" s="434"/>
      <c r="L28" s="434"/>
      <c r="M28" s="43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4" t="s">
        <v>33</v>
      </c>
      <c r="B29" s="34" t="s">
        <v>188</v>
      </c>
      <c r="C29" s="270" t="s">
        <v>115</v>
      </c>
      <c r="D29" s="251">
        <v>5</v>
      </c>
      <c r="E29" s="252">
        <f t="shared" ref="E29:E37" si="5">D29*30</f>
        <v>150</v>
      </c>
      <c r="F29" s="253">
        <f t="shared" ref="F29:F36" si="6">G29+H29+I29</f>
        <v>54</v>
      </c>
      <c r="G29" s="253">
        <v>36</v>
      </c>
      <c r="H29" s="253"/>
      <c r="I29" s="253">
        <v>18</v>
      </c>
      <c r="J29" s="47">
        <f t="shared" ref="J29:J36" si="7">E29-F29</f>
        <v>96</v>
      </c>
      <c r="K29" s="271">
        <f t="shared" ref="K29:K36" si="8">F29/18</f>
        <v>3</v>
      </c>
      <c r="L29" s="12" t="s">
        <v>190</v>
      </c>
      <c r="M29" s="257">
        <f t="shared" ref="M29:M36" si="9">F29/E29*100</f>
        <v>36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4" t="s">
        <v>187</v>
      </c>
      <c r="B30" s="34" t="s">
        <v>188</v>
      </c>
      <c r="C30" s="258" t="s">
        <v>107</v>
      </c>
      <c r="D30" s="259">
        <v>3</v>
      </c>
      <c r="E30" s="49">
        <f t="shared" si="5"/>
        <v>90</v>
      </c>
      <c r="F30" s="50">
        <f t="shared" si="6"/>
        <v>36</v>
      </c>
      <c r="G30" s="50">
        <v>18</v>
      </c>
      <c r="H30" s="50"/>
      <c r="I30" s="50">
        <v>18</v>
      </c>
      <c r="J30" s="272">
        <f t="shared" si="7"/>
        <v>54</v>
      </c>
      <c r="K30" s="273">
        <f t="shared" si="8"/>
        <v>2</v>
      </c>
      <c r="L30" s="48" t="s">
        <v>187</v>
      </c>
      <c r="M30" s="262">
        <f t="shared" si="9"/>
        <v>40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34" t="s">
        <v>33</v>
      </c>
      <c r="B31" s="34" t="s">
        <v>188</v>
      </c>
      <c r="C31" s="258" t="s">
        <v>52</v>
      </c>
      <c r="D31" s="259">
        <v>4.5</v>
      </c>
      <c r="E31" s="49">
        <f t="shared" si="5"/>
        <v>135</v>
      </c>
      <c r="F31" s="50">
        <f t="shared" si="6"/>
        <v>0</v>
      </c>
      <c r="G31" s="50"/>
      <c r="H31" s="50"/>
      <c r="I31" s="50"/>
      <c r="J31" s="272">
        <f t="shared" si="7"/>
        <v>135</v>
      </c>
      <c r="K31" s="273">
        <f t="shared" si="8"/>
        <v>0</v>
      </c>
      <c r="L31" s="48" t="s">
        <v>189</v>
      </c>
      <c r="M31" s="262">
        <f t="shared" si="9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34" t="s">
        <v>33</v>
      </c>
      <c r="B32" s="34" t="s">
        <v>188</v>
      </c>
      <c r="C32" s="258" t="s">
        <v>117</v>
      </c>
      <c r="D32" s="259">
        <v>1</v>
      </c>
      <c r="E32" s="49">
        <f t="shared" si="5"/>
        <v>30</v>
      </c>
      <c r="F32" s="50">
        <f t="shared" si="6"/>
        <v>0</v>
      </c>
      <c r="G32" s="50"/>
      <c r="H32" s="50"/>
      <c r="I32" s="50"/>
      <c r="J32" s="272">
        <f t="shared" si="7"/>
        <v>30</v>
      </c>
      <c r="K32" s="273">
        <f t="shared" si="8"/>
        <v>0</v>
      </c>
      <c r="L32" s="48" t="s">
        <v>189</v>
      </c>
      <c r="M32" s="262">
        <f t="shared" si="9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" customHeight="1">
      <c r="A33" s="34" t="s">
        <v>33</v>
      </c>
      <c r="B33" s="34" t="s">
        <v>188</v>
      </c>
      <c r="C33" s="258" t="s">
        <v>120</v>
      </c>
      <c r="D33" s="259">
        <v>4</v>
      </c>
      <c r="E33" s="49">
        <f t="shared" si="5"/>
        <v>120</v>
      </c>
      <c r="F33" s="50">
        <f t="shared" si="6"/>
        <v>54</v>
      </c>
      <c r="G33" s="50">
        <v>36</v>
      </c>
      <c r="H33" s="50"/>
      <c r="I33" s="50">
        <v>18</v>
      </c>
      <c r="J33" s="272">
        <f t="shared" si="7"/>
        <v>66</v>
      </c>
      <c r="K33" s="273">
        <f t="shared" si="8"/>
        <v>3</v>
      </c>
      <c r="L33" s="48" t="s">
        <v>190</v>
      </c>
      <c r="M33" s="262">
        <f t="shared" si="9"/>
        <v>45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>
      <c r="A34" s="34" t="s">
        <v>33</v>
      </c>
      <c r="B34" s="34" t="s">
        <v>191</v>
      </c>
      <c r="C34" s="258" t="s">
        <v>197</v>
      </c>
      <c r="D34" s="259">
        <v>4</v>
      </c>
      <c r="E34" s="49">
        <f t="shared" si="5"/>
        <v>120</v>
      </c>
      <c r="F34" s="50">
        <f t="shared" si="6"/>
        <v>54</v>
      </c>
      <c r="G34" s="50">
        <v>36</v>
      </c>
      <c r="H34" s="50"/>
      <c r="I34" s="50">
        <v>18</v>
      </c>
      <c r="J34" s="272">
        <f t="shared" si="7"/>
        <v>66</v>
      </c>
      <c r="K34" s="273">
        <f t="shared" si="8"/>
        <v>3</v>
      </c>
      <c r="L34" s="48" t="s">
        <v>189</v>
      </c>
      <c r="M34" s="262">
        <f t="shared" si="9"/>
        <v>45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>
      <c r="A35" s="34" t="s">
        <v>33</v>
      </c>
      <c r="B35" s="34" t="s">
        <v>191</v>
      </c>
      <c r="C35" s="258" t="s">
        <v>198</v>
      </c>
      <c r="D35" s="259">
        <v>4</v>
      </c>
      <c r="E35" s="49">
        <f t="shared" si="5"/>
        <v>120</v>
      </c>
      <c r="F35" s="50">
        <f t="shared" si="6"/>
        <v>72</v>
      </c>
      <c r="G35" s="50">
        <v>36</v>
      </c>
      <c r="H35" s="50"/>
      <c r="I35" s="50">
        <v>36</v>
      </c>
      <c r="J35" s="272">
        <f t="shared" si="7"/>
        <v>48</v>
      </c>
      <c r="K35" s="273">
        <f t="shared" si="8"/>
        <v>4</v>
      </c>
      <c r="L35" s="48" t="s">
        <v>189</v>
      </c>
      <c r="M35" s="262">
        <f t="shared" si="9"/>
        <v>60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34" t="s">
        <v>33</v>
      </c>
      <c r="B36" s="34" t="s">
        <v>191</v>
      </c>
      <c r="C36" s="258" t="s">
        <v>199</v>
      </c>
      <c r="D36" s="259">
        <v>4.5</v>
      </c>
      <c r="E36" s="49">
        <f t="shared" si="5"/>
        <v>135</v>
      </c>
      <c r="F36" s="50">
        <f t="shared" si="6"/>
        <v>54</v>
      </c>
      <c r="G36" s="50">
        <v>18</v>
      </c>
      <c r="H36" s="50"/>
      <c r="I36" s="50">
        <v>36</v>
      </c>
      <c r="J36" s="272">
        <f t="shared" si="7"/>
        <v>81</v>
      </c>
      <c r="K36" s="273">
        <f t="shared" si="8"/>
        <v>3</v>
      </c>
      <c r="L36" s="48" t="s">
        <v>190</v>
      </c>
      <c r="M36" s="262">
        <f t="shared" si="9"/>
        <v>40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48"/>
      <c r="B37" s="248"/>
      <c r="C37" s="195" t="s">
        <v>55</v>
      </c>
      <c r="D37" s="259">
        <v>30</v>
      </c>
      <c r="E37" s="49">
        <f t="shared" si="5"/>
        <v>900</v>
      </c>
      <c r="F37" s="50">
        <v>324</v>
      </c>
      <c r="G37" s="50">
        <v>180</v>
      </c>
      <c r="H37" s="50"/>
      <c r="I37" s="50">
        <v>144</v>
      </c>
      <c r="J37" s="50">
        <v>576</v>
      </c>
      <c r="K37" s="266">
        <v>18</v>
      </c>
      <c r="L37" s="274"/>
      <c r="M37" s="26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48"/>
      <c r="B38" s="248"/>
      <c r="C38" s="268" t="s">
        <v>195</v>
      </c>
      <c r="D38" s="269">
        <f>30-D37</f>
        <v>0</v>
      </c>
      <c r="E38" s="248"/>
      <c r="F38" s="248"/>
      <c r="G38" s="248"/>
      <c r="H38" s="248"/>
      <c r="I38" s="248"/>
      <c r="J38" s="248"/>
      <c r="K38" s="248"/>
      <c r="L38" s="248"/>
      <c r="M38" s="24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48"/>
      <c r="B39" s="248"/>
      <c r="C39" s="268"/>
      <c r="D39" s="269"/>
      <c r="E39" s="248"/>
      <c r="F39" s="248"/>
      <c r="G39" s="248"/>
      <c r="H39" s="248"/>
      <c r="I39" s="248"/>
      <c r="J39" s="248"/>
      <c r="K39" s="248"/>
      <c r="L39" s="248"/>
      <c r="M39" s="24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48"/>
      <c r="B40" s="248"/>
      <c r="C40" s="249" t="s">
        <v>200</v>
      </c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48"/>
      <c r="B41" s="248"/>
      <c r="C41" s="469" t="s">
        <v>175</v>
      </c>
      <c r="D41" s="470" t="s">
        <v>176</v>
      </c>
      <c r="E41" s="462" t="s">
        <v>78</v>
      </c>
      <c r="F41" s="421"/>
      <c r="G41" s="421"/>
      <c r="H41" s="421"/>
      <c r="I41" s="421"/>
      <c r="J41" s="422"/>
      <c r="K41" s="470" t="s">
        <v>177</v>
      </c>
      <c r="L41" s="470" t="s">
        <v>178</v>
      </c>
      <c r="M41" s="470" t="s">
        <v>179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48"/>
      <c r="B42" s="248"/>
      <c r="C42" s="382"/>
      <c r="D42" s="434"/>
      <c r="E42" s="471" t="s">
        <v>83</v>
      </c>
      <c r="F42" s="463" t="s">
        <v>180</v>
      </c>
      <c r="G42" s="344"/>
      <c r="H42" s="344"/>
      <c r="I42" s="345"/>
      <c r="J42" s="464" t="s">
        <v>201</v>
      </c>
      <c r="K42" s="434"/>
      <c r="L42" s="434"/>
      <c r="M42" s="43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48"/>
      <c r="B43" s="248"/>
      <c r="C43" s="382"/>
      <c r="D43" s="434"/>
      <c r="E43" s="334"/>
      <c r="F43" s="467" t="s">
        <v>182</v>
      </c>
      <c r="G43" s="465" t="s">
        <v>183</v>
      </c>
      <c r="H43" s="348"/>
      <c r="I43" s="349"/>
      <c r="J43" s="440"/>
      <c r="K43" s="434"/>
      <c r="L43" s="434"/>
      <c r="M43" s="43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48"/>
      <c r="B44" s="248"/>
      <c r="C44" s="382"/>
      <c r="D44" s="434"/>
      <c r="E44" s="334"/>
      <c r="F44" s="443"/>
      <c r="G44" s="466" t="s">
        <v>88</v>
      </c>
      <c r="H44" s="467" t="s">
        <v>202</v>
      </c>
      <c r="I44" s="467" t="s">
        <v>203</v>
      </c>
      <c r="J44" s="440"/>
      <c r="K44" s="434"/>
      <c r="L44" s="434"/>
      <c r="M44" s="43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48"/>
      <c r="B45" s="248"/>
      <c r="C45" s="382"/>
      <c r="D45" s="434"/>
      <c r="E45" s="334"/>
      <c r="F45" s="443"/>
      <c r="G45" s="342"/>
      <c r="H45" s="443"/>
      <c r="I45" s="443"/>
      <c r="J45" s="440"/>
      <c r="K45" s="434"/>
      <c r="L45" s="434"/>
      <c r="M45" s="43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48"/>
      <c r="B46" s="248"/>
      <c r="C46" s="382"/>
      <c r="D46" s="434"/>
      <c r="E46" s="334"/>
      <c r="F46" s="443"/>
      <c r="G46" s="342"/>
      <c r="H46" s="443"/>
      <c r="I46" s="443"/>
      <c r="J46" s="440"/>
      <c r="K46" s="434"/>
      <c r="L46" s="434"/>
      <c r="M46" s="43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>
      <c r="A47" s="248"/>
      <c r="B47" s="248"/>
      <c r="C47" s="407"/>
      <c r="D47" s="435"/>
      <c r="E47" s="402"/>
      <c r="F47" s="444"/>
      <c r="G47" s="403"/>
      <c r="H47" s="444"/>
      <c r="I47" s="444"/>
      <c r="J47" s="441"/>
      <c r="K47" s="435"/>
      <c r="L47" s="435"/>
      <c r="M47" s="43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48"/>
      <c r="B48" s="248"/>
      <c r="C48" s="175">
        <v>1</v>
      </c>
      <c r="D48" s="275">
        <v>2</v>
      </c>
      <c r="E48" s="276">
        <v>3</v>
      </c>
      <c r="F48" s="277">
        <v>4</v>
      </c>
      <c r="G48" s="277">
        <v>5</v>
      </c>
      <c r="H48" s="277">
        <v>6</v>
      </c>
      <c r="I48" s="277">
        <v>7</v>
      </c>
      <c r="J48" s="278">
        <v>8</v>
      </c>
      <c r="K48" s="277">
        <v>9</v>
      </c>
      <c r="L48" s="278">
        <v>10</v>
      </c>
      <c r="M48" s="277">
        <v>11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34" t="s">
        <v>33</v>
      </c>
      <c r="B49" s="34" t="s">
        <v>188</v>
      </c>
      <c r="C49" s="270" t="s">
        <v>53</v>
      </c>
      <c r="D49" s="251">
        <f>E49/30</f>
        <v>6</v>
      </c>
      <c r="E49" s="252">
        <f>F49+J49</f>
        <v>180</v>
      </c>
      <c r="F49" s="253">
        <f t="shared" ref="F49:F50" si="10">G49+H49+I49</f>
        <v>0</v>
      </c>
      <c r="G49" s="253"/>
      <c r="H49" s="253"/>
      <c r="I49" s="253"/>
      <c r="J49" s="47">
        <v>180</v>
      </c>
      <c r="K49" s="279">
        <f t="shared" ref="K49:K50" si="11">F49/15</f>
        <v>0</v>
      </c>
      <c r="L49" s="255" t="s">
        <v>189</v>
      </c>
      <c r="M49" s="257">
        <f>F49/E49*100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34" t="s">
        <v>33</v>
      </c>
      <c r="B50" s="34" t="s">
        <v>188</v>
      </c>
      <c r="C50" s="258" t="s">
        <v>54</v>
      </c>
      <c r="D50" s="259">
        <v>24</v>
      </c>
      <c r="E50" s="272">
        <v>720</v>
      </c>
      <c r="F50" s="50">
        <f t="shared" si="10"/>
        <v>0</v>
      </c>
      <c r="G50" s="50"/>
      <c r="H50" s="50"/>
      <c r="I50" s="50"/>
      <c r="J50" s="272">
        <v>720</v>
      </c>
      <c r="K50" s="280">
        <f t="shared" si="11"/>
        <v>0</v>
      </c>
      <c r="M50" s="28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48"/>
      <c r="B51" s="248"/>
      <c r="C51" s="104" t="s">
        <v>55</v>
      </c>
      <c r="D51" s="259">
        <v>30</v>
      </c>
      <c r="E51" s="272">
        <v>900</v>
      </c>
      <c r="F51" s="266">
        <f t="shared" ref="F51:I51" si="12">SUM(F49:F50)</f>
        <v>0</v>
      </c>
      <c r="G51" s="266">
        <f t="shared" si="12"/>
        <v>0</v>
      </c>
      <c r="H51" s="266">
        <f t="shared" si="12"/>
        <v>0</v>
      </c>
      <c r="I51" s="266">
        <f t="shared" si="12"/>
        <v>0</v>
      </c>
      <c r="J51" s="272">
        <v>900</v>
      </c>
      <c r="K51" s="266">
        <f>SUM(K49:K50)</f>
        <v>0</v>
      </c>
      <c r="L51" s="267"/>
      <c r="M51" s="26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48"/>
      <c r="B52" s="248"/>
      <c r="C52" s="268" t="s">
        <v>195</v>
      </c>
      <c r="D52" s="269">
        <f>30-D51</f>
        <v>0</v>
      </c>
      <c r="E52" s="248"/>
      <c r="F52" s="248"/>
      <c r="G52" s="248"/>
      <c r="H52" s="248"/>
      <c r="I52" s="248"/>
      <c r="J52" s="248"/>
      <c r="K52" s="248"/>
      <c r="L52" s="24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48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48"/>
      <c r="B54" s="248"/>
      <c r="C54" s="249" t="s">
        <v>55</v>
      </c>
      <c r="D54" s="269"/>
      <c r="E54" s="269"/>
      <c r="F54" s="282"/>
      <c r="G54" s="282"/>
      <c r="H54" s="283"/>
      <c r="I54" s="283"/>
      <c r="J54" s="283"/>
      <c r="K54" s="283"/>
      <c r="L54" s="283">
        <f>L51+L37+L18</f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34"/>
      <c r="B55" s="34" t="s">
        <v>188</v>
      </c>
      <c r="C55" s="249" t="s">
        <v>204</v>
      </c>
      <c r="D55" s="284"/>
      <c r="E55" s="34"/>
      <c r="F55" s="284"/>
      <c r="G55" s="3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34"/>
      <c r="B56" s="34" t="s">
        <v>191</v>
      </c>
      <c r="C56" s="249" t="s">
        <v>167</v>
      </c>
      <c r="D56" s="284"/>
      <c r="E56" s="34"/>
      <c r="F56" s="284"/>
      <c r="G56" s="3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34"/>
      <c r="B57" s="34"/>
      <c r="C57" s="248"/>
      <c r="D57" s="34"/>
      <c r="E57" s="34"/>
      <c r="F57" s="34"/>
      <c r="G57" s="3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34"/>
      <c r="B58" s="34"/>
      <c r="C58" s="249" t="s">
        <v>205</v>
      </c>
      <c r="D58" s="285"/>
      <c r="E58" s="34"/>
      <c r="F58" s="34"/>
      <c r="G58" s="3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34" t="s">
        <v>187</v>
      </c>
      <c r="B59" s="34" t="s">
        <v>188</v>
      </c>
      <c r="C59" s="249" t="s">
        <v>204</v>
      </c>
      <c r="D59" s="284"/>
      <c r="E59" s="34"/>
      <c r="F59" s="284"/>
      <c r="G59" s="3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34" t="s">
        <v>187</v>
      </c>
      <c r="B60" s="34" t="s">
        <v>191</v>
      </c>
      <c r="C60" s="249" t="s">
        <v>167</v>
      </c>
      <c r="D60" s="34"/>
      <c r="E60" s="34"/>
      <c r="F60" s="284"/>
      <c r="G60" s="3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34"/>
      <c r="B61" s="34"/>
      <c r="C61" s="249" t="s">
        <v>206</v>
      </c>
      <c r="D61" s="285"/>
      <c r="E61" s="34"/>
      <c r="F61" s="34"/>
      <c r="G61" s="3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34" t="s">
        <v>33</v>
      </c>
      <c r="B62" s="34" t="s">
        <v>188</v>
      </c>
      <c r="C62" s="249" t="s">
        <v>204</v>
      </c>
      <c r="D62" s="34"/>
      <c r="E62" s="34"/>
      <c r="F62" s="284"/>
      <c r="G62" s="3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34" t="s">
        <v>33</v>
      </c>
      <c r="B63" s="34" t="s">
        <v>191</v>
      </c>
      <c r="C63" s="249" t="s">
        <v>167</v>
      </c>
      <c r="D63" s="34"/>
      <c r="E63" s="34"/>
      <c r="F63" s="284"/>
      <c r="G63" s="3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4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4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4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4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4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4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4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4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4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4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4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4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4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4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4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4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4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4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4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4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4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4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4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4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4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4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4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4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4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4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4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4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4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4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4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4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4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4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4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4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4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4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4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4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4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4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4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4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4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4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4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4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4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4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4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4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4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4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4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4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4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4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4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4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4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4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4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4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4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4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4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4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4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4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4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4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4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4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4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4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4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4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4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4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4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4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4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4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4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4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4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4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4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4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4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4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4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4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4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4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4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4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4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4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4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4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4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4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4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4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4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4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4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4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4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4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4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4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4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4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4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4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4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4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4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4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4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4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4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4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4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4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4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4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4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4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4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4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4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4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4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4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4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4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4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4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4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4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4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4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4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4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4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4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4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4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4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4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4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4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4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4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4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4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4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4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4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4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4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4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4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4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4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4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4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4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4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4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4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4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4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4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4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4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4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4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4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4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4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4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4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4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4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4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4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4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4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4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4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4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C41:C47"/>
    <mergeCell ref="F43:F47"/>
    <mergeCell ref="K41:K47"/>
    <mergeCell ref="J42:J47"/>
    <mergeCell ref="G43:I43"/>
    <mergeCell ref="G44:G47"/>
    <mergeCell ref="H44:H47"/>
    <mergeCell ref="I44:I47"/>
    <mergeCell ref="E4:E9"/>
    <mergeCell ref="F5:F9"/>
    <mergeCell ref="C22:C28"/>
    <mergeCell ref="D22:D28"/>
    <mergeCell ref="E23:E28"/>
    <mergeCell ref="F24:F28"/>
    <mergeCell ref="L22:L28"/>
    <mergeCell ref="M22:M28"/>
    <mergeCell ref="L41:L47"/>
    <mergeCell ref="M41:M47"/>
    <mergeCell ref="D41:D47"/>
    <mergeCell ref="E42:E47"/>
    <mergeCell ref="E41:J41"/>
    <mergeCell ref="F42:I42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K22:K28"/>
    <mergeCell ref="E22:J22"/>
    <mergeCell ref="F23:I23"/>
    <mergeCell ref="J23:J28"/>
    <mergeCell ref="G24:I24"/>
    <mergeCell ref="G25:G28"/>
    <mergeCell ref="H25:H28"/>
    <mergeCell ref="I25:I28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00"/>
  <sheetViews>
    <sheetView workbookViewId="0">
      <selection sqref="A1:Q1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9.28515625" customWidth="1"/>
    <col min="15" max="15" width="4.7109375" customWidth="1"/>
    <col min="16" max="16" width="5" customWidth="1"/>
    <col min="17" max="17" width="8.5703125" customWidth="1"/>
    <col min="18" max="21" width="8.7109375" hidden="1" customWidth="1"/>
    <col min="22" max="37" width="9.140625" customWidth="1"/>
  </cols>
  <sheetData>
    <row r="1" spans="1:37" ht="18.75" customHeight="1">
      <c r="A1" s="490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</row>
    <row r="2" spans="1:37" ht="15.75" customHeight="1">
      <c r="A2" s="454" t="s">
        <v>74</v>
      </c>
      <c r="B2" s="455" t="s">
        <v>75</v>
      </c>
      <c r="C2" s="456" t="s">
        <v>76</v>
      </c>
      <c r="D2" s="331"/>
      <c r="E2" s="331"/>
      <c r="F2" s="332"/>
      <c r="G2" s="433" t="s">
        <v>77</v>
      </c>
      <c r="H2" s="456" t="s">
        <v>78</v>
      </c>
      <c r="I2" s="331"/>
      <c r="J2" s="331"/>
      <c r="K2" s="331"/>
      <c r="L2" s="331"/>
      <c r="M2" s="332"/>
      <c r="N2" s="457" t="s">
        <v>79</v>
      </c>
      <c r="O2" s="378"/>
      <c r="P2" s="378"/>
      <c r="Q2" s="386"/>
      <c r="AI2" s="225"/>
      <c r="AJ2" s="225"/>
      <c r="AK2" s="225"/>
    </row>
    <row r="3" spans="1:37" ht="16.5" customHeight="1">
      <c r="A3" s="434"/>
      <c r="B3" s="434"/>
      <c r="C3" s="436" t="s">
        <v>80</v>
      </c>
      <c r="D3" s="442" t="s">
        <v>81</v>
      </c>
      <c r="E3" s="458" t="s">
        <v>82</v>
      </c>
      <c r="F3" s="385"/>
      <c r="G3" s="434"/>
      <c r="H3" s="436" t="s">
        <v>83</v>
      </c>
      <c r="I3" s="438" t="s">
        <v>84</v>
      </c>
      <c r="J3" s="348"/>
      <c r="K3" s="348"/>
      <c r="L3" s="349"/>
      <c r="M3" s="439" t="s">
        <v>85</v>
      </c>
      <c r="N3" s="407"/>
      <c r="O3" s="402"/>
      <c r="P3" s="402"/>
      <c r="Q3" s="405"/>
      <c r="AI3" s="225"/>
      <c r="AJ3" s="225"/>
      <c r="AK3" s="225"/>
    </row>
    <row r="4" spans="1:37" ht="16.5" customHeight="1">
      <c r="A4" s="434"/>
      <c r="B4" s="434"/>
      <c r="C4" s="437"/>
      <c r="D4" s="443"/>
      <c r="E4" s="442" t="s">
        <v>86</v>
      </c>
      <c r="F4" s="439" t="s">
        <v>87</v>
      </c>
      <c r="G4" s="434"/>
      <c r="H4" s="437"/>
      <c r="I4" s="442" t="s">
        <v>55</v>
      </c>
      <c r="J4" s="442" t="s">
        <v>88</v>
      </c>
      <c r="K4" s="442" t="s">
        <v>89</v>
      </c>
      <c r="L4" s="442" t="s">
        <v>90</v>
      </c>
      <c r="M4" s="440"/>
      <c r="N4" s="445" t="s">
        <v>91</v>
      </c>
      <c r="O4" s="378"/>
      <c r="P4" s="386"/>
      <c r="Q4" s="70" t="s">
        <v>92</v>
      </c>
    </row>
    <row r="5" spans="1:37" ht="15.75" customHeight="1">
      <c r="A5" s="434"/>
      <c r="B5" s="434"/>
      <c r="C5" s="437"/>
      <c r="D5" s="443"/>
      <c r="E5" s="443"/>
      <c r="F5" s="440"/>
      <c r="G5" s="434"/>
      <c r="H5" s="437"/>
      <c r="I5" s="443"/>
      <c r="J5" s="443"/>
      <c r="K5" s="443"/>
      <c r="L5" s="443"/>
      <c r="M5" s="440"/>
      <c r="N5" s="71">
        <v>1</v>
      </c>
      <c r="O5" s="472">
        <v>2</v>
      </c>
      <c r="P5" s="421"/>
      <c r="Q5" s="74">
        <v>3</v>
      </c>
    </row>
    <row r="6" spans="1:37" ht="15.75" customHeight="1">
      <c r="A6" s="434"/>
      <c r="B6" s="434"/>
      <c r="C6" s="437"/>
      <c r="D6" s="443"/>
      <c r="E6" s="443"/>
      <c r="F6" s="440"/>
      <c r="G6" s="434"/>
      <c r="H6" s="437"/>
      <c r="I6" s="443"/>
      <c r="J6" s="443"/>
      <c r="K6" s="443"/>
      <c r="L6" s="443"/>
      <c r="M6" s="440"/>
      <c r="N6" s="445"/>
      <c r="O6" s="378"/>
      <c r="P6" s="378"/>
      <c r="Q6" s="379"/>
    </row>
    <row r="7" spans="1:37" ht="15.75" customHeight="1">
      <c r="A7" s="435"/>
      <c r="B7" s="435"/>
      <c r="C7" s="336"/>
      <c r="D7" s="444"/>
      <c r="E7" s="444"/>
      <c r="F7" s="441"/>
      <c r="G7" s="435"/>
      <c r="H7" s="336"/>
      <c r="I7" s="444"/>
      <c r="J7" s="444"/>
      <c r="K7" s="444"/>
      <c r="L7" s="444"/>
      <c r="M7" s="441"/>
      <c r="N7" s="71"/>
      <c r="O7" s="472">
        <v>9</v>
      </c>
      <c r="P7" s="421"/>
      <c r="Q7" s="74">
        <v>1</v>
      </c>
    </row>
    <row r="8" spans="1:37" ht="15.75" customHeight="1">
      <c r="A8" s="76">
        <v>1</v>
      </c>
      <c r="B8" s="77">
        <v>2</v>
      </c>
      <c r="C8" s="34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8">
        <v>13</v>
      </c>
      <c r="N8" s="71">
        <v>14</v>
      </c>
      <c r="O8" s="480">
        <v>15</v>
      </c>
      <c r="P8" s="421"/>
      <c r="Q8" s="74">
        <v>17</v>
      </c>
      <c r="R8" s="80"/>
      <c r="S8" s="81"/>
      <c r="T8" s="82"/>
      <c r="U8" s="81"/>
    </row>
    <row r="9" spans="1:37" ht="15.75" customHeight="1">
      <c r="A9" s="446" t="s">
        <v>96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</row>
    <row r="10" spans="1:37" ht="15.75" customHeight="1">
      <c r="A10" s="447" t="s">
        <v>97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9"/>
    </row>
    <row r="11" spans="1:37" ht="15.75" customHeight="1">
      <c r="A11" s="83" t="s">
        <v>98</v>
      </c>
      <c r="B11" s="84" t="s">
        <v>207</v>
      </c>
      <c r="C11" s="85"/>
      <c r="D11" s="86" t="s">
        <v>100</v>
      </c>
      <c r="E11" s="87"/>
      <c r="F11" s="88"/>
      <c r="G11" s="286">
        <v>3</v>
      </c>
      <c r="H11" s="287">
        <f t="shared" ref="H11:H14" si="0">G11*30</f>
        <v>90</v>
      </c>
      <c r="I11" s="26" t="s">
        <v>208</v>
      </c>
      <c r="J11" s="26"/>
      <c r="K11" s="26"/>
      <c r="L11" s="26" t="s">
        <v>208</v>
      </c>
      <c r="M11" s="26">
        <v>86</v>
      </c>
      <c r="N11" s="26" t="s">
        <v>208</v>
      </c>
      <c r="O11" s="474"/>
      <c r="P11" s="348"/>
      <c r="Q11" s="94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</row>
    <row r="12" spans="1:37" ht="15.75" customHeight="1">
      <c r="A12" s="83" t="s">
        <v>101</v>
      </c>
      <c r="B12" s="84" t="s">
        <v>102</v>
      </c>
      <c r="C12" s="85"/>
      <c r="D12" s="86" t="s">
        <v>103</v>
      </c>
      <c r="E12" s="87"/>
      <c r="F12" s="88"/>
      <c r="G12" s="286">
        <v>3</v>
      </c>
      <c r="H12" s="287">
        <f t="shared" si="0"/>
        <v>90</v>
      </c>
      <c r="I12" s="26" t="s">
        <v>208</v>
      </c>
      <c r="J12" s="26"/>
      <c r="K12" s="26"/>
      <c r="L12" s="26" t="s">
        <v>208</v>
      </c>
      <c r="M12" s="26">
        <v>86</v>
      </c>
      <c r="N12" s="26" t="s">
        <v>208</v>
      </c>
      <c r="O12" s="481"/>
      <c r="P12" s="349"/>
      <c r="Q12" s="96"/>
    </row>
    <row r="13" spans="1:37" ht="33.75" customHeight="1">
      <c r="A13" s="97" t="s">
        <v>104</v>
      </c>
      <c r="B13" s="98" t="s">
        <v>105</v>
      </c>
      <c r="C13" s="99"/>
      <c r="D13" s="91">
        <v>1</v>
      </c>
      <c r="E13" s="91"/>
      <c r="F13" s="92"/>
      <c r="G13" s="288">
        <v>3</v>
      </c>
      <c r="H13" s="287">
        <f t="shared" si="0"/>
        <v>90</v>
      </c>
      <c r="I13" s="26" t="s">
        <v>209</v>
      </c>
      <c r="J13" s="26" t="s">
        <v>209</v>
      </c>
      <c r="K13" s="26"/>
      <c r="L13" s="26"/>
      <c r="M13" s="26">
        <v>82</v>
      </c>
      <c r="N13" s="201" t="s">
        <v>210</v>
      </c>
      <c r="O13" s="474"/>
      <c r="P13" s="348"/>
      <c r="Q13" s="94"/>
    </row>
    <row r="14" spans="1:37" ht="22.5" customHeight="1">
      <c r="A14" s="83" t="s">
        <v>106</v>
      </c>
      <c r="B14" s="84" t="s">
        <v>211</v>
      </c>
      <c r="C14" s="85"/>
      <c r="D14" s="91">
        <v>2</v>
      </c>
      <c r="E14" s="101"/>
      <c r="F14" s="102"/>
      <c r="G14" s="286">
        <v>3</v>
      </c>
      <c r="H14" s="287">
        <f t="shared" si="0"/>
        <v>90</v>
      </c>
      <c r="I14" s="26" t="s">
        <v>209</v>
      </c>
      <c r="J14" s="26" t="s">
        <v>208</v>
      </c>
      <c r="K14" s="26"/>
      <c r="L14" s="26" t="s">
        <v>208</v>
      </c>
      <c r="M14" s="26">
        <v>82</v>
      </c>
      <c r="N14" s="29"/>
      <c r="O14" s="475" t="s">
        <v>209</v>
      </c>
      <c r="P14" s="349"/>
      <c r="Q14" s="94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</row>
    <row r="15" spans="1:37" ht="15" customHeight="1">
      <c r="A15" s="420" t="s">
        <v>212</v>
      </c>
      <c r="B15" s="422"/>
      <c r="C15" s="105"/>
      <c r="D15" s="106"/>
      <c r="E15" s="104"/>
      <c r="F15" s="104"/>
      <c r="G15" s="107">
        <f t="shared" ref="G15:H15" si="1">G11+G12+G13+G14</f>
        <v>12</v>
      </c>
      <c r="H15" s="108">
        <f t="shared" si="1"/>
        <v>360</v>
      </c>
      <c r="I15" s="91" t="s">
        <v>213</v>
      </c>
      <c r="J15" s="91" t="s">
        <v>214</v>
      </c>
      <c r="K15" s="108"/>
      <c r="L15" s="91" t="s">
        <v>214</v>
      </c>
      <c r="M15" s="108">
        <f>M11+M12+M13+M14</f>
        <v>336</v>
      </c>
      <c r="N15" s="86" t="s">
        <v>215</v>
      </c>
      <c r="O15" s="476" t="s">
        <v>209</v>
      </c>
      <c r="P15" s="349"/>
      <c r="Q15" s="109"/>
      <c r="R15" s="110"/>
      <c r="S15" s="108"/>
      <c r="T15" s="108"/>
      <c r="U15" s="108"/>
    </row>
    <row r="16" spans="1:37" ht="16.5" customHeight="1">
      <c r="A16" s="355" t="s">
        <v>109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40"/>
    </row>
    <row r="17" spans="1:37" ht="18" customHeight="1">
      <c r="A17" s="97" t="s">
        <v>110</v>
      </c>
      <c r="B17" s="98" t="s">
        <v>143</v>
      </c>
      <c r="C17" s="91">
        <v>1</v>
      </c>
      <c r="D17" s="91"/>
      <c r="E17" s="91"/>
      <c r="F17" s="92"/>
      <c r="G17" s="288">
        <v>5</v>
      </c>
      <c r="H17" s="287">
        <f t="shared" ref="H17:H19" si="2">G17*30</f>
        <v>150</v>
      </c>
      <c r="I17" s="27" t="s">
        <v>214</v>
      </c>
      <c r="J17" s="26" t="s">
        <v>209</v>
      </c>
      <c r="K17" s="26"/>
      <c r="L17" s="26" t="s">
        <v>208</v>
      </c>
      <c r="M17" s="27">
        <v>138</v>
      </c>
      <c r="N17" s="201" t="s">
        <v>216</v>
      </c>
      <c r="O17" s="474"/>
      <c r="P17" s="348"/>
      <c r="Q17" s="94"/>
    </row>
    <row r="18" spans="1:37" ht="51.75" customHeight="1">
      <c r="A18" s="111" t="s">
        <v>112</v>
      </c>
      <c r="B18" s="112" t="s">
        <v>217</v>
      </c>
      <c r="C18" s="113" t="s">
        <v>103</v>
      </c>
      <c r="D18" s="114"/>
      <c r="E18" s="114"/>
      <c r="F18" s="115"/>
      <c r="G18" s="288">
        <v>4</v>
      </c>
      <c r="H18" s="271">
        <f t="shared" si="2"/>
        <v>120</v>
      </c>
      <c r="I18" s="26" t="s">
        <v>208</v>
      </c>
      <c r="J18" s="26" t="s">
        <v>208</v>
      </c>
      <c r="K18" s="289"/>
      <c r="L18" s="289"/>
      <c r="M18" s="26">
        <v>116</v>
      </c>
      <c r="N18" s="201" t="s">
        <v>208</v>
      </c>
      <c r="O18" s="473"/>
      <c r="P18" s="331"/>
      <c r="Q18" s="124"/>
    </row>
    <row r="19" spans="1:37" ht="18" customHeight="1">
      <c r="A19" s="494" t="s">
        <v>114</v>
      </c>
      <c r="B19" s="495" t="s">
        <v>218</v>
      </c>
      <c r="C19" s="486">
        <v>2</v>
      </c>
      <c r="D19" s="486"/>
      <c r="E19" s="486"/>
      <c r="F19" s="487"/>
      <c r="G19" s="488">
        <v>5</v>
      </c>
      <c r="H19" s="489">
        <f t="shared" si="2"/>
        <v>150</v>
      </c>
      <c r="I19" s="482" t="s">
        <v>214</v>
      </c>
      <c r="J19" s="482" t="s">
        <v>209</v>
      </c>
      <c r="K19" s="482"/>
      <c r="L19" s="482" t="s">
        <v>208</v>
      </c>
      <c r="M19" s="484">
        <v>138</v>
      </c>
      <c r="N19" s="482"/>
      <c r="O19" s="491" t="s">
        <v>214</v>
      </c>
      <c r="P19" s="340"/>
      <c r="Q19" s="492"/>
    </row>
    <row r="20" spans="1:37" ht="18" customHeight="1">
      <c r="A20" s="434"/>
      <c r="B20" s="388"/>
      <c r="C20" s="483"/>
      <c r="D20" s="483"/>
      <c r="E20" s="483"/>
      <c r="F20" s="485"/>
      <c r="G20" s="387"/>
      <c r="H20" s="383"/>
      <c r="I20" s="483"/>
      <c r="J20" s="483"/>
      <c r="K20" s="483"/>
      <c r="L20" s="483"/>
      <c r="M20" s="485"/>
      <c r="N20" s="483"/>
      <c r="O20" s="343"/>
      <c r="P20" s="345"/>
      <c r="Q20" s="493"/>
    </row>
    <row r="21" spans="1:37" ht="15.75" customHeight="1">
      <c r="A21" s="125" t="s">
        <v>116</v>
      </c>
      <c r="B21" s="126" t="s">
        <v>117</v>
      </c>
      <c r="C21" s="99"/>
      <c r="D21" s="91"/>
      <c r="E21" s="101"/>
      <c r="F21" s="92" t="s">
        <v>118</v>
      </c>
      <c r="G21" s="286">
        <v>1</v>
      </c>
      <c r="H21" s="93">
        <f t="shared" ref="H21:H22" si="3">G21*30</f>
        <v>30</v>
      </c>
      <c r="I21" s="25"/>
      <c r="J21" s="26"/>
      <c r="K21" s="26"/>
      <c r="L21" s="26"/>
      <c r="M21" s="27">
        <f>H21-I21</f>
        <v>30</v>
      </c>
      <c r="N21" s="29"/>
      <c r="O21" s="474"/>
      <c r="P21" s="348"/>
      <c r="Q21" s="94"/>
    </row>
    <row r="22" spans="1:37" ht="54" customHeight="1">
      <c r="A22" s="125" t="s">
        <v>119</v>
      </c>
      <c r="B22" s="98" t="s">
        <v>120</v>
      </c>
      <c r="C22" s="91">
        <v>2</v>
      </c>
      <c r="D22" s="91"/>
      <c r="E22" s="101"/>
      <c r="F22" s="92"/>
      <c r="G22" s="286">
        <v>4</v>
      </c>
      <c r="H22" s="287">
        <f t="shared" si="3"/>
        <v>120</v>
      </c>
      <c r="I22" s="26" t="s">
        <v>209</v>
      </c>
      <c r="J22" s="26" t="s">
        <v>208</v>
      </c>
      <c r="K22" s="26"/>
      <c r="L22" s="26" t="s">
        <v>208</v>
      </c>
      <c r="M22" s="26">
        <v>112</v>
      </c>
      <c r="N22" s="29"/>
      <c r="O22" s="475" t="s">
        <v>209</v>
      </c>
      <c r="P22" s="349"/>
      <c r="Q22" s="94"/>
    </row>
    <row r="23" spans="1:37" ht="15" customHeight="1">
      <c r="A23" s="106"/>
      <c r="B23" s="106" t="s">
        <v>219</v>
      </c>
      <c r="C23" s="106"/>
      <c r="D23" s="106"/>
      <c r="E23" s="106"/>
      <c r="F23" s="106"/>
      <c r="G23" s="128">
        <f t="shared" ref="G23:H23" si="4">G17+G18+G19+G21+G22</f>
        <v>19</v>
      </c>
      <c r="H23" s="129">
        <f t="shared" si="4"/>
        <v>570</v>
      </c>
      <c r="I23" s="91" t="s">
        <v>220</v>
      </c>
      <c r="J23" s="91" t="s">
        <v>213</v>
      </c>
      <c r="K23" s="129"/>
      <c r="L23" s="91" t="s">
        <v>214</v>
      </c>
      <c r="M23" s="129">
        <f>M17+M18+M19+M21+M22</f>
        <v>534</v>
      </c>
      <c r="N23" s="86" t="s">
        <v>215</v>
      </c>
      <c r="O23" s="476" t="s">
        <v>221</v>
      </c>
      <c r="P23" s="349"/>
      <c r="Q23" s="130"/>
      <c r="R23" s="131"/>
      <c r="S23" s="132"/>
      <c r="T23" s="132"/>
      <c r="U23" s="132"/>
    </row>
    <row r="24" spans="1:37" ht="15.75" customHeight="1">
      <c r="A24" s="448" t="s">
        <v>122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</row>
    <row r="25" spans="1:37" ht="38.25" customHeight="1">
      <c r="A25" s="133" t="s">
        <v>123</v>
      </c>
      <c r="B25" s="134" t="s">
        <v>52</v>
      </c>
      <c r="C25" s="134"/>
      <c r="D25" s="135" t="s">
        <v>118</v>
      </c>
      <c r="E25" s="134"/>
      <c r="F25" s="134"/>
      <c r="G25" s="135">
        <v>4.5</v>
      </c>
      <c r="H25" s="136">
        <v>135</v>
      </c>
      <c r="I25" s="137"/>
      <c r="J25" s="138"/>
      <c r="K25" s="138"/>
      <c r="L25" s="138"/>
      <c r="M25" s="123">
        <v>135</v>
      </c>
      <c r="N25" s="291"/>
      <c r="O25" s="477"/>
      <c r="P25" s="331"/>
      <c r="Q25" s="292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</row>
    <row r="26" spans="1:37" ht="15.75" customHeight="1">
      <c r="A26" s="449" t="s">
        <v>124</v>
      </c>
      <c r="B26" s="507" t="s">
        <v>222</v>
      </c>
      <c r="C26" s="509"/>
      <c r="D26" s="510" t="s">
        <v>125</v>
      </c>
      <c r="E26" s="511"/>
      <c r="F26" s="512"/>
      <c r="G26" s="513">
        <v>6</v>
      </c>
      <c r="H26" s="502">
        <f>G26*30</f>
        <v>180</v>
      </c>
      <c r="I26" s="503"/>
      <c r="J26" s="482"/>
      <c r="K26" s="482"/>
      <c r="L26" s="482"/>
      <c r="M26" s="504">
        <f>H26-I26</f>
        <v>180</v>
      </c>
      <c r="N26" s="505"/>
      <c r="O26" s="514"/>
      <c r="P26" s="334"/>
      <c r="Q26" s="515"/>
    </row>
    <row r="27" spans="1:37" ht="15.75" customHeight="1">
      <c r="A27" s="383"/>
      <c r="B27" s="508"/>
      <c r="C27" s="414"/>
      <c r="D27" s="483"/>
      <c r="E27" s="483"/>
      <c r="F27" s="485"/>
      <c r="G27" s="508"/>
      <c r="H27" s="383"/>
      <c r="I27" s="414"/>
      <c r="J27" s="483"/>
      <c r="K27" s="483"/>
      <c r="L27" s="483"/>
      <c r="M27" s="485"/>
      <c r="N27" s="345"/>
      <c r="O27" s="344"/>
      <c r="P27" s="344"/>
      <c r="Q27" s="493"/>
    </row>
    <row r="28" spans="1:37" ht="15.75" customHeight="1">
      <c r="A28" s="293"/>
      <c r="B28" s="293" t="s">
        <v>126</v>
      </c>
      <c r="C28" s="25"/>
      <c r="D28" s="91"/>
      <c r="E28" s="293"/>
      <c r="F28" s="293"/>
      <c r="G28" s="153">
        <f t="shared" ref="G28:H28" si="5">SUM(G25:G26)</f>
        <v>10.5</v>
      </c>
      <c r="H28" s="154">
        <f t="shared" si="5"/>
        <v>315</v>
      </c>
      <c r="I28" s="91"/>
      <c r="J28" s="154"/>
      <c r="K28" s="154"/>
      <c r="L28" s="91"/>
      <c r="M28" s="154">
        <f>SUM(M25:M26)</f>
        <v>315</v>
      </c>
      <c r="N28" s="91"/>
      <c r="O28" s="478">
        <f>SUM(P25:P26)</f>
        <v>0</v>
      </c>
      <c r="P28" s="386"/>
      <c r="Q28" s="91"/>
    </row>
    <row r="29" spans="1:37" ht="15.75" customHeight="1">
      <c r="A29" s="449" t="s">
        <v>127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</row>
    <row r="30" spans="1:37" ht="15.75" customHeight="1">
      <c r="A30" s="158" t="s">
        <v>223</v>
      </c>
      <c r="B30" s="294" t="s">
        <v>54</v>
      </c>
      <c r="C30" s="157" t="s">
        <v>224</v>
      </c>
      <c r="D30" s="157"/>
      <c r="E30" s="161"/>
      <c r="F30" s="162"/>
      <c r="G30" s="262">
        <v>24</v>
      </c>
      <c r="H30" s="295">
        <f>G30*30</f>
        <v>720</v>
      </c>
      <c r="I30" s="296"/>
      <c r="J30" s="297"/>
      <c r="K30" s="297"/>
      <c r="L30" s="297"/>
      <c r="M30" s="298">
        <f>H30-I30</f>
        <v>720</v>
      </c>
      <c r="N30" s="168"/>
      <c r="O30" s="479"/>
      <c r="P30" s="394"/>
      <c r="Q30" s="17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</row>
    <row r="31" spans="1:37" ht="16.5" customHeight="1">
      <c r="A31" s="460" t="s">
        <v>129</v>
      </c>
      <c r="B31" s="402"/>
      <c r="C31" s="402"/>
      <c r="D31" s="402"/>
      <c r="E31" s="402"/>
      <c r="F31" s="405"/>
      <c r="G31" s="172">
        <f t="shared" ref="G31:O31" si="6">SUM(G30)</f>
        <v>24</v>
      </c>
      <c r="H31" s="173">
        <f t="shared" si="6"/>
        <v>720</v>
      </c>
      <c r="I31" s="173">
        <f t="shared" si="6"/>
        <v>0</v>
      </c>
      <c r="J31" s="173">
        <f t="shared" si="6"/>
        <v>0</v>
      </c>
      <c r="K31" s="173">
        <f t="shared" si="6"/>
        <v>0</v>
      </c>
      <c r="L31" s="173">
        <f t="shared" si="6"/>
        <v>0</v>
      </c>
      <c r="M31" s="173">
        <f t="shared" si="6"/>
        <v>720</v>
      </c>
      <c r="N31" s="173">
        <f t="shared" si="6"/>
        <v>0</v>
      </c>
      <c r="O31" s="516">
        <f t="shared" si="6"/>
        <v>0</v>
      </c>
      <c r="P31" s="405"/>
      <c r="Q31" s="174">
        <f>SUM(Q30)</f>
        <v>0</v>
      </c>
    </row>
    <row r="32" spans="1:37" ht="15" customHeight="1">
      <c r="A32" s="461" t="s">
        <v>130</v>
      </c>
      <c r="B32" s="378"/>
      <c r="C32" s="299"/>
      <c r="D32" s="299"/>
      <c r="E32" s="175"/>
      <c r="F32" s="175"/>
      <c r="G32" s="176">
        <f t="shared" ref="G32:H32" si="7">G31+G28+G23+G15</f>
        <v>65.5</v>
      </c>
      <c r="H32" s="177">
        <f t="shared" si="7"/>
        <v>1965</v>
      </c>
      <c r="I32" s="91" t="s">
        <v>225</v>
      </c>
      <c r="J32" s="173" t="s">
        <v>220</v>
      </c>
      <c r="K32" s="177"/>
      <c r="L32" s="173" t="s">
        <v>213</v>
      </c>
      <c r="M32" s="177">
        <f>M31+M28+M23+M15</f>
        <v>1905</v>
      </c>
      <c r="N32" s="86" t="s">
        <v>226</v>
      </c>
      <c r="O32" s="476" t="s">
        <v>227</v>
      </c>
      <c r="P32" s="349"/>
      <c r="Q32" s="91"/>
      <c r="R32" s="68"/>
    </row>
    <row r="33" spans="1:21" ht="15.75" customHeight="1">
      <c r="A33" s="450" t="s">
        <v>131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</row>
    <row r="34" spans="1:21" ht="15.75" customHeight="1">
      <c r="A34" s="451" t="s">
        <v>132</v>
      </c>
      <c r="B34" s="394"/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2"/>
    </row>
    <row r="35" spans="1:21" ht="15.75" customHeight="1">
      <c r="A35" s="179" t="s">
        <v>228</v>
      </c>
      <c r="B35" s="180" t="s">
        <v>134</v>
      </c>
      <c r="C35" s="160"/>
      <c r="D35" s="160">
        <v>1</v>
      </c>
      <c r="E35" s="182"/>
      <c r="F35" s="183"/>
      <c r="G35" s="184">
        <v>3</v>
      </c>
      <c r="H35" s="184">
        <f t="shared" ref="H35:H37" si="8">G35*30</f>
        <v>90</v>
      </c>
      <c r="I35" s="26" t="s">
        <v>229</v>
      </c>
      <c r="J35" s="26" t="s">
        <v>229</v>
      </c>
      <c r="K35" s="186"/>
      <c r="L35" s="186"/>
      <c r="M35" s="26">
        <v>86</v>
      </c>
      <c r="N35" s="26" t="s">
        <v>208</v>
      </c>
      <c r="O35" s="517"/>
      <c r="P35" s="344"/>
      <c r="Q35" s="190"/>
    </row>
    <row r="36" spans="1:21" ht="15.75" customHeight="1">
      <c r="A36" s="179" t="s">
        <v>230</v>
      </c>
      <c r="B36" s="180" t="s">
        <v>135</v>
      </c>
      <c r="C36" s="181"/>
      <c r="D36" s="182">
        <v>1</v>
      </c>
      <c r="E36" s="182"/>
      <c r="F36" s="183"/>
      <c r="G36" s="184">
        <v>3</v>
      </c>
      <c r="H36" s="184">
        <f t="shared" si="8"/>
        <v>90</v>
      </c>
      <c r="I36" s="26" t="s">
        <v>229</v>
      </c>
      <c r="J36" s="26" t="s">
        <v>229</v>
      </c>
      <c r="K36" s="186"/>
      <c r="L36" s="186"/>
      <c r="M36" s="26">
        <v>86</v>
      </c>
      <c r="N36" s="26" t="s">
        <v>208</v>
      </c>
      <c r="O36" s="518"/>
      <c r="P36" s="344"/>
      <c r="Q36" s="190"/>
    </row>
    <row r="37" spans="1:21" ht="15.75" customHeight="1">
      <c r="A37" s="300"/>
      <c r="B37" s="193" t="s">
        <v>136</v>
      </c>
      <c r="C37" s="50"/>
      <c r="D37" s="194"/>
      <c r="E37" s="194"/>
      <c r="F37" s="194"/>
      <c r="G37" s="184"/>
      <c r="H37" s="301">
        <f t="shared" si="8"/>
        <v>0</v>
      </c>
      <c r="I37" s="26"/>
      <c r="J37" s="26"/>
      <c r="K37" s="302"/>
      <c r="L37" s="302"/>
      <c r="M37" s="26"/>
      <c r="N37" s="26"/>
      <c r="O37" s="519"/>
      <c r="P37" s="349"/>
      <c r="Q37" s="50"/>
    </row>
    <row r="38" spans="1:21" ht="16.5" customHeight="1">
      <c r="A38" s="420" t="s">
        <v>137</v>
      </c>
      <c r="B38" s="422"/>
      <c r="C38" s="181"/>
      <c r="D38" s="182"/>
      <c r="E38" s="106"/>
      <c r="F38" s="106"/>
      <c r="G38" s="196">
        <f t="shared" ref="G38:H38" si="9">G35</f>
        <v>3</v>
      </c>
      <c r="H38" s="196">
        <f t="shared" si="9"/>
        <v>90</v>
      </c>
      <c r="I38" s="144" t="s">
        <v>229</v>
      </c>
      <c r="J38" s="144" t="s">
        <v>229</v>
      </c>
      <c r="K38" s="197"/>
      <c r="L38" s="197"/>
      <c r="M38" s="197">
        <f>SUM(M35:M36)</f>
        <v>172</v>
      </c>
      <c r="N38" s="144" t="s">
        <v>208</v>
      </c>
      <c r="O38" s="506"/>
      <c r="P38" s="405"/>
      <c r="Q38" s="303"/>
      <c r="R38" s="198"/>
      <c r="S38" s="199"/>
      <c r="T38" s="199"/>
      <c r="U38" s="199"/>
    </row>
    <row r="39" spans="1:21" ht="15.75" customHeight="1">
      <c r="A39" s="451" t="s">
        <v>141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2"/>
    </row>
    <row r="40" spans="1:21" ht="15.75" customHeight="1">
      <c r="A40" s="179" t="s">
        <v>231</v>
      </c>
      <c r="B40" s="180" t="s">
        <v>107</v>
      </c>
      <c r="C40" s="304">
        <v>1</v>
      </c>
      <c r="D40" s="26"/>
      <c r="E40" s="182"/>
      <c r="F40" s="183"/>
      <c r="G40" s="184">
        <v>5</v>
      </c>
      <c r="H40" s="184">
        <f t="shared" ref="H40:H49" si="10">G40*30</f>
        <v>150</v>
      </c>
      <c r="I40" s="26" t="s">
        <v>232</v>
      </c>
      <c r="J40" s="186" t="s">
        <v>233</v>
      </c>
      <c r="K40" s="186"/>
      <c r="L40" s="26" t="s">
        <v>229</v>
      </c>
      <c r="M40" s="26">
        <v>138</v>
      </c>
      <c r="N40" s="201" t="s">
        <v>216</v>
      </c>
      <c r="O40" s="517"/>
      <c r="P40" s="344"/>
      <c r="Q40" s="190"/>
    </row>
    <row r="41" spans="1:21" ht="15.75" customHeight="1">
      <c r="A41" s="179" t="s">
        <v>234</v>
      </c>
      <c r="B41" s="180" t="s">
        <v>144</v>
      </c>
      <c r="C41" s="305">
        <v>1</v>
      </c>
      <c r="D41" s="211"/>
      <c r="E41" s="182"/>
      <c r="F41" s="183"/>
      <c r="G41" s="184">
        <v>5</v>
      </c>
      <c r="H41" s="184">
        <f t="shared" si="10"/>
        <v>150</v>
      </c>
      <c r="I41" s="26" t="s">
        <v>232</v>
      </c>
      <c r="J41" s="186" t="s">
        <v>233</v>
      </c>
      <c r="K41" s="186"/>
      <c r="L41" s="26" t="s">
        <v>229</v>
      </c>
      <c r="M41" s="26">
        <v>138</v>
      </c>
      <c r="N41" s="201" t="s">
        <v>216</v>
      </c>
      <c r="O41" s="517"/>
      <c r="P41" s="344"/>
      <c r="Q41" s="190"/>
    </row>
    <row r="42" spans="1:21" ht="15.75" customHeight="1">
      <c r="A42" s="179" t="s">
        <v>235</v>
      </c>
      <c r="B42" s="180" t="s">
        <v>146</v>
      </c>
      <c r="C42" s="160"/>
      <c r="D42" s="182" t="s">
        <v>100</v>
      </c>
      <c r="E42" s="182"/>
      <c r="F42" s="183"/>
      <c r="G42" s="184">
        <v>4</v>
      </c>
      <c r="H42" s="184">
        <f t="shared" si="10"/>
        <v>120</v>
      </c>
      <c r="I42" s="26" t="s">
        <v>209</v>
      </c>
      <c r="J42" s="26" t="s">
        <v>208</v>
      </c>
      <c r="K42" s="186"/>
      <c r="L42" s="26" t="s">
        <v>208</v>
      </c>
      <c r="M42" s="26">
        <v>112</v>
      </c>
      <c r="N42" s="201" t="s">
        <v>210</v>
      </c>
      <c r="O42" s="517"/>
      <c r="P42" s="344"/>
      <c r="Q42" s="190"/>
    </row>
    <row r="43" spans="1:21" ht="15.75" customHeight="1">
      <c r="A43" s="179" t="s">
        <v>236</v>
      </c>
      <c r="B43" s="180" t="s">
        <v>147</v>
      </c>
      <c r="C43" s="306"/>
      <c r="D43" s="182" t="s">
        <v>100</v>
      </c>
      <c r="E43" s="182"/>
      <c r="F43" s="183"/>
      <c r="G43" s="184">
        <v>4</v>
      </c>
      <c r="H43" s="184">
        <f t="shared" si="10"/>
        <v>120</v>
      </c>
      <c r="I43" s="26" t="s">
        <v>209</v>
      </c>
      <c r="J43" s="26" t="s">
        <v>208</v>
      </c>
      <c r="K43" s="186"/>
      <c r="L43" s="26" t="s">
        <v>208</v>
      </c>
      <c r="M43" s="26">
        <v>112</v>
      </c>
      <c r="N43" s="201" t="s">
        <v>210</v>
      </c>
      <c r="O43" s="517"/>
      <c r="P43" s="344"/>
      <c r="Q43" s="190"/>
    </row>
    <row r="44" spans="1:21" ht="15" customHeight="1">
      <c r="A44" s="179" t="s">
        <v>237</v>
      </c>
      <c r="B44" s="180" t="s">
        <v>149</v>
      </c>
      <c r="C44" s="181"/>
      <c r="D44" s="182" t="s">
        <v>118</v>
      </c>
      <c r="E44" s="182"/>
      <c r="F44" s="183"/>
      <c r="G44" s="184">
        <v>4</v>
      </c>
      <c r="H44" s="184">
        <f t="shared" si="10"/>
        <v>120</v>
      </c>
      <c r="I44" s="26" t="s">
        <v>209</v>
      </c>
      <c r="J44" s="26" t="s">
        <v>208</v>
      </c>
      <c r="K44" s="186"/>
      <c r="L44" s="26" t="s">
        <v>208</v>
      </c>
      <c r="M44" s="26">
        <v>112</v>
      </c>
      <c r="N44" s="26"/>
      <c r="O44" s="498" t="s">
        <v>210</v>
      </c>
      <c r="P44" s="349"/>
      <c r="Q44" s="190"/>
    </row>
    <row r="45" spans="1:21" ht="15" customHeight="1">
      <c r="A45" s="179" t="s">
        <v>238</v>
      </c>
      <c r="B45" s="180" t="s">
        <v>150</v>
      </c>
      <c r="C45" s="181"/>
      <c r="D45" s="182" t="s">
        <v>118</v>
      </c>
      <c r="E45" s="182"/>
      <c r="F45" s="183"/>
      <c r="G45" s="184">
        <v>4</v>
      </c>
      <c r="H45" s="184">
        <f t="shared" si="10"/>
        <v>120</v>
      </c>
      <c r="I45" s="26" t="s">
        <v>209</v>
      </c>
      <c r="J45" s="26" t="s">
        <v>208</v>
      </c>
      <c r="K45" s="186"/>
      <c r="L45" s="26" t="s">
        <v>208</v>
      </c>
      <c r="M45" s="26">
        <v>112</v>
      </c>
      <c r="N45" s="26"/>
      <c r="O45" s="498" t="s">
        <v>210</v>
      </c>
      <c r="P45" s="349"/>
      <c r="Q45" s="190"/>
    </row>
    <row r="46" spans="1:21" ht="28.5" customHeight="1">
      <c r="A46" s="179" t="s">
        <v>239</v>
      </c>
      <c r="B46" s="180" t="s">
        <v>152</v>
      </c>
      <c r="C46" s="181"/>
      <c r="D46" s="182" t="s">
        <v>118</v>
      </c>
      <c r="E46" s="182"/>
      <c r="F46" s="183"/>
      <c r="G46" s="184">
        <v>4</v>
      </c>
      <c r="H46" s="184">
        <f t="shared" si="10"/>
        <v>120</v>
      </c>
      <c r="I46" s="26" t="s">
        <v>210</v>
      </c>
      <c r="J46" s="26" t="s">
        <v>210</v>
      </c>
      <c r="K46" s="186"/>
      <c r="L46" s="186"/>
      <c r="M46" s="26">
        <v>112</v>
      </c>
      <c r="N46" s="181"/>
      <c r="O46" s="498" t="s">
        <v>210</v>
      </c>
      <c r="P46" s="349"/>
      <c r="Q46" s="190"/>
    </row>
    <row r="47" spans="1:21" ht="15" customHeight="1">
      <c r="A47" s="179" t="s">
        <v>240</v>
      </c>
      <c r="B47" s="180" t="s">
        <v>153</v>
      </c>
      <c r="C47" s="181"/>
      <c r="D47" s="182" t="s">
        <v>118</v>
      </c>
      <c r="E47" s="182"/>
      <c r="F47" s="183"/>
      <c r="G47" s="184">
        <v>4</v>
      </c>
      <c r="H47" s="184">
        <f t="shared" si="10"/>
        <v>120</v>
      </c>
      <c r="I47" s="26" t="s">
        <v>210</v>
      </c>
      <c r="J47" s="26" t="s">
        <v>210</v>
      </c>
      <c r="K47" s="186"/>
      <c r="L47" s="186"/>
      <c r="M47" s="26">
        <v>112</v>
      </c>
      <c r="N47" s="181"/>
      <c r="O47" s="498" t="s">
        <v>210</v>
      </c>
      <c r="P47" s="349"/>
      <c r="Q47" s="190"/>
    </row>
    <row r="48" spans="1:21" ht="15" customHeight="1">
      <c r="A48" s="179" t="s">
        <v>241</v>
      </c>
      <c r="B48" s="180" t="s">
        <v>155</v>
      </c>
      <c r="C48" s="307">
        <v>2</v>
      </c>
      <c r="D48" s="308"/>
      <c r="E48" s="182"/>
      <c r="F48" s="183"/>
      <c r="G48" s="184">
        <v>4.5</v>
      </c>
      <c r="H48" s="184">
        <f t="shared" si="10"/>
        <v>135</v>
      </c>
      <c r="I48" s="26" t="s">
        <v>233</v>
      </c>
      <c r="J48" s="26" t="s">
        <v>229</v>
      </c>
      <c r="K48" s="186"/>
      <c r="L48" s="26" t="s">
        <v>229</v>
      </c>
      <c r="M48" s="26">
        <v>127</v>
      </c>
      <c r="N48" s="181"/>
      <c r="O48" s="498" t="s">
        <v>210</v>
      </c>
      <c r="P48" s="349"/>
      <c r="Q48" s="190"/>
    </row>
    <row r="49" spans="1:37" ht="15" customHeight="1">
      <c r="A49" s="179" t="s">
        <v>242</v>
      </c>
      <c r="B49" s="309" t="s">
        <v>156</v>
      </c>
      <c r="C49" s="310">
        <v>2</v>
      </c>
      <c r="D49" s="311"/>
      <c r="E49" s="312"/>
      <c r="F49" s="313"/>
      <c r="G49" s="314">
        <v>4.5</v>
      </c>
      <c r="H49" s="314">
        <f t="shared" si="10"/>
        <v>135</v>
      </c>
      <c r="I49" s="290" t="s">
        <v>233</v>
      </c>
      <c r="J49" s="290" t="s">
        <v>229</v>
      </c>
      <c r="K49" s="315"/>
      <c r="L49" s="290" t="s">
        <v>229</v>
      </c>
      <c r="M49" s="290">
        <v>127</v>
      </c>
      <c r="N49" s="76"/>
      <c r="O49" s="496" t="s">
        <v>210</v>
      </c>
      <c r="P49" s="340"/>
      <c r="Q49" s="316"/>
    </row>
    <row r="50" spans="1:37" ht="15" customHeight="1">
      <c r="A50" s="420" t="s">
        <v>157</v>
      </c>
      <c r="B50" s="422"/>
      <c r="C50" s="12"/>
      <c r="D50" s="317"/>
      <c r="E50" s="106"/>
      <c r="F50" s="106"/>
      <c r="G50" s="128">
        <f t="shared" ref="G50:H50" si="11">G40+G42+G44+G46+G48</f>
        <v>21.5</v>
      </c>
      <c r="H50" s="129">
        <f t="shared" si="11"/>
        <v>645</v>
      </c>
      <c r="I50" s="138" t="s">
        <v>243</v>
      </c>
      <c r="J50" s="138" t="s">
        <v>244</v>
      </c>
      <c r="K50" s="129"/>
      <c r="L50" s="138" t="s">
        <v>245</v>
      </c>
      <c r="M50" s="129">
        <f>M40+M42+M44+M46+M48</f>
        <v>601</v>
      </c>
      <c r="N50" s="318" t="s">
        <v>246</v>
      </c>
      <c r="O50" s="520" t="s">
        <v>247</v>
      </c>
      <c r="P50" s="376"/>
      <c r="Q50" s="129"/>
      <c r="R50" s="131"/>
      <c r="S50" s="132"/>
      <c r="T50" s="132"/>
      <c r="U50" s="132"/>
    </row>
    <row r="51" spans="1:37" ht="15.75" customHeight="1">
      <c r="A51" s="423" t="s">
        <v>158</v>
      </c>
      <c r="B51" s="422"/>
      <c r="C51" s="232"/>
      <c r="D51" s="319"/>
      <c r="E51" s="320"/>
      <c r="F51" s="320"/>
      <c r="G51" s="219">
        <f t="shared" ref="G51:H51" si="12">G50+G38</f>
        <v>24.5</v>
      </c>
      <c r="H51" s="220">
        <f t="shared" si="12"/>
        <v>735</v>
      </c>
      <c r="I51" s="91" t="s">
        <v>248</v>
      </c>
      <c r="J51" s="91" t="s">
        <v>249</v>
      </c>
      <c r="K51" s="220"/>
      <c r="L51" s="91" t="s">
        <v>245</v>
      </c>
      <c r="M51" s="220">
        <f>M50+M38</f>
        <v>773</v>
      </c>
      <c r="N51" s="86" t="s">
        <v>250</v>
      </c>
      <c r="O51" s="476" t="s">
        <v>247</v>
      </c>
      <c r="P51" s="349"/>
      <c r="Q51" s="129"/>
      <c r="R51" s="131"/>
      <c r="S51" s="132"/>
      <c r="T51" s="132"/>
      <c r="U51" s="132"/>
    </row>
    <row r="52" spans="1:37" ht="15.75" customHeight="1">
      <c r="A52" s="424" t="s">
        <v>159</v>
      </c>
      <c r="B52" s="405"/>
      <c r="C52" s="232"/>
      <c r="D52" s="319"/>
      <c r="E52" s="321"/>
      <c r="F52" s="321"/>
      <c r="G52" s="219">
        <f t="shared" ref="G52:H52" si="13">G51+G32</f>
        <v>90</v>
      </c>
      <c r="H52" s="220">
        <f t="shared" si="13"/>
        <v>2700</v>
      </c>
      <c r="I52" s="91" t="s">
        <v>251</v>
      </c>
      <c r="J52" s="91" t="s">
        <v>252</v>
      </c>
      <c r="K52" s="220"/>
      <c r="L52" s="91" t="s">
        <v>253</v>
      </c>
      <c r="M52" s="220">
        <f>M51+M32</f>
        <v>2678</v>
      </c>
      <c r="N52" s="91" t="s">
        <v>254</v>
      </c>
      <c r="O52" s="476" t="s">
        <v>255</v>
      </c>
      <c r="P52" s="349"/>
      <c r="Q52" s="92"/>
      <c r="R52" s="68"/>
      <c r="S52" s="68"/>
      <c r="T52" s="322"/>
      <c r="U52" s="322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</row>
    <row r="53" spans="1:37" ht="15.75" customHeight="1">
      <c r="A53" s="425" t="s">
        <v>256</v>
      </c>
      <c r="B53" s="422"/>
      <c r="C53" s="106"/>
      <c r="D53" s="106"/>
      <c r="E53" s="323"/>
      <c r="F53" s="323"/>
      <c r="G53" s="323"/>
      <c r="H53" s="323"/>
      <c r="I53" s="323"/>
      <c r="J53" s="323"/>
      <c r="K53" s="323"/>
      <c r="L53" s="323"/>
      <c r="M53" s="323"/>
      <c r="N53" s="91">
        <v>56</v>
      </c>
      <c r="O53" s="476">
        <v>52</v>
      </c>
      <c r="P53" s="349"/>
      <c r="Q53" s="129"/>
      <c r="R53" s="131"/>
      <c r="S53" s="132"/>
      <c r="T53" s="132"/>
      <c r="U53" s="132"/>
    </row>
    <row r="54" spans="1:37" ht="15.75" customHeight="1">
      <c r="A54" s="425" t="s">
        <v>161</v>
      </c>
      <c r="B54" s="422"/>
      <c r="C54" s="320"/>
      <c r="D54" s="320"/>
      <c r="E54" s="323"/>
      <c r="F54" s="323"/>
      <c r="G54" s="323"/>
      <c r="H54" s="323"/>
      <c r="I54" s="323"/>
      <c r="J54" s="323"/>
      <c r="K54" s="323"/>
      <c r="L54" s="323"/>
      <c r="M54" s="323"/>
      <c r="N54" s="129">
        <v>3</v>
      </c>
      <c r="O54" s="497">
        <v>3</v>
      </c>
      <c r="P54" s="422"/>
      <c r="Q54" s="223"/>
    </row>
    <row r="55" spans="1:37" ht="15.75" customHeight="1">
      <c r="A55" s="425" t="s">
        <v>162</v>
      </c>
      <c r="B55" s="422"/>
      <c r="C55" s="321"/>
      <c r="D55" s="321"/>
      <c r="E55" s="323"/>
      <c r="F55" s="323"/>
      <c r="G55" s="323"/>
      <c r="H55" s="323"/>
      <c r="I55" s="323"/>
      <c r="J55" s="323"/>
      <c r="K55" s="323"/>
      <c r="L55" s="323"/>
      <c r="M55" s="323"/>
      <c r="N55" s="177">
        <v>5</v>
      </c>
      <c r="O55" s="500">
        <v>5</v>
      </c>
      <c r="P55" s="386"/>
      <c r="Q55" s="227">
        <v>1</v>
      </c>
    </row>
    <row r="56" spans="1:37" ht="15.75" customHeight="1">
      <c r="A56" s="425" t="s">
        <v>163</v>
      </c>
      <c r="B56" s="422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229"/>
      <c r="O56" s="501"/>
      <c r="P56" s="422"/>
      <c r="Q56" s="324"/>
    </row>
    <row r="57" spans="1:37" ht="15.75" customHeight="1">
      <c r="A57" s="429" t="s">
        <v>164</v>
      </c>
      <c r="B57" s="386"/>
      <c r="C57" s="323"/>
      <c r="D57" s="323"/>
      <c r="E57" s="325"/>
      <c r="F57" s="325"/>
      <c r="G57" s="325"/>
      <c r="H57" s="325"/>
      <c r="I57" s="325"/>
      <c r="J57" s="325"/>
      <c r="K57" s="325"/>
      <c r="L57" s="325"/>
      <c r="M57" s="325"/>
      <c r="N57" s="232"/>
      <c r="O57" s="420">
        <v>1</v>
      </c>
      <c r="P57" s="422"/>
      <c r="Q57" s="326"/>
    </row>
    <row r="58" spans="1:37" ht="15.75" customHeight="1">
      <c r="A58" s="430" t="s">
        <v>165</v>
      </c>
      <c r="B58" s="422"/>
      <c r="C58" s="323"/>
      <c r="D58" s="323"/>
      <c r="E58" s="327"/>
      <c r="F58" s="327"/>
      <c r="G58" s="327"/>
      <c r="H58" s="327"/>
      <c r="I58" s="327"/>
      <c r="J58" s="327"/>
      <c r="K58" s="327"/>
      <c r="L58" s="327"/>
      <c r="M58" s="327"/>
      <c r="N58" s="499" t="s">
        <v>166</v>
      </c>
      <c r="O58" s="402"/>
      <c r="P58" s="405"/>
      <c r="Q58" s="328">
        <f>G32/G52*100</f>
        <v>72.777777777777771</v>
      </c>
      <c r="R58" s="235"/>
    </row>
    <row r="59" spans="1:37" ht="15.75" customHeight="1">
      <c r="A59" s="236"/>
      <c r="B59" s="236"/>
      <c r="C59" s="239"/>
      <c r="D59" s="239"/>
      <c r="E59" s="236"/>
      <c r="F59" s="236"/>
      <c r="G59" s="236"/>
      <c r="H59" s="236"/>
      <c r="I59" s="236"/>
      <c r="J59" s="236"/>
      <c r="K59" s="236"/>
      <c r="L59" s="236"/>
      <c r="M59" s="236"/>
      <c r="N59" s="432" t="s">
        <v>167</v>
      </c>
      <c r="O59" s="348"/>
      <c r="P59" s="349"/>
      <c r="Q59" s="237">
        <f>100-Q58</f>
        <v>27.222222222222229</v>
      </c>
    </row>
    <row r="60" spans="1:37" ht="15.75" customHeight="1">
      <c r="C60" s="239"/>
      <c r="D60" s="239"/>
      <c r="Q60" s="238"/>
    </row>
    <row r="61" spans="1:37" ht="15.75" customHeight="1">
      <c r="B61" s="239"/>
      <c r="C61" s="329"/>
      <c r="D61" s="329"/>
      <c r="E61" s="239"/>
      <c r="F61" s="239"/>
      <c r="G61" s="239"/>
      <c r="H61" s="239"/>
      <c r="I61" s="239"/>
      <c r="J61" s="239"/>
      <c r="K61" s="239"/>
      <c r="Q61" s="238"/>
    </row>
    <row r="62" spans="1:37" ht="15.75" customHeight="1">
      <c r="B62" s="239" t="s">
        <v>257</v>
      </c>
      <c r="C62" s="236"/>
      <c r="D62" s="236"/>
      <c r="E62" s="240"/>
      <c r="F62" s="240"/>
      <c r="G62" s="240"/>
      <c r="H62" s="239"/>
      <c r="I62" s="239" t="s">
        <v>258</v>
      </c>
      <c r="J62" s="239"/>
      <c r="K62" s="239"/>
      <c r="Q62" s="238"/>
    </row>
    <row r="63" spans="1:37" ht="15.75" customHeight="1">
      <c r="H63" s="334"/>
      <c r="I63" s="334"/>
      <c r="Q63" s="238"/>
    </row>
    <row r="64" spans="1:37" ht="15.75" customHeight="1">
      <c r="B64" s="239" t="s">
        <v>259</v>
      </c>
      <c r="C64" s="239"/>
      <c r="D64" s="239"/>
      <c r="E64" s="240"/>
      <c r="F64" s="240"/>
      <c r="G64" s="427" t="s">
        <v>260</v>
      </c>
      <c r="H64" s="334"/>
      <c r="I64" s="334"/>
      <c r="J64" s="239"/>
      <c r="K64" s="239"/>
      <c r="Q64" s="238"/>
    </row>
    <row r="65" spans="1:37" ht="15.75" customHeight="1">
      <c r="C65" s="239"/>
      <c r="D65" s="426"/>
      <c r="E65" s="344"/>
      <c r="F65" s="344"/>
      <c r="G65" s="344"/>
      <c r="Q65" s="238"/>
    </row>
    <row r="66" spans="1:37" ht="15.75" customHeight="1">
      <c r="B66" s="239" t="s">
        <v>261</v>
      </c>
      <c r="E66" s="240"/>
      <c r="F66" s="240"/>
      <c r="G66" s="427" t="s">
        <v>260</v>
      </c>
      <c r="H66" s="334"/>
      <c r="I66" s="334"/>
      <c r="J66" s="239"/>
      <c r="K66" s="239"/>
      <c r="Q66" s="238"/>
    </row>
    <row r="67" spans="1:37" ht="15.75" customHeight="1">
      <c r="B67" s="241"/>
      <c r="C67" s="239"/>
      <c r="D67" s="426"/>
      <c r="E67" s="344"/>
      <c r="F67" s="344"/>
      <c r="G67" s="344"/>
      <c r="H67" s="242"/>
      <c r="I67" s="242"/>
      <c r="J67" s="242"/>
      <c r="K67" s="242"/>
      <c r="L67" s="243"/>
      <c r="M67" s="243"/>
      <c r="Q67" s="238"/>
    </row>
    <row r="68" spans="1:37" ht="15.75" customHeight="1">
      <c r="A68" s="34"/>
      <c r="B68" s="225"/>
      <c r="C68" s="225"/>
      <c r="D68" s="225"/>
      <c r="E68" s="245"/>
      <c r="F68" s="244"/>
      <c r="G68" s="244"/>
      <c r="H68" s="244"/>
      <c r="I68" s="225"/>
      <c r="J68" s="225"/>
      <c r="K68" s="225"/>
      <c r="L68" s="225"/>
      <c r="M68" s="225"/>
      <c r="N68" s="225"/>
      <c r="O68" s="225"/>
      <c r="P68" s="225"/>
      <c r="Q68" s="246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</row>
    <row r="69" spans="1:37" ht="15.75" customHeight="1">
      <c r="A69" s="34"/>
      <c r="B69" s="69"/>
      <c r="C69" s="239"/>
      <c r="D69" s="426"/>
      <c r="E69" s="344"/>
      <c r="F69" s="344"/>
      <c r="G69" s="344"/>
      <c r="H69" s="245"/>
      <c r="I69" s="69"/>
      <c r="J69" s="69"/>
      <c r="K69" s="69"/>
      <c r="L69" s="69"/>
      <c r="M69" s="69"/>
      <c r="N69" s="69"/>
      <c r="O69" s="69"/>
      <c r="P69" s="69"/>
      <c r="Q69" s="247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</row>
    <row r="70" spans="1:37" ht="15.75" customHeight="1">
      <c r="A70" s="34"/>
      <c r="B70" s="69"/>
      <c r="C70" s="245"/>
      <c r="D70" s="245"/>
      <c r="E70" s="245"/>
      <c r="F70" s="245"/>
      <c r="G70" s="245"/>
      <c r="H70" s="245"/>
      <c r="I70" s="69"/>
      <c r="J70" s="69"/>
      <c r="K70" s="69"/>
      <c r="L70" s="69"/>
      <c r="M70" s="69"/>
      <c r="N70" s="69"/>
      <c r="O70" s="69"/>
      <c r="P70" s="69"/>
      <c r="Q70" s="247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</row>
    <row r="71" spans="1:37" ht="15.75" customHeight="1">
      <c r="A71" s="34"/>
      <c r="B71" s="69"/>
      <c r="C71" s="245"/>
      <c r="D71" s="245"/>
      <c r="E71" s="245"/>
      <c r="F71" s="245"/>
      <c r="G71" s="245"/>
      <c r="H71" s="245"/>
      <c r="I71" s="69"/>
      <c r="J71" s="69"/>
      <c r="K71" s="69"/>
      <c r="L71" s="69"/>
      <c r="M71" s="69"/>
      <c r="N71" s="69"/>
      <c r="O71" s="69"/>
      <c r="P71" s="69"/>
      <c r="Q71" s="247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</row>
    <row r="72" spans="1:37" ht="15.75" customHeight="1">
      <c r="A72" s="34"/>
      <c r="B72" s="69"/>
      <c r="C72" s="245"/>
      <c r="D72" s="245"/>
      <c r="E72" s="245"/>
      <c r="F72" s="245"/>
      <c r="G72" s="245"/>
      <c r="H72" s="245"/>
      <c r="I72" s="69"/>
      <c r="J72" s="69"/>
      <c r="K72" s="69"/>
      <c r="L72" s="69"/>
      <c r="M72" s="69"/>
      <c r="N72" s="69"/>
      <c r="O72" s="69"/>
      <c r="P72" s="69"/>
      <c r="Q72" s="247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</row>
    <row r="73" spans="1:37" ht="15.75" customHeight="1">
      <c r="A73" s="34"/>
      <c r="B73" s="69"/>
      <c r="C73" s="245"/>
      <c r="D73" s="245"/>
      <c r="E73" s="245"/>
      <c r="F73" s="245"/>
      <c r="G73" s="245"/>
      <c r="H73" s="245"/>
      <c r="I73" s="69"/>
      <c r="J73" s="69"/>
      <c r="K73" s="69"/>
      <c r="L73" s="69"/>
      <c r="M73" s="69"/>
      <c r="N73" s="69"/>
      <c r="O73" s="69"/>
      <c r="P73" s="69"/>
      <c r="Q73" s="247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</row>
    <row r="74" spans="1:37" ht="15.75" customHeight="1">
      <c r="A74" s="34"/>
      <c r="B74" s="69"/>
      <c r="C74" s="245"/>
      <c r="D74" s="245"/>
      <c r="E74" s="245"/>
      <c r="F74" s="245"/>
      <c r="G74" s="245"/>
      <c r="H74" s="245"/>
      <c r="I74" s="69"/>
      <c r="J74" s="69"/>
      <c r="K74" s="69"/>
      <c r="L74" s="69"/>
      <c r="M74" s="69"/>
      <c r="N74" s="69"/>
      <c r="O74" s="69"/>
      <c r="P74" s="69"/>
      <c r="Q74" s="247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</row>
    <row r="75" spans="1:37" ht="15.75" customHeight="1">
      <c r="A75" s="34"/>
      <c r="B75" s="69"/>
      <c r="C75" s="245"/>
      <c r="D75" s="245"/>
      <c r="E75" s="245"/>
      <c r="F75" s="245"/>
      <c r="G75" s="245"/>
      <c r="H75" s="245"/>
      <c r="I75" s="69"/>
      <c r="J75" s="69"/>
      <c r="K75" s="69"/>
      <c r="L75" s="69"/>
      <c r="M75" s="69"/>
      <c r="N75" s="69"/>
      <c r="O75" s="69"/>
      <c r="P75" s="69"/>
      <c r="Q75" s="247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</row>
    <row r="76" spans="1:37" ht="15.75" customHeight="1">
      <c r="A76" s="34"/>
      <c r="B76" s="69"/>
      <c r="C76" s="245"/>
      <c r="D76" s="245"/>
      <c r="E76" s="245"/>
      <c r="F76" s="245"/>
      <c r="G76" s="245"/>
      <c r="H76" s="245"/>
      <c r="I76" s="69"/>
      <c r="J76" s="69"/>
      <c r="K76" s="69"/>
      <c r="L76" s="69"/>
      <c r="M76" s="69"/>
      <c r="N76" s="69"/>
      <c r="O76" s="69"/>
      <c r="P76" s="69"/>
      <c r="Q76" s="247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</row>
    <row r="77" spans="1:37" ht="15.75" customHeight="1">
      <c r="A77" s="34"/>
      <c r="B77" s="69"/>
      <c r="C77" s="245"/>
      <c r="D77" s="245"/>
      <c r="E77" s="245"/>
      <c r="F77" s="245"/>
      <c r="G77" s="245"/>
      <c r="H77" s="245"/>
      <c r="I77" s="69"/>
      <c r="J77" s="69"/>
      <c r="K77" s="69"/>
      <c r="L77" s="69"/>
      <c r="M77" s="69"/>
      <c r="N77" s="69"/>
      <c r="O77" s="69"/>
      <c r="P77" s="69"/>
      <c r="Q77" s="247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</row>
    <row r="78" spans="1:37" ht="15.75" customHeight="1">
      <c r="A78" s="34"/>
      <c r="B78" s="69"/>
      <c r="C78" s="245"/>
      <c r="D78" s="245"/>
      <c r="E78" s="245"/>
      <c r="F78" s="245"/>
      <c r="G78" s="245"/>
      <c r="H78" s="245"/>
      <c r="I78" s="69"/>
      <c r="J78" s="69"/>
      <c r="K78" s="69"/>
      <c r="L78" s="69"/>
      <c r="M78" s="69"/>
      <c r="N78" s="69"/>
      <c r="O78" s="69"/>
      <c r="P78" s="69"/>
      <c r="Q78" s="247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</row>
    <row r="79" spans="1:37" ht="15.75" customHeight="1">
      <c r="A79" s="34"/>
      <c r="B79" s="69"/>
      <c r="C79" s="245"/>
      <c r="D79" s="245"/>
      <c r="E79" s="245"/>
      <c r="F79" s="245"/>
      <c r="G79" s="245"/>
      <c r="H79" s="245"/>
      <c r="I79" s="69"/>
      <c r="J79" s="69"/>
      <c r="K79" s="69"/>
      <c r="L79" s="69"/>
      <c r="M79" s="69"/>
      <c r="N79" s="69"/>
      <c r="O79" s="69"/>
      <c r="P79" s="69"/>
      <c r="Q79" s="247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</row>
    <row r="80" spans="1:37" ht="15.75" customHeight="1">
      <c r="A80" s="34"/>
      <c r="B80" s="69"/>
      <c r="C80" s="245"/>
      <c r="D80" s="245"/>
      <c r="E80" s="245"/>
      <c r="F80" s="245"/>
      <c r="G80" s="245"/>
      <c r="H80" s="245"/>
      <c r="I80" s="69"/>
      <c r="J80" s="69"/>
      <c r="K80" s="69"/>
      <c r="L80" s="69"/>
      <c r="M80" s="69"/>
      <c r="N80" s="69"/>
      <c r="O80" s="69"/>
      <c r="P80" s="69"/>
      <c r="Q80" s="247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</row>
    <row r="81" spans="1:37" ht="15.75" customHeight="1">
      <c r="A81" s="34"/>
      <c r="B81" s="69"/>
      <c r="C81" s="245"/>
      <c r="D81" s="245"/>
      <c r="E81" s="245"/>
      <c r="F81" s="245"/>
      <c r="G81" s="245"/>
      <c r="H81" s="245"/>
      <c r="I81" s="69"/>
      <c r="J81" s="69"/>
      <c r="K81" s="69"/>
      <c r="L81" s="69"/>
      <c r="M81" s="69"/>
      <c r="N81" s="69"/>
      <c r="O81" s="69"/>
      <c r="P81" s="69"/>
      <c r="Q81" s="247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</row>
    <row r="82" spans="1:37" ht="15.75" customHeight="1">
      <c r="A82" s="34"/>
      <c r="B82" s="69"/>
      <c r="C82" s="245"/>
      <c r="D82" s="245"/>
      <c r="E82" s="245"/>
      <c r="F82" s="245"/>
      <c r="G82" s="245"/>
      <c r="H82" s="245"/>
      <c r="I82" s="69"/>
      <c r="J82" s="69"/>
      <c r="K82" s="69"/>
      <c r="L82" s="69"/>
      <c r="M82" s="69"/>
      <c r="N82" s="69"/>
      <c r="O82" s="69"/>
      <c r="P82" s="69"/>
      <c r="Q82" s="247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</row>
    <row r="83" spans="1:37" ht="15.75" customHeight="1">
      <c r="A83" s="34"/>
      <c r="B83" s="69"/>
      <c r="C83" s="245"/>
      <c r="D83" s="245"/>
      <c r="E83" s="245"/>
      <c r="F83" s="245"/>
      <c r="G83" s="245"/>
      <c r="H83" s="245"/>
      <c r="I83" s="69"/>
      <c r="J83" s="69"/>
      <c r="K83" s="69"/>
      <c r="L83" s="69"/>
      <c r="M83" s="69"/>
      <c r="N83" s="69"/>
      <c r="O83" s="69"/>
      <c r="P83" s="69"/>
      <c r="Q83" s="247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</row>
    <row r="84" spans="1:37" ht="15.75" customHeight="1">
      <c r="A84" s="34"/>
      <c r="B84" s="69"/>
      <c r="C84" s="245"/>
      <c r="D84" s="245"/>
      <c r="E84" s="245"/>
      <c r="F84" s="245"/>
      <c r="G84" s="245"/>
      <c r="H84" s="245"/>
      <c r="I84" s="69"/>
      <c r="J84" s="69"/>
      <c r="K84" s="69"/>
      <c r="L84" s="69"/>
      <c r="M84" s="69"/>
      <c r="N84" s="69"/>
      <c r="O84" s="69"/>
      <c r="P84" s="69"/>
      <c r="Q84" s="247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</row>
    <row r="85" spans="1:37" ht="15.75" customHeight="1">
      <c r="A85" s="34"/>
      <c r="B85" s="69"/>
      <c r="C85" s="245"/>
      <c r="D85" s="245"/>
      <c r="E85" s="245"/>
      <c r="F85" s="245"/>
      <c r="G85" s="245"/>
      <c r="H85" s="245"/>
      <c r="I85" s="69"/>
      <c r="J85" s="69"/>
      <c r="K85" s="69"/>
      <c r="L85" s="69"/>
      <c r="M85" s="69"/>
      <c r="N85" s="69"/>
      <c r="O85" s="69"/>
      <c r="P85" s="69"/>
      <c r="Q85" s="247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</row>
    <row r="86" spans="1:37" ht="15.75" customHeight="1">
      <c r="A86" s="34"/>
      <c r="B86" s="69"/>
      <c r="C86" s="245"/>
      <c r="D86" s="245"/>
      <c r="E86" s="245"/>
      <c r="F86" s="245"/>
      <c r="G86" s="245"/>
      <c r="H86" s="245"/>
      <c r="I86" s="69"/>
      <c r="J86" s="69"/>
      <c r="K86" s="69"/>
      <c r="L86" s="69"/>
      <c r="M86" s="69"/>
      <c r="N86" s="69"/>
      <c r="O86" s="69"/>
      <c r="P86" s="69"/>
      <c r="Q86" s="247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</row>
    <row r="87" spans="1:37" ht="15.75" customHeight="1">
      <c r="A87" s="34"/>
      <c r="B87" s="69"/>
      <c r="C87" s="245"/>
      <c r="D87" s="245"/>
      <c r="E87" s="245"/>
      <c r="F87" s="245"/>
      <c r="G87" s="245"/>
      <c r="H87" s="245"/>
      <c r="I87" s="69"/>
      <c r="J87" s="69"/>
      <c r="K87" s="69"/>
      <c r="L87" s="69"/>
      <c r="M87" s="69"/>
      <c r="N87" s="69"/>
      <c r="O87" s="69"/>
      <c r="P87" s="69"/>
      <c r="Q87" s="247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</row>
    <row r="88" spans="1:37" ht="15.75" customHeight="1">
      <c r="A88" s="34"/>
      <c r="B88" s="69"/>
      <c r="C88" s="245"/>
      <c r="D88" s="245"/>
      <c r="E88" s="245"/>
      <c r="F88" s="245"/>
      <c r="G88" s="245"/>
      <c r="H88" s="245"/>
      <c r="I88" s="69"/>
      <c r="J88" s="69"/>
      <c r="K88" s="69"/>
      <c r="L88" s="69"/>
      <c r="M88" s="69"/>
      <c r="N88" s="69"/>
      <c r="O88" s="69"/>
      <c r="P88" s="69"/>
      <c r="Q88" s="247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</row>
    <row r="89" spans="1:37" ht="15.75" customHeight="1">
      <c r="A89" s="34"/>
      <c r="B89" s="69"/>
      <c r="C89" s="245"/>
      <c r="D89" s="245"/>
      <c r="E89" s="245"/>
      <c r="F89" s="245"/>
      <c r="G89" s="245"/>
      <c r="H89" s="245"/>
      <c r="I89" s="69"/>
      <c r="J89" s="69"/>
      <c r="K89" s="69"/>
      <c r="L89" s="69"/>
      <c r="M89" s="69"/>
      <c r="N89" s="69"/>
      <c r="O89" s="69"/>
      <c r="P89" s="69"/>
      <c r="Q89" s="247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</row>
    <row r="90" spans="1:37" ht="15.75" customHeight="1">
      <c r="A90" s="34"/>
      <c r="B90" s="69"/>
      <c r="C90" s="245"/>
      <c r="D90" s="245"/>
      <c r="E90" s="245"/>
      <c r="F90" s="245"/>
      <c r="G90" s="245"/>
      <c r="H90" s="245"/>
      <c r="I90" s="69"/>
      <c r="J90" s="69"/>
      <c r="K90" s="69"/>
      <c r="L90" s="69"/>
      <c r="M90" s="69"/>
      <c r="N90" s="69"/>
      <c r="O90" s="69"/>
      <c r="P90" s="69"/>
      <c r="Q90" s="247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</row>
    <row r="91" spans="1:37" ht="15.75" customHeight="1">
      <c r="A91" s="34"/>
      <c r="B91" s="69"/>
      <c r="C91" s="245"/>
      <c r="D91" s="245"/>
      <c r="E91" s="245"/>
      <c r="F91" s="245"/>
      <c r="G91" s="245"/>
      <c r="H91" s="245"/>
      <c r="I91" s="69"/>
      <c r="J91" s="69"/>
      <c r="K91" s="69"/>
      <c r="L91" s="69"/>
      <c r="M91" s="69"/>
      <c r="N91" s="69"/>
      <c r="O91" s="69"/>
      <c r="P91" s="69"/>
      <c r="Q91" s="247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</row>
    <row r="92" spans="1:37" ht="15.75" customHeight="1">
      <c r="A92" s="34"/>
      <c r="B92" s="69"/>
      <c r="C92" s="245"/>
      <c r="D92" s="245"/>
      <c r="E92" s="245"/>
      <c r="F92" s="245"/>
      <c r="G92" s="245"/>
      <c r="H92" s="245"/>
      <c r="I92" s="69"/>
      <c r="J92" s="69"/>
      <c r="K92" s="69"/>
      <c r="L92" s="69"/>
      <c r="M92" s="69"/>
      <c r="N92" s="69"/>
      <c r="O92" s="69"/>
      <c r="P92" s="69"/>
      <c r="Q92" s="247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</row>
    <row r="93" spans="1:37" ht="15.75" customHeight="1">
      <c r="A93" s="34"/>
      <c r="B93" s="69"/>
      <c r="C93" s="245"/>
      <c r="D93" s="245"/>
      <c r="E93" s="245"/>
      <c r="F93" s="245"/>
      <c r="G93" s="245"/>
      <c r="H93" s="245"/>
      <c r="I93" s="69"/>
      <c r="J93" s="69"/>
      <c r="K93" s="69"/>
      <c r="L93" s="69"/>
      <c r="M93" s="69"/>
      <c r="N93" s="69"/>
      <c r="O93" s="69"/>
      <c r="P93" s="69"/>
      <c r="Q93" s="247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</row>
    <row r="94" spans="1:37" ht="15.75" customHeight="1">
      <c r="A94" s="34"/>
      <c r="B94" s="69"/>
      <c r="C94" s="245"/>
      <c r="D94" s="245"/>
      <c r="E94" s="245"/>
      <c r="F94" s="245"/>
      <c r="G94" s="245"/>
      <c r="H94" s="245"/>
      <c r="I94" s="69"/>
      <c r="J94" s="69"/>
      <c r="K94" s="69"/>
      <c r="L94" s="69"/>
      <c r="M94" s="69"/>
      <c r="N94" s="69"/>
      <c r="O94" s="69"/>
      <c r="P94" s="69"/>
      <c r="Q94" s="247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</row>
    <row r="95" spans="1:37" ht="15.75" customHeight="1">
      <c r="A95" s="34"/>
      <c r="B95" s="69"/>
      <c r="C95" s="245"/>
      <c r="D95" s="245"/>
      <c r="E95" s="245"/>
      <c r="F95" s="245"/>
      <c r="G95" s="245"/>
      <c r="H95" s="245"/>
      <c r="I95" s="69"/>
      <c r="J95" s="69"/>
      <c r="K95" s="69"/>
      <c r="L95" s="69"/>
      <c r="M95" s="69"/>
      <c r="N95" s="69"/>
      <c r="O95" s="69"/>
      <c r="P95" s="69"/>
      <c r="Q95" s="247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</row>
    <row r="96" spans="1:37" ht="15.75" customHeight="1">
      <c r="A96" s="34"/>
      <c r="B96" s="69"/>
      <c r="C96" s="245"/>
      <c r="D96" s="245"/>
      <c r="E96" s="245"/>
      <c r="F96" s="245"/>
      <c r="G96" s="245"/>
      <c r="H96" s="245"/>
      <c r="I96" s="69"/>
      <c r="J96" s="69"/>
      <c r="K96" s="69"/>
      <c r="L96" s="69"/>
      <c r="M96" s="69"/>
      <c r="N96" s="69"/>
      <c r="O96" s="69"/>
      <c r="P96" s="69"/>
      <c r="Q96" s="247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</row>
    <row r="97" spans="1:37" ht="15.75" customHeight="1">
      <c r="A97" s="34"/>
      <c r="B97" s="69"/>
      <c r="C97" s="245"/>
      <c r="D97" s="245"/>
      <c r="E97" s="245"/>
      <c r="F97" s="245"/>
      <c r="G97" s="245"/>
      <c r="H97" s="245"/>
      <c r="I97" s="69"/>
      <c r="J97" s="69"/>
      <c r="K97" s="69"/>
      <c r="L97" s="69"/>
      <c r="M97" s="69"/>
      <c r="N97" s="69"/>
      <c r="O97" s="69"/>
      <c r="P97" s="69"/>
      <c r="Q97" s="247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</row>
    <row r="98" spans="1:37" ht="15.75" customHeight="1">
      <c r="A98" s="34"/>
      <c r="B98" s="69"/>
      <c r="C98" s="245"/>
      <c r="D98" s="245"/>
      <c r="E98" s="245"/>
      <c r="F98" s="245"/>
      <c r="G98" s="245"/>
      <c r="H98" s="245"/>
      <c r="I98" s="69"/>
      <c r="J98" s="69"/>
      <c r="K98" s="69"/>
      <c r="L98" s="69"/>
      <c r="M98" s="69"/>
      <c r="N98" s="69"/>
      <c r="O98" s="69"/>
      <c r="P98" s="69"/>
      <c r="Q98" s="247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</row>
    <row r="99" spans="1:37" ht="15.75" customHeight="1">
      <c r="A99" s="34"/>
      <c r="B99" s="69"/>
      <c r="C99" s="245"/>
      <c r="D99" s="245"/>
      <c r="E99" s="245"/>
      <c r="F99" s="245"/>
      <c r="G99" s="245"/>
      <c r="H99" s="245"/>
      <c r="I99" s="69"/>
      <c r="J99" s="69"/>
      <c r="K99" s="69"/>
      <c r="L99" s="69"/>
      <c r="M99" s="69"/>
      <c r="N99" s="69"/>
      <c r="O99" s="69"/>
      <c r="P99" s="69"/>
      <c r="Q99" s="247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</row>
    <row r="100" spans="1:37" ht="15.75" customHeight="1">
      <c r="A100" s="34"/>
      <c r="B100" s="69"/>
      <c r="C100" s="245"/>
      <c r="D100" s="245"/>
      <c r="E100" s="245"/>
      <c r="F100" s="245"/>
      <c r="G100" s="245"/>
      <c r="H100" s="245"/>
      <c r="I100" s="69"/>
      <c r="J100" s="69"/>
      <c r="K100" s="69"/>
      <c r="L100" s="69"/>
      <c r="M100" s="69"/>
      <c r="N100" s="69"/>
      <c r="O100" s="69"/>
      <c r="P100" s="69"/>
      <c r="Q100" s="247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</row>
    <row r="101" spans="1:37" ht="15.75" customHeight="1">
      <c r="A101" s="34"/>
      <c r="B101" s="69"/>
      <c r="C101" s="245"/>
      <c r="D101" s="245"/>
      <c r="E101" s="245"/>
      <c r="F101" s="245"/>
      <c r="G101" s="245"/>
      <c r="H101" s="245"/>
      <c r="I101" s="69"/>
      <c r="J101" s="69"/>
      <c r="K101" s="69"/>
      <c r="L101" s="69"/>
      <c r="M101" s="69"/>
      <c r="N101" s="69"/>
      <c r="O101" s="69"/>
      <c r="P101" s="69"/>
      <c r="Q101" s="247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</row>
    <row r="102" spans="1:37" ht="15.75" customHeight="1">
      <c r="A102" s="34"/>
      <c r="B102" s="69"/>
      <c r="C102" s="245"/>
      <c r="D102" s="245"/>
      <c r="E102" s="245"/>
      <c r="F102" s="245"/>
      <c r="G102" s="245"/>
      <c r="H102" s="245"/>
      <c r="I102" s="69"/>
      <c r="J102" s="69"/>
      <c r="K102" s="69"/>
      <c r="L102" s="69"/>
      <c r="M102" s="69"/>
      <c r="N102" s="69"/>
      <c r="O102" s="69"/>
      <c r="P102" s="69"/>
      <c r="Q102" s="247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</row>
    <row r="103" spans="1:37" ht="15.75" customHeight="1">
      <c r="A103" s="34"/>
      <c r="B103" s="69"/>
      <c r="C103" s="245"/>
      <c r="D103" s="245"/>
      <c r="E103" s="245"/>
      <c r="F103" s="245"/>
      <c r="G103" s="245"/>
      <c r="H103" s="245"/>
      <c r="I103" s="69"/>
      <c r="J103" s="69"/>
      <c r="K103" s="69"/>
      <c r="L103" s="69"/>
      <c r="M103" s="69"/>
      <c r="N103" s="69"/>
      <c r="O103" s="69"/>
      <c r="P103" s="69"/>
      <c r="Q103" s="247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</row>
    <row r="104" spans="1:37" ht="15.75" customHeight="1">
      <c r="A104" s="34"/>
      <c r="B104" s="69"/>
      <c r="C104" s="245"/>
      <c r="D104" s="245"/>
      <c r="E104" s="245"/>
      <c r="F104" s="245"/>
      <c r="G104" s="245"/>
      <c r="H104" s="245"/>
      <c r="I104" s="69"/>
      <c r="J104" s="69"/>
      <c r="K104" s="69"/>
      <c r="L104" s="69"/>
      <c r="M104" s="69"/>
      <c r="N104" s="69"/>
      <c r="O104" s="69"/>
      <c r="P104" s="69"/>
      <c r="Q104" s="247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</row>
    <row r="105" spans="1:37" ht="15.75" customHeight="1">
      <c r="A105" s="34"/>
      <c r="B105" s="69"/>
      <c r="C105" s="245"/>
      <c r="D105" s="245"/>
      <c r="E105" s="245"/>
      <c r="F105" s="245"/>
      <c r="G105" s="245"/>
      <c r="H105" s="245"/>
      <c r="I105" s="69"/>
      <c r="J105" s="69"/>
      <c r="K105" s="69"/>
      <c r="L105" s="69"/>
      <c r="M105" s="69"/>
      <c r="N105" s="69"/>
      <c r="O105" s="69"/>
      <c r="P105" s="69"/>
      <c r="Q105" s="247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</row>
    <row r="106" spans="1:37" ht="15.75" customHeight="1">
      <c r="A106" s="34"/>
      <c r="B106" s="69"/>
      <c r="C106" s="245"/>
      <c r="D106" s="245"/>
      <c r="E106" s="245"/>
      <c r="F106" s="245"/>
      <c r="G106" s="245"/>
      <c r="H106" s="245"/>
      <c r="I106" s="69"/>
      <c r="J106" s="69"/>
      <c r="K106" s="69"/>
      <c r="L106" s="69"/>
      <c r="M106" s="69"/>
      <c r="N106" s="69"/>
      <c r="O106" s="69"/>
      <c r="P106" s="69"/>
      <c r="Q106" s="247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</row>
    <row r="107" spans="1:37" ht="15.75" customHeight="1">
      <c r="A107" s="34"/>
      <c r="B107" s="69"/>
      <c r="C107" s="245"/>
      <c r="D107" s="245"/>
      <c r="E107" s="245"/>
      <c r="F107" s="245"/>
      <c r="G107" s="245"/>
      <c r="H107" s="245"/>
      <c r="I107" s="69"/>
      <c r="J107" s="69"/>
      <c r="K107" s="69"/>
      <c r="L107" s="69"/>
      <c r="M107" s="69"/>
      <c r="N107" s="69"/>
      <c r="O107" s="69"/>
      <c r="P107" s="69"/>
      <c r="Q107" s="247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</row>
    <row r="108" spans="1:37" ht="15.75" customHeight="1">
      <c r="A108" s="34"/>
      <c r="B108" s="69"/>
      <c r="C108" s="245"/>
      <c r="D108" s="245"/>
      <c r="E108" s="245"/>
      <c r="F108" s="245"/>
      <c r="G108" s="245"/>
      <c r="H108" s="245"/>
      <c r="I108" s="69"/>
      <c r="J108" s="69"/>
      <c r="K108" s="69"/>
      <c r="L108" s="69"/>
      <c r="M108" s="69"/>
      <c r="N108" s="69"/>
      <c r="O108" s="69"/>
      <c r="P108" s="69"/>
      <c r="Q108" s="247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</row>
    <row r="109" spans="1:37" ht="15.75" customHeight="1">
      <c r="A109" s="34"/>
      <c r="B109" s="69"/>
      <c r="C109" s="245"/>
      <c r="D109" s="245"/>
      <c r="E109" s="245"/>
      <c r="F109" s="245"/>
      <c r="G109" s="245"/>
      <c r="H109" s="245"/>
      <c r="I109" s="69"/>
      <c r="J109" s="69"/>
      <c r="K109" s="69"/>
      <c r="L109" s="69"/>
      <c r="M109" s="69"/>
      <c r="N109" s="69"/>
      <c r="O109" s="69"/>
      <c r="P109" s="69"/>
      <c r="Q109" s="247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</row>
    <row r="110" spans="1:37" ht="15.75" customHeight="1">
      <c r="A110" s="34"/>
      <c r="B110" s="69"/>
      <c r="C110" s="245"/>
      <c r="D110" s="245"/>
      <c r="E110" s="245"/>
      <c r="F110" s="245"/>
      <c r="G110" s="245"/>
      <c r="H110" s="245"/>
      <c r="I110" s="69"/>
      <c r="J110" s="69"/>
      <c r="K110" s="69"/>
      <c r="L110" s="69"/>
      <c r="M110" s="69"/>
      <c r="N110" s="69"/>
      <c r="O110" s="69"/>
      <c r="P110" s="69"/>
      <c r="Q110" s="247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</row>
    <row r="111" spans="1:37" ht="15.75" customHeight="1">
      <c r="A111" s="34"/>
      <c r="B111" s="69"/>
      <c r="C111" s="245"/>
      <c r="D111" s="245"/>
      <c r="E111" s="245"/>
      <c r="F111" s="245"/>
      <c r="G111" s="245"/>
      <c r="H111" s="245"/>
      <c r="I111" s="69"/>
      <c r="J111" s="69"/>
      <c r="K111" s="69"/>
      <c r="L111" s="69"/>
      <c r="M111" s="69"/>
      <c r="N111" s="69"/>
      <c r="O111" s="69"/>
      <c r="P111" s="69"/>
      <c r="Q111" s="247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</row>
    <row r="112" spans="1:37" ht="15.75" customHeight="1">
      <c r="A112" s="34"/>
      <c r="B112" s="69"/>
      <c r="C112" s="245"/>
      <c r="D112" s="245"/>
      <c r="E112" s="245"/>
      <c r="F112" s="245"/>
      <c r="G112" s="245"/>
      <c r="H112" s="245"/>
      <c r="I112" s="69"/>
      <c r="J112" s="69"/>
      <c r="K112" s="69"/>
      <c r="L112" s="69"/>
      <c r="M112" s="69"/>
      <c r="N112" s="69"/>
      <c r="O112" s="69"/>
      <c r="P112" s="69"/>
      <c r="Q112" s="247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</row>
    <row r="113" spans="1:37" ht="15.75" customHeight="1">
      <c r="A113" s="34"/>
      <c r="B113" s="69"/>
      <c r="C113" s="245"/>
      <c r="D113" s="245"/>
      <c r="E113" s="245"/>
      <c r="F113" s="245"/>
      <c r="G113" s="245"/>
      <c r="H113" s="245"/>
      <c r="I113" s="69"/>
      <c r="J113" s="69"/>
      <c r="K113" s="69"/>
      <c r="L113" s="69"/>
      <c r="M113" s="69"/>
      <c r="N113" s="69"/>
      <c r="O113" s="69"/>
      <c r="P113" s="69"/>
      <c r="Q113" s="247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</row>
    <row r="114" spans="1:37" ht="15.75" customHeight="1">
      <c r="A114" s="34"/>
      <c r="B114" s="69"/>
      <c r="C114" s="245"/>
      <c r="D114" s="245"/>
      <c r="E114" s="245"/>
      <c r="F114" s="245"/>
      <c r="G114" s="245"/>
      <c r="H114" s="245"/>
      <c r="I114" s="69"/>
      <c r="J114" s="69"/>
      <c r="K114" s="69"/>
      <c r="L114" s="69"/>
      <c r="M114" s="69"/>
      <c r="N114" s="69"/>
      <c r="O114" s="69"/>
      <c r="P114" s="69"/>
      <c r="Q114" s="247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</row>
    <row r="115" spans="1:37" ht="15.75" customHeight="1">
      <c r="A115" s="34"/>
      <c r="B115" s="69"/>
      <c r="C115" s="245"/>
      <c r="D115" s="245"/>
      <c r="E115" s="245"/>
      <c r="F115" s="245"/>
      <c r="G115" s="245"/>
      <c r="H115" s="245"/>
      <c r="I115" s="69"/>
      <c r="J115" s="69"/>
      <c r="K115" s="69"/>
      <c r="L115" s="69"/>
      <c r="M115" s="69"/>
      <c r="N115" s="69"/>
      <c r="O115" s="69"/>
      <c r="P115" s="69"/>
      <c r="Q115" s="247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</row>
    <row r="116" spans="1:37" ht="15.75" customHeight="1">
      <c r="A116" s="34"/>
      <c r="B116" s="69"/>
      <c r="C116" s="245"/>
      <c r="D116" s="245"/>
      <c r="E116" s="245"/>
      <c r="F116" s="245"/>
      <c r="G116" s="245"/>
      <c r="H116" s="245"/>
      <c r="I116" s="69"/>
      <c r="J116" s="69"/>
      <c r="K116" s="69"/>
      <c r="L116" s="69"/>
      <c r="M116" s="69"/>
      <c r="N116" s="69"/>
      <c r="O116" s="69"/>
      <c r="P116" s="69"/>
      <c r="Q116" s="247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</row>
    <row r="117" spans="1:37" ht="15.75" customHeight="1">
      <c r="A117" s="34"/>
      <c r="B117" s="69"/>
      <c r="C117" s="245"/>
      <c r="D117" s="245"/>
      <c r="E117" s="245"/>
      <c r="F117" s="245"/>
      <c r="G117" s="245"/>
      <c r="H117" s="245"/>
      <c r="I117" s="69"/>
      <c r="J117" s="69"/>
      <c r="K117" s="69"/>
      <c r="L117" s="69"/>
      <c r="M117" s="69"/>
      <c r="N117" s="69"/>
      <c r="O117" s="69"/>
      <c r="P117" s="69"/>
      <c r="Q117" s="247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</row>
    <row r="118" spans="1:37" ht="15.75" customHeight="1">
      <c r="A118" s="34"/>
      <c r="B118" s="69"/>
      <c r="C118" s="245"/>
      <c r="D118" s="245"/>
      <c r="E118" s="245"/>
      <c r="F118" s="245"/>
      <c r="G118" s="245"/>
      <c r="H118" s="245"/>
      <c r="I118" s="69"/>
      <c r="J118" s="69"/>
      <c r="K118" s="69"/>
      <c r="L118" s="69"/>
      <c r="M118" s="69"/>
      <c r="N118" s="69"/>
      <c r="O118" s="69"/>
      <c r="P118" s="69"/>
      <c r="Q118" s="247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</row>
    <row r="119" spans="1:37" ht="15.75" customHeight="1">
      <c r="A119" s="34"/>
      <c r="B119" s="69"/>
      <c r="C119" s="245"/>
      <c r="D119" s="245"/>
      <c r="E119" s="245"/>
      <c r="F119" s="245"/>
      <c r="G119" s="245"/>
      <c r="H119" s="245"/>
      <c r="I119" s="69"/>
      <c r="J119" s="69"/>
      <c r="K119" s="69"/>
      <c r="L119" s="69"/>
      <c r="M119" s="69"/>
      <c r="N119" s="69"/>
      <c r="O119" s="69"/>
      <c r="P119" s="69"/>
      <c r="Q119" s="247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</row>
    <row r="120" spans="1:37" ht="15.75" customHeight="1">
      <c r="A120" s="34"/>
      <c r="B120" s="69"/>
      <c r="C120" s="245"/>
      <c r="D120" s="245"/>
      <c r="E120" s="245"/>
      <c r="F120" s="245"/>
      <c r="G120" s="245"/>
      <c r="H120" s="245"/>
      <c r="I120" s="69"/>
      <c r="J120" s="69"/>
      <c r="K120" s="69"/>
      <c r="L120" s="69"/>
      <c r="M120" s="69"/>
      <c r="N120" s="69"/>
      <c r="O120" s="69"/>
      <c r="P120" s="69"/>
      <c r="Q120" s="247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</row>
    <row r="121" spans="1:37" ht="15.75" customHeight="1">
      <c r="A121" s="34"/>
      <c r="B121" s="69"/>
      <c r="C121" s="245"/>
      <c r="D121" s="245"/>
      <c r="E121" s="245"/>
      <c r="F121" s="245"/>
      <c r="G121" s="245"/>
      <c r="H121" s="245"/>
      <c r="I121" s="69"/>
      <c r="J121" s="69"/>
      <c r="K121" s="69"/>
      <c r="L121" s="69"/>
      <c r="M121" s="69"/>
      <c r="N121" s="69"/>
      <c r="O121" s="69"/>
      <c r="P121" s="69"/>
      <c r="Q121" s="247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</row>
    <row r="122" spans="1:37" ht="15.75" customHeight="1">
      <c r="A122" s="34"/>
      <c r="B122" s="69"/>
      <c r="C122" s="245"/>
      <c r="D122" s="245"/>
      <c r="E122" s="245"/>
      <c r="F122" s="245"/>
      <c r="G122" s="245"/>
      <c r="H122" s="245"/>
      <c r="I122" s="69"/>
      <c r="J122" s="69"/>
      <c r="K122" s="69"/>
      <c r="L122" s="69"/>
      <c r="M122" s="69"/>
      <c r="N122" s="69"/>
      <c r="O122" s="69"/>
      <c r="P122" s="69"/>
      <c r="Q122" s="247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</row>
    <row r="123" spans="1:37" ht="15.75" customHeight="1">
      <c r="A123" s="34"/>
      <c r="B123" s="69"/>
      <c r="C123" s="245"/>
      <c r="D123" s="245"/>
      <c r="E123" s="245"/>
      <c r="F123" s="245"/>
      <c r="G123" s="245"/>
      <c r="H123" s="245"/>
      <c r="I123" s="69"/>
      <c r="J123" s="69"/>
      <c r="K123" s="69"/>
      <c r="L123" s="69"/>
      <c r="M123" s="69"/>
      <c r="N123" s="69"/>
      <c r="O123" s="69"/>
      <c r="P123" s="69"/>
      <c r="Q123" s="247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</row>
    <row r="124" spans="1:37" ht="15.75" customHeight="1">
      <c r="A124" s="34"/>
      <c r="B124" s="69"/>
      <c r="C124" s="245"/>
      <c r="D124" s="245"/>
      <c r="E124" s="245"/>
      <c r="F124" s="245"/>
      <c r="G124" s="245"/>
      <c r="H124" s="245"/>
      <c r="I124" s="69"/>
      <c r="J124" s="69"/>
      <c r="K124" s="69"/>
      <c r="L124" s="69"/>
      <c r="M124" s="69"/>
      <c r="N124" s="69"/>
      <c r="O124" s="69"/>
      <c r="P124" s="69"/>
      <c r="Q124" s="247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5"/>
      <c r="AJ124" s="225"/>
      <c r="AK124" s="225"/>
    </row>
    <row r="125" spans="1:37" ht="15.75" customHeight="1">
      <c r="A125" s="34"/>
      <c r="B125" s="69"/>
      <c r="C125" s="245"/>
      <c r="D125" s="245"/>
      <c r="E125" s="245"/>
      <c r="F125" s="245"/>
      <c r="G125" s="245"/>
      <c r="H125" s="245"/>
      <c r="I125" s="69"/>
      <c r="J125" s="69"/>
      <c r="K125" s="69"/>
      <c r="L125" s="69"/>
      <c r="M125" s="69"/>
      <c r="N125" s="69"/>
      <c r="O125" s="69"/>
      <c r="P125" s="69"/>
      <c r="Q125" s="247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</row>
    <row r="126" spans="1:37" ht="15.75" customHeight="1">
      <c r="A126" s="34"/>
      <c r="B126" s="69"/>
      <c r="C126" s="245"/>
      <c r="D126" s="245"/>
      <c r="E126" s="245"/>
      <c r="F126" s="245"/>
      <c r="G126" s="245"/>
      <c r="H126" s="245"/>
      <c r="I126" s="69"/>
      <c r="J126" s="69"/>
      <c r="K126" s="69"/>
      <c r="L126" s="69"/>
      <c r="M126" s="69"/>
      <c r="N126" s="69"/>
      <c r="O126" s="69"/>
      <c r="P126" s="69"/>
      <c r="Q126" s="247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</row>
    <row r="127" spans="1:37" ht="15.75" customHeight="1">
      <c r="A127" s="34"/>
      <c r="B127" s="69"/>
      <c r="C127" s="245"/>
      <c r="D127" s="245"/>
      <c r="E127" s="245"/>
      <c r="F127" s="245"/>
      <c r="G127" s="245"/>
      <c r="H127" s="245"/>
      <c r="I127" s="69"/>
      <c r="J127" s="69"/>
      <c r="K127" s="69"/>
      <c r="L127" s="69"/>
      <c r="M127" s="69"/>
      <c r="N127" s="69"/>
      <c r="O127" s="69"/>
      <c r="P127" s="69"/>
      <c r="Q127" s="247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</row>
    <row r="128" spans="1:37" ht="15.75" customHeight="1">
      <c r="A128" s="34"/>
      <c r="B128" s="69"/>
      <c r="C128" s="245"/>
      <c r="D128" s="245"/>
      <c r="E128" s="245"/>
      <c r="F128" s="245"/>
      <c r="G128" s="245"/>
      <c r="H128" s="245"/>
      <c r="I128" s="69"/>
      <c r="J128" s="69"/>
      <c r="K128" s="69"/>
      <c r="L128" s="69"/>
      <c r="M128" s="69"/>
      <c r="N128" s="69"/>
      <c r="O128" s="69"/>
      <c r="P128" s="69"/>
      <c r="Q128" s="247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I128" s="225"/>
      <c r="AJ128" s="225"/>
      <c r="AK128" s="225"/>
    </row>
    <row r="129" spans="1:37" ht="15.75" customHeight="1">
      <c r="A129" s="34"/>
      <c r="B129" s="69"/>
      <c r="C129" s="245"/>
      <c r="D129" s="245"/>
      <c r="E129" s="245"/>
      <c r="F129" s="245"/>
      <c r="G129" s="245"/>
      <c r="H129" s="245"/>
      <c r="I129" s="69"/>
      <c r="J129" s="69"/>
      <c r="K129" s="69"/>
      <c r="L129" s="69"/>
      <c r="M129" s="69"/>
      <c r="N129" s="69"/>
      <c r="O129" s="69"/>
      <c r="P129" s="69"/>
      <c r="Q129" s="247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I129" s="225"/>
      <c r="AJ129" s="225"/>
      <c r="AK129" s="225"/>
    </row>
    <row r="130" spans="1:37" ht="15.75" customHeight="1">
      <c r="A130" s="34"/>
      <c r="B130" s="69"/>
      <c r="C130" s="245"/>
      <c r="D130" s="245"/>
      <c r="E130" s="245"/>
      <c r="F130" s="245"/>
      <c r="G130" s="245"/>
      <c r="H130" s="245"/>
      <c r="I130" s="69"/>
      <c r="J130" s="69"/>
      <c r="K130" s="69"/>
      <c r="L130" s="69"/>
      <c r="M130" s="69"/>
      <c r="N130" s="69"/>
      <c r="O130" s="69"/>
      <c r="P130" s="69"/>
      <c r="Q130" s="247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225"/>
      <c r="AH130" s="225"/>
      <c r="AI130" s="225"/>
      <c r="AJ130" s="225"/>
      <c r="AK130" s="225"/>
    </row>
    <row r="131" spans="1:37" ht="15.75" customHeight="1">
      <c r="A131" s="34"/>
      <c r="B131" s="69"/>
      <c r="C131" s="245"/>
      <c r="D131" s="245"/>
      <c r="E131" s="245"/>
      <c r="F131" s="245"/>
      <c r="G131" s="245"/>
      <c r="H131" s="245"/>
      <c r="I131" s="69"/>
      <c r="J131" s="69"/>
      <c r="K131" s="69"/>
      <c r="L131" s="69"/>
      <c r="M131" s="69"/>
      <c r="N131" s="69"/>
      <c r="O131" s="69"/>
      <c r="P131" s="69"/>
      <c r="Q131" s="247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</row>
    <row r="132" spans="1:37" ht="15.75" customHeight="1">
      <c r="A132" s="34"/>
      <c r="B132" s="69"/>
      <c r="C132" s="245"/>
      <c r="D132" s="245"/>
      <c r="E132" s="245"/>
      <c r="F132" s="245"/>
      <c r="G132" s="245"/>
      <c r="H132" s="245"/>
      <c r="I132" s="69"/>
      <c r="J132" s="69"/>
      <c r="K132" s="69"/>
      <c r="L132" s="69"/>
      <c r="M132" s="69"/>
      <c r="N132" s="69"/>
      <c r="O132" s="69"/>
      <c r="P132" s="69"/>
      <c r="Q132" s="247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I132" s="225"/>
      <c r="AJ132" s="225"/>
      <c r="AK132" s="225"/>
    </row>
    <row r="133" spans="1:37" ht="15.75" customHeight="1">
      <c r="A133" s="34"/>
      <c r="B133" s="69"/>
      <c r="C133" s="245"/>
      <c r="D133" s="245"/>
      <c r="E133" s="245"/>
      <c r="F133" s="245"/>
      <c r="G133" s="245"/>
      <c r="H133" s="245"/>
      <c r="I133" s="69"/>
      <c r="J133" s="69"/>
      <c r="K133" s="69"/>
      <c r="L133" s="69"/>
      <c r="M133" s="69"/>
      <c r="N133" s="69"/>
      <c r="O133" s="69"/>
      <c r="P133" s="69"/>
      <c r="Q133" s="247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I133" s="225"/>
      <c r="AJ133" s="225"/>
      <c r="AK133" s="225"/>
    </row>
    <row r="134" spans="1:37" ht="15.75" customHeight="1">
      <c r="A134" s="34"/>
      <c r="B134" s="69"/>
      <c r="C134" s="245"/>
      <c r="D134" s="245"/>
      <c r="E134" s="245"/>
      <c r="F134" s="245"/>
      <c r="G134" s="245"/>
      <c r="H134" s="245"/>
      <c r="I134" s="69"/>
      <c r="J134" s="69"/>
      <c r="K134" s="69"/>
      <c r="L134" s="69"/>
      <c r="M134" s="69"/>
      <c r="N134" s="69"/>
      <c r="O134" s="69"/>
      <c r="P134" s="69"/>
      <c r="Q134" s="247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I134" s="225"/>
      <c r="AJ134" s="225"/>
      <c r="AK134" s="225"/>
    </row>
    <row r="135" spans="1:37" ht="15.75" customHeight="1">
      <c r="A135" s="34"/>
      <c r="B135" s="69"/>
      <c r="C135" s="245"/>
      <c r="D135" s="245"/>
      <c r="E135" s="245"/>
      <c r="F135" s="245"/>
      <c r="G135" s="245"/>
      <c r="H135" s="245"/>
      <c r="I135" s="69"/>
      <c r="J135" s="69"/>
      <c r="K135" s="69"/>
      <c r="L135" s="69"/>
      <c r="M135" s="69"/>
      <c r="N135" s="69"/>
      <c r="O135" s="69"/>
      <c r="P135" s="69"/>
      <c r="Q135" s="247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25"/>
      <c r="AI135" s="225"/>
      <c r="AJ135" s="225"/>
      <c r="AK135" s="225"/>
    </row>
    <row r="136" spans="1:37" ht="15.75" customHeight="1">
      <c r="A136" s="34"/>
      <c r="B136" s="69"/>
      <c r="C136" s="245"/>
      <c r="D136" s="245"/>
      <c r="E136" s="245"/>
      <c r="F136" s="245"/>
      <c r="G136" s="245"/>
      <c r="H136" s="245"/>
      <c r="I136" s="69"/>
      <c r="J136" s="69"/>
      <c r="K136" s="69"/>
      <c r="L136" s="69"/>
      <c r="M136" s="69"/>
      <c r="N136" s="69"/>
      <c r="O136" s="69"/>
      <c r="P136" s="69"/>
      <c r="Q136" s="247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225"/>
      <c r="AJ136" s="225"/>
      <c r="AK136" s="225"/>
    </row>
    <row r="137" spans="1:37" ht="15.75" customHeight="1">
      <c r="A137" s="34"/>
      <c r="B137" s="69"/>
      <c r="C137" s="245"/>
      <c r="D137" s="245"/>
      <c r="E137" s="245"/>
      <c r="F137" s="245"/>
      <c r="G137" s="245"/>
      <c r="H137" s="245"/>
      <c r="I137" s="69"/>
      <c r="J137" s="69"/>
      <c r="K137" s="69"/>
      <c r="L137" s="69"/>
      <c r="M137" s="69"/>
      <c r="N137" s="69"/>
      <c r="O137" s="69"/>
      <c r="P137" s="69"/>
      <c r="Q137" s="247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I137" s="225"/>
      <c r="AJ137" s="225"/>
      <c r="AK137" s="225"/>
    </row>
    <row r="138" spans="1:37" ht="15.75" customHeight="1">
      <c r="A138" s="34"/>
      <c r="B138" s="69"/>
      <c r="C138" s="245"/>
      <c r="D138" s="245"/>
      <c r="E138" s="245"/>
      <c r="F138" s="245"/>
      <c r="G138" s="245"/>
      <c r="H138" s="245"/>
      <c r="I138" s="69"/>
      <c r="J138" s="69"/>
      <c r="K138" s="69"/>
      <c r="L138" s="69"/>
      <c r="M138" s="69"/>
      <c r="N138" s="69"/>
      <c r="O138" s="69"/>
      <c r="P138" s="69"/>
      <c r="Q138" s="247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5"/>
      <c r="AG138" s="225"/>
      <c r="AH138" s="225"/>
      <c r="AI138" s="225"/>
      <c r="AJ138" s="225"/>
      <c r="AK138" s="225"/>
    </row>
    <row r="139" spans="1:37" ht="15.75" customHeight="1">
      <c r="A139" s="34"/>
      <c r="B139" s="69"/>
      <c r="C139" s="245"/>
      <c r="D139" s="245"/>
      <c r="E139" s="245"/>
      <c r="F139" s="245"/>
      <c r="G139" s="245"/>
      <c r="H139" s="245"/>
      <c r="I139" s="69"/>
      <c r="J139" s="69"/>
      <c r="K139" s="69"/>
      <c r="L139" s="69"/>
      <c r="M139" s="69"/>
      <c r="N139" s="69"/>
      <c r="O139" s="69"/>
      <c r="P139" s="69"/>
      <c r="Q139" s="247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</row>
    <row r="140" spans="1:37" ht="15.75" customHeight="1">
      <c r="A140" s="34"/>
      <c r="B140" s="69"/>
      <c r="C140" s="245"/>
      <c r="D140" s="245"/>
      <c r="E140" s="245"/>
      <c r="F140" s="245"/>
      <c r="G140" s="245"/>
      <c r="H140" s="245"/>
      <c r="I140" s="69"/>
      <c r="J140" s="69"/>
      <c r="K140" s="69"/>
      <c r="L140" s="69"/>
      <c r="M140" s="69"/>
      <c r="N140" s="69"/>
      <c r="O140" s="69"/>
      <c r="P140" s="69"/>
      <c r="Q140" s="247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</row>
    <row r="141" spans="1:37" ht="15.75" customHeight="1">
      <c r="A141" s="34"/>
      <c r="B141" s="69"/>
      <c r="C141" s="245"/>
      <c r="D141" s="245"/>
      <c r="E141" s="245"/>
      <c r="F141" s="245"/>
      <c r="G141" s="245"/>
      <c r="H141" s="245"/>
      <c r="I141" s="69"/>
      <c r="J141" s="69"/>
      <c r="K141" s="69"/>
      <c r="L141" s="69"/>
      <c r="M141" s="69"/>
      <c r="N141" s="69"/>
      <c r="O141" s="69"/>
      <c r="P141" s="69"/>
      <c r="Q141" s="247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</row>
    <row r="142" spans="1:37" ht="15.75" customHeight="1">
      <c r="A142" s="34"/>
      <c r="B142" s="69"/>
      <c r="C142" s="245"/>
      <c r="D142" s="245"/>
      <c r="E142" s="245"/>
      <c r="F142" s="245"/>
      <c r="G142" s="245"/>
      <c r="H142" s="245"/>
      <c r="I142" s="69"/>
      <c r="J142" s="69"/>
      <c r="K142" s="69"/>
      <c r="L142" s="69"/>
      <c r="M142" s="69"/>
      <c r="N142" s="69"/>
      <c r="O142" s="69"/>
      <c r="P142" s="69"/>
      <c r="Q142" s="247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</row>
    <row r="143" spans="1:37" ht="15.75" customHeight="1">
      <c r="A143" s="34"/>
      <c r="B143" s="69"/>
      <c r="C143" s="245"/>
      <c r="D143" s="245"/>
      <c r="E143" s="245"/>
      <c r="F143" s="245"/>
      <c r="G143" s="245"/>
      <c r="H143" s="245"/>
      <c r="I143" s="69"/>
      <c r="J143" s="69"/>
      <c r="K143" s="69"/>
      <c r="L143" s="69"/>
      <c r="M143" s="69"/>
      <c r="N143" s="69"/>
      <c r="O143" s="69"/>
      <c r="P143" s="69"/>
      <c r="Q143" s="247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</row>
    <row r="144" spans="1:37" ht="15.75" customHeight="1">
      <c r="A144" s="34"/>
      <c r="B144" s="69"/>
      <c r="C144" s="245"/>
      <c r="D144" s="245"/>
      <c r="E144" s="245"/>
      <c r="F144" s="245"/>
      <c r="G144" s="245"/>
      <c r="H144" s="245"/>
      <c r="I144" s="69"/>
      <c r="J144" s="69"/>
      <c r="K144" s="69"/>
      <c r="L144" s="69"/>
      <c r="M144" s="69"/>
      <c r="N144" s="69"/>
      <c r="O144" s="69"/>
      <c r="P144" s="69"/>
      <c r="Q144" s="247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</row>
    <row r="145" spans="1:37" ht="15.75" customHeight="1">
      <c r="A145" s="34"/>
      <c r="B145" s="69"/>
      <c r="C145" s="245"/>
      <c r="D145" s="245"/>
      <c r="E145" s="245"/>
      <c r="F145" s="245"/>
      <c r="G145" s="245"/>
      <c r="H145" s="245"/>
      <c r="I145" s="69"/>
      <c r="J145" s="69"/>
      <c r="K145" s="69"/>
      <c r="L145" s="69"/>
      <c r="M145" s="69"/>
      <c r="N145" s="69"/>
      <c r="O145" s="69"/>
      <c r="P145" s="69"/>
      <c r="Q145" s="247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</row>
    <row r="146" spans="1:37" ht="15.75" customHeight="1">
      <c r="A146" s="34"/>
      <c r="B146" s="69"/>
      <c r="C146" s="245"/>
      <c r="D146" s="245"/>
      <c r="E146" s="245"/>
      <c r="F146" s="245"/>
      <c r="G146" s="245"/>
      <c r="H146" s="245"/>
      <c r="I146" s="69"/>
      <c r="J146" s="69"/>
      <c r="K146" s="69"/>
      <c r="L146" s="69"/>
      <c r="M146" s="69"/>
      <c r="N146" s="69"/>
      <c r="O146" s="69"/>
      <c r="P146" s="69"/>
      <c r="Q146" s="247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</row>
    <row r="147" spans="1:37" ht="15.75" customHeight="1">
      <c r="A147" s="34"/>
      <c r="B147" s="69"/>
      <c r="C147" s="245"/>
      <c r="D147" s="245"/>
      <c r="E147" s="245"/>
      <c r="F147" s="245"/>
      <c r="G147" s="245"/>
      <c r="H147" s="245"/>
      <c r="I147" s="69"/>
      <c r="J147" s="69"/>
      <c r="K147" s="69"/>
      <c r="L147" s="69"/>
      <c r="M147" s="69"/>
      <c r="N147" s="69"/>
      <c r="O147" s="69"/>
      <c r="P147" s="69"/>
      <c r="Q147" s="247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</row>
    <row r="148" spans="1:37" ht="15.75" customHeight="1">
      <c r="A148" s="34"/>
      <c r="B148" s="69"/>
      <c r="C148" s="245"/>
      <c r="D148" s="245"/>
      <c r="E148" s="245"/>
      <c r="F148" s="245"/>
      <c r="G148" s="245"/>
      <c r="H148" s="245"/>
      <c r="I148" s="69"/>
      <c r="J148" s="69"/>
      <c r="K148" s="69"/>
      <c r="L148" s="69"/>
      <c r="M148" s="69"/>
      <c r="N148" s="69"/>
      <c r="O148" s="69"/>
      <c r="P148" s="69"/>
      <c r="Q148" s="247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</row>
    <row r="149" spans="1:37" ht="15.75" customHeight="1">
      <c r="A149" s="34"/>
      <c r="B149" s="69"/>
      <c r="C149" s="245"/>
      <c r="D149" s="245"/>
      <c r="E149" s="245"/>
      <c r="F149" s="245"/>
      <c r="G149" s="245"/>
      <c r="H149" s="245"/>
      <c r="I149" s="69"/>
      <c r="J149" s="69"/>
      <c r="K149" s="69"/>
      <c r="L149" s="69"/>
      <c r="M149" s="69"/>
      <c r="N149" s="69"/>
      <c r="O149" s="69"/>
      <c r="P149" s="69"/>
      <c r="Q149" s="247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</row>
    <row r="150" spans="1:37" ht="15.75" customHeight="1">
      <c r="A150" s="34"/>
      <c r="B150" s="69"/>
      <c r="C150" s="245"/>
      <c r="D150" s="245"/>
      <c r="E150" s="245"/>
      <c r="F150" s="245"/>
      <c r="G150" s="245"/>
      <c r="H150" s="245"/>
      <c r="I150" s="69"/>
      <c r="J150" s="69"/>
      <c r="K150" s="69"/>
      <c r="L150" s="69"/>
      <c r="M150" s="69"/>
      <c r="N150" s="69"/>
      <c r="O150" s="69"/>
      <c r="P150" s="69"/>
      <c r="Q150" s="247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</row>
    <row r="151" spans="1:37" ht="15.75" customHeight="1">
      <c r="A151" s="34"/>
      <c r="B151" s="69"/>
      <c r="C151" s="245"/>
      <c r="D151" s="245"/>
      <c r="E151" s="245"/>
      <c r="F151" s="245"/>
      <c r="G151" s="245"/>
      <c r="H151" s="245"/>
      <c r="I151" s="69"/>
      <c r="J151" s="69"/>
      <c r="K151" s="69"/>
      <c r="L151" s="69"/>
      <c r="M151" s="69"/>
      <c r="N151" s="69"/>
      <c r="O151" s="69"/>
      <c r="P151" s="69"/>
      <c r="Q151" s="247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5"/>
      <c r="AG151" s="225"/>
      <c r="AH151" s="225"/>
      <c r="AI151" s="225"/>
      <c r="AJ151" s="225"/>
      <c r="AK151" s="225"/>
    </row>
    <row r="152" spans="1:37" ht="15.75" customHeight="1">
      <c r="A152" s="34"/>
      <c r="B152" s="69"/>
      <c r="C152" s="245"/>
      <c r="D152" s="245"/>
      <c r="E152" s="245"/>
      <c r="F152" s="245"/>
      <c r="G152" s="245"/>
      <c r="H152" s="245"/>
      <c r="I152" s="69"/>
      <c r="J152" s="69"/>
      <c r="K152" s="69"/>
      <c r="L152" s="69"/>
      <c r="M152" s="69"/>
      <c r="N152" s="69"/>
      <c r="O152" s="69"/>
      <c r="P152" s="69"/>
      <c r="Q152" s="247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5"/>
      <c r="AG152" s="225"/>
      <c r="AH152" s="225"/>
      <c r="AI152" s="225"/>
      <c r="AJ152" s="225"/>
      <c r="AK152" s="225"/>
    </row>
    <row r="153" spans="1:37" ht="15.75" customHeight="1">
      <c r="A153" s="34"/>
      <c r="B153" s="69"/>
      <c r="C153" s="245"/>
      <c r="D153" s="245"/>
      <c r="E153" s="245"/>
      <c r="F153" s="245"/>
      <c r="G153" s="245"/>
      <c r="H153" s="245"/>
      <c r="I153" s="69"/>
      <c r="J153" s="69"/>
      <c r="K153" s="69"/>
      <c r="L153" s="69"/>
      <c r="M153" s="69"/>
      <c r="N153" s="69"/>
      <c r="O153" s="69"/>
      <c r="P153" s="69"/>
      <c r="Q153" s="247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</row>
    <row r="154" spans="1:37" ht="15.75" customHeight="1">
      <c r="A154" s="34"/>
      <c r="B154" s="69"/>
      <c r="C154" s="245"/>
      <c r="D154" s="245"/>
      <c r="E154" s="245"/>
      <c r="F154" s="245"/>
      <c r="G154" s="245"/>
      <c r="H154" s="245"/>
      <c r="I154" s="69"/>
      <c r="J154" s="69"/>
      <c r="K154" s="69"/>
      <c r="L154" s="69"/>
      <c r="M154" s="69"/>
      <c r="N154" s="69"/>
      <c r="O154" s="69"/>
      <c r="P154" s="69"/>
      <c r="Q154" s="247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</row>
    <row r="155" spans="1:37" ht="15.75" customHeight="1">
      <c r="A155" s="34"/>
      <c r="B155" s="69"/>
      <c r="C155" s="245"/>
      <c r="D155" s="245"/>
      <c r="E155" s="245"/>
      <c r="F155" s="245"/>
      <c r="G155" s="245"/>
      <c r="H155" s="245"/>
      <c r="I155" s="69"/>
      <c r="J155" s="69"/>
      <c r="K155" s="69"/>
      <c r="L155" s="69"/>
      <c r="M155" s="69"/>
      <c r="N155" s="69"/>
      <c r="O155" s="69"/>
      <c r="P155" s="69"/>
      <c r="Q155" s="247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</row>
    <row r="156" spans="1:37" ht="15.75" customHeight="1">
      <c r="A156" s="34"/>
      <c r="B156" s="69"/>
      <c r="C156" s="245"/>
      <c r="D156" s="245"/>
      <c r="E156" s="245"/>
      <c r="F156" s="245"/>
      <c r="G156" s="245"/>
      <c r="H156" s="245"/>
      <c r="I156" s="69"/>
      <c r="J156" s="69"/>
      <c r="K156" s="69"/>
      <c r="L156" s="69"/>
      <c r="M156" s="69"/>
      <c r="N156" s="69"/>
      <c r="O156" s="69"/>
      <c r="P156" s="69"/>
      <c r="Q156" s="247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</row>
    <row r="157" spans="1:37" ht="15.75" customHeight="1">
      <c r="A157" s="34"/>
      <c r="B157" s="69"/>
      <c r="C157" s="245"/>
      <c r="D157" s="245"/>
      <c r="E157" s="245"/>
      <c r="F157" s="245"/>
      <c r="G157" s="245"/>
      <c r="H157" s="245"/>
      <c r="I157" s="69"/>
      <c r="J157" s="69"/>
      <c r="K157" s="69"/>
      <c r="L157" s="69"/>
      <c r="M157" s="69"/>
      <c r="N157" s="69"/>
      <c r="O157" s="69"/>
      <c r="P157" s="69"/>
      <c r="Q157" s="247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</row>
    <row r="158" spans="1:37" ht="15.75" customHeight="1">
      <c r="A158" s="34"/>
      <c r="B158" s="69"/>
      <c r="C158" s="245"/>
      <c r="D158" s="245"/>
      <c r="E158" s="245"/>
      <c r="F158" s="245"/>
      <c r="G158" s="245"/>
      <c r="H158" s="245"/>
      <c r="I158" s="69"/>
      <c r="J158" s="69"/>
      <c r="K158" s="69"/>
      <c r="L158" s="69"/>
      <c r="M158" s="69"/>
      <c r="N158" s="69"/>
      <c r="O158" s="69"/>
      <c r="P158" s="69"/>
      <c r="Q158" s="247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</row>
    <row r="159" spans="1:37" ht="15.75" customHeight="1">
      <c r="A159" s="34"/>
      <c r="B159" s="69"/>
      <c r="C159" s="245"/>
      <c r="D159" s="245"/>
      <c r="E159" s="245"/>
      <c r="F159" s="245"/>
      <c r="G159" s="245"/>
      <c r="H159" s="245"/>
      <c r="I159" s="69"/>
      <c r="J159" s="69"/>
      <c r="K159" s="69"/>
      <c r="L159" s="69"/>
      <c r="M159" s="69"/>
      <c r="N159" s="69"/>
      <c r="O159" s="69"/>
      <c r="P159" s="69"/>
      <c r="Q159" s="247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</row>
    <row r="160" spans="1:37" ht="15.75" customHeight="1">
      <c r="A160" s="34"/>
      <c r="B160" s="69"/>
      <c r="C160" s="245"/>
      <c r="D160" s="245"/>
      <c r="E160" s="245"/>
      <c r="F160" s="245"/>
      <c r="G160" s="245"/>
      <c r="H160" s="245"/>
      <c r="I160" s="69"/>
      <c r="J160" s="69"/>
      <c r="K160" s="69"/>
      <c r="L160" s="69"/>
      <c r="M160" s="69"/>
      <c r="N160" s="69"/>
      <c r="O160" s="69"/>
      <c r="P160" s="69"/>
      <c r="Q160" s="247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</row>
    <row r="161" spans="1:37" ht="15.75" customHeight="1">
      <c r="A161" s="34"/>
      <c r="B161" s="69"/>
      <c r="C161" s="245"/>
      <c r="D161" s="245"/>
      <c r="E161" s="245"/>
      <c r="F161" s="245"/>
      <c r="G161" s="245"/>
      <c r="H161" s="245"/>
      <c r="I161" s="69"/>
      <c r="J161" s="69"/>
      <c r="K161" s="69"/>
      <c r="L161" s="69"/>
      <c r="M161" s="69"/>
      <c r="N161" s="69"/>
      <c r="O161" s="69"/>
      <c r="P161" s="69"/>
      <c r="Q161" s="247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</row>
    <row r="162" spans="1:37" ht="15.75" customHeight="1">
      <c r="A162" s="34"/>
      <c r="B162" s="69"/>
      <c r="C162" s="245"/>
      <c r="D162" s="245"/>
      <c r="E162" s="245"/>
      <c r="F162" s="245"/>
      <c r="G162" s="245"/>
      <c r="H162" s="245"/>
      <c r="I162" s="69"/>
      <c r="J162" s="69"/>
      <c r="K162" s="69"/>
      <c r="L162" s="69"/>
      <c r="M162" s="69"/>
      <c r="N162" s="69"/>
      <c r="O162" s="69"/>
      <c r="P162" s="69"/>
      <c r="Q162" s="247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25"/>
      <c r="AG162" s="225"/>
      <c r="AH162" s="225"/>
      <c r="AI162" s="225"/>
      <c r="AJ162" s="225"/>
      <c r="AK162" s="225"/>
    </row>
    <row r="163" spans="1:37" ht="15.75" customHeight="1">
      <c r="A163" s="34"/>
      <c r="B163" s="69"/>
      <c r="C163" s="245"/>
      <c r="D163" s="245"/>
      <c r="E163" s="245"/>
      <c r="F163" s="245"/>
      <c r="G163" s="245"/>
      <c r="H163" s="245"/>
      <c r="I163" s="69"/>
      <c r="J163" s="69"/>
      <c r="K163" s="69"/>
      <c r="L163" s="69"/>
      <c r="M163" s="69"/>
      <c r="N163" s="69"/>
      <c r="O163" s="69"/>
      <c r="P163" s="69"/>
      <c r="Q163" s="247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</row>
    <row r="164" spans="1:37" ht="15.75" customHeight="1">
      <c r="A164" s="34"/>
      <c r="B164" s="69"/>
      <c r="C164" s="245"/>
      <c r="D164" s="245"/>
      <c r="E164" s="245"/>
      <c r="F164" s="245"/>
      <c r="G164" s="245"/>
      <c r="H164" s="245"/>
      <c r="I164" s="69"/>
      <c r="J164" s="69"/>
      <c r="K164" s="69"/>
      <c r="L164" s="69"/>
      <c r="M164" s="69"/>
      <c r="N164" s="69"/>
      <c r="O164" s="69"/>
      <c r="P164" s="69"/>
      <c r="Q164" s="247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5"/>
      <c r="AG164" s="225"/>
      <c r="AH164" s="225"/>
      <c r="AI164" s="225"/>
      <c r="AJ164" s="225"/>
      <c r="AK164" s="225"/>
    </row>
    <row r="165" spans="1:37" ht="15.75" customHeight="1">
      <c r="A165" s="34"/>
      <c r="B165" s="69"/>
      <c r="C165" s="245"/>
      <c r="D165" s="245"/>
      <c r="E165" s="245"/>
      <c r="F165" s="245"/>
      <c r="G165" s="245"/>
      <c r="H165" s="245"/>
      <c r="I165" s="69"/>
      <c r="J165" s="69"/>
      <c r="K165" s="69"/>
      <c r="L165" s="69"/>
      <c r="M165" s="69"/>
      <c r="N165" s="69"/>
      <c r="O165" s="69"/>
      <c r="P165" s="69"/>
      <c r="Q165" s="247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</row>
    <row r="166" spans="1:37" ht="15.75" customHeight="1">
      <c r="A166" s="34"/>
      <c r="B166" s="69"/>
      <c r="C166" s="245"/>
      <c r="D166" s="245"/>
      <c r="E166" s="245"/>
      <c r="F166" s="245"/>
      <c r="G166" s="245"/>
      <c r="H166" s="245"/>
      <c r="I166" s="69"/>
      <c r="J166" s="69"/>
      <c r="K166" s="69"/>
      <c r="L166" s="69"/>
      <c r="M166" s="69"/>
      <c r="N166" s="69"/>
      <c r="O166" s="69"/>
      <c r="P166" s="69"/>
      <c r="Q166" s="247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25"/>
      <c r="AG166" s="225"/>
      <c r="AH166" s="225"/>
      <c r="AI166" s="225"/>
      <c r="AJ166" s="225"/>
      <c r="AK166" s="225"/>
    </row>
    <row r="167" spans="1:37" ht="15.75" customHeight="1">
      <c r="A167" s="34"/>
      <c r="B167" s="69"/>
      <c r="C167" s="245"/>
      <c r="D167" s="245"/>
      <c r="E167" s="245"/>
      <c r="F167" s="245"/>
      <c r="G167" s="245"/>
      <c r="H167" s="245"/>
      <c r="I167" s="69"/>
      <c r="J167" s="69"/>
      <c r="K167" s="69"/>
      <c r="L167" s="69"/>
      <c r="M167" s="69"/>
      <c r="N167" s="69"/>
      <c r="O167" s="69"/>
      <c r="P167" s="69"/>
      <c r="Q167" s="247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</row>
    <row r="168" spans="1:37" ht="15.75" customHeight="1">
      <c r="A168" s="34"/>
      <c r="B168" s="69"/>
      <c r="C168" s="245"/>
      <c r="D168" s="245"/>
      <c r="E168" s="245"/>
      <c r="F168" s="245"/>
      <c r="G168" s="245"/>
      <c r="H168" s="245"/>
      <c r="I168" s="69"/>
      <c r="J168" s="69"/>
      <c r="K168" s="69"/>
      <c r="L168" s="69"/>
      <c r="M168" s="69"/>
      <c r="N168" s="69"/>
      <c r="O168" s="69"/>
      <c r="P168" s="69"/>
      <c r="Q168" s="247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5"/>
      <c r="AG168" s="225"/>
      <c r="AH168" s="225"/>
      <c r="AI168" s="225"/>
      <c r="AJ168" s="225"/>
      <c r="AK168" s="225"/>
    </row>
    <row r="169" spans="1:37" ht="15.75" customHeight="1">
      <c r="A169" s="34"/>
      <c r="B169" s="69"/>
      <c r="C169" s="245"/>
      <c r="D169" s="245"/>
      <c r="E169" s="245"/>
      <c r="F169" s="245"/>
      <c r="G169" s="245"/>
      <c r="H169" s="245"/>
      <c r="I169" s="69"/>
      <c r="J169" s="69"/>
      <c r="K169" s="69"/>
      <c r="L169" s="69"/>
      <c r="M169" s="69"/>
      <c r="N169" s="69"/>
      <c r="O169" s="69"/>
      <c r="P169" s="69"/>
      <c r="Q169" s="247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</row>
    <row r="170" spans="1:37" ht="15.75" customHeight="1">
      <c r="A170" s="34"/>
      <c r="B170" s="69"/>
      <c r="C170" s="245"/>
      <c r="D170" s="245"/>
      <c r="E170" s="245"/>
      <c r="F170" s="245"/>
      <c r="G170" s="245"/>
      <c r="H170" s="245"/>
      <c r="I170" s="69"/>
      <c r="J170" s="69"/>
      <c r="K170" s="69"/>
      <c r="L170" s="69"/>
      <c r="M170" s="69"/>
      <c r="N170" s="69"/>
      <c r="O170" s="69"/>
      <c r="P170" s="69"/>
      <c r="Q170" s="247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E170" s="225"/>
      <c r="AF170" s="225"/>
      <c r="AG170" s="225"/>
      <c r="AH170" s="225"/>
      <c r="AI170" s="225"/>
      <c r="AJ170" s="225"/>
      <c r="AK170" s="225"/>
    </row>
    <row r="171" spans="1:37" ht="15.75" customHeight="1">
      <c r="A171" s="34"/>
      <c r="B171" s="69"/>
      <c r="C171" s="245"/>
      <c r="D171" s="245"/>
      <c r="E171" s="245"/>
      <c r="F171" s="245"/>
      <c r="G171" s="245"/>
      <c r="H171" s="245"/>
      <c r="I171" s="69"/>
      <c r="J171" s="69"/>
      <c r="K171" s="69"/>
      <c r="L171" s="69"/>
      <c r="M171" s="69"/>
      <c r="N171" s="69"/>
      <c r="O171" s="69"/>
      <c r="P171" s="69"/>
      <c r="Q171" s="247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5"/>
      <c r="AG171" s="225"/>
      <c r="AH171" s="225"/>
      <c r="AI171" s="225"/>
      <c r="AJ171" s="225"/>
      <c r="AK171" s="225"/>
    </row>
    <row r="172" spans="1:37" ht="15.75" customHeight="1">
      <c r="A172" s="34"/>
      <c r="B172" s="69"/>
      <c r="C172" s="245"/>
      <c r="D172" s="245"/>
      <c r="E172" s="245"/>
      <c r="F172" s="245"/>
      <c r="G172" s="245"/>
      <c r="H172" s="245"/>
      <c r="I172" s="69"/>
      <c r="J172" s="69"/>
      <c r="K172" s="69"/>
      <c r="L172" s="69"/>
      <c r="M172" s="69"/>
      <c r="N172" s="69"/>
      <c r="O172" s="69"/>
      <c r="P172" s="69"/>
      <c r="Q172" s="247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5"/>
      <c r="AG172" s="225"/>
      <c r="AH172" s="225"/>
      <c r="AI172" s="225"/>
      <c r="AJ172" s="225"/>
      <c r="AK172" s="225"/>
    </row>
    <row r="173" spans="1:37" ht="15.75" customHeight="1">
      <c r="A173" s="34"/>
      <c r="B173" s="69"/>
      <c r="C173" s="245"/>
      <c r="D173" s="245"/>
      <c r="E173" s="245"/>
      <c r="F173" s="245"/>
      <c r="G173" s="245"/>
      <c r="H173" s="245"/>
      <c r="I173" s="69"/>
      <c r="J173" s="69"/>
      <c r="K173" s="69"/>
      <c r="L173" s="69"/>
      <c r="M173" s="69"/>
      <c r="N173" s="69"/>
      <c r="O173" s="69"/>
      <c r="P173" s="69"/>
      <c r="Q173" s="247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</row>
    <row r="174" spans="1:37" ht="15.75" customHeight="1">
      <c r="A174" s="34"/>
      <c r="B174" s="69"/>
      <c r="C174" s="245"/>
      <c r="D174" s="245"/>
      <c r="E174" s="245"/>
      <c r="F174" s="245"/>
      <c r="G174" s="245"/>
      <c r="H174" s="245"/>
      <c r="I174" s="69"/>
      <c r="J174" s="69"/>
      <c r="K174" s="69"/>
      <c r="L174" s="69"/>
      <c r="M174" s="69"/>
      <c r="N174" s="69"/>
      <c r="O174" s="69"/>
      <c r="P174" s="69"/>
      <c r="Q174" s="247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</row>
    <row r="175" spans="1:37" ht="15.75" customHeight="1">
      <c r="A175" s="34"/>
      <c r="B175" s="69"/>
      <c r="C175" s="245"/>
      <c r="D175" s="245"/>
      <c r="E175" s="245"/>
      <c r="F175" s="245"/>
      <c r="G175" s="245"/>
      <c r="H175" s="245"/>
      <c r="I175" s="69"/>
      <c r="J175" s="69"/>
      <c r="K175" s="69"/>
      <c r="L175" s="69"/>
      <c r="M175" s="69"/>
      <c r="N175" s="69"/>
      <c r="O175" s="69"/>
      <c r="P175" s="69"/>
      <c r="Q175" s="247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</row>
    <row r="176" spans="1:37" ht="15.75" customHeight="1">
      <c r="A176" s="34"/>
      <c r="B176" s="69"/>
      <c r="C176" s="245"/>
      <c r="D176" s="245"/>
      <c r="E176" s="245"/>
      <c r="F176" s="245"/>
      <c r="G176" s="245"/>
      <c r="H176" s="245"/>
      <c r="I176" s="69"/>
      <c r="J176" s="69"/>
      <c r="K176" s="69"/>
      <c r="L176" s="69"/>
      <c r="M176" s="69"/>
      <c r="N176" s="69"/>
      <c r="O176" s="69"/>
      <c r="P176" s="69"/>
      <c r="Q176" s="247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</row>
    <row r="177" spans="1:37" ht="15.75" customHeight="1">
      <c r="A177" s="34"/>
      <c r="B177" s="69"/>
      <c r="C177" s="245"/>
      <c r="D177" s="245"/>
      <c r="E177" s="245"/>
      <c r="F177" s="245"/>
      <c r="G177" s="245"/>
      <c r="H177" s="245"/>
      <c r="I177" s="69"/>
      <c r="J177" s="69"/>
      <c r="K177" s="69"/>
      <c r="L177" s="69"/>
      <c r="M177" s="69"/>
      <c r="N177" s="69"/>
      <c r="O177" s="69"/>
      <c r="P177" s="69"/>
      <c r="Q177" s="247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</row>
    <row r="178" spans="1:37" ht="15.75" customHeight="1">
      <c r="A178" s="34"/>
      <c r="B178" s="69"/>
      <c r="C178" s="245"/>
      <c r="D178" s="245"/>
      <c r="E178" s="245"/>
      <c r="F178" s="245"/>
      <c r="G178" s="245"/>
      <c r="H178" s="245"/>
      <c r="I178" s="69"/>
      <c r="J178" s="69"/>
      <c r="K178" s="69"/>
      <c r="L178" s="69"/>
      <c r="M178" s="69"/>
      <c r="N178" s="69"/>
      <c r="O178" s="69"/>
      <c r="P178" s="69"/>
      <c r="Q178" s="247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</row>
    <row r="179" spans="1:37" ht="15.75" customHeight="1">
      <c r="A179" s="34"/>
      <c r="B179" s="69"/>
      <c r="C179" s="245"/>
      <c r="D179" s="245"/>
      <c r="E179" s="245"/>
      <c r="F179" s="245"/>
      <c r="G179" s="245"/>
      <c r="H179" s="245"/>
      <c r="I179" s="69"/>
      <c r="J179" s="69"/>
      <c r="K179" s="69"/>
      <c r="L179" s="69"/>
      <c r="M179" s="69"/>
      <c r="N179" s="69"/>
      <c r="O179" s="69"/>
      <c r="P179" s="69"/>
      <c r="Q179" s="247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</row>
    <row r="180" spans="1:37" ht="15.75" customHeight="1">
      <c r="A180" s="34"/>
      <c r="B180" s="69"/>
      <c r="C180" s="245"/>
      <c r="D180" s="245"/>
      <c r="E180" s="245"/>
      <c r="F180" s="245"/>
      <c r="G180" s="245"/>
      <c r="H180" s="245"/>
      <c r="I180" s="69"/>
      <c r="J180" s="69"/>
      <c r="K180" s="69"/>
      <c r="L180" s="69"/>
      <c r="M180" s="69"/>
      <c r="N180" s="69"/>
      <c r="O180" s="69"/>
      <c r="P180" s="69"/>
      <c r="Q180" s="247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</row>
    <row r="181" spans="1:37" ht="15.75" customHeight="1">
      <c r="A181" s="34"/>
      <c r="B181" s="69"/>
      <c r="C181" s="245"/>
      <c r="D181" s="245"/>
      <c r="E181" s="245"/>
      <c r="F181" s="245"/>
      <c r="G181" s="245"/>
      <c r="H181" s="245"/>
      <c r="I181" s="69"/>
      <c r="J181" s="69"/>
      <c r="K181" s="69"/>
      <c r="L181" s="69"/>
      <c r="M181" s="69"/>
      <c r="N181" s="69"/>
      <c r="O181" s="69"/>
      <c r="P181" s="69"/>
      <c r="Q181" s="247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</row>
    <row r="182" spans="1:37" ht="15.75" customHeight="1">
      <c r="A182" s="34"/>
      <c r="B182" s="69"/>
      <c r="C182" s="245"/>
      <c r="D182" s="245"/>
      <c r="E182" s="245"/>
      <c r="F182" s="245"/>
      <c r="G182" s="245"/>
      <c r="H182" s="245"/>
      <c r="I182" s="69"/>
      <c r="J182" s="69"/>
      <c r="K182" s="69"/>
      <c r="L182" s="69"/>
      <c r="M182" s="69"/>
      <c r="N182" s="69"/>
      <c r="O182" s="69"/>
      <c r="P182" s="69"/>
      <c r="Q182" s="247"/>
      <c r="R182" s="225"/>
      <c r="S182" s="225"/>
      <c r="T182" s="225"/>
      <c r="U182" s="225"/>
      <c r="V182" s="225"/>
      <c r="W182" s="225"/>
      <c r="X182" s="225"/>
      <c r="Y182" s="225"/>
      <c r="Z182" s="225"/>
      <c r="AA182" s="225"/>
      <c r="AB182" s="225"/>
      <c r="AC182" s="225"/>
      <c r="AD182" s="225"/>
      <c r="AE182" s="225"/>
      <c r="AF182" s="225"/>
      <c r="AG182" s="225"/>
      <c r="AH182" s="225"/>
      <c r="AI182" s="225"/>
      <c r="AJ182" s="225"/>
      <c r="AK182" s="225"/>
    </row>
    <row r="183" spans="1:37" ht="15.75" customHeight="1">
      <c r="A183" s="34"/>
      <c r="B183" s="69"/>
      <c r="C183" s="245"/>
      <c r="D183" s="245"/>
      <c r="E183" s="245"/>
      <c r="F183" s="245"/>
      <c r="G183" s="245"/>
      <c r="H183" s="245"/>
      <c r="I183" s="69"/>
      <c r="J183" s="69"/>
      <c r="K183" s="69"/>
      <c r="L183" s="69"/>
      <c r="M183" s="69"/>
      <c r="N183" s="69"/>
      <c r="O183" s="69"/>
      <c r="P183" s="69"/>
      <c r="Q183" s="247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</row>
    <row r="184" spans="1:37" ht="15.75" customHeight="1">
      <c r="A184" s="34"/>
      <c r="B184" s="69"/>
      <c r="C184" s="245"/>
      <c r="D184" s="245"/>
      <c r="E184" s="245"/>
      <c r="F184" s="245"/>
      <c r="G184" s="245"/>
      <c r="H184" s="245"/>
      <c r="I184" s="69"/>
      <c r="J184" s="69"/>
      <c r="K184" s="69"/>
      <c r="L184" s="69"/>
      <c r="M184" s="69"/>
      <c r="N184" s="69"/>
      <c r="O184" s="69"/>
      <c r="P184" s="69"/>
      <c r="Q184" s="247"/>
      <c r="R184" s="225"/>
      <c r="S184" s="225"/>
      <c r="T184" s="225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25"/>
      <c r="AG184" s="225"/>
      <c r="AH184" s="225"/>
      <c r="AI184" s="225"/>
      <c r="AJ184" s="225"/>
      <c r="AK184" s="225"/>
    </row>
    <row r="185" spans="1:37" ht="15.75" customHeight="1">
      <c r="A185" s="34"/>
      <c r="B185" s="69"/>
      <c r="C185" s="245"/>
      <c r="D185" s="245"/>
      <c r="E185" s="245"/>
      <c r="F185" s="245"/>
      <c r="G185" s="245"/>
      <c r="H185" s="245"/>
      <c r="I185" s="69"/>
      <c r="J185" s="69"/>
      <c r="K185" s="69"/>
      <c r="L185" s="69"/>
      <c r="M185" s="69"/>
      <c r="N185" s="69"/>
      <c r="O185" s="69"/>
      <c r="P185" s="69"/>
      <c r="Q185" s="247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</row>
    <row r="186" spans="1:37" ht="15.75" customHeight="1">
      <c r="A186" s="34"/>
      <c r="B186" s="69"/>
      <c r="C186" s="245"/>
      <c r="D186" s="245"/>
      <c r="E186" s="245"/>
      <c r="F186" s="245"/>
      <c r="G186" s="245"/>
      <c r="H186" s="245"/>
      <c r="I186" s="69"/>
      <c r="J186" s="69"/>
      <c r="K186" s="69"/>
      <c r="L186" s="69"/>
      <c r="M186" s="69"/>
      <c r="N186" s="69"/>
      <c r="O186" s="69"/>
      <c r="P186" s="69"/>
      <c r="Q186" s="247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  <c r="AE186" s="225"/>
      <c r="AF186" s="225"/>
      <c r="AG186" s="225"/>
      <c r="AH186" s="225"/>
      <c r="AI186" s="225"/>
      <c r="AJ186" s="225"/>
      <c r="AK186" s="225"/>
    </row>
    <row r="187" spans="1:37" ht="15.75" customHeight="1">
      <c r="A187" s="34"/>
      <c r="B187" s="69"/>
      <c r="C187" s="245"/>
      <c r="D187" s="245"/>
      <c r="E187" s="245"/>
      <c r="F187" s="245"/>
      <c r="G187" s="245"/>
      <c r="H187" s="245"/>
      <c r="I187" s="69"/>
      <c r="J187" s="69"/>
      <c r="K187" s="69"/>
      <c r="L187" s="69"/>
      <c r="M187" s="69"/>
      <c r="N187" s="69"/>
      <c r="O187" s="69"/>
      <c r="P187" s="69"/>
      <c r="Q187" s="247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</row>
    <row r="188" spans="1:37" ht="15.75" customHeight="1">
      <c r="A188" s="34"/>
      <c r="B188" s="69"/>
      <c r="C188" s="245"/>
      <c r="D188" s="245"/>
      <c r="E188" s="245"/>
      <c r="F188" s="245"/>
      <c r="G188" s="245"/>
      <c r="H188" s="245"/>
      <c r="I188" s="69"/>
      <c r="J188" s="69"/>
      <c r="K188" s="69"/>
      <c r="L188" s="69"/>
      <c r="M188" s="69"/>
      <c r="N188" s="69"/>
      <c r="O188" s="69"/>
      <c r="P188" s="69"/>
      <c r="Q188" s="247"/>
      <c r="R188" s="225"/>
      <c r="S188" s="225"/>
      <c r="T188" s="225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  <c r="AE188" s="225"/>
      <c r="AF188" s="225"/>
      <c r="AG188" s="225"/>
      <c r="AH188" s="225"/>
      <c r="AI188" s="225"/>
      <c r="AJ188" s="225"/>
      <c r="AK188" s="225"/>
    </row>
    <row r="189" spans="1:37" ht="15.75" customHeight="1">
      <c r="A189" s="34"/>
      <c r="B189" s="69"/>
      <c r="C189" s="245"/>
      <c r="D189" s="245"/>
      <c r="E189" s="245"/>
      <c r="F189" s="245"/>
      <c r="G189" s="245"/>
      <c r="H189" s="245"/>
      <c r="I189" s="69"/>
      <c r="J189" s="69"/>
      <c r="K189" s="69"/>
      <c r="L189" s="69"/>
      <c r="M189" s="69"/>
      <c r="N189" s="69"/>
      <c r="O189" s="69"/>
      <c r="P189" s="69"/>
      <c r="Q189" s="247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</row>
    <row r="190" spans="1:37" ht="15.75" customHeight="1">
      <c r="A190" s="34"/>
      <c r="B190" s="69"/>
      <c r="C190" s="245"/>
      <c r="D190" s="245"/>
      <c r="E190" s="245"/>
      <c r="F190" s="245"/>
      <c r="G190" s="245"/>
      <c r="H190" s="245"/>
      <c r="I190" s="69"/>
      <c r="J190" s="69"/>
      <c r="K190" s="69"/>
      <c r="L190" s="69"/>
      <c r="M190" s="69"/>
      <c r="N190" s="69"/>
      <c r="O190" s="69"/>
      <c r="P190" s="69"/>
      <c r="Q190" s="247"/>
      <c r="R190" s="225"/>
      <c r="S190" s="225"/>
      <c r="T190" s="225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</row>
    <row r="191" spans="1:37" ht="15.75" customHeight="1">
      <c r="A191" s="34"/>
      <c r="B191" s="69"/>
      <c r="C191" s="245"/>
      <c r="D191" s="245"/>
      <c r="E191" s="245"/>
      <c r="F191" s="245"/>
      <c r="G191" s="245"/>
      <c r="H191" s="245"/>
      <c r="I191" s="69"/>
      <c r="J191" s="69"/>
      <c r="K191" s="69"/>
      <c r="L191" s="69"/>
      <c r="M191" s="69"/>
      <c r="N191" s="69"/>
      <c r="O191" s="69"/>
      <c r="P191" s="69"/>
      <c r="Q191" s="247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</row>
    <row r="192" spans="1:37" ht="15.75" customHeight="1">
      <c r="A192" s="34"/>
      <c r="B192" s="69"/>
      <c r="C192" s="245"/>
      <c r="D192" s="245"/>
      <c r="E192" s="245"/>
      <c r="F192" s="245"/>
      <c r="G192" s="245"/>
      <c r="H192" s="245"/>
      <c r="I192" s="69"/>
      <c r="J192" s="69"/>
      <c r="K192" s="69"/>
      <c r="L192" s="69"/>
      <c r="M192" s="69"/>
      <c r="N192" s="69"/>
      <c r="O192" s="69"/>
      <c r="P192" s="69"/>
      <c r="Q192" s="247"/>
      <c r="R192" s="225"/>
      <c r="S192" s="225"/>
      <c r="T192" s="225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</row>
    <row r="193" spans="1:37" ht="15.75" customHeight="1">
      <c r="A193" s="34"/>
      <c r="B193" s="69"/>
      <c r="C193" s="245"/>
      <c r="D193" s="245"/>
      <c r="E193" s="245"/>
      <c r="F193" s="245"/>
      <c r="G193" s="245"/>
      <c r="H193" s="245"/>
      <c r="I193" s="69"/>
      <c r="J193" s="69"/>
      <c r="K193" s="69"/>
      <c r="L193" s="69"/>
      <c r="M193" s="69"/>
      <c r="N193" s="69"/>
      <c r="O193" s="69"/>
      <c r="P193" s="69"/>
      <c r="Q193" s="247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</row>
    <row r="194" spans="1:37" ht="15.75" customHeight="1">
      <c r="A194" s="34"/>
      <c r="B194" s="69"/>
      <c r="C194" s="245"/>
      <c r="D194" s="245"/>
      <c r="E194" s="245"/>
      <c r="F194" s="245"/>
      <c r="G194" s="245"/>
      <c r="H194" s="245"/>
      <c r="I194" s="69"/>
      <c r="J194" s="69"/>
      <c r="K194" s="69"/>
      <c r="L194" s="69"/>
      <c r="M194" s="69"/>
      <c r="N194" s="69"/>
      <c r="O194" s="69"/>
      <c r="P194" s="69"/>
      <c r="Q194" s="247"/>
      <c r="R194" s="225"/>
      <c r="S194" s="225"/>
      <c r="T194" s="225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</row>
    <row r="195" spans="1:37" ht="15.75" customHeight="1">
      <c r="A195" s="34"/>
      <c r="B195" s="69"/>
      <c r="C195" s="245"/>
      <c r="D195" s="245"/>
      <c r="E195" s="245"/>
      <c r="F195" s="245"/>
      <c r="G195" s="245"/>
      <c r="H195" s="245"/>
      <c r="I195" s="69"/>
      <c r="J195" s="69"/>
      <c r="K195" s="69"/>
      <c r="L195" s="69"/>
      <c r="M195" s="69"/>
      <c r="N195" s="69"/>
      <c r="O195" s="69"/>
      <c r="P195" s="69"/>
      <c r="Q195" s="247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</row>
    <row r="196" spans="1:37" ht="15.75" customHeight="1">
      <c r="A196" s="34"/>
      <c r="B196" s="69"/>
      <c r="C196" s="245"/>
      <c r="D196" s="245"/>
      <c r="E196" s="245"/>
      <c r="F196" s="245"/>
      <c r="G196" s="245"/>
      <c r="H196" s="245"/>
      <c r="I196" s="69"/>
      <c r="J196" s="69"/>
      <c r="K196" s="69"/>
      <c r="L196" s="69"/>
      <c r="M196" s="69"/>
      <c r="N196" s="69"/>
      <c r="O196" s="69"/>
      <c r="P196" s="69"/>
      <c r="Q196" s="247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</row>
    <row r="197" spans="1:37" ht="15.75" customHeight="1">
      <c r="A197" s="34"/>
      <c r="B197" s="69"/>
      <c r="C197" s="245"/>
      <c r="D197" s="245"/>
      <c r="E197" s="245"/>
      <c r="F197" s="245"/>
      <c r="G197" s="245"/>
      <c r="H197" s="245"/>
      <c r="I197" s="69"/>
      <c r="J197" s="69"/>
      <c r="K197" s="69"/>
      <c r="L197" s="69"/>
      <c r="M197" s="69"/>
      <c r="N197" s="69"/>
      <c r="O197" s="69"/>
      <c r="P197" s="69"/>
      <c r="Q197" s="247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</row>
    <row r="198" spans="1:37" ht="15.75" customHeight="1">
      <c r="A198" s="34"/>
      <c r="B198" s="69"/>
      <c r="C198" s="245"/>
      <c r="D198" s="245"/>
      <c r="E198" s="245"/>
      <c r="F198" s="245"/>
      <c r="G198" s="245"/>
      <c r="H198" s="245"/>
      <c r="I198" s="69"/>
      <c r="J198" s="69"/>
      <c r="K198" s="69"/>
      <c r="L198" s="69"/>
      <c r="M198" s="69"/>
      <c r="N198" s="69"/>
      <c r="O198" s="69"/>
      <c r="P198" s="69"/>
      <c r="Q198" s="247"/>
      <c r="R198" s="225"/>
      <c r="S198" s="225"/>
      <c r="T198" s="225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  <c r="AE198" s="225"/>
      <c r="AF198" s="225"/>
      <c r="AG198" s="225"/>
      <c r="AH198" s="225"/>
      <c r="AI198" s="225"/>
      <c r="AJ198" s="225"/>
      <c r="AK198" s="225"/>
    </row>
    <row r="199" spans="1:37" ht="15.75" customHeight="1">
      <c r="A199" s="34"/>
      <c r="B199" s="69"/>
      <c r="C199" s="245"/>
      <c r="D199" s="245"/>
      <c r="E199" s="245"/>
      <c r="F199" s="245"/>
      <c r="G199" s="245"/>
      <c r="H199" s="245"/>
      <c r="I199" s="69"/>
      <c r="J199" s="69"/>
      <c r="K199" s="69"/>
      <c r="L199" s="69"/>
      <c r="M199" s="69"/>
      <c r="N199" s="69"/>
      <c r="O199" s="69"/>
      <c r="P199" s="69"/>
      <c r="Q199" s="247"/>
      <c r="R199" s="225"/>
      <c r="S199" s="225"/>
      <c r="T199" s="225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</row>
    <row r="200" spans="1:37" ht="15.75" customHeight="1">
      <c r="A200" s="34"/>
      <c r="B200" s="69"/>
      <c r="C200" s="245"/>
      <c r="D200" s="245"/>
      <c r="E200" s="245"/>
      <c r="F200" s="245"/>
      <c r="G200" s="245"/>
      <c r="H200" s="245"/>
      <c r="I200" s="69"/>
      <c r="J200" s="69"/>
      <c r="K200" s="69"/>
      <c r="L200" s="69"/>
      <c r="M200" s="69"/>
      <c r="N200" s="69"/>
      <c r="O200" s="69"/>
      <c r="P200" s="69"/>
      <c r="Q200" s="247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  <c r="AE200" s="225"/>
      <c r="AF200" s="225"/>
      <c r="AG200" s="225"/>
      <c r="AH200" s="225"/>
      <c r="AI200" s="225"/>
      <c r="AJ200" s="225"/>
      <c r="AK200" s="225"/>
    </row>
    <row r="201" spans="1:37" ht="15.75" customHeight="1">
      <c r="A201" s="34"/>
      <c r="B201" s="69"/>
      <c r="C201" s="245"/>
      <c r="D201" s="245"/>
      <c r="E201" s="245"/>
      <c r="F201" s="245"/>
      <c r="G201" s="245"/>
      <c r="H201" s="245"/>
      <c r="I201" s="69"/>
      <c r="J201" s="69"/>
      <c r="K201" s="69"/>
      <c r="L201" s="69"/>
      <c r="M201" s="69"/>
      <c r="N201" s="69"/>
      <c r="O201" s="69"/>
      <c r="P201" s="69"/>
      <c r="Q201" s="247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</row>
    <row r="202" spans="1:37" ht="15.75" customHeight="1">
      <c r="A202" s="34"/>
      <c r="B202" s="69"/>
      <c r="C202" s="245"/>
      <c r="D202" s="245"/>
      <c r="E202" s="245"/>
      <c r="F202" s="245"/>
      <c r="G202" s="245"/>
      <c r="H202" s="245"/>
      <c r="I202" s="69"/>
      <c r="J202" s="69"/>
      <c r="K202" s="69"/>
      <c r="L202" s="69"/>
      <c r="M202" s="69"/>
      <c r="N202" s="69"/>
      <c r="O202" s="69"/>
      <c r="P202" s="69"/>
      <c r="Q202" s="247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</row>
    <row r="203" spans="1:37" ht="15.75" customHeight="1">
      <c r="A203" s="34"/>
      <c r="B203" s="69"/>
      <c r="C203" s="245"/>
      <c r="D203" s="245"/>
      <c r="E203" s="245"/>
      <c r="F203" s="245"/>
      <c r="G203" s="245"/>
      <c r="H203" s="245"/>
      <c r="I203" s="69"/>
      <c r="J203" s="69"/>
      <c r="K203" s="69"/>
      <c r="L203" s="69"/>
      <c r="M203" s="69"/>
      <c r="N203" s="69"/>
      <c r="O203" s="69"/>
      <c r="P203" s="69"/>
      <c r="Q203" s="247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</row>
    <row r="204" spans="1:37" ht="15.75" customHeight="1">
      <c r="A204" s="34"/>
      <c r="B204" s="69"/>
      <c r="C204" s="245"/>
      <c r="D204" s="245"/>
      <c r="E204" s="245"/>
      <c r="F204" s="245"/>
      <c r="G204" s="245"/>
      <c r="H204" s="245"/>
      <c r="I204" s="69"/>
      <c r="J204" s="69"/>
      <c r="K204" s="69"/>
      <c r="L204" s="69"/>
      <c r="M204" s="69"/>
      <c r="N204" s="69"/>
      <c r="O204" s="69"/>
      <c r="P204" s="69"/>
      <c r="Q204" s="247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</row>
    <row r="205" spans="1:37" ht="15.75" customHeight="1">
      <c r="A205" s="34"/>
      <c r="B205" s="69"/>
      <c r="C205" s="245"/>
      <c r="D205" s="245"/>
      <c r="E205" s="245"/>
      <c r="F205" s="245"/>
      <c r="G205" s="245"/>
      <c r="H205" s="245"/>
      <c r="I205" s="69"/>
      <c r="J205" s="69"/>
      <c r="K205" s="69"/>
      <c r="L205" s="69"/>
      <c r="M205" s="69"/>
      <c r="N205" s="69"/>
      <c r="O205" s="69"/>
      <c r="P205" s="69"/>
      <c r="Q205" s="247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</row>
    <row r="206" spans="1:37" ht="15.75" customHeight="1">
      <c r="A206" s="34"/>
      <c r="B206" s="69"/>
      <c r="C206" s="245"/>
      <c r="D206" s="245"/>
      <c r="E206" s="245"/>
      <c r="F206" s="245"/>
      <c r="G206" s="245"/>
      <c r="H206" s="245"/>
      <c r="I206" s="69"/>
      <c r="J206" s="69"/>
      <c r="K206" s="69"/>
      <c r="L206" s="69"/>
      <c r="M206" s="69"/>
      <c r="N206" s="69"/>
      <c r="O206" s="69"/>
      <c r="P206" s="69"/>
      <c r="Q206" s="247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</row>
    <row r="207" spans="1:37" ht="15.75" customHeight="1">
      <c r="A207" s="34"/>
      <c r="B207" s="69"/>
      <c r="C207" s="245"/>
      <c r="D207" s="245"/>
      <c r="E207" s="245"/>
      <c r="F207" s="245"/>
      <c r="G207" s="245"/>
      <c r="H207" s="245"/>
      <c r="I207" s="69"/>
      <c r="J207" s="69"/>
      <c r="K207" s="69"/>
      <c r="L207" s="69"/>
      <c r="M207" s="69"/>
      <c r="N207" s="69"/>
      <c r="O207" s="69"/>
      <c r="P207" s="69"/>
      <c r="Q207" s="247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</row>
    <row r="208" spans="1:37" ht="15.75" customHeight="1">
      <c r="A208" s="34"/>
      <c r="B208" s="69"/>
      <c r="C208" s="245"/>
      <c r="D208" s="245"/>
      <c r="E208" s="245"/>
      <c r="F208" s="245"/>
      <c r="G208" s="245"/>
      <c r="H208" s="245"/>
      <c r="I208" s="69"/>
      <c r="J208" s="69"/>
      <c r="K208" s="69"/>
      <c r="L208" s="69"/>
      <c r="M208" s="69"/>
      <c r="N208" s="69"/>
      <c r="O208" s="69"/>
      <c r="P208" s="69"/>
      <c r="Q208" s="247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25"/>
      <c r="AG208" s="225"/>
      <c r="AH208" s="225"/>
      <c r="AI208" s="225"/>
      <c r="AJ208" s="225"/>
      <c r="AK208" s="225"/>
    </row>
    <row r="209" spans="1:37" ht="15.75" customHeight="1">
      <c r="A209" s="34"/>
      <c r="B209" s="69"/>
      <c r="C209" s="245"/>
      <c r="D209" s="245"/>
      <c r="E209" s="245"/>
      <c r="F209" s="245"/>
      <c r="G209" s="245"/>
      <c r="H209" s="245"/>
      <c r="I209" s="69"/>
      <c r="J209" s="69"/>
      <c r="K209" s="69"/>
      <c r="L209" s="69"/>
      <c r="M209" s="69"/>
      <c r="N209" s="69"/>
      <c r="O209" s="69"/>
      <c r="P209" s="69"/>
      <c r="Q209" s="247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</row>
    <row r="210" spans="1:37" ht="15.75" customHeight="1">
      <c r="A210" s="34"/>
      <c r="B210" s="69"/>
      <c r="C210" s="245"/>
      <c r="D210" s="245"/>
      <c r="E210" s="245"/>
      <c r="F210" s="245"/>
      <c r="G210" s="245"/>
      <c r="H210" s="245"/>
      <c r="I210" s="69"/>
      <c r="J210" s="69"/>
      <c r="K210" s="69"/>
      <c r="L210" s="69"/>
      <c r="M210" s="69"/>
      <c r="N210" s="69"/>
      <c r="O210" s="69"/>
      <c r="P210" s="69"/>
      <c r="Q210" s="247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</row>
    <row r="211" spans="1:37" ht="15.75" customHeight="1">
      <c r="A211" s="34"/>
      <c r="B211" s="69"/>
      <c r="C211" s="245"/>
      <c r="D211" s="245"/>
      <c r="E211" s="245"/>
      <c r="F211" s="245"/>
      <c r="G211" s="245"/>
      <c r="H211" s="245"/>
      <c r="I211" s="69"/>
      <c r="J211" s="69"/>
      <c r="K211" s="69"/>
      <c r="L211" s="69"/>
      <c r="M211" s="69"/>
      <c r="N211" s="69"/>
      <c r="O211" s="69"/>
      <c r="P211" s="69"/>
      <c r="Q211" s="247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</row>
    <row r="212" spans="1:37" ht="15.75" customHeight="1">
      <c r="A212" s="34"/>
      <c r="B212" s="69"/>
      <c r="C212" s="245"/>
      <c r="D212" s="245"/>
      <c r="E212" s="245"/>
      <c r="F212" s="245"/>
      <c r="G212" s="245"/>
      <c r="H212" s="245"/>
      <c r="I212" s="69"/>
      <c r="J212" s="69"/>
      <c r="K212" s="69"/>
      <c r="L212" s="69"/>
      <c r="M212" s="69"/>
      <c r="N212" s="69"/>
      <c r="O212" s="69"/>
      <c r="P212" s="69"/>
      <c r="Q212" s="247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</row>
    <row r="213" spans="1:37" ht="15.75" customHeight="1">
      <c r="A213" s="34"/>
      <c r="B213" s="69"/>
      <c r="C213" s="245"/>
      <c r="D213" s="245"/>
      <c r="E213" s="245"/>
      <c r="F213" s="245"/>
      <c r="G213" s="245"/>
      <c r="H213" s="245"/>
      <c r="I213" s="69"/>
      <c r="J213" s="69"/>
      <c r="K213" s="69"/>
      <c r="L213" s="69"/>
      <c r="M213" s="69"/>
      <c r="N213" s="69"/>
      <c r="O213" s="69"/>
      <c r="P213" s="69"/>
      <c r="Q213" s="247"/>
      <c r="R213" s="225"/>
      <c r="S213" s="225"/>
      <c r="T213" s="225"/>
      <c r="U213" s="225"/>
      <c r="V213" s="225"/>
      <c r="W213" s="225"/>
      <c r="X213" s="225"/>
      <c r="Y213" s="225"/>
      <c r="Z213" s="225"/>
      <c r="AA213" s="225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</row>
    <row r="214" spans="1:37" ht="15.75" customHeight="1">
      <c r="A214" s="34"/>
      <c r="B214" s="69"/>
      <c r="C214" s="245"/>
      <c r="D214" s="245"/>
      <c r="E214" s="245"/>
      <c r="F214" s="245"/>
      <c r="G214" s="245"/>
      <c r="H214" s="245"/>
      <c r="I214" s="69"/>
      <c r="J214" s="69"/>
      <c r="K214" s="69"/>
      <c r="L214" s="69"/>
      <c r="M214" s="69"/>
      <c r="N214" s="69"/>
      <c r="O214" s="69"/>
      <c r="P214" s="69"/>
      <c r="Q214" s="247"/>
      <c r="R214" s="225"/>
      <c r="S214" s="225"/>
      <c r="T214" s="225"/>
      <c r="U214" s="225"/>
      <c r="V214" s="225"/>
      <c r="W214" s="225"/>
      <c r="X214" s="225"/>
      <c r="Y214" s="225"/>
      <c r="Z214" s="225"/>
      <c r="AA214" s="225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</row>
    <row r="215" spans="1:37" ht="15.75" customHeight="1">
      <c r="A215" s="34"/>
      <c r="B215" s="69"/>
      <c r="C215" s="245"/>
      <c r="D215" s="245"/>
      <c r="E215" s="245"/>
      <c r="F215" s="245"/>
      <c r="G215" s="245"/>
      <c r="H215" s="245"/>
      <c r="I215" s="69"/>
      <c r="J215" s="69"/>
      <c r="K215" s="69"/>
      <c r="L215" s="69"/>
      <c r="M215" s="69"/>
      <c r="N215" s="69"/>
      <c r="O215" s="69"/>
      <c r="P215" s="69"/>
      <c r="Q215" s="247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</row>
    <row r="216" spans="1:37" ht="15.75" customHeight="1">
      <c r="A216" s="34"/>
      <c r="B216" s="69"/>
      <c r="C216" s="245"/>
      <c r="D216" s="245"/>
      <c r="E216" s="245"/>
      <c r="F216" s="245"/>
      <c r="G216" s="245"/>
      <c r="H216" s="245"/>
      <c r="I216" s="69"/>
      <c r="J216" s="69"/>
      <c r="K216" s="69"/>
      <c r="L216" s="69"/>
      <c r="M216" s="69"/>
      <c r="N216" s="69"/>
      <c r="O216" s="69"/>
      <c r="P216" s="69"/>
      <c r="Q216" s="247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</row>
    <row r="217" spans="1:37" ht="15.75" customHeight="1">
      <c r="A217" s="34"/>
      <c r="B217" s="69"/>
      <c r="C217" s="245"/>
      <c r="D217" s="245"/>
      <c r="E217" s="245"/>
      <c r="F217" s="245"/>
      <c r="G217" s="245"/>
      <c r="H217" s="245"/>
      <c r="I217" s="69"/>
      <c r="J217" s="69"/>
      <c r="K217" s="69"/>
      <c r="L217" s="69"/>
      <c r="M217" s="69"/>
      <c r="N217" s="69"/>
      <c r="O217" s="69"/>
      <c r="P217" s="69"/>
      <c r="Q217" s="247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</row>
    <row r="218" spans="1:37" ht="15.75" customHeight="1">
      <c r="A218" s="34"/>
      <c r="B218" s="69"/>
      <c r="C218" s="245"/>
      <c r="D218" s="245"/>
      <c r="E218" s="245"/>
      <c r="F218" s="245"/>
      <c r="G218" s="245"/>
      <c r="H218" s="245"/>
      <c r="I218" s="69"/>
      <c r="J218" s="69"/>
      <c r="K218" s="69"/>
      <c r="L218" s="69"/>
      <c r="M218" s="69"/>
      <c r="N218" s="69"/>
      <c r="O218" s="69"/>
      <c r="P218" s="69"/>
      <c r="Q218" s="247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</row>
    <row r="219" spans="1:37" ht="15.75" customHeight="1">
      <c r="A219" s="34"/>
      <c r="B219" s="69"/>
      <c r="C219" s="245"/>
      <c r="D219" s="245"/>
      <c r="E219" s="245"/>
      <c r="F219" s="245"/>
      <c r="G219" s="245"/>
      <c r="H219" s="245"/>
      <c r="I219" s="69"/>
      <c r="J219" s="69"/>
      <c r="K219" s="69"/>
      <c r="L219" s="69"/>
      <c r="M219" s="69"/>
      <c r="N219" s="69"/>
      <c r="O219" s="69"/>
      <c r="P219" s="69"/>
      <c r="Q219" s="247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</row>
    <row r="220" spans="1:37" ht="15.75" customHeight="1">
      <c r="A220" s="34"/>
      <c r="B220" s="69"/>
      <c r="C220" s="245"/>
      <c r="D220" s="245"/>
      <c r="E220" s="245"/>
      <c r="F220" s="245"/>
      <c r="G220" s="245"/>
      <c r="H220" s="245"/>
      <c r="I220" s="69"/>
      <c r="J220" s="69"/>
      <c r="K220" s="69"/>
      <c r="L220" s="69"/>
      <c r="M220" s="69"/>
      <c r="N220" s="69"/>
      <c r="O220" s="69"/>
      <c r="P220" s="69"/>
      <c r="Q220" s="247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</row>
    <row r="221" spans="1:37" ht="15.75" customHeight="1">
      <c r="A221" s="34"/>
      <c r="B221" s="69"/>
      <c r="C221" s="245"/>
      <c r="D221" s="245"/>
      <c r="E221" s="245"/>
      <c r="F221" s="245"/>
      <c r="G221" s="245"/>
      <c r="H221" s="245"/>
      <c r="I221" s="69"/>
      <c r="J221" s="69"/>
      <c r="K221" s="69"/>
      <c r="L221" s="69"/>
      <c r="M221" s="69"/>
      <c r="N221" s="69"/>
      <c r="O221" s="69"/>
      <c r="P221" s="69"/>
      <c r="Q221" s="247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  <c r="AG221" s="225"/>
      <c r="AH221" s="225"/>
      <c r="AI221" s="225"/>
      <c r="AJ221" s="225"/>
      <c r="AK221" s="225"/>
    </row>
    <row r="222" spans="1:37" ht="15.75" customHeight="1">
      <c r="A222" s="34"/>
      <c r="B222" s="69"/>
      <c r="C222" s="245"/>
      <c r="D222" s="245"/>
      <c r="E222" s="245"/>
      <c r="F222" s="245"/>
      <c r="G222" s="245"/>
      <c r="H222" s="245"/>
      <c r="I222" s="69"/>
      <c r="J222" s="69"/>
      <c r="K222" s="69"/>
      <c r="L222" s="69"/>
      <c r="M222" s="69"/>
      <c r="N222" s="69"/>
      <c r="O222" s="69"/>
      <c r="P222" s="69"/>
      <c r="Q222" s="247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</row>
    <row r="223" spans="1:37" ht="15.75" customHeight="1">
      <c r="A223" s="34"/>
      <c r="B223" s="69"/>
      <c r="C223" s="245"/>
      <c r="D223" s="245"/>
      <c r="E223" s="245"/>
      <c r="F223" s="245"/>
      <c r="G223" s="245"/>
      <c r="H223" s="245"/>
      <c r="I223" s="69"/>
      <c r="J223" s="69"/>
      <c r="K223" s="69"/>
      <c r="L223" s="69"/>
      <c r="M223" s="69"/>
      <c r="N223" s="69"/>
      <c r="O223" s="69"/>
      <c r="P223" s="69"/>
      <c r="Q223" s="247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</row>
    <row r="224" spans="1:37" ht="15.75" customHeight="1">
      <c r="A224" s="34"/>
      <c r="B224" s="69"/>
      <c r="C224" s="245"/>
      <c r="D224" s="245"/>
      <c r="E224" s="245"/>
      <c r="F224" s="245"/>
      <c r="G224" s="245"/>
      <c r="H224" s="245"/>
      <c r="I224" s="69"/>
      <c r="J224" s="69"/>
      <c r="K224" s="69"/>
      <c r="L224" s="69"/>
      <c r="M224" s="69"/>
      <c r="N224" s="69"/>
      <c r="O224" s="69"/>
      <c r="P224" s="69"/>
      <c r="Q224" s="247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  <c r="AE224" s="225"/>
      <c r="AF224" s="225"/>
      <c r="AG224" s="225"/>
      <c r="AH224" s="225"/>
      <c r="AI224" s="225"/>
      <c r="AJ224" s="225"/>
      <c r="AK224" s="225"/>
    </row>
    <row r="225" spans="1:37" ht="15.75" customHeight="1">
      <c r="A225" s="34"/>
      <c r="B225" s="69"/>
      <c r="C225" s="245"/>
      <c r="D225" s="245"/>
      <c r="E225" s="245"/>
      <c r="F225" s="245"/>
      <c r="G225" s="245"/>
      <c r="H225" s="245"/>
      <c r="I225" s="69"/>
      <c r="J225" s="69"/>
      <c r="K225" s="69"/>
      <c r="L225" s="69"/>
      <c r="M225" s="69"/>
      <c r="N225" s="69"/>
      <c r="O225" s="69"/>
      <c r="P225" s="69"/>
      <c r="Q225" s="247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</row>
    <row r="226" spans="1:37" ht="15.75" customHeight="1">
      <c r="A226" s="34"/>
      <c r="B226" s="69"/>
      <c r="C226" s="245"/>
      <c r="D226" s="245"/>
      <c r="E226" s="245"/>
      <c r="F226" s="245"/>
      <c r="G226" s="245"/>
      <c r="H226" s="245"/>
      <c r="I226" s="69"/>
      <c r="J226" s="69"/>
      <c r="K226" s="69"/>
      <c r="L226" s="69"/>
      <c r="M226" s="69"/>
      <c r="N226" s="69"/>
      <c r="O226" s="69"/>
      <c r="P226" s="69"/>
      <c r="Q226" s="247"/>
      <c r="R226" s="225"/>
      <c r="S226" s="225"/>
      <c r="T226" s="225"/>
      <c r="U226" s="225"/>
      <c r="V226" s="225"/>
      <c r="W226" s="225"/>
      <c r="X226" s="225"/>
      <c r="Y226" s="225"/>
      <c r="Z226" s="225"/>
      <c r="AA226" s="225"/>
      <c r="AB226" s="225"/>
      <c r="AC226" s="225"/>
      <c r="AD226" s="225"/>
      <c r="AE226" s="225"/>
      <c r="AF226" s="225"/>
      <c r="AG226" s="225"/>
      <c r="AH226" s="225"/>
      <c r="AI226" s="225"/>
      <c r="AJ226" s="225"/>
      <c r="AK226" s="225"/>
    </row>
    <row r="227" spans="1:37" ht="15.75" customHeight="1">
      <c r="A227" s="34"/>
      <c r="B227" s="69"/>
      <c r="C227" s="245"/>
      <c r="D227" s="245"/>
      <c r="E227" s="245"/>
      <c r="F227" s="245"/>
      <c r="G227" s="245"/>
      <c r="H227" s="245"/>
      <c r="I227" s="69"/>
      <c r="J227" s="69"/>
      <c r="K227" s="69"/>
      <c r="L227" s="69"/>
      <c r="M227" s="69"/>
      <c r="N227" s="69"/>
      <c r="O227" s="69"/>
      <c r="P227" s="69"/>
      <c r="Q227" s="247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</row>
    <row r="228" spans="1:37" ht="15.75" customHeight="1">
      <c r="A228" s="34"/>
      <c r="B228" s="69"/>
      <c r="C228" s="245"/>
      <c r="D228" s="245"/>
      <c r="E228" s="245"/>
      <c r="F228" s="245"/>
      <c r="G228" s="245"/>
      <c r="H228" s="245"/>
      <c r="I228" s="69"/>
      <c r="J228" s="69"/>
      <c r="K228" s="69"/>
      <c r="L228" s="69"/>
      <c r="M228" s="69"/>
      <c r="N228" s="69"/>
      <c r="O228" s="69"/>
      <c r="P228" s="69"/>
      <c r="Q228" s="247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  <c r="AG228" s="225"/>
      <c r="AH228" s="225"/>
      <c r="AI228" s="225"/>
      <c r="AJ228" s="225"/>
      <c r="AK228" s="225"/>
    </row>
    <row r="229" spans="1:37" ht="15.75" customHeight="1">
      <c r="A229" s="34"/>
      <c r="B229" s="69"/>
      <c r="C229" s="245"/>
      <c r="D229" s="245"/>
      <c r="E229" s="245"/>
      <c r="F229" s="245"/>
      <c r="G229" s="245"/>
      <c r="H229" s="245"/>
      <c r="I229" s="69"/>
      <c r="J229" s="69"/>
      <c r="K229" s="69"/>
      <c r="L229" s="69"/>
      <c r="M229" s="69"/>
      <c r="N229" s="69"/>
      <c r="O229" s="69"/>
      <c r="P229" s="69"/>
      <c r="Q229" s="247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</row>
    <row r="230" spans="1:37" ht="15.75" customHeight="1">
      <c r="A230" s="34"/>
      <c r="B230" s="69"/>
      <c r="C230" s="245"/>
      <c r="D230" s="245"/>
      <c r="E230" s="245"/>
      <c r="F230" s="245"/>
      <c r="G230" s="245"/>
      <c r="H230" s="245"/>
      <c r="I230" s="69"/>
      <c r="J230" s="69"/>
      <c r="K230" s="69"/>
      <c r="L230" s="69"/>
      <c r="M230" s="69"/>
      <c r="N230" s="69"/>
      <c r="O230" s="69"/>
      <c r="P230" s="69"/>
      <c r="Q230" s="247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  <c r="AG230" s="225"/>
      <c r="AH230" s="225"/>
      <c r="AI230" s="225"/>
      <c r="AJ230" s="225"/>
      <c r="AK230" s="225"/>
    </row>
    <row r="231" spans="1:37" ht="15.75" customHeight="1">
      <c r="A231" s="34"/>
      <c r="B231" s="69"/>
      <c r="C231" s="245"/>
      <c r="D231" s="245"/>
      <c r="E231" s="245"/>
      <c r="F231" s="245"/>
      <c r="G231" s="245"/>
      <c r="H231" s="245"/>
      <c r="I231" s="69"/>
      <c r="J231" s="69"/>
      <c r="K231" s="69"/>
      <c r="L231" s="69"/>
      <c r="M231" s="69"/>
      <c r="N231" s="69"/>
      <c r="O231" s="69"/>
      <c r="P231" s="69"/>
      <c r="Q231" s="247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</row>
    <row r="232" spans="1:37" ht="15.75" customHeight="1">
      <c r="A232" s="34"/>
      <c r="B232" s="69"/>
      <c r="C232" s="245"/>
      <c r="D232" s="245"/>
      <c r="E232" s="245"/>
      <c r="F232" s="245"/>
      <c r="G232" s="245"/>
      <c r="H232" s="245"/>
      <c r="I232" s="69"/>
      <c r="J232" s="69"/>
      <c r="K232" s="69"/>
      <c r="L232" s="69"/>
      <c r="M232" s="69"/>
      <c r="N232" s="69"/>
      <c r="O232" s="69"/>
      <c r="P232" s="69"/>
      <c r="Q232" s="247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  <c r="AG232" s="225"/>
      <c r="AH232" s="225"/>
      <c r="AI232" s="225"/>
      <c r="AJ232" s="225"/>
      <c r="AK232" s="225"/>
    </row>
    <row r="233" spans="1:37" ht="15.75" customHeight="1">
      <c r="A233" s="34"/>
      <c r="B233" s="69"/>
      <c r="C233" s="245"/>
      <c r="D233" s="245"/>
      <c r="E233" s="245"/>
      <c r="F233" s="245"/>
      <c r="G233" s="245"/>
      <c r="H233" s="245"/>
      <c r="I233" s="69"/>
      <c r="J233" s="69"/>
      <c r="K233" s="69"/>
      <c r="L233" s="69"/>
      <c r="M233" s="69"/>
      <c r="N233" s="69"/>
      <c r="O233" s="69"/>
      <c r="P233" s="69"/>
      <c r="Q233" s="247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</row>
    <row r="234" spans="1:37" ht="15.75" customHeight="1">
      <c r="A234" s="34"/>
      <c r="B234" s="69"/>
      <c r="C234" s="245"/>
      <c r="D234" s="245"/>
      <c r="E234" s="245"/>
      <c r="F234" s="245"/>
      <c r="G234" s="245"/>
      <c r="H234" s="245"/>
      <c r="I234" s="69"/>
      <c r="J234" s="69"/>
      <c r="K234" s="69"/>
      <c r="L234" s="69"/>
      <c r="M234" s="69"/>
      <c r="N234" s="69"/>
      <c r="O234" s="69"/>
      <c r="P234" s="69"/>
      <c r="Q234" s="247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</row>
    <row r="235" spans="1:37" ht="15.75" customHeight="1">
      <c r="A235" s="34"/>
      <c r="B235" s="69"/>
      <c r="C235" s="245"/>
      <c r="D235" s="245"/>
      <c r="E235" s="245"/>
      <c r="F235" s="245"/>
      <c r="G235" s="245"/>
      <c r="H235" s="245"/>
      <c r="I235" s="69"/>
      <c r="J235" s="69"/>
      <c r="K235" s="69"/>
      <c r="L235" s="69"/>
      <c r="M235" s="69"/>
      <c r="N235" s="69"/>
      <c r="O235" s="69"/>
      <c r="P235" s="69"/>
      <c r="Q235" s="247"/>
      <c r="R235" s="225"/>
      <c r="S235" s="225"/>
      <c r="T235" s="225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</row>
    <row r="236" spans="1:37" ht="15.75" customHeight="1">
      <c r="A236" s="34"/>
      <c r="B236" s="69"/>
      <c r="C236" s="245"/>
      <c r="D236" s="245"/>
      <c r="E236" s="245"/>
      <c r="F236" s="245"/>
      <c r="G236" s="245"/>
      <c r="H236" s="245"/>
      <c r="I236" s="69"/>
      <c r="J236" s="69"/>
      <c r="K236" s="69"/>
      <c r="L236" s="69"/>
      <c r="M236" s="69"/>
      <c r="N236" s="69"/>
      <c r="O236" s="69"/>
      <c r="P236" s="69"/>
      <c r="Q236" s="247"/>
      <c r="R236" s="225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  <c r="AE236" s="225"/>
      <c r="AF236" s="225"/>
      <c r="AG236" s="225"/>
      <c r="AH236" s="225"/>
      <c r="AI236" s="225"/>
      <c r="AJ236" s="225"/>
      <c r="AK236" s="225"/>
    </row>
    <row r="237" spans="1:37" ht="15.75" customHeight="1">
      <c r="A237" s="34"/>
      <c r="B237" s="69"/>
      <c r="C237" s="245"/>
      <c r="D237" s="245"/>
      <c r="E237" s="245"/>
      <c r="F237" s="245"/>
      <c r="G237" s="245"/>
      <c r="H237" s="245"/>
      <c r="I237" s="69"/>
      <c r="J237" s="69"/>
      <c r="K237" s="69"/>
      <c r="L237" s="69"/>
      <c r="M237" s="69"/>
      <c r="N237" s="69"/>
      <c r="O237" s="69"/>
      <c r="P237" s="69"/>
      <c r="Q237" s="247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</row>
    <row r="238" spans="1:37" ht="15.75" customHeight="1">
      <c r="A238" s="34"/>
      <c r="B238" s="69"/>
      <c r="C238" s="245"/>
      <c r="D238" s="245"/>
      <c r="E238" s="245"/>
      <c r="F238" s="245"/>
      <c r="G238" s="245"/>
      <c r="H238" s="245"/>
      <c r="I238" s="69"/>
      <c r="J238" s="69"/>
      <c r="K238" s="69"/>
      <c r="L238" s="69"/>
      <c r="M238" s="69"/>
      <c r="N238" s="69"/>
      <c r="O238" s="69"/>
      <c r="P238" s="69"/>
      <c r="Q238" s="247"/>
      <c r="R238" s="225"/>
      <c r="S238" s="225"/>
      <c r="T238" s="225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  <c r="AE238" s="225"/>
      <c r="AF238" s="225"/>
      <c r="AG238" s="225"/>
      <c r="AH238" s="225"/>
      <c r="AI238" s="225"/>
      <c r="AJ238" s="225"/>
      <c r="AK238" s="225"/>
    </row>
    <row r="239" spans="1:37" ht="15.75" customHeight="1">
      <c r="A239" s="34"/>
      <c r="B239" s="69"/>
      <c r="C239" s="245"/>
      <c r="D239" s="245"/>
      <c r="E239" s="245"/>
      <c r="F239" s="245"/>
      <c r="G239" s="245"/>
      <c r="H239" s="245"/>
      <c r="I239" s="69"/>
      <c r="J239" s="69"/>
      <c r="K239" s="69"/>
      <c r="L239" s="69"/>
      <c r="M239" s="69"/>
      <c r="N239" s="69"/>
      <c r="O239" s="69"/>
      <c r="P239" s="69"/>
      <c r="Q239" s="247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</row>
    <row r="240" spans="1:37" ht="15.75" customHeight="1">
      <c r="A240" s="34"/>
      <c r="B240" s="69"/>
      <c r="C240" s="245"/>
      <c r="D240" s="245"/>
      <c r="E240" s="245"/>
      <c r="F240" s="245"/>
      <c r="G240" s="245"/>
      <c r="H240" s="245"/>
      <c r="I240" s="69"/>
      <c r="J240" s="69"/>
      <c r="K240" s="69"/>
      <c r="L240" s="69"/>
      <c r="M240" s="69"/>
      <c r="N240" s="69"/>
      <c r="O240" s="69"/>
      <c r="P240" s="69"/>
      <c r="Q240" s="247"/>
      <c r="R240" s="225"/>
      <c r="S240" s="225"/>
      <c r="T240" s="225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  <c r="AE240" s="225"/>
      <c r="AF240" s="225"/>
      <c r="AG240" s="225"/>
      <c r="AH240" s="225"/>
      <c r="AI240" s="225"/>
      <c r="AJ240" s="225"/>
      <c r="AK240" s="225"/>
    </row>
    <row r="241" spans="1:37" ht="15.75" customHeight="1">
      <c r="A241" s="34"/>
      <c r="B241" s="69"/>
      <c r="C241" s="245"/>
      <c r="D241" s="245"/>
      <c r="E241" s="245"/>
      <c r="F241" s="245"/>
      <c r="G241" s="245"/>
      <c r="H241" s="245"/>
      <c r="I241" s="69"/>
      <c r="J241" s="69"/>
      <c r="K241" s="69"/>
      <c r="L241" s="69"/>
      <c r="M241" s="69"/>
      <c r="N241" s="69"/>
      <c r="O241" s="69"/>
      <c r="P241" s="69"/>
      <c r="Q241" s="247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</row>
    <row r="242" spans="1:37" ht="15.75" customHeight="1">
      <c r="A242" s="34"/>
      <c r="B242" s="69"/>
      <c r="C242" s="245"/>
      <c r="D242" s="245"/>
      <c r="E242" s="245"/>
      <c r="F242" s="245"/>
      <c r="G242" s="245"/>
      <c r="H242" s="245"/>
      <c r="I242" s="69"/>
      <c r="J242" s="69"/>
      <c r="K242" s="69"/>
      <c r="L242" s="69"/>
      <c r="M242" s="69"/>
      <c r="N242" s="69"/>
      <c r="O242" s="69"/>
      <c r="P242" s="69"/>
      <c r="Q242" s="247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5"/>
      <c r="AH242" s="225"/>
      <c r="AI242" s="225"/>
      <c r="AJ242" s="225"/>
      <c r="AK242" s="225"/>
    </row>
    <row r="243" spans="1:37" ht="15.75" customHeight="1">
      <c r="A243" s="34"/>
      <c r="B243" s="69"/>
      <c r="C243" s="245"/>
      <c r="D243" s="245"/>
      <c r="E243" s="245"/>
      <c r="F243" s="245"/>
      <c r="G243" s="245"/>
      <c r="H243" s="245"/>
      <c r="I243" s="69"/>
      <c r="J243" s="69"/>
      <c r="K243" s="69"/>
      <c r="L243" s="69"/>
      <c r="M243" s="69"/>
      <c r="N243" s="69"/>
      <c r="O243" s="69"/>
      <c r="P243" s="69"/>
      <c r="Q243" s="247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225"/>
      <c r="AH243" s="225"/>
      <c r="AI243" s="225"/>
      <c r="AJ243" s="225"/>
      <c r="AK243" s="225"/>
    </row>
    <row r="244" spans="1:37" ht="15.75" customHeight="1">
      <c r="A244" s="34"/>
      <c r="B244" s="69"/>
      <c r="C244" s="245"/>
      <c r="D244" s="245"/>
      <c r="E244" s="245"/>
      <c r="F244" s="245"/>
      <c r="G244" s="245"/>
      <c r="H244" s="245"/>
      <c r="I244" s="69"/>
      <c r="J244" s="69"/>
      <c r="K244" s="69"/>
      <c r="L244" s="69"/>
      <c r="M244" s="69"/>
      <c r="N244" s="69"/>
      <c r="O244" s="69"/>
      <c r="P244" s="69"/>
      <c r="Q244" s="247"/>
      <c r="R244" s="225"/>
      <c r="S244" s="225"/>
      <c r="T244" s="225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  <c r="AE244" s="225"/>
      <c r="AF244" s="225"/>
      <c r="AG244" s="225"/>
      <c r="AH244" s="225"/>
      <c r="AI244" s="225"/>
      <c r="AJ244" s="225"/>
      <c r="AK244" s="225"/>
    </row>
    <row r="245" spans="1:37" ht="15.75" customHeight="1">
      <c r="A245" s="34"/>
      <c r="B245" s="69"/>
      <c r="C245" s="245"/>
      <c r="D245" s="245"/>
      <c r="E245" s="245"/>
      <c r="F245" s="245"/>
      <c r="G245" s="245"/>
      <c r="H245" s="245"/>
      <c r="I245" s="69"/>
      <c r="J245" s="69"/>
      <c r="K245" s="69"/>
      <c r="L245" s="69"/>
      <c r="M245" s="69"/>
      <c r="N245" s="69"/>
      <c r="O245" s="69"/>
      <c r="P245" s="69"/>
      <c r="Q245" s="247"/>
      <c r="R245" s="225"/>
      <c r="S245" s="225"/>
      <c r="T245" s="225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</row>
    <row r="246" spans="1:37" ht="15.75" customHeight="1">
      <c r="A246" s="34"/>
      <c r="B246" s="69"/>
      <c r="C246" s="245"/>
      <c r="D246" s="245"/>
      <c r="E246" s="245"/>
      <c r="F246" s="245"/>
      <c r="G246" s="245"/>
      <c r="H246" s="245"/>
      <c r="I246" s="69"/>
      <c r="J246" s="69"/>
      <c r="K246" s="69"/>
      <c r="L246" s="69"/>
      <c r="M246" s="69"/>
      <c r="N246" s="69"/>
      <c r="O246" s="69"/>
      <c r="P246" s="69"/>
      <c r="Q246" s="247"/>
      <c r="R246" s="225"/>
      <c r="S246" s="225"/>
      <c r="T246" s="225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5"/>
      <c r="AH246" s="225"/>
      <c r="AI246" s="225"/>
      <c r="AJ246" s="225"/>
      <c r="AK246" s="225"/>
    </row>
    <row r="247" spans="1:37" ht="15.75" customHeight="1">
      <c r="A247" s="34"/>
      <c r="B247" s="69"/>
      <c r="C247" s="245"/>
      <c r="D247" s="245"/>
      <c r="E247" s="245"/>
      <c r="F247" s="245"/>
      <c r="G247" s="245"/>
      <c r="H247" s="245"/>
      <c r="I247" s="69"/>
      <c r="J247" s="69"/>
      <c r="K247" s="69"/>
      <c r="L247" s="69"/>
      <c r="M247" s="69"/>
      <c r="N247" s="69"/>
      <c r="O247" s="69"/>
      <c r="P247" s="69"/>
      <c r="Q247" s="247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</row>
    <row r="248" spans="1:37" ht="15.75" customHeight="1">
      <c r="A248" s="34"/>
      <c r="B248" s="69"/>
      <c r="C248" s="245"/>
      <c r="D248" s="245"/>
      <c r="E248" s="245"/>
      <c r="F248" s="245"/>
      <c r="G248" s="245"/>
      <c r="H248" s="245"/>
      <c r="I248" s="69"/>
      <c r="J248" s="69"/>
      <c r="K248" s="69"/>
      <c r="L248" s="69"/>
      <c r="M248" s="69"/>
      <c r="N248" s="69"/>
      <c r="O248" s="69"/>
      <c r="P248" s="69"/>
      <c r="Q248" s="247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5"/>
      <c r="AH248" s="225"/>
      <c r="AI248" s="225"/>
      <c r="AJ248" s="225"/>
      <c r="AK248" s="225"/>
    </row>
    <row r="249" spans="1:37" ht="15.75" customHeight="1">
      <c r="A249" s="34"/>
      <c r="B249" s="69"/>
      <c r="C249" s="245"/>
      <c r="D249" s="245"/>
      <c r="E249" s="245"/>
      <c r="F249" s="245"/>
      <c r="G249" s="245"/>
      <c r="H249" s="245"/>
      <c r="I249" s="69"/>
      <c r="J249" s="69"/>
      <c r="K249" s="69"/>
      <c r="L249" s="69"/>
      <c r="M249" s="69"/>
      <c r="N249" s="69"/>
      <c r="O249" s="69"/>
      <c r="P249" s="69"/>
      <c r="Q249" s="247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</row>
    <row r="250" spans="1:37" ht="15.75" customHeight="1">
      <c r="A250" s="34"/>
      <c r="B250" s="69"/>
      <c r="C250" s="245"/>
      <c r="D250" s="245"/>
      <c r="E250" s="245"/>
      <c r="F250" s="245"/>
      <c r="G250" s="245"/>
      <c r="H250" s="245"/>
      <c r="I250" s="69"/>
      <c r="J250" s="69"/>
      <c r="K250" s="69"/>
      <c r="L250" s="69"/>
      <c r="M250" s="69"/>
      <c r="N250" s="69"/>
      <c r="O250" s="69"/>
      <c r="P250" s="69"/>
      <c r="Q250" s="247"/>
      <c r="R250" s="225"/>
      <c r="S250" s="225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  <c r="AE250" s="225"/>
      <c r="AF250" s="225"/>
      <c r="AG250" s="225"/>
      <c r="AH250" s="225"/>
      <c r="AI250" s="225"/>
      <c r="AJ250" s="225"/>
      <c r="AK250" s="225"/>
    </row>
    <row r="251" spans="1:37" ht="15.75" customHeight="1">
      <c r="A251" s="34"/>
      <c r="B251" s="69"/>
      <c r="C251" s="245"/>
      <c r="D251" s="245"/>
      <c r="E251" s="245"/>
      <c r="F251" s="245"/>
      <c r="G251" s="245"/>
      <c r="H251" s="245"/>
      <c r="I251" s="69"/>
      <c r="J251" s="69"/>
      <c r="K251" s="69"/>
      <c r="L251" s="69"/>
      <c r="M251" s="69"/>
      <c r="N251" s="69"/>
      <c r="O251" s="69"/>
      <c r="P251" s="69"/>
      <c r="Q251" s="247"/>
      <c r="R251" s="225"/>
      <c r="S251" s="225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</row>
    <row r="252" spans="1:37" ht="15.75" customHeight="1">
      <c r="A252" s="34"/>
      <c r="B252" s="69"/>
      <c r="C252" s="245"/>
      <c r="D252" s="245"/>
      <c r="E252" s="245"/>
      <c r="F252" s="245"/>
      <c r="G252" s="245"/>
      <c r="H252" s="245"/>
      <c r="I252" s="69"/>
      <c r="J252" s="69"/>
      <c r="K252" s="69"/>
      <c r="L252" s="69"/>
      <c r="M252" s="69"/>
      <c r="N252" s="69"/>
      <c r="O252" s="69"/>
      <c r="P252" s="69"/>
      <c r="Q252" s="247"/>
      <c r="R252" s="225"/>
      <c r="S252" s="225"/>
      <c r="T252" s="225"/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</row>
    <row r="253" spans="1:37" ht="15.75" customHeight="1">
      <c r="A253" s="34"/>
      <c r="B253" s="69"/>
      <c r="C253" s="245"/>
      <c r="D253" s="245"/>
      <c r="E253" s="245"/>
      <c r="F253" s="245"/>
      <c r="G253" s="245"/>
      <c r="H253" s="245"/>
      <c r="I253" s="69"/>
      <c r="J253" s="69"/>
      <c r="K253" s="69"/>
      <c r="L253" s="69"/>
      <c r="M253" s="69"/>
      <c r="N253" s="69"/>
      <c r="O253" s="69"/>
      <c r="P253" s="69"/>
      <c r="Q253" s="247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</row>
    <row r="254" spans="1:37" ht="15.75" customHeight="1">
      <c r="A254" s="34"/>
      <c r="B254" s="69"/>
      <c r="C254" s="245"/>
      <c r="D254" s="245"/>
      <c r="E254" s="245"/>
      <c r="F254" s="245"/>
      <c r="G254" s="245"/>
      <c r="H254" s="245"/>
      <c r="I254" s="69"/>
      <c r="J254" s="69"/>
      <c r="K254" s="69"/>
      <c r="L254" s="69"/>
      <c r="M254" s="69"/>
      <c r="N254" s="69"/>
      <c r="O254" s="69"/>
      <c r="P254" s="69"/>
      <c r="Q254" s="247"/>
      <c r="R254" s="225"/>
      <c r="S254" s="225"/>
      <c r="T254" s="225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</row>
    <row r="255" spans="1:37" ht="15.75" customHeight="1">
      <c r="A255" s="34"/>
      <c r="B255" s="69"/>
      <c r="C255" s="245"/>
      <c r="D255" s="245"/>
      <c r="E255" s="245"/>
      <c r="F255" s="245"/>
      <c r="G255" s="245"/>
      <c r="H255" s="245"/>
      <c r="I255" s="69"/>
      <c r="J255" s="69"/>
      <c r="K255" s="69"/>
      <c r="L255" s="69"/>
      <c r="M255" s="69"/>
      <c r="N255" s="69"/>
      <c r="O255" s="69"/>
      <c r="P255" s="69"/>
      <c r="Q255" s="247"/>
      <c r="R255" s="225"/>
      <c r="S255" s="225"/>
      <c r="T255" s="225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</row>
    <row r="256" spans="1:37" ht="15.75" customHeight="1">
      <c r="A256" s="34"/>
      <c r="B256" s="69"/>
      <c r="C256" s="245"/>
      <c r="D256" s="245"/>
      <c r="E256" s="245"/>
      <c r="F256" s="245"/>
      <c r="G256" s="245"/>
      <c r="H256" s="245"/>
      <c r="I256" s="69"/>
      <c r="J256" s="69"/>
      <c r="K256" s="69"/>
      <c r="L256" s="69"/>
      <c r="M256" s="69"/>
      <c r="N256" s="69"/>
      <c r="O256" s="69"/>
      <c r="P256" s="69"/>
      <c r="Q256" s="247"/>
      <c r="R256" s="225"/>
      <c r="S256" s="225"/>
      <c r="T256" s="225"/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E256" s="225"/>
      <c r="AF256" s="225"/>
      <c r="AG256" s="225"/>
      <c r="AH256" s="225"/>
      <c r="AI256" s="225"/>
      <c r="AJ256" s="225"/>
      <c r="AK256" s="225"/>
    </row>
    <row r="257" spans="1:37" ht="15.75" customHeight="1">
      <c r="A257" s="34"/>
      <c r="B257" s="69"/>
      <c r="C257" s="245"/>
      <c r="D257" s="245"/>
      <c r="E257" s="245"/>
      <c r="F257" s="245"/>
      <c r="G257" s="245"/>
      <c r="H257" s="245"/>
      <c r="I257" s="69"/>
      <c r="J257" s="69"/>
      <c r="K257" s="69"/>
      <c r="L257" s="69"/>
      <c r="M257" s="69"/>
      <c r="N257" s="69"/>
      <c r="O257" s="69"/>
      <c r="P257" s="69"/>
      <c r="Q257" s="247"/>
      <c r="R257" s="225"/>
      <c r="S257" s="225"/>
      <c r="T257" s="225"/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</row>
    <row r="258" spans="1:37" ht="15.75" customHeight="1">
      <c r="A258" s="34"/>
      <c r="B258" s="69"/>
      <c r="C258" s="245"/>
      <c r="D258" s="245"/>
      <c r="E258" s="245"/>
      <c r="F258" s="245"/>
      <c r="G258" s="245"/>
      <c r="H258" s="245"/>
      <c r="I258" s="69"/>
      <c r="J258" s="69"/>
      <c r="K258" s="69"/>
      <c r="L258" s="69"/>
      <c r="M258" s="69"/>
      <c r="N258" s="69"/>
      <c r="O258" s="69"/>
      <c r="P258" s="69"/>
      <c r="Q258" s="247"/>
      <c r="R258" s="225"/>
      <c r="S258" s="225"/>
      <c r="T258" s="225"/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  <c r="AE258" s="225"/>
      <c r="AF258" s="225"/>
      <c r="AG258" s="225"/>
      <c r="AH258" s="225"/>
      <c r="AI258" s="225"/>
      <c r="AJ258" s="225"/>
      <c r="AK258" s="225"/>
    </row>
    <row r="259" spans="1:37" ht="15.75" customHeight="1">
      <c r="A259" s="34"/>
      <c r="B259" s="69"/>
      <c r="C259" s="245"/>
      <c r="D259" s="245"/>
      <c r="E259" s="245"/>
      <c r="F259" s="245"/>
      <c r="G259" s="245"/>
      <c r="H259" s="245"/>
      <c r="I259" s="69"/>
      <c r="J259" s="69"/>
      <c r="K259" s="69"/>
      <c r="L259" s="69"/>
      <c r="M259" s="69"/>
      <c r="N259" s="69"/>
      <c r="O259" s="69"/>
      <c r="P259" s="69"/>
      <c r="Q259" s="247"/>
      <c r="R259" s="225"/>
      <c r="S259" s="225"/>
      <c r="T259" s="225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</row>
    <row r="260" spans="1:37" ht="15.75" customHeight="1">
      <c r="A260" s="34"/>
      <c r="B260" s="69"/>
      <c r="C260" s="245"/>
      <c r="D260" s="245"/>
      <c r="E260" s="245"/>
      <c r="F260" s="245"/>
      <c r="G260" s="245"/>
      <c r="H260" s="245"/>
      <c r="I260" s="69"/>
      <c r="J260" s="69"/>
      <c r="K260" s="69"/>
      <c r="L260" s="69"/>
      <c r="M260" s="69"/>
      <c r="N260" s="69"/>
      <c r="O260" s="69"/>
      <c r="P260" s="69"/>
      <c r="Q260" s="247"/>
      <c r="R260" s="225"/>
      <c r="S260" s="225"/>
      <c r="T260" s="225"/>
      <c r="U260" s="225"/>
      <c r="V260" s="225"/>
      <c r="W260" s="225"/>
      <c r="X260" s="225"/>
      <c r="Y260" s="225"/>
      <c r="Z260" s="225"/>
      <c r="AA260" s="225"/>
      <c r="AB260" s="225"/>
      <c r="AC260" s="225"/>
      <c r="AD260" s="225"/>
      <c r="AE260" s="225"/>
      <c r="AF260" s="225"/>
      <c r="AG260" s="225"/>
      <c r="AH260" s="225"/>
      <c r="AI260" s="225"/>
      <c r="AJ260" s="225"/>
      <c r="AK260" s="225"/>
    </row>
    <row r="261" spans="1:37" ht="15.75" customHeight="1">
      <c r="A261" s="34"/>
      <c r="B261" s="69"/>
      <c r="C261" s="245"/>
      <c r="D261" s="245"/>
      <c r="E261" s="245"/>
      <c r="F261" s="245"/>
      <c r="G261" s="245"/>
      <c r="H261" s="245"/>
      <c r="I261" s="69"/>
      <c r="J261" s="69"/>
      <c r="K261" s="69"/>
      <c r="L261" s="69"/>
      <c r="M261" s="69"/>
      <c r="N261" s="69"/>
      <c r="O261" s="69"/>
      <c r="P261" s="69"/>
      <c r="Q261" s="247"/>
      <c r="R261" s="225"/>
      <c r="S261" s="225"/>
      <c r="T261" s="225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</row>
    <row r="262" spans="1:37" ht="15.75" customHeight="1">
      <c r="A262" s="34"/>
      <c r="B262" s="69"/>
      <c r="C262" s="245"/>
      <c r="D262" s="245"/>
      <c r="E262" s="245"/>
      <c r="F262" s="245"/>
      <c r="G262" s="245"/>
      <c r="H262" s="245"/>
      <c r="I262" s="69"/>
      <c r="J262" s="69"/>
      <c r="K262" s="69"/>
      <c r="L262" s="69"/>
      <c r="M262" s="69"/>
      <c r="N262" s="69"/>
      <c r="O262" s="69"/>
      <c r="P262" s="69"/>
      <c r="Q262" s="247"/>
      <c r="R262" s="225"/>
      <c r="S262" s="225"/>
      <c r="T262" s="225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</row>
    <row r="263" spans="1:37" ht="15.75" customHeight="1">
      <c r="A263" s="34"/>
      <c r="B263" s="69"/>
      <c r="C263" s="245"/>
      <c r="D263" s="245"/>
      <c r="E263" s="245"/>
      <c r="F263" s="245"/>
      <c r="G263" s="245"/>
      <c r="H263" s="245"/>
      <c r="I263" s="69"/>
      <c r="J263" s="69"/>
      <c r="K263" s="69"/>
      <c r="L263" s="69"/>
      <c r="M263" s="69"/>
      <c r="N263" s="69"/>
      <c r="O263" s="69"/>
      <c r="P263" s="69"/>
      <c r="Q263" s="247"/>
      <c r="R263" s="225"/>
      <c r="S263" s="225"/>
      <c r="T263" s="225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</row>
    <row r="264" spans="1:37" ht="15.75" customHeight="1">
      <c r="A264" s="34"/>
      <c r="B264" s="69"/>
      <c r="C264" s="245"/>
      <c r="D264" s="245"/>
      <c r="E264" s="245"/>
      <c r="F264" s="245"/>
      <c r="G264" s="245"/>
      <c r="H264" s="245"/>
      <c r="I264" s="69"/>
      <c r="J264" s="69"/>
      <c r="K264" s="69"/>
      <c r="L264" s="69"/>
      <c r="M264" s="69"/>
      <c r="N264" s="69"/>
      <c r="O264" s="69"/>
      <c r="P264" s="69"/>
      <c r="Q264" s="247"/>
      <c r="R264" s="225"/>
      <c r="S264" s="225"/>
      <c r="T264" s="225"/>
      <c r="U264" s="225"/>
      <c r="V264" s="225"/>
      <c r="W264" s="225"/>
      <c r="X264" s="225"/>
      <c r="Y264" s="225"/>
      <c r="Z264" s="225"/>
      <c r="AA264" s="225"/>
      <c r="AB264" s="225"/>
      <c r="AC264" s="225"/>
      <c r="AD264" s="225"/>
      <c r="AE264" s="225"/>
      <c r="AF264" s="225"/>
      <c r="AG264" s="225"/>
      <c r="AH264" s="225"/>
      <c r="AI264" s="225"/>
      <c r="AJ264" s="225"/>
      <c r="AK264" s="225"/>
    </row>
    <row r="265" spans="1:37" ht="15.75" customHeight="1">
      <c r="A265" s="34"/>
      <c r="B265" s="69"/>
      <c r="C265" s="245"/>
      <c r="D265" s="245"/>
      <c r="E265" s="245"/>
      <c r="F265" s="245"/>
      <c r="G265" s="245"/>
      <c r="H265" s="245"/>
      <c r="I265" s="69"/>
      <c r="J265" s="69"/>
      <c r="K265" s="69"/>
      <c r="L265" s="69"/>
      <c r="M265" s="69"/>
      <c r="N265" s="69"/>
      <c r="O265" s="69"/>
      <c r="P265" s="69"/>
      <c r="Q265" s="247"/>
      <c r="R265" s="225"/>
      <c r="S265" s="225"/>
      <c r="T265" s="225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</row>
    <row r="266" spans="1:37" ht="15.75" customHeight="1">
      <c r="A266" s="34"/>
      <c r="B266" s="69"/>
      <c r="C266" s="245"/>
      <c r="D266" s="245"/>
      <c r="E266" s="245"/>
      <c r="F266" s="245"/>
      <c r="G266" s="245"/>
      <c r="H266" s="245"/>
      <c r="I266" s="69"/>
      <c r="J266" s="69"/>
      <c r="K266" s="69"/>
      <c r="L266" s="69"/>
      <c r="M266" s="69"/>
      <c r="N266" s="69"/>
      <c r="O266" s="69"/>
      <c r="P266" s="69"/>
      <c r="Q266" s="247"/>
      <c r="R266" s="225"/>
      <c r="S266" s="225"/>
      <c r="T266" s="225"/>
      <c r="U266" s="225"/>
      <c r="V266" s="225"/>
      <c r="W266" s="225"/>
      <c r="X266" s="225"/>
      <c r="Y266" s="225"/>
      <c r="Z266" s="225"/>
      <c r="AA266" s="225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</row>
    <row r="267" spans="1:37" ht="15.75" customHeight="1"/>
    <row r="268" spans="1:37" ht="15.75" customHeight="1"/>
    <row r="269" spans="1:37" ht="15.75" customHeight="1"/>
    <row r="270" spans="1:37" ht="15.75" customHeight="1"/>
    <row r="271" spans="1:37" ht="15.75" customHeight="1"/>
    <row r="272" spans="1:3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2">
    <mergeCell ref="O53:P53"/>
    <mergeCell ref="O40:P40"/>
    <mergeCell ref="O41:P41"/>
    <mergeCell ref="O42:P42"/>
    <mergeCell ref="O43:P43"/>
    <mergeCell ref="O44:P44"/>
    <mergeCell ref="O45:P45"/>
    <mergeCell ref="O46:P46"/>
    <mergeCell ref="O51:P51"/>
    <mergeCell ref="O52:P52"/>
    <mergeCell ref="O50:P50"/>
    <mergeCell ref="A38:B38"/>
    <mergeCell ref="O38:P38"/>
    <mergeCell ref="A39:Q39"/>
    <mergeCell ref="A26:A27"/>
    <mergeCell ref="B26:B27"/>
    <mergeCell ref="C26:C27"/>
    <mergeCell ref="D26:D27"/>
    <mergeCell ref="E26:E27"/>
    <mergeCell ref="F26:F27"/>
    <mergeCell ref="G26:G27"/>
    <mergeCell ref="O26:P27"/>
    <mergeCell ref="Q26:Q27"/>
    <mergeCell ref="O31:P31"/>
    <mergeCell ref="O32:P32"/>
    <mergeCell ref="O35:P35"/>
    <mergeCell ref="O36:P36"/>
    <mergeCell ref="O37:P37"/>
    <mergeCell ref="N58:P58"/>
    <mergeCell ref="N59:P59"/>
    <mergeCell ref="H63:I63"/>
    <mergeCell ref="G64:I64"/>
    <mergeCell ref="D65:G65"/>
    <mergeCell ref="G66:I66"/>
    <mergeCell ref="D67:G67"/>
    <mergeCell ref="D69:G69"/>
    <mergeCell ref="A55:B55"/>
    <mergeCell ref="O55:P55"/>
    <mergeCell ref="A56:B56"/>
    <mergeCell ref="O56:P56"/>
    <mergeCell ref="A57:B57"/>
    <mergeCell ref="O57:P57"/>
    <mergeCell ref="A58:B58"/>
    <mergeCell ref="B19:B20"/>
    <mergeCell ref="C19:C20"/>
    <mergeCell ref="D19:D20"/>
    <mergeCell ref="O49:P49"/>
    <mergeCell ref="O54:P54"/>
    <mergeCell ref="O47:P47"/>
    <mergeCell ref="O48:P48"/>
    <mergeCell ref="A50:B50"/>
    <mergeCell ref="A51:B51"/>
    <mergeCell ref="A52:B52"/>
    <mergeCell ref="A53:B53"/>
    <mergeCell ref="A54:B54"/>
    <mergeCell ref="H26:H27"/>
    <mergeCell ref="I26:I27"/>
    <mergeCell ref="J26:J27"/>
    <mergeCell ref="K26:K27"/>
    <mergeCell ref="L26:L27"/>
    <mergeCell ref="M26:M27"/>
    <mergeCell ref="N26:N27"/>
    <mergeCell ref="A29:Q29"/>
    <mergeCell ref="A31:F31"/>
    <mergeCell ref="A32:B32"/>
    <mergeCell ref="A33:Q33"/>
    <mergeCell ref="A34:Q34"/>
    <mergeCell ref="A1:Q1"/>
    <mergeCell ref="A2:A7"/>
    <mergeCell ref="B2:B7"/>
    <mergeCell ref="C2:F2"/>
    <mergeCell ref="H2:M2"/>
    <mergeCell ref="N2:Q3"/>
    <mergeCell ref="E3:F3"/>
    <mergeCell ref="O15:P15"/>
    <mergeCell ref="O17:P1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N4:P4"/>
    <mergeCell ref="O5:P5"/>
    <mergeCell ref="O18:P18"/>
    <mergeCell ref="O21:P21"/>
    <mergeCell ref="O22:P22"/>
    <mergeCell ref="O23:P23"/>
    <mergeCell ref="O25:P25"/>
    <mergeCell ref="O28:P28"/>
    <mergeCell ref="O30:P30"/>
    <mergeCell ref="N6:Q6"/>
    <mergeCell ref="O7:P7"/>
    <mergeCell ref="O8:P8"/>
    <mergeCell ref="O11:P11"/>
    <mergeCell ref="O12:P12"/>
    <mergeCell ref="O13:P13"/>
    <mergeCell ref="O14:P14"/>
    <mergeCell ref="A9:Q9"/>
    <mergeCell ref="A10:Q10"/>
    <mergeCell ref="A16:Q16"/>
    <mergeCell ref="A24:Q24"/>
    <mergeCell ref="N19:N20"/>
    <mergeCell ref="O19:P20"/>
    <mergeCell ref="Q19:Q20"/>
    <mergeCell ref="A19:A20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денна</vt:lpstr>
      <vt:lpstr>тит ЗО</vt:lpstr>
      <vt:lpstr>План денна</vt:lpstr>
      <vt:lpstr>Семестровка</vt:lpstr>
      <vt:lpstr>План ЗО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2018-09-25T13:00:18Z</dcterms:created>
  <dcterms:modified xsi:type="dcterms:W3CDTF">2024-03-04T08:22:29Z</dcterms:modified>
</cp:coreProperties>
</file>