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Кафедра\2022\Планы\2023-2024\"/>
    </mc:Choice>
  </mc:AlternateContent>
  <bookViews>
    <workbookView xWindow="0" yWindow="0" windowWidth="15360" windowHeight="5145"/>
  </bookViews>
  <sheets>
    <sheet name="Титул  заочне" sheetId="4" r:id="rId1"/>
    <sheet name="План 073 заоч проект" sheetId="1" r:id="rId2"/>
    <sheet name="План 073 заоч проект (2)" sheetId="3" state="hidden" r:id="rId3"/>
  </sheets>
  <definedNames>
    <definedName name="_xlnm._FilterDatabase" localSheetId="1" hidden="1">'План 073 заоч проект'!$W$1:$W$135</definedName>
    <definedName name="_xlnm._FilterDatabase" localSheetId="2" hidden="1">'План 073 заоч проект (2)'!$W$1:$W$148</definedName>
    <definedName name="_xlnm.Print_Area" localSheetId="1">'План 073 заоч проект'!$A$1:$AK$146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4" l="1"/>
  <c r="Q38" i="4"/>
  <c r="N38" i="4"/>
  <c r="J38" i="4"/>
  <c r="G38" i="4"/>
  <c r="E38" i="4"/>
  <c r="W37" i="4"/>
  <c r="W36" i="4"/>
  <c r="W35" i="4"/>
  <c r="W34" i="4"/>
  <c r="W38" i="4" l="1"/>
  <c r="I11" i="1"/>
  <c r="I28" i="1" s="1"/>
  <c r="I54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30" i="1"/>
  <c r="DH30" i="1"/>
  <c r="DH29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0" i="1"/>
  <c r="DG29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9" i="1"/>
  <c r="DF30" i="1"/>
  <c r="DF11" i="1"/>
  <c r="BT28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8" i="1"/>
  <c r="AV28" i="1"/>
  <c r="AX28" i="1"/>
  <c r="AY28" i="1"/>
  <c r="AZ28" i="1"/>
  <c r="BB28" i="1"/>
  <c r="BC28" i="1"/>
  <c r="BD28" i="1"/>
  <c r="BF28" i="1"/>
  <c r="BG28" i="1"/>
  <c r="BH28" i="1"/>
  <c r="BJ28" i="1"/>
  <c r="BK28" i="1"/>
  <c r="BL28" i="1"/>
  <c r="BN28" i="1"/>
  <c r="BO28" i="1"/>
  <c r="BP28" i="1"/>
  <c r="BR28" i="1"/>
  <c r="BS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T28" i="1"/>
  <c r="BM28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8" i="1"/>
  <c r="DH28" i="1"/>
  <c r="BI28" i="1"/>
  <c r="BA28" i="1"/>
  <c r="AW28" i="1"/>
  <c r="DG28" i="1"/>
  <c r="BE28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8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M58" i="1" s="1"/>
  <c r="AF57" i="1"/>
  <c r="I57" i="1"/>
  <c r="I60" i="1" s="1"/>
  <c r="H57" i="1"/>
  <c r="AF56" i="1"/>
  <c r="AH131" i="1" s="1"/>
  <c r="H56" i="1"/>
  <c r="AO54" i="1"/>
  <c r="AL54" i="1"/>
  <c r="AI54" i="1"/>
  <c r="AC54" i="1"/>
  <c r="AB54" i="1"/>
  <c r="AA54" i="1"/>
  <c r="Z54" i="1"/>
  <c r="Y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M46" i="1" s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K43" i="1"/>
  <c r="G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G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H37" i="1"/>
  <c r="M37" i="1" s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K35" i="1"/>
  <c r="G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G28" i="1" s="1"/>
  <c r="AD28" i="1" s="1"/>
  <c r="Y123" i="1" l="1"/>
  <c r="AC123" i="1"/>
  <c r="H60" i="1"/>
  <c r="AA123" i="1"/>
  <c r="H122" i="1"/>
  <c r="G123" i="1"/>
  <c r="Z123" i="1"/>
  <c r="AB123" i="1"/>
  <c r="AM28" i="1"/>
  <c r="AP28" i="1"/>
  <c r="H11" i="1"/>
  <c r="H28" i="1" s="1"/>
  <c r="M83" i="1"/>
  <c r="AG122" i="1"/>
  <c r="AM122" i="1"/>
  <c r="AH54" i="1"/>
  <c r="AN54" i="1"/>
  <c r="AQ54" i="1"/>
  <c r="H35" i="1"/>
  <c r="H43" i="1"/>
  <c r="M56" i="1"/>
  <c r="M57" i="1"/>
  <c r="M59" i="1"/>
  <c r="AF60" i="1"/>
  <c r="AJ88" i="1"/>
  <c r="H88" i="1"/>
  <c r="H123" i="1" s="1"/>
  <c r="AG88" i="1"/>
  <c r="AM88" i="1"/>
  <c r="M102" i="1"/>
  <c r="M100" i="1"/>
  <c r="M86" i="1"/>
  <c r="AP88" i="1"/>
  <c r="M77" i="1"/>
  <c r="M74" i="1"/>
  <c r="M73" i="1"/>
  <c r="M53" i="1"/>
  <c r="M51" i="1"/>
  <c r="M47" i="1"/>
  <c r="M41" i="1"/>
  <c r="M39" i="1"/>
  <c r="M38" i="1"/>
  <c r="M36" i="1"/>
  <c r="M34" i="1"/>
  <c r="M33" i="1"/>
  <c r="M32" i="1"/>
  <c r="M31" i="1"/>
  <c r="M30" i="1"/>
  <c r="AN28" i="1"/>
  <c r="AF12" i="1" s="1"/>
  <c r="AK28" i="1"/>
  <c r="AQ28" i="1"/>
  <c r="AJ54" i="1"/>
  <c r="AP54" i="1"/>
  <c r="AF33" i="1" s="1"/>
  <c r="AQ122" i="1"/>
  <c r="AF96" i="1"/>
  <c r="AF97" i="1"/>
  <c r="M27" i="1"/>
  <c r="M26" i="1"/>
  <c r="AJ28" i="1"/>
  <c r="M25" i="1"/>
  <c r="AG28" i="1"/>
  <c r="J64" i="1"/>
  <c r="M19" i="1"/>
  <c r="M17" i="1"/>
  <c r="M18" i="1"/>
  <c r="M14" i="1"/>
  <c r="M15" i="1"/>
  <c r="M13" i="1"/>
  <c r="L64" i="1"/>
  <c r="Q125" i="1"/>
  <c r="AK122" i="1"/>
  <c r="AK54" i="1"/>
  <c r="AH28" i="1"/>
  <c r="M12" i="1"/>
  <c r="M42" i="1"/>
  <c r="H40" i="1"/>
  <c r="M85" i="1"/>
  <c r="AG54" i="1"/>
  <c r="AM54" i="1"/>
  <c r="G54" i="1"/>
  <c r="K64" i="1"/>
  <c r="M44" i="1"/>
  <c r="M45" i="1"/>
  <c r="M48" i="1"/>
  <c r="M52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M54" i="1" l="1"/>
  <c r="M64" i="1" s="1"/>
  <c r="AF13" i="1"/>
  <c r="AF67" i="1"/>
  <c r="AI131" i="1" s="1"/>
  <c r="AF68" i="1"/>
  <c r="H54" i="1"/>
  <c r="H64" i="1" s="1"/>
  <c r="H124" i="1" s="1"/>
  <c r="M60" i="1"/>
  <c r="AF32" i="1"/>
  <c r="AF11" i="1"/>
  <c r="AF72" i="1"/>
  <c r="AF73" i="1"/>
  <c r="X125" i="1"/>
  <c r="S125" i="1"/>
  <c r="W125" i="1"/>
  <c r="AF31" i="1"/>
  <c r="AQ146" i="1"/>
  <c r="T125" i="1"/>
  <c r="AF10" i="1"/>
  <c r="AF14" i="1" s="1"/>
  <c r="I64" i="1"/>
  <c r="I124" i="1" s="1"/>
  <c r="M11" i="1"/>
  <c r="M28" i="1" s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4" i="1"/>
  <c r="G64" i="1"/>
  <c r="AS54" i="1"/>
  <c r="AF30" i="1"/>
  <c r="AF107" i="1"/>
  <c r="AF99" i="1"/>
  <c r="AG146" i="1"/>
  <c r="AF76" i="1" l="1"/>
  <c r="AF131" i="1"/>
  <c r="AG131" i="1"/>
  <c r="AF34" i="1"/>
  <c r="Y64" i="1"/>
  <c r="G124" i="1"/>
  <c r="W130" i="1" s="1"/>
  <c r="M123" i="1"/>
  <c r="M124" i="1" s="1"/>
  <c r="AJ131" i="1"/>
  <c r="AK131" i="1" l="1"/>
  <c r="Q130" i="1"/>
  <c r="Y130" i="1" s="1"/>
  <c r="AF101" i="3" l="1"/>
  <c r="AF101" i="1"/>
</calcChain>
</file>

<file path=xl/sharedStrings.xml><?xml version="1.0" encoding="utf-8"?>
<sst xmlns="http://schemas.openxmlformats.org/spreadsheetml/2006/main" count="1577" uniqueCount="360">
  <si>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</si>
  <si>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</si>
  <si>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</si>
  <si>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</si>
  <si>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</si>
  <si>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</si>
  <si>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</si>
  <si>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</si>
  <si>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</si>
  <si>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</si>
  <si>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</si>
  <si>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</si>
  <si>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</si>
  <si>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</si>
  <si>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</si>
  <si>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</si>
  <si>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</si>
  <si>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</si>
  <si>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</si>
  <si>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</si>
  <si>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</si>
  <si>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</si>
  <si>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</si>
  <si>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</si>
  <si>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</si>
  <si>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</si>
  <si>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</si>
  <si>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</si>
  <si>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</si>
  <si>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</si>
  <si>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</si>
  <si>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</si>
  <si>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</si>
  <si>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</si>
  <si>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</si>
  <si>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</si>
  <si>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</si>
  <si>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</si>
  <si>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</si>
  <si>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</si>
  <si>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</si>
  <si>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</si>
  <si>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</si>
  <si>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</si>
  <si>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</si>
  <si>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</si>
  <si>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</si>
  <si>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</si>
  <si>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</si>
  <si>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</si>
  <si>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</si>
  <si>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</si>
  <si>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</si>
  <si>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</si>
  <si>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</si>
  <si>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</si>
  <si>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</si>
  <si>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</si>
  <si>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</si>
  <si>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</si>
  <si>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</si>
  <si>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</si>
  <si>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</si>
  <si>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</si>
  <si>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</si>
  <si>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</si>
  <si>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</si>
  <si>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</si>
  <si>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</si>
  <si>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</si>
  <si>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</si>
  <si>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</si>
  <si>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</si>
  <si>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</si>
  <si>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</si>
  <si>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</si>
  <si>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</si>
  <si>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</si>
  <si>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</si>
  <si>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</si>
  <si>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</si>
  <si>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</si>
  <si>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</si>
  <si>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</si>
  <si>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</si>
  <si>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</si>
  <si>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</si>
  <si>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</si>
  <si>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</si>
  <si>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</si>
  <si>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</si>
  <si>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</si>
  <si>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</si>
  <si>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</si>
  <si>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</si>
  <si>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</si>
  <si>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</si>
  <si>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</si>
  <si>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</si>
  <si>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</si>
  <si>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</si>
  <si>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</si>
  <si>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</si>
  <si>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</si>
  <si>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</si>
  <si>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</si>
  <si>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</si>
  <si>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</si>
  <si>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</si>
  <si>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</si>
  <si>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</si>
  <si>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</si>
  <si>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</si>
  <si>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</si>
  <si>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</si>
  <si>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</si>
  <si>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</si>
  <si>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</si>
  <si>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</si>
  <si>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</si>
  <si>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</si>
  <si>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</si>
  <si>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</si>
  <si>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</si>
  <si>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</si>
  <si>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</si>
  <si>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</si>
  <si>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</si>
  <si>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</si>
  <si>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</si>
  <si>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</si>
  <si>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</si>
  <si>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</si>
  <si>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</si>
  <si>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</si>
  <si>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</si>
  <si>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</si>
  <si>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</si>
  <si>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</si>
  <si>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</si>
  <si>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</si>
  <si>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</si>
  <si>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</si>
  <si>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</si>
  <si>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</si>
  <si>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</si>
  <si>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</si>
  <si>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</si>
  <si>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</si>
  <si>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</si>
  <si>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</si>
  <si>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</si>
  <si>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</si>
  <si>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</si>
  <si>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</si>
  <si>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</si>
  <si>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</si>
  <si>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</si>
  <si>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</si>
  <si>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</si>
  <si>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</si>
  <si>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</si>
  <si>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</si>
  <si>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</si>
  <si>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</si>
  <si>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</si>
  <si>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</si>
  <si>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</si>
  <si>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</si>
  <si>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</si>
  <si>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</si>
  <si>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</si>
  <si>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</si>
  <si>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</si>
  <si>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</si>
  <si>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</si>
  <si>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</si>
  <si>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</si>
  <si>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</si>
  <si>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</si>
  <si>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</si>
  <si>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</si>
  <si>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</si>
  <si>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</si>
  <si>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</si>
  <si>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</si>
  <si>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</si>
  <si>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</si>
  <si>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</si>
  <si>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</si>
  <si>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</si>
  <si>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</si>
  <si>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</si>
  <si>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</si>
  <si>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</si>
  <si>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</si>
  <si>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</si>
  <si>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</si>
  <si>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</si>
  <si>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</si>
  <si>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</si>
  <si>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</si>
  <si>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</si>
  <si>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</si>
  <si>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</si>
  <si>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</si>
  <si>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</si>
  <si>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</si>
  <si>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</si>
  <si>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</si>
  <si>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</si>
  <si>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</si>
  <si>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</si>
  <si>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</si>
  <si>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</si>
  <si>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</si>
  <si>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</si>
  <si>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</si>
  <si>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</si>
  <si>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</si>
  <si>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</si>
  <si>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</si>
  <si>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</si>
  <si>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</si>
  <si>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</si>
  <si>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</si>
  <si>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</si>
  <si>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</si>
  <si>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</si>
  <si>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</si>
  <si>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</si>
  <si>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</si>
  <si>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</si>
  <si>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</si>
  <si>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</si>
  <si>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</si>
  <si>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</si>
  <si>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</si>
  <si>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</si>
  <si>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</si>
  <si>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</si>
  <si>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</si>
  <si>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</si>
  <si>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</si>
  <si>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</si>
  <si>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</si>
  <si>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</si>
  <si>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</si>
  <si>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</si>
  <si>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</si>
  <si>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</si>
  <si>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</si>
  <si>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</si>
  <si>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</si>
  <si>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</si>
  <si>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</si>
  <si>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</si>
  <si>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</si>
  <si>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</si>
  <si>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</si>
  <si>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</si>
  <si>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</si>
  <si>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</si>
  <si>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</si>
  <si>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</si>
  <si>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</si>
  <si>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</si>
  <si>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</si>
  <si>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</si>
  <si>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</si>
  <si>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</si>
  <si>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</si>
  <si>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</si>
  <si>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</si>
  <si>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</si>
  <si>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</si>
  <si>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</si>
  <si>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</si>
  <si>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</si>
  <si>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</si>
  <si>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</si>
  <si>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</si>
  <si>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</si>
  <si>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</si>
  <si>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</si>
  <si>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</si>
  <si>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</si>
  <si>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</si>
  <si>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</si>
  <si>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</si>
  <si>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</si>
  <si>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42/4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</si>
  <si>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</si>
  <si>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</si>
  <si>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</si>
  <si>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</si>
  <si>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</si>
  <si>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</si>
  <si>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</si>
  <si>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</si>
  <si>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</si>
  <si>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</si>
  <si>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</si>
  <si>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</si>
  <si>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</si>
  <si>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</si>
  <si>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</si>
  <si>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</si>
  <si>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</si>
  <si>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</si>
  <si>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</si>
  <si>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</si>
  <si>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</si>
  <si>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</si>
  <si>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</si>
  <si>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</si>
  <si>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</si>
  <si>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</si>
  <si>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</si>
  <si>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</si>
  <si>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</si>
  <si>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</si>
  <si>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</si>
  <si>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</si>
  <si>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</si>
  <si>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</si>
  <si>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</si>
  <si>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</si>
  <si>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</si>
  <si>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</si>
  <si>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</si>
  <si>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</si>
  <si>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</si>
  <si>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</si>
  <si>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</si>
  <si>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</si>
  <si>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</si>
  <si>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</si>
  <si>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</si>
  <si>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</si>
  <si>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</si>
  <si>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</si>
  <si>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</si>
  <si>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</si>
  <si>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</si>
  <si>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</si>
  <si>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</si>
  <si>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</si>
  <si>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</si>
  <si>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</si>
  <si>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</si>
  <si>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</si>
  <si>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</si>
  <si>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Виробнича 1 (ознайомча)</t>
  </si>
  <si>
    <t>Виробнича 2 (маркетингова)</t>
  </si>
  <si>
    <t>Переддипломна</t>
  </si>
  <si>
    <r>
      <t>спеціальність:</t>
    </r>
    <r>
      <rPr>
        <b/>
        <sz val="20"/>
        <rFont val="Times New Roman"/>
        <family val="1"/>
        <charset val="204"/>
      </rPr>
      <t xml:space="preserve"> 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</si>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</sst>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3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84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3" fillId="0" borderId="82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1" fillId="0" borderId="4" xfId="2" applyFont="1" applyFill="1" applyBorder="1" applyAlignment="1">
      <alignment horizontal="center" vertical="center"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37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43" fillId="0" borderId="0" xfId="0" applyFont="1" applyAlignment="1">
      <alignment horizontal="left" wrapText="1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100" workbookViewId="0">
      <selection activeCell="AO39" sqref="AO39"/>
    </sheetView>
  </sheetViews>
  <sheetFormatPr defaultColWidth="3.28515625" defaultRowHeight="15.75" x14ac:dyDescent="0.25"/>
  <cols>
    <col min="1" max="1" width="6.5703125" style="535" customWidth="1"/>
    <col min="2" max="2" width="5.140625" style="535" customWidth="1"/>
    <col min="3" max="3" width="4.42578125" style="535" customWidth="1"/>
    <col min="4" max="4" width="6.42578125" style="535" customWidth="1"/>
    <col min="5" max="5" width="4.28515625" style="535" customWidth="1"/>
    <col min="6" max="6" width="4.42578125" style="535" customWidth="1"/>
    <col min="7" max="7" width="3.7109375" style="535" customWidth="1"/>
    <col min="8" max="8" width="3.85546875" style="535" customWidth="1"/>
    <col min="9" max="9" width="4" style="535" customWidth="1"/>
    <col min="10" max="10" width="4.140625" style="535" customWidth="1"/>
    <col min="11" max="11" width="4.7109375" style="535" customWidth="1"/>
    <col min="12" max="12" width="4.85546875" style="535" customWidth="1"/>
    <col min="13" max="13" width="4" style="535" customWidth="1"/>
    <col min="14" max="14" width="5" style="535" customWidth="1"/>
    <col min="15" max="15" width="5.140625" style="535" customWidth="1"/>
    <col min="16" max="16" width="5.7109375" style="535" customWidth="1"/>
    <col min="17" max="18" width="4" style="535" customWidth="1"/>
    <col min="19" max="19" width="3.85546875" style="535" customWidth="1"/>
    <col min="20" max="20" width="4.85546875" style="535" customWidth="1"/>
    <col min="21" max="21" width="6.42578125" style="535" customWidth="1"/>
    <col min="22" max="22" width="6" style="535" customWidth="1"/>
    <col min="23" max="23" width="6.7109375" style="535" customWidth="1"/>
    <col min="24" max="24" width="6.140625" style="535" customWidth="1"/>
    <col min="25" max="25" width="7" style="535" customWidth="1"/>
    <col min="26" max="26" width="6.85546875" style="535" customWidth="1"/>
    <col min="27" max="27" width="6.7109375" style="535" customWidth="1"/>
    <col min="28" max="28" width="6" style="535" customWidth="1"/>
    <col min="29" max="29" width="7.5703125" style="535" customWidth="1"/>
    <col min="30" max="30" width="7.140625" style="535" customWidth="1"/>
    <col min="31" max="31" width="5.7109375" style="535" customWidth="1"/>
    <col min="32" max="32" width="7.42578125" style="535" customWidth="1"/>
    <col min="33" max="33" width="7" style="535" customWidth="1"/>
    <col min="34" max="34" width="7.42578125" style="535" customWidth="1"/>
    <col min="35" max="35" width="7.85546875" style="535" customWidth="1"/>
    <col min="36" max="36" width="8.140625" style="535" customWidth="1"/>
    <col min="37" max="37" width="7.85546875" style="535" customWidth="1"/>
    <col min="38" max="38" width="6.7109375" style="535" customWidth="1"/>
    <col min="39" max="39" width="6" style="535" customWidth="1"/>
    <col min="40" max="40" width="8.140625" style="535" customWidth="1"/>
    <col min="41" max="41" width="7.42578125" style="535" customWidth="1"/>
    <col min="42" max="42" width="5.140625" style="535" customWidth="1"/>
    <col min="43" max="43" width="4.5703125" style="535" customWidth="1"/>
    <col min="44" max="44" width="4.7109375" style="535" customWidth="1"/>
    <col min="45" max="45" width="3.85546875" style="535" customWidth="1"/>
    <col min="46" max="46" width="4.5703125" style="535" customWidth="1"/>
    <col min="47" max="47" width="5.42578125" style="535" customWidth="1"/>
    <col min="48" max="48" width="4.42578125" style="535" customWidth="1"/>
    <col min="49" max="49" width="6.7109375" style="535" customWidth="1"/>
    <col min="50" max="50" width="4.7109375" style="535" customWidth="1"/>
    <col min="51" max="51" width="5.42578125" style="535" customWidth="1"/>
    <col min="52" max="52" width="5.5703125" style="535" customWidth="1"/>
    <col min="53" max="53" width="4" style="535" customWidth="1"/>
    <col min="54" max="16384" width="3.28515625" style="535"/>
  </cols>
  <sheetData>
    <row r="1" spans="1:53" ht="30" x14ac:dyDescent="0.4">
      <c r="A1" s="673" t="s">
        <v>301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90" t="s">
        <v>302</v>
      </c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690"/>
      <c r="AF1" s="690"/>
      <c r="AG1" s="690"/>
      <c r="AH1" s="690"/>
      <c r="AI1" s="690"/>
      <c r="AJ1" s="690"/>
      <c r="AK1" s="690"/>
      <c r="AL1" s="690"/>
      <c r="AM1" s="690"/>
      <c r="AN1" s="534"/>
    </row>
    <row r="2" spans="1:53" ht="30" x14ac:dyDescent="0.4">
      <c r="A2" s="673" t="s">
        <v>303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</row>
    <row r="3" spans="1:53" ht="30.75" x14ac:dyDescent="0.45">
      <c r="A3" s="673" t="s">
        <v>304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91" t="s">
        <v>305</v>
      </c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691"/>
      <c r="AL3" s="691"/>
      <c r="AM3" s="691"/>
      <c r="AN3" s="692" t="s">
        <v>358</v>
      </c>
      <c r="AO3" s="692"/>
      <c r="AP3" s="692"/>
      <c r="AQ3" s="692"/>
      <c r="AR3" s="692"/>
      <c r="AS3" s="692"/>
      <c r="AT3" s="692"/>
      <c r="AU3" s="692"/>
      <c r="AV3" s="692"/>
      <c r="AW3" s="692"/>
      <c r="AX3" s="692"/>
      <c r="AY3" s="692"/>
      <c r="AZ3" s="692"/>
      <c r="BA3" s="692"/>
    </row>
    <row r="4" spans="1:53" ht="30.75" x14ac:dyDescent="0.45">
      <c r="A4" s="693" t="s">
        <v>306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</row>
    <row r="5" spans="1:53" ht="27.75" x14ac:dyDescent="0.4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671" t="s">
        <v>307</v>
      </c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2"/>
      <c r="AG5" s="672"/>
      <c r="AH5" s="672"/>
      <c r="AI5" s="672"/>
      <c r="AJ5" s="672"/>
      <c r="AK5" s="672"/>
      <c r="AL5" s="672"/>
      <c r="AM5" s="672"/>
    </row>
    <row r="6" spans="1:53" s="540" customFormat="1" ht="27.75" x14ac:dyDescent="0.4">
      <c r="A6" s="673" t="s">
        <v>308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674"/>
      <c r="AP6" s="674"/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4"/>
    </row>
    <row r="7" spans="1:53" s="540" customFormat="1" ht="27.75" x14ac:dyDescent="0.4">
      <c r="A7" s="673" t="s">
        <v>309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5" t="s">
        <v>310</v>
      </c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5"/>
      <c r="AK7" s="675"/>
      <c r="AL7" s="675"/>
      <c r="AM7" s="541"/>
      <c r="AN7" s="676" t="s">
        <v>311</v>
      </c>
      <c r="AO7" s="677"/>
      <c r="AP7" s="677"/>
      <c r="AQ7" s="677"/>
      <c r="AR7" s="677"/>
      <c r="AS7" s="677"/>
      <c r="AT7" s="677"/>
      <c r="AU7" s="677"/>
      <c r="AV7" s="677"/>
      <c r="AW7" s="677"/>
      <c r="AX7" s="677"/>
      <c r="AY7" s="677"/>
      <c r="AZ7" s="677"/>
      <c r="BA7" s="677"/>
    </row>
    <row r="8" spans="1:53" s="540" customFormat="1" ht="26.25" x14ac:dyDescent="0.4">
      <c r="P8" s="675" t="s">
        <v>312</v>
      </c>
      <c r="Q8" s="675"/>
      <c r="R8" s="675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  <c r="AI8" s="675"/>
      <c r="AJ8" s="675"/>
      <c r="AK8" s="675"/>
      <c r="AL8" s="675"/>
      <c r="AM8" s="541"/>
      <c r="AN8" s="694" t="s">
        <v>313</v>
      </c>
      <c r="AO8" s="694"/>
      <c r="AP8" s="694"/>
      <c r="AQ8" s="694"/>
      <c r="AR8" s="694"/>
      <c r="AS8" s="694"/>
      <c r="AT8" s="694"/>
      <c r="AU8" s="694"/>
      <c r="AV8" s="694"/>
      <c r="AW8" s="694"/>
      <c r="AX8" s="694"/>
      <c r="AY8" s="694"/>
      <c r="AZ8" s="694"/>
      <c r="BA8" s="694"/>
    </row>
    <row r="9" spans="1:53" s="540" customFormat="1" ht="26.25" x14ac:dyDescent="0.4">
      <c r="P9" s="675" t="s">
        <v>356</v>
      </c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5"/>
      <c r="AK9" s="675"/>
      <c r="AL9" s="675"/>
      <c r="AM9" s="541"/>
      <c r="AN9" s="694"/>
      <c r="AO9" s="694"/>
      <c r="AP9" s="694"/>
      <c r="AQ9" s="694"/>
      <c r="AR9" s="694"/>
      <c r="AS9" s="694"/>
      <c r="AT9" s="694"/>
      <c r="AU9" s="694"/>
      <c r="AV9" s="694"/>
      <c r="AW9" s="694"/>
      <c r="AX9" s="694"/>
      <c r="AY9" s="694"/>
      <c r="AZ9" s="694"/>
      <c r="BA9" s="694"/>
    </row>
    <row r="10" spans="1:53" s="540" customFormat="1" ht="26.25" x14ac:dyDescent="0.4">
      <c r="P10" s="669" t="s">
        <v>314</v>
      </c>
      <c r="Q10" s="669"/>
      <c r="R10" s="669"/>
      <c r="S10" s="669"/>
      <c r="T10" s="669"/>
      <c r="U10" s="669"/>
      <c r="V10" s="669"/>
      <c r="W10" s="669"/>
      <c r="X10" s="669"/>
      <c r="Y10" s="669"/>
      <c r="Z10" s="669"/>
      <c r="AA10" s="669"/>
      <c r="AB10" s="669"/>
      <c r="AC10" s="669"/>
      <c r="AD10" s="669"/>
      <c r="AE10" s="669"/>
      <c r="AF10" s="669"/>
      <c r="AG10" s="669"/>
      <c r="AH10" s="669"/>
      <c r="AI10" s="669"/>
      <c r="AJ10" s="669"/>
      <c r="AK10" s="669"/>
      <c r="AL10" s="695"/>
      <c r="AM10" s="695"/>
      <c r="AN10" s="694"/>
      <c r="AO10" s="694"/>
      <c r="AP10" s="694"/>
      <c r="AQ10" s="694"/>
      <c r="AR10" s="694"/>
      <c r="AS10" s="694"/>
      <c r="AT10" s="694"/>
      <c r="AU10" s="694"/>
      <c r="AV10" s="694"/>
      <c r="AW10" s="694"/>
      <c r="AX10" s="694"/>
      <c r="AY10" s="694"/>
      <c r="AZ10" s="694"/>
      <c r="BA10" s="694"/>
    </row>
    <row r="11" spans="1:53" s="540" customFormat="1" ht="26.25" x14ac:dyDescent="0.4">
      <c r="P11" s="669" t="s">
        <v>357</v>
      </c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</row>
    <row r="12" spans="1:53" s="540" customFormat="1" ht="26.25" x14ac:dyDescent="0.4"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4"/>
      <c r="AM12" s="544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</row>
    <row r="13" spans="1:53" s="540" customFormat="1" ht="26.25" x14ac:dyDescent="0.4"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4"/>
      <c r="AM13" s="544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</row>
    <row r="14" spans="1:53" s="540" customFormat="1" ht="18.75" x14ac:dyDescent="0.3"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</row>
    <row r="15" spans="1:53" s="540" customFormat="1" ht="22.5" x14ac:dyDescent="0.3">
      <c r="A15" s="670" t="s">
        <v>315</v>
      </c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</row>
    <row r="16" spans="1:53" s="540" customFormat="1" ht="19.5" thickBot="1" x14ac:dyDescent="0.35">
      <c r="A16" s="546"/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  <c r="AY16" s="546"/>
      <c r="AZ16" s="546"/>
      <c r="BA16" s="546"/>
    </row>
    <row r="17" spans="1:53" x14ac:dyDescent="0.25">
      <c r="A17" s="688" t="s">
        <v>316</v>
      </c>
      <c r="B17" s="681" t="s">
        <v>317</v>
      </c>
      <c r="C17" s="682"/>
      <c r="D17" s="682"/>
      <c r="E17" s="683"/>
      <c r="F17" s="681" t="s">
        <v>318</v>
      </c>
      <c r="G17" s="682"/>
      <c r="H17" s="682"/>
      <c r="I17" s="683"/>
      <c r="J17" s="678" t="s">
        <v>319</v>
      </c>
      <c r="K17" s="679"/>
      <c r="L17" s="679"/>
      <c r="M17" s="679"/>
      <c r="N17" s="678" t="s">
        <v>320</v>
      </c>
      <c r="O17" s="679"/>
      <c r="P17" s="679"/>
      <c r="Q17" s="679"/>
      <c r="R17" s="680"/>
      <c r="S17" s="678" t="s">
        <v>321</v>
      </c>
      <c r="T17" s="684"/>
      <c r="U17" s="684"/>
      <c r="V17" s="684"/>
      <c r="W17" s="680"/>
      <c r="X17" s="678" t="s">
        <v>322</v>
      </c>
      <c r="Y17" s="679"/>
      <c r="Z17" s="679"/>
      <c r="AA17" s="680"/>
      <c r="AB17" s="681" t="s">
        <v>323</v>
      </c>
      <c r="AC17" s="682"/>
      <c r="AD17" s="682"/>
      <c r="AE17" s="683"/>
      <c r="AF17" s="681" t="s">
        <v>324</v>
      </c>
      <c r="AG17" s="682"/>
      <c r="AH17" s="682"/>
      <c r="AI17" s="683"/>
      <c r="AJ17" s="678" t="s">
        <v>325</v>
      </c>
      <c r="AK17" s="684"/>
      <c r="AL17" s="684"/>
      <c r="AM17" s="684"/>
      <c r="AN17" s="680"/>
      <c r="AO17" s="678" t="s">
        <v>326</v>
      </c>
      <c r="AP17" s="679"/>
      <c r="AQ17" s="679"/>
      <c r="AR17" s="679"/>
      <c r="AS17" s="685" t="s">
        <v>327</v>
      </c>
      <c r="AT17" s="686"/>
      <c r="AU17" s="686"/>
      <c r="AV17" s="686"/>
      <c r="AW17" s="687"/>
      <c r="AX17" s="678" t="s">
        <v>328</v>
      </c>
      <c r="AY17" s="679"/>
      <c r="AZ17" s="679"/>
      <c r="BA17" s="680"/>
    </row>
    <row r="18" spans="1:53" s="551" customFormat="1" ht="16.5" thickBot="1" x14ac:dyDescent="0.3">
      <c r="A18" s="689"/>
      <c r="B18" s="547">
        <v>1</v>
      </c>
      <c r="C18" s="548">
        <v>2</v>
      </c>
      <c r="D18" s="548">
        <v>3</v>
      </c>
      <c r="E18" s="549">
        <v>4</v>
      </c>
      <c r="F18" s="547">
        <v>5</v>
      </c>
      <c r="G18" s="548">
        <v>6</v>
      </c>
      <c r="H18" s="548">
        <v>7</v>
      </c>
      <c r="I18" s="549">
        <v>8</v>
      </c>
      <c r="J18" s="547">
        <v>9</v>
      </c>
      <c r="K18" s="548">
        <v>10</v>
      </c>
      <c r="L18" s="548">
        <v>11</v>
      </c>
      <c r="M18" s="550">
        <v>12</v>
      </c>
      <c r="N18" s="547">
        <v>13</v>
      </c>
      <c r="O18" s="548">
        <v>14</v>
      </c>
      <c r="P18" s="548">
        <v>15</v>
      </c>
      <c r="Q18" s="548">
        <v>16</v>
      </c>
      <c r="R18" s="549">
        <v>17</v>
      </c>
      <c r="S18" s="547">
        <v>18</v>
      </c>
      <c r="T18" s="548">
        <v>19</v>
      </c>
      <c r="U18" s="548">
        <v>20</v>
      </c>
      <c r="V18" s="548">
        <v>21</v>
      </c>
      <c r="W18" s="549">
        <v>22</v>
      </c>
      <c r="X18" s="547">
        <v>23</v>
      </c>
      <c r="Y18" s="548">
        <v>24</v>
      </c>
      <c r="Z18" s="548">
        <v>25</v>
      </c>
      <c r="AA18" s="549">
        <v>26</v>
      </c>
      <c r="AB18" s="547">
        <v>27</v>
      </c>
      <c r="AC18" s="548">
        <v>28</v>
      </c>
      <c r="AD18" s="548">
        <v>29</v>
      </c>
      <c r="AE18" s="549">
        <v>30</v>
      </c>
      <c r="AF18" s="547">
        <v>31</v>
      </c>
      <c r="AG18" s="548">
        <v>32</v>
      </c>
      <c r="AH18" s="548">
        <v>33</v>
      </c>
      <c r="AI18" s="549">
        <v>34</v>
      </c>
      <c r="AJ18" s="547">
        <v>35</v>
      </c>
      <c r="AK18" s="548">
        <v>36</v>
      </c>
      <c r="AL18" s="548">
        <v>37</v>
      </c>
      <c r="AM18" s="548">
        <v>38</v>
      </c>
      <c r="AN18" s="549">
        <v>39</v>
      </c>
      <c r="AO18" s="547">
        <v>40</v>
      </c>
      <c r="AP18" s="548">
        <v>41</v>
      </c>
      <c r="AQ18" s="548">
        <v>42</v>
      </c>
      <c r="AR18" s="550">
        <v>43</v>
      </c>
      <c r="AS18" s="547">
        <v>44</v>
      </c>
      <c r="AT18" s="548">
        <v>45</v>
      </c>
      <c r="AU18" s="548">
        <v>46</v>
      </c>
      <c r="AV18" s="548">
        <v>47</v>
      </c>
      <c r="AW18" s="549">
        <v>48</v>
      </c>
      <c r="AX18" s="547">
        <v>49</v>
      </c>
      <c r="AY18" s="548">
        <v>50</v>
      </c>
      <c r="AZ18" s="548">
        <v>51</v>
      </c>
      <c r="BA18" s="549">
        <v>52</v>
      </c>
    </row>
    <row r="19" spans="1:53" ht="19.5" thickBot="1" x14ac:dyDescent="0.35">
      <c r="A19" s="552">
        <v>1</v>
      </c>
      <c r="B19" s="553" t="s">
        <v>329</v>
      </c>
      <c r="C19" s="148" t="s">
        <v>330</v>
      </c>
      <c r="D19" s="149" t="s">
        <v>330</v>
      </c>
      <c r="E19" s="149" t="s">
        <v>330</v>
      </c>
      <c r="F19" s="554" t="s">
        <v>330</v>
      </c>
      <c r="G19" s="148" t="s">
        <v>330</v>
      </c>
      <c r="H19" s="149" t="s">
        <v>330</v>
      </c>
      <c r="I19" s="149" t="s">
        <v>330</v>
      </c>
      <c r="J19" s="554" t="s">
        <v>330</v>
      </c>
      <c r="K19" s="148" t="s">
        <v>330</v>
      </c>
      <c r="L19" s="149" t="s">
        <v>330</v>
      </c>
      <c r="M19" s="148" t="s">
        <v>330</v>
      </c>
      <c r="N19" s="149" t="s">
        <v>330</v>
      </c>
      <c r="O19" s="149" t="s">
        <v>330</v>
      </c>
      <c r="P19" s="554" t="s">
        <v>330</v>
      </c>
      <c r="Q19" s="555" t="s">
        <v>331</v>
      </c>
      <c r="R19" s="556" t="s">
        <v>329</v>
      </c>
      <c r="S19" s="557" t="s">
        <v>332</v>
      </c>
      <c r="T19" s="558" t="s">
        <v>332</v>
      </c>
      <c r="U19" s="148" t="s">
        <v>330</v>
      </c>
      <c r="V19" s="149" t="s">
        <v>330</v>
      </c>
      <c r="W19" s="149" t="s">
        <v>330</v>
      </c>
      <c r="X19" s="554" t="s">
        <v>330</v>
      </c>
      <c r="Y19" s="148" t="s">
        <v>330</v>
      </c>
      <c r="Z19" s="149" t="s">
        <v>330</v>
      </c>
      <c r="AA19" s="149" t="s">
        <v>330</v>
      </c>
      <c r="AB19" s="554" t="s">
        <v>330</v>
      </c>
      <c r="AC19" s="148" t="s">
        <v>330</v>
      </c>
      <c r="AD19" s="149" t="s">
        <v>330</v>
      </c>
      <c r="AE19" s="149" t="s">
        <v>330</v>
      </c>
      <c r="AF19" s="554" t="s">
        <v>330</v>
      </c>
      <c r="AG19" s="148" t="s">
        <v>330</v>
      </c>
      <c r="AH19" s="149" t="s">
        <v>330</v>
      </c>
      <c r="AI19" s="149" t="s">
        <v>330</v>
      </c>
      <c r="AJ19" s="554" t="s">
        <v>330</v>
      </c>
      <c r="AK19" s="148" t="s">
        <v>330</v>
      </c>
      <c r="AL19" s="149" t="s">
        <v>330</v>
      </c>
      <c r="AM19" s="148" t="s">
        <v>330</v>
      </c>
      <c r="AN19" s="149" t="s">
        <v>330</v>
      </c>
      <c r="AO19" s="149" t="s">
        <v>330</v>
      </c>
      <c r="AP19" s="554" t="s">
        <v>330</v>
      </c>
      <c r="AQ19" s="558" t="s">
        <v>331</v>
      </c>
      <c r="AR19" s="559" t="s">
        <v>333</v>
      </c>
      <c r="AS19" s="560" t="s">
        <v>332</v>
      </c>
      <c r="AT19" s="558" t="s">
        <v>332</v>
      </c>
      <c r="AU19" s="558" t="s">
        <v>332</v>
      </c>
      <c r="AV19" s="561" t="s">
        <v>332</v>
      </c>
      <c r="AW19" s="557" t="s">
        <v>332</v>
      </c>
      <c r="AX19" s="558" t="s">
        <v>332</v>
      </c>
      <c r="AY19" s="558" t="s">
        <v>332</v>
      </c>
      <c r="AZ19" s="558" t="s">
        <v>332</v>
      </c>
      <c r="BA19" s="559" t="s">
        <v>332</v>
      </c>
    </row>
    <row r="20" spans="1:53" ht="19.5" thickBot="1" x14ac:dyDescent="0.35">
      <c r="A20" s="562">
        <v>2</v>
      </c>
      <c r="B20" s="553" t="s">
        <v>329</v>
      </c>
      <c r="C20" s="148" t="s">
        <v>330</v>
      </c>
      <c r="D20" s="149" t="s">
        <v>330</v>
      </c>
      <c r="E20" s="149" t="s">
        <v>330</v>
      </c>
      <c r="F20" s="554" t="s">
        <v>330</v>
      </c>
      <c r="G20" s="148" t="s">
        <v>330</v>
      </c>
      <c r="H20" s="149" t="s">
        <v>330</v>
      </c>
      <c r="I20" s="149" t="s">
        <v>330</v>
      </c>
      <c r="J20" s="554" t="s">
        <v>330</v>
      </c>
      <c r="K20" s="148" t="s">
        <v>330</v>
      </c>
      <c r="L20" s="149" t="s">
        <v>330</v>
      </c>
      <c r="M20" s="148" t="s">
        <v>330</v>
      </c>
      <c r="N20" s="149" t="s">
        <v>330</v>
      </c>
      <c r="O20" s="149" t="s">
        <v>330</v>
      </c>
      <c r="P20" s="554" t="s">
        <v>330</v>
      </c>
      <c r="Q20" s="555" t="s">
        <v>331</v>
      </c>
      <c r="R20" s="556" t="s">
        <v>329</v>
      </c>
      <c r="S20" s="557" t="s">
        <v>332</v>
      </c>
      <c r="T20" s="558" t="s">
        <v>332</v>
      </c>
      <c r="U20" s="148" t="s">
        <v>330</v>
      </c>
      <c r="V20" s="149" t="s">
        <v>330</v>
      </c>
      <c r="W20" s="149" t="s">
        <v>330</v>
      </c>
      <c r="X20" s="554" t="s">
        <v>330</v>
      </c>
      <c r="Y20" s="148" t="s">
        <v>330</v>
      </c>
      <c r="Z20" s="149" t="s">
        <v>330</v>
      </c>
      <c r="AA20" s="149" t="s">
        <v>330</v>
      </c>
      <c r="AB20" s="554" t="s">
        <v>330</v>
      </c>
      <c r="AC20" s="148" t="s">
        <v>330</v>
      </c>
      <c r="AD20" s="149" t="s">
        <v>330</v>
      </c>
      <c r="AE20" s="149" t="s">
        <v>330</v>
      </c>
      <c r="AF20" s="554" t="s">
        <v>330</v>
      </c>
      <c r="AG20" s="148" t="s">
        <v>330</v>
      </c>
      <c r="AH20" s="149" t="s">
        <v>330</v>
      </c>
      <c r="AI20" s="149" t="s">
        <v>330</v>
      </c>
      <c r="AJ20" s="554" t="s">
        <v>330</v>
      </c>
      <c r="AK20" s="148" t="s">
        <v>330</v>
      </c>
      <c r="AL20" s="149" t="s">
        <v>330</v>
      </c>
      <c r="AM20" s="148" t="s">
        <v>330</v>
      </c>
      <c r="AN20" s="149" t="s">
        <v>330</v>
      </c>
      <c r="AO20" s="149" t="s">
        <v>330</v>
      </c>
      <c r="AP20" s="554" t="s">
        <v>330</v>
      </c>
      <c r="AQ20" s="558" t="s">
        <v>331</v>
      </c>
      <c r="AR20" s="559" t="s">
        <v>333</v>
      </c>
      <c r="AS20" s="560" t="s">
        <v>332</v>
      </c>
      <c r="AT20" s="558" t="s">
        <v>332</v>
      </c>
      <c r="AU20" s="558" t="s">
        <v>332</v>
      </c>
      <c r="AV20" s="561" t="s">
        <v>332</v>
      </c>
      <c r="AW20" s="557" t="s">
        <v>332</v>
      </c>
      <c r="AX20" s="558" t="s">
        <v>332</v>
      </c>
      <c r="AY20" s="558" t="s">
        <v>332</v>
      </c>
      <c r="AZ20" s="558" t="s">
        <v>332</v>
      </c>
      <c r="BA20" s="559" t="s">
        <v>332</v>
      </c>
    </row>
    <row r="21" spans="1:53" ht="19.5" thickBot="1" x14ac:dyDescent="0.35">
      <c r="A21" s="562">
        <v>3</v>
      </c>
      <c r="B21" s="553" t="s">
        <v>329</v>
      </c>
      <c r="C21" s="148" t="s">
        <v>330</v>
      </c>
      <c r="D21" s="149" t="s">
        <v>330</v>
      </c>
      <c r="E21" s="149" t="s">
        <v>330</v>
      </c>
      <c r="F21" s="554" t="s">
        <v>330</v>
      </c>
      <c r="G21" s="148" t="s">
        <v>330</v>
      </c>
      <c r="H21" s="149" t="s">
        <v>330</v>
      </c>
      <c r="I21" s="149" t="s">
        <v>330</v>
      </c>
      <c r="J21" s="554" t="s">
        <v>330</v>
      </c>
      <c r="K21" s="148" t="s">
        <v>330</v>
      </c>
      <c r="L21" s="149" t="s">
        <v>330</v>
      </c>
      <c r="M21" s="148" t="s">
        <v>330</v>
      </c>
      <c r="N21" s="149" t="s">
        <v>330</v>
      </c>
      <c r="O21" s="149" t="s">
        <v>330</v>
      </c>
      <c r="P21" s="554" t="s">
        <v>330</v>
      </c>
      <c r="Q21" s="555" t="s">
        <v>331</v>
      </c>
      <c r="R21" s="556" t="s">
        <v>329</v>
      </c>
      <c r="S21" s="557" t="s">
        <v>332</v>
      </c>
      <c r="T21" s="558" t="s">
        <v>332</v>
      </c>
      <c r="U21" s="148" t="s">
        <v>330</v>
      </c>
      <c r="V21" s="149" t="s">
        <v>330</v>
      </c>
      <c r="W21" s="149" t="s">
        <v>330</v>
      </c>
      <c r="X21" s="554" t="s">
        <v>330</v>
      </c>
      <c r="Y21" s="148" t="s">
        <v>330</v>
      </c>
      <c r="Z21" s="149" t="s">
        <v>330</v>
      </c>
      <c r="AA21" s="149" t="s">
        <v>330</v>
      </c>
      <c r="AB21" s="554" t="s">
        <v>330</v>
      </c>
      <c r="AC21" s="148" t="s">
        <v>330</v>
      </c>
      <c r="AD21" s="149" t="s">
        <v>330</v>
      </c>
      <c r="AE21" s="149" t="s">
        <v>330</v>
      </c>
      <c r="AF21" s="554" t="s">
        <v>330</v>
      </c>
      <c r="AG21" s="148" t="s">
        <v>330</v>
      </c>
      <c r="AH21" s="149" t="s">
        <v>330</v>
      </c>
      <c r="AI21" s="149" t="s">
        <v>330</v>
      </c>
      <c r="AJ21" s="554" t="s">
        <v>330</v>
      </c>
      <c r="AK21" s="148" t="s">
        <v>330</v>
      </c>
      <c r="AL21" s="149" t="s">
        <v>330</v>
      </c>
      <c r="AM21" s="148" t="s">
        <v>330</v>
      </c>
      <c r="AN21" s="149" t="s">
        <v>330</v>
      </c>
      <c r="AO21" s="149" t="s">
        <v>330</v>
      </c>
      <c r="AP21" s="554" t="s">
        <v>330</v>
      </c>
      <c r="AQ21" s="558" t="s">
        <v>331</v>
      </c>
      <c r="AR21" s="559" t="s">
        <v>333</v>
      </c>
      <c r="AS21" s="560" t="s">
        <v>332</v>
      </c>
      <c r="AT21" s="558" t="s">
        <v>332</v>
      </c>
      <c r="AU21" s="558" t="s">
        <v>332</v>
      </c>
      <c r="AV21" s="561" t="s">
        <v>332</v>
      </c>
      <c r="AW21" s="557" t="s">
        <v>332</v>
      </c>
      <c r="AX21" s="558" t="s">
        <v>332</v>
      </c>
      <c r="AY21" s="558" t="s">
        <v>332</v>
      </c>
      <c r="AZ21" s="558" t="s">
        <v>332</v>
      </c>
      <c r="BA21" s="559" t="s">
        <v>332</v>
      </c>
    </row>
    <row r="22" spans="1:53" ht="19.5" thickBot="1" x14ac:dyDescent="0.35">
      <c r="A22" s="563">
        <v>4</v>
      </c>
      <c r="B22" s="553" t="s">
        <v>329</v>
      </c>
      <c r="C22" s="148" t="s">
        <v>330</v>
      </c>
      <c r="D22" s="149" t="s">
        <v>330</v>
      </c>
      <c r="E22" s="149" t="s">
        <v>330</v>
      </c>
      <c r="F22" s="554" t="s">
        <v>330</v>
      </c>
      <c r="G22" s="148" t="s">
        <v>330</v>
      </c>
      <c r="H22" s="149" t="s">
        <v>330</v>
      </c>
      <c r="I22" s="149" t="s">
        <v>330</v>
      </c>
      <c r="J22" s="554" t="s">
        <v>330</v>
      </c>
      <c r="K22" s="148" t="s">
        <v>330</v>
      </c>
      <c r="L22" s="149" t="s">
        <v>330</v>
      </c>
      <c r="M22" s="148" t="s">
        <v>330</v>
      </c>
      <c r="N22" s="149" t="s">
        <v>330</v>
      </c>
      <c r="O22" s="149" t="s">
        <v>330</v>
      </c>
      <c r="P22" s="554" t="s">
        <v>330</v>
      </c>
      <c r="Q22" s="555" t="s">
        <v>331</v>
      </c>
      <c r="R22" s="556" t="s">
        <v>329</v>
      </c>
      <c r="S22" s="557" t="s">
        <v>332</v>
      </c>
      <c r="T22" s="558" t="s">
        <v>332</v>
      </c>
      <c r="U22" s="148" t="s">
        <v>330</v>
      </c>
      <c r="V22" s="149" t="s">
        <v>330</v>
      </c>
      <c r="W22" s="149" t="s">
        <v>330</v>
      </c>
      <c r="X22" s="554" t="s">
        <v>330</v>
      </c>
      <c r="Y22" s="148" t="s">
        <v>330</v>
      </c>
      <c r="Z22" s="149" t="s">
        <v>330</v>
      </c>
      <c r="AA22" s="149" t="s">
        <v>330</v>
      </c>
      <c r="AB22" s="554" t="s">
        <v>330</v>
      </c>
      <c r="AC22" s="148" t="s">
        <v>330</v>
      </c>
      <c r="AD22" s="149" t="s">
        <v>330</v>
      </c>
      <c r="AE22" s="149" t="s">
        <v>330</v>
      </c>
      <c r="AF22" s="554" t="s">
        <v>330</v>
      </c>
      <c r="AG22" s="148" t="s">
        <v>330</v>
      </c>
      <c r="AH22" s="148" t="s">
        <v>330</v>
      </c>
      <c r="AI22" s="148" t="s">
        <v>330</v>
      </c>
      <c r="AJ22" s="148" t="s">
        <v>330</v>
      </c>
      <c r="AK22" s="148" t="s">
        <v>330</v>
      </c>
      <c r="AL22" s="564" t="s">
        <v>334</v>
      </c>
      <c r="AM22" s="564" t="s">
        <v>331</v>
      </c>
      <c r="AN22" s="565" t="s">
        <v>335</v>
      </c>
      <c r="AO22" s="566" t="s">
        <v>335</v>
      </c>
      <c r="AP22" s="564" t="s">
        <v>336</v>
      </c>
      <c r="AQ22" s="564" t="s">
        <v>336</v>
      </c>
      <c r="AR22" s="565"/>
      <c r="AS22" s="635"/>
      <c r="AT22" s="636"/>
      <c r="AU22" s="636"/>
      <c r="AV22" s="636"/>
      <c r="AW22" s="637"/>
      <c r="AX22" s="567"/>
      <c r="AY22" s="568"/>
      <c r="AZ22" s="568"/>
      <c r="BA22" s="569"/>
    </row>
    <row r="23" spans="1:53" ht="18.75" x14ac:dyDescent="0.3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2"/>
      <c r="AG23" s="572"/>
      <c r="AH23" s="572"/>
      <c r="AI23" s="572"/>
      <c r="AJ23" s="571"/>
      <c r="AK23" s="571"/>
      <c r="AL23" s="571"/>
      <c r="AM23" s="571"/>
      <c r="AN23" s="571"/>
      <c r="AO23" s="571"/>
      <c r="AP23" s="571"/>
      <c r="AQ23" s="571"/>
      <c r="AR23" s="571"/>
      <c r="AS23" s="573"/>
      <c r="AT23" s="574"/>
      <c r="AU23" s="574"/>
      <c r="AV23" s="574"/>
      <c r="AW23" s="574"/>
      <c r="AX23" s="574"/>
      <c r="AY23" s="574"/>
      <c r="AZ23" s="574"/>
      <c r="BA23" s="574"/>
    </row>
    <row r="24" spans="1:53" ht="18.75" x14ac:dyDescent="0.3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2"/>
      <c r="AH24" s="572"/>
      <c r="AI24" s="572"/>
      <c r="AJ24" s="571"/>
      <c r="AK24" s="571"/>
      <c r="AL24" s="571"/>
      <c r="AM24" s="571"/>
      <c r="AN24" s="571"/>
      <c r="AO24" s="571"/>
      <c r="AP24" s="571"/>
      <c r="AQ24" s="571"/>
      <c r="AR24" s="571"/>
      <c r="AS24" s="573"/>
      <c r="AT24" s="574"/>
      <c r="AU24" s="574"/>
      <c r="AV24" s="574"/>
      <c r="AW24" s="574"/>
      <c r="AX24" s="574"/>
      <c r="AY24" s="574"/>
      <c r="AZ24" s="574"/>
      <c r="BA24" s="574"/>
    </row>
    <row r="25" spans="1:53" ht="18.75" x14ac:dyDescent="0.3">
      <c r="A25" s="570"/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2"/>
      <c r="AG25" s="572"/>
      <c r="AH25" s="572"/>
      <c r="AI25" s="572"/>
      <c r="AJ25" s="571"/>
      <c r="AK25" s="571"/>
      <c r="AL25" s="571"/>
      <c r="AM25" s="571"/>
      <c r="AN25" s="571"/>
      <c r="AO25" s="571"/>
      <c r="AP25" s="571"/>
      <c r="AQ25" s="571"/>
      <c r="AR25" s="571"/>
      <c r="AS25" s="573"/>
      <c r="AT25" s="574"/>
      <c r="AU25" s="574"/>
      <c r="AV25" s="574"/>
      <c r="AW25" s="574"/>
      <c r="AX25" s="574"/>
      <c r="AY25" s="574"/>
      <c r="AZ25" s="574"/>
      <c r="BA25" s="574"/>
    </row>
    <row r="26" spans="1:53" x14ac:dyDescent="0.25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 t="s">
        <v>246</v>
      </c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</row>
    <row r="27" spans="1:53" s="575" customFormat="1" ht="20.25" x14ac:dyDescent="0.3">
      <c r="A27" s="638" t="s">
        <v>337</v>
      </c>
      <c r="B27" s="638"/>
      <c r="C27" s="638"/>
      <c r="D27" s="638"/>
      <c r="E27" s="638"/>
      <c r="F27" s="638"/>
      <c r="G27" s="638"/>
      <c r="H27" s="638"/>
      <c r="I27" s="638"/>
      <c r="J27" s="639"/>
      <c r="K27" s="639"/>
      <c r="L27" s="639"/>
      <c r="M27" s="639"/>
      <c r="N27" s="639"/>
      <c r="O27" s="639"/>
      <c r="P27" s="639"/>
      <c r="Q27" s="639"/>
      <c r="R27" s="639"/>
      <c r="S27" s="639"/>
      <c r="T27" s="639"/>
      <c r="U27" s="639"/>
      <c r="V27" s="639"/>
      <c r="W27" s="639"/>
      <c r="X27" s="639"/>
      <c r="Y27" s="639"/>
      <c r="Z27" s="639"/>
      <c r="AA27" s="639"/>
      <c r="AB27" s="639"/>
      <c r="AC27" s="639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39"/>
      <c r="AO27" s="639"/>
      <c r="AP27" s="639"/>
      <c r="AQ27" s="639"/>
      <c r="AR27" s="639"/>
      <c r="AS27" s="639"/>
      <c r="AT27" s="639"/>
      <c r="AU27" s="639"/>
      <c r="AV27" s="576"/>
      <c r="AW27" s="576"/>
      <c r="AX27" s="576"/>
      <c r="AY27" s="576"/>
      <c r="AZ27" s="576"/>
      <c r="BA27" s="535"/>
    </row>
    <row r="28" spans="1:53" x14ac:dyDescent="0.25">
      <c r="AV28" s="576"/>
      <c r="AW28" s="576"/>
      <c r="AX28" s="576"/>
      <c r="AY28" s="576"/>
      <c r="AZ28" s="576"/>
    </row>
    <row r="29" spans="1:53" ht="20.25" x14ac:dyDescent="0.3">
      <c r="A29" s="577" t="s">
        <v>338</v>
      </c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  <c r="W29" s="578"/>
      <c r="X29" s="578"/>
      <c r="Y29" s="578"/>
      <c r="Z29" s="578"/>
      <c r="AA29" s="640" t="s">
        <v>339</v>
      </c>
      <c r="AB29" s="640"/>
      <c r="AC29" s="640"/>
      <c r="AD29" s="640"/>
      <c r="AE29" s="640"/>
      <c r="AF29" s="640"/>
      <c r="AG29" s="640"/>
      <c r="AH29" s="640"/>
      <c r="AI29" s="640"/>
      <c r="AJ29" s="640"/>
      <c r="AK29" s="640"/>
      <c r="AL29" s="640"/>
      <c r="AM29" s="640"/>
      <c r="AN29" s="577"/>
      <c r="AO29" s="640" t="s">
        <v>340</v>
      </c>
      <c r="AP29" s="640"/>
      <c r="AQ29" s="640"/>
      <c r="AR29" s="640"/>
      <c r="AS29" s="640"/>
      <c r="AT29" s="640"/>
      <c r="AU29" s="640"/>
      <c r="AV29" s="640"/>
      <c r="AW29" s="640"/>
      <c r="AX29" s="640"/>
      <c r="AY29" s="640"/>
      <c r="AZ29" s="640"/>
      <c r="BA29" s="640"/>
    </row>
    <row r="30" spans="1:53" ht="18.75" x14ac:dyDescent="0.3">
      <c r="A30" s="579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580"/>
      <c r="AG30" s="580"/>
      <c r="AH30" s="580"/>
      <c r="AI30" s="580"/>
      <c r="AJ30" s="580"/>
      <c r="AK30" s="580"/>
      <c r="AL30" s="580"/>
      <c r="AM30" s="580"/>
      <c r="AN30" s="580"/>
      <c r="AO30" s="580"/>
      <c r="AP30" s="580"/>
      <c r="AQ30" s="580"/>
      <c r="AR30" s="580"/>
      <c r="AS30" s="580"/>
      <c r="AT30" s="580"/>
      <c r="AU30" s="580"/>
      <c r="AV30" s="580"/>
      <c r="AW30" s="580"/>
      <c r="AX30" s="580"/>
      <c r="AY30" s="580"/>
      <c r="AZ30" s="580"/>
      <c r="BA30" s="540"/>
    </row>
    <row r="31" spans="1:53" ht="15.75" customHeight="1" x14ac:dyDescent="0.25">
      <c r="A31" s="641" t="s">
        <v>316</v>
      </c>
      <c r="B31" s="642"/>
      <c r="C31" s="643" t="s">
        <v>341</v>
      </c>
      <c r="D31" s="643"/>
      <c r="E31" s="643" t="s">
        <v>342</v>
      </c>
      <c r="F31" s="643"/>
      <c r="G31" s="641" t="s">
        <v>343</v>
      </c>
      <c r="H31" s="641"/>
      <c r="I31" s="641"/>
      <c r="J31" s="641" t="s">
        <v>344</v>
      </c>
      <c r="K31" s="642"/>
      <c r="L31" s="642"/>
      <c r="M31" s="642"/>
      <c r="N31" s="641" t="s">
        <v>345</v>
      </c>
      <c r="O31" s="642"/>
      <c r="P31" s="642"/>
      <c r="Q31" s="641" t="s">
        <v>346</v>
      </c>
      <c r="R31" s="663"/>
      <c r="S31" s="663"/>
      <c r="T31" s="641" t="s">
        <v>347</v>
      </c>
      <c r="U31" s="642"/>
      <c r="V31" s="642"/>
      <c r="W31" s="641" t="s">
        <v>348</v>
      </c>
      <c r="X31" s="642"/>
      <c r="Y31" s="642"/>
      <c r="Z31" s="574"/>
      <c r="AA31" s="664" t="s">
        <v>349</v>
      </c>
      <c r="AB31" s="665"/>
      <c r="AC31" s="665"/>
      <c r="AD31" s="665"/>
      <c r="AE31" s="665"/>
      <c r="AF31" s="602"/>
      <c r="AG31" s="603"/>
      <c r="AH31" s="661" t="s">
        <v>350</v>
      </c>
      <c r="AI31" s="668"/>
      <c r="AJ31" s="668"/>
      <c r="AK31" s="644" t="s">
        <v>351</v>
      </c>
      <c r="AL31" s="645"/>
      <c r="AM31" s="646"/>
      <c r="AN31" s="581"/>
      <c r="AO31" s="650" t="s">
        <v>359</v>
      </c>
      <c r="AP31" s="651"/>
      <c r="AQ31" s="651"/>
      <c r="AR31" s="651"/>
      <c r="AS31" s="652" t="s">
        <v>352</v>
      </c>
      <c r="AT31" s="653"/>
      <c r="AU31" s="653"/>
      <c r="AV31" s="653"/>
      <c r="AW31" s="654"/>
      <c r="AX31" s="661" t="s">
        <v>350</v>
      </c>
      <c r="AY31" s="661"/>
      <c r="AZ31" s="661"/>
      <c r="BA31" s="662"/>
    </row>
    <row r="32" spans="1:53" ht="27" customHeight="1" x14ac:dyDescent="0.25">
      <c r="A32" s="642"/>
      <c r="B32" s="642"/>
      <c r="C32" s="643"/>
      <c r="D32" s="643"/>
      <c r="E32" s="643"/>
      <c r="F32" s="643"/>
      <c r="G32" s="641"/>
      <c r="H32" s="641"/>
      <c r="I32" s="641"/>
      <c r="J32" s="642"/>
      <c r="K32" s="642"/>
      <c r="L32" s="642"/>
      <c r="M32" s="642"/>
      <c r="N32" s="642"/>
      <c r="O32" s="642"/>
      <c r="P32" s="642"/>
      <c r="Q32" s="663"/>
      <c r="R32" s="663"/>
      <c r="S32" s="663"/>
      <c r="T32" s="642"/>
      <c r="U32" s="642"/>
      <c r="V32" s="642"/>
      <c r="W32" s="642"/>
      <c r="X32" s="642"/>
      <c r="Y32" s="642"/>
      <c r="Z32" s="574"/>
      <c r="AA32" s="666"/>
      <c r="AB32" s="667"/>
      <c r="AC32" s="667"/>
      <c r="AD32" s="667"/>
      <c r="AE32" s="667"/>
      <c r="AF32" s="605"/>
      <c r="AG32" s="606"/>
      <c r="AH32" s="668"/>
      <c r="AI32" s="668"/>
      <c r="AJ32" s="668"/>
      <c r="AK32" s="647"/>
      <c r="AL32" s="648"/>
      <c r="AM32" s="649"/>
      <c r="AN32" s="581"/>
      <c r="AO32" s="651"/>
      <c r="AP32" s="651"/>
      <c r="AQ32" s="651"/>
      <c r="AR32" s="651"/>
      <c r="AS32" s="655"/>
      <c r="AT32" s="656"/>
      <c r="AU32" s="656"/>
      <c r="AV32" s="656"/>
      <c r="AW32" s="657"/>
      <c r="AX32" s="661"/>
      <c r="AY32" s="661"/>
      <c r="AZ32" s="661"/>
      <c r="BA32" s="662"/>
    </row>
    <row r="33" spans="1:53" ht="41.25" customHeight="1" x14ac:dyDescent="0.25">
      <c r="A33" s="642"/>
      <c r="B33" s="642"/>
      <c r="C33" s="643"/>
      <c r="D33" s="643"/>
      <c r="E33" s="643"/>
      <c r="F33" s="643"/>
      <c r="G33" s="641"/>
      <c r="H33" s="641"/>
      <c r="I33" s="641"/>
      <c r="J33" s="642"/>
      <c r="K33" s="642"/>
      <c r="L33" s="642"/>
      <c r="M33" s="642"/>
      <c r="N33" s="642"/>
      <c r="O33" s="642"/>
      <c r="P33" s="642"/>
      <c r="Q33" s="663"/>
      <c r="R33" s="663"/>
      <c r="S33" s="663"/>
      <c r="T33" s="642"/>
      <c r="U33" s="642"/>
      <c r="V33" s="642"/>
      <c r="W33" s="642"/>
      <c r="X33" s="642"/>
      <c r="Y33" s="642"/>
      <c r="Z33" s="574"/>
      <c r="AA33" s="626" t="s">
        <v>118</v>
      </c>
      <c r="AB33" s="631"/>
      <c r="AC33" s="631"/>
      <c r="AD33" s="631"/>
      <c r="AE33" s="631"/>
      <c r="AF33" s="614"/>
      <c r="AG33" s="615"/>
      <c r="AH33" s="632">
        <v>2</v>
      </c>
      <c r="AI33" s="633"/>
      <c r="AJ33" s="634"/>
      <c r="AK33" s="598">
        <v>1</v>
      </c>
      <c r="AL33" s="598"/>
      <c r="AM33" s="598"/>
      <c r="AN33" s="581"/>
      <c r="AO33" s="651"/>
      <c r="AP33" s="651"/>
      <c r="AQ33" s="651"/>
      <c r="AR33" s="651"/>
      <c r="AS33" s="655"/>
      <c r="AT33" s="656"/>
      <c r="AU33" s="656"/>
      <c r="AV33" s="656"/>
      <c r="AW33" s="657"/>
      <c r="AX33" s="661"/>
      <c r="AY33" s="661"/>
      <c r="AZ33" s="661"/>
      <c r="BA33" s="662"/>
    </row>
    <row r="34" spans="1:53" ht="20.25" x14ac:dyDescent="0.3">
      <c r="A34" s="607">
        <v>1</v>
      </c>
      <c r="B34" s="607"/>
      <c r="C34" s="608">
        <v>2</v>
      </c>
      <c r="D34" s="608"/>
      <c r="E34" s="587">
        <v>36</v>
      </c>
      <c r="F34" s="587"/>
      <c r="G34" s="587">
        <v>2</v>
      </c>
      <c r="H34" s="587"/>
      <c r="I34" s="587"/>
      <c r="J34" s="587">
        <v>1</v>
      </c>
      <c r="K34" s="587"/>
      <c r="L34" s="587"/>
      <c r="M34" s="587"/>
      <c r="N34" s="587"/>
      <c r="O34" s="587"/>
      <c r="P34" s="587"/>
      <c r="Q34" s="625"/>
      <c r="R34" s="589"/>
      <c r="S34" s="589"/>
      <c r="T34" s="587">
        <v>11</v>
      </c>
      <c r="U34" s="591"/>
      <c r="V34" s="591"/>
      <c r="W34" s="587">
        <f>E34+G34+N34+Q34+T34+C34+J34</f>
        <v>52</v>
      </c>
      <c r="X34" s="591"/>
      <c r="Y34" s="591"/>
      <c r="Z34" s="574"/>
      <c r="AA34" s="626" t="s">
        <v>353</v>
      </c>
      <c r="AB34" s="631"/>
      <c r="AC34" s="631"/>
      <c r="AD34" s="631"/>
      <c r="AE34" s="631"/>
      <c r="AF34" s="614"/>
      <c r="AG34" s="615"/>
      <c r="AH34" s="632">
        <v>4</v>
      </c>
      <c r="AI34" s="633"/>
      <c r="AJ34" s="634"/>
      <c r="AK34" s="598">
        <v>1</v>
      </c>
      <c r="AL34" s="598"/>
      <c r="AM34" s="598"/>
      <c r="AN34" s="581"/>
      <c r="AO34" s="651"/>
      <c r="AP34" s="651"/>
      <c r="AQ34" s="651"/>
      <c r="AR34" s="651"/>
      <c r="AS34" s="658"/>
      <c r="AT34" s="659"/>
      <c r="AU34" s="659"/>
      <c r="AV34" s="659"/>
      <c r="AW34" s="660"/>
      <c r="AX34" s="661"/>
      <c r="AY34" s="661"/>
      <c r="AZ34" s="661"/>
      <c r="BA34" s="662"/>
    </row>
    <row r="35" spans="1:53" ht="20.25" x14ac:dyDescent="0.3">
      <c r="A35" s="607">
        <v>2</v>
      </c>
      <c r="B35" s="607"/>
      <c r="C35" s="608">
        <v>2</v>
      </c>
      <c r="D35" s="608"/>
      <c r="E35" s="587">
        <v>36</v>
      </c>
      <c r="F35" s="587"/>
      <c r="G35" s="587">
        <v>2</v>
      </c>
      <c r="H35" s="587"/>
      <c r="I35" s="587"/>
      <c r="J35" s="587">
        <v>1</v>
      </c>
      <c r="K35" s="587"/>
      <c r="L35" s="587"/>
      <c r="M35" s="587"/>
      <c r="N35" s="587"/>
      <c r="O35" s="587"/>
      <c r="P35" s="587"/>
      <c r="Q35" s="625"/>
      <c r="R35" s="589"/>
      <c r="S35" s="589"/>
      <c r="T35" s="587">
        <v>11</v>
      </c>
      <c r="U35" s="591"/>
      <c r="V35" s="591"/>
      <c r="W35" s="587">
        <f>E35+G35+J35+N35+Q35+T35+C35</f>
        <v>52</v>
      </c>
      <c r="X35" s="591"/>
      <c r="Y35" s="591"/>
      <c r="Z35" s="574"/>
      <c r="AA35" s="626" t="s">
        <v>354</v>
      </c>
      <c r="AB35" s="627"/>
      <c r="AC35" s="627"/>
      <c r="AD35" s="627"/>
      <c r="AE35" s="627"/>
      <c r="AF35" s="627"/>
      <c r="AG35" s="628"/>
      <c r="AH35" s="592">
        <v>6</v>
      </c>
      <c r="AI35" s="629"/>
      <c r="AJ35" s="630"/>
      <c r="AK35" s="598">
        <v>1</v>
      </c>
      <c r="AL35" s="598"/>
      <c r="AM35" s="598"/>
      <c r="AN35" s="581"/>
      <c r="AO35" s="598">
        <v>1</v>
      </c>
      <c r="AP35" s="598"/>
      <c r="AQ35" s="598"/>
      <c r="AR35" s="598"/>
      <c r="AS35" s="616" t="s">
        <v>130</v>
      </c>
      <c r="AT35" s="617"/>
      <c r="AU35" s="617"/>
      <c r="AV35" s="617"/>
      <c r="AW35" s="618"/>
      <c r="AX35" s="611">
        <v>8</v>
      </c>
      <c r="AY35" s="611"/>
      <c r="AZ35" s="611"/>
      <c r="BA35" s="611"/>
    </row>
    <row r="36" spans="1:53" ht="20.25" x14ac:dyDescent="0.3">
      <c r="A36" s="607">
        <v>3</v>
      </c>
      <c r="B36" s="607"/>
      <c r="C36" s="608">
        <v>2</v>
      </c>
      <c r="D36" s="608"/>
      <c r="E36" s="609">
        <v>36</v>
      </c>
      <c r="F36" s="610"/>
      <c r="G36" s="587">
        <v>2</v>
      </c>
      <c r="H36" s="587"/>
      <c r="I36" s="587"/>
      <c r="J36" s="587">
        <v>1</v>
      </c>
      <c r="K36" s="587"/>
      <c r="L36" s="587"/>
      <c r="M36" s="587"/>
      <c r="N36" s="587"/>
      <c r="O36" s="587"/>
      <c r="P36" s="587"/>
      <c r="Q36" s="625"/>
      <c r="R36" s="589"/>
      <c r="S36" s="589"/>
      <c r="T36" s="587">
        <v>11</v>
      </c>
      <c r="U36" s="591"/>
      <c r="V36" s="591"/>
      <c r="W36" s="587">
        <f t="shared" ref="W36" si="0">E36+G36+J36+N36+Q36+T36+C36</f>
        <v>52</v>
      </c>
      <c r="X36" s="591"/>
      <c r="Y36" s="591"/>
      <c r="Z36" s="574"/>
      <c r="AA36" s="601" t="s">
        <v>355</v>
      </c>
      <c r="AB36" s="602"/>
      <c r="AC36" s="602"/>
      <c r="AD36" s="602"/>
      <c r="AE36" s="602"/>
      <c r="AF36" s="602"/>
      <c r="AG36" s="603"/>
      <c r="AH36" s="592">
        <v>8</v>
      </c>
      <c r="AI36" s="593"/>
      <c r="AJ36" s="594"/>
      <c r="AK36" s="598">
        <v>1</v>
      </c>
      <c r="AL36" s="599"/>
      <c r="AM36" s="599"/>
      <c r="AN36" s="581"/>
      <c r="AO36" s="598"/>
      <c r="AP36" s="598"/>
      <c r="AQ36" s="598"/>
      <c r="AR36" s="598"/>
      <c r="AS36" s="619"/>
      <c r="AT36" s="620"/>
      <c r="AU36" s="620"/>
      <c r="AV36" s="620"/>
      <c r="AW36" s="621"/>
      <c r="AX36" s="611"/>
      <c r="AY36" s="611"/>
      <c r="AZ36" s="611"/>
      <c r="BA36" s="611"/>
    </row>
    <row r="37" spans="1:53" ht="20.25" customHeight="1" x14ac:dyDescent="0.3">
      <c r="A37" s="607">
        <v>4</v>
      </c>
      <c r="B37" s="607"/>
      <c r="C37" s="608">
        <v>2</v>
      </c>
      <c r="D37" s="608"/>
      <c r="E37" s="609">
        <v>32</v>
      </c>
      <c r="F37" s="610"/>
      <c r="G37" s="587">
        <v>2</v>
      </c>
      <c r="H37" s="587"/>
      <c r="I37" s="587"/>
      <c r="J37" s="587">
        <v>2</v>
      </c>
      <c r="K37" s="587"/>
      <c r="L37" s="587"/>
      <c r="M37" s="587"/>
      <c r="N37" s="587">
        <v>2</v>
      </c>
      <c r="O37" s="587"/>
      <c r="P37" s="587"/>
      <c r="Q37" s="588">
        <v>2</v>
      </c>
      <c r="R37" s="589"/>
      <c r="S37" s="589"/>
      <c r="T37" s="590"/>
      <c r="U37" s="587"/>
      <c r="V37" s="587"/>
      <c r="W37" s="587">
        <f>E37+G37+J37+N37+Q37+T37+C37</f>
        <v>42</v>
      </c>
      <c r="X37" s="591"/>
      <c r="Y37" s="591"/>
      <c r="Z37" s="574"/>
      <c r="AA37" s="604"/>
      <c r="AB37" s="605"/>
      <c r="AC37" s="605"/>
      <c r="AD37" s="605"/>
      <c r="AE37" s="605"/>
      <c r="AF37" s="605"/>
      <c r="AG37" s="606"/>
      <c r="AH37" s="595"/>
      <c r="AI37" s="596"/>
      <c r="AJ37" s="597"/>
      <c r="AK37" s="599"/>
      <c r="AL37" s="599"/>
      <c r="AM37" s="599"/>
      <c r="AN37" s="582"/>
      <c r="AO37" s="598"/>
      <c r="AP37" s="598"/>
      <c r="AQ37" s="598"/>
      <c r="AR37" s="598"/>
      <c r="AS37" s="619"/>
      <c r="AT37" s="620"/>
      <c r="AU37" s="620"/>
      <c r="AV37" s="620"/>
      <c r="AW37" s="621"/>
      <c r="AX37" s="611"/>
      <c r="AY37" s="611"/>
      <c r="AZ37" s="611"/>
      <c r="BA37" s="611"/>
    </row>
    <row r="38" spans="1:53" ht="20.25" x14ac:dyDescent="0.25">
      <c r="A38" s="598" t="s">
        <v>15</v>
      </c>
      <c r="B38" s="598"/>
      <c r="C38" s="608"/>
      <c r="D38" s="608"/>
      <c r="E38" s="584">
        <f>SUM(D34:F37)</f>
        <v>140</v>
      </c>
      <c r="F38" s="586"/>
      <c r="G38" s="598">
        <f>SUM(G34:I37)</f>
        <v>8</v>
      </c>
      <c r="H38" s="598"/>
      <c r="I38" s="598"/>
      <c r="J38" s="600">
        <f>SUM(J34:M37)</f>
        <v>5</v>
      </c>
      <c r="K38" s="600"/>
      <c r="L38" s="600"/>
      <c r="M38" s="600"/>
      <c r="N38" s="600">
        <f>SUM(N34:P37)</f>
        <v>2</v>
      </c>
      <c r="O38" s="600"/>
      <c r="P38" s="600"/>
      <c r="Q38" s="611">
        <f>SUM(Q34:S37)</f>
        <v>2</v>
      </c>
      <c r="R38" s="612"/>
      <c r="S38" s="612"/>
      <c r="T38" s="598">
        <f>SUM(T34:V37)</f>
        <v>33</v>
      </c>
      <c r="U38" s="599"/>
      <c r="V38" s="599"/>
      <c r="W38" s="598">
        <f>SUM(W34:Y37)</f>
        <v>198</v>
      </c>
      <c r="X38" s="599"/>
      <c r="Y38" s="599"/>
      <c r="Z38" s="574"/>
      <c r="AA38" s="613"/>
      <c r="AB38" s="614"/>
      <c r="AC38" s="614"/>
      <c r="AD38" s="614"/>
      <c r="AE38" s="614"/>
      <c r="AF38" s="614"/>
      <c r="AG38" s="615"/>
      <c r="AH38" s="584"/>
      <c r="AI38" s="585"/>
      <c r="AJ38" s="586"/>
      <c r="AK38" s="584"/>
      <c r="AL38" s="585"/>
      <c r="AM38" s="586"/>
      <c r="AN38" s="583"/>
      <c r="AO38" s="598"/>
      <c r="AP38" s="598"/>
      <c r="AQ38" s="598"/>
      <c r="AR38" s="598"/>
      <c r="AS38" s="622"/>
      <c r="AT38" s="623"/>
      <c r="AU38" s="623"/>
      <c r="AV38" s="623"/>
      <c r="AW38" s="624"/>
      <c r="AX38" s="611"/>
      <c r="AY38" s="611"/>
      <c r="AZ38" s="611"/>
      <c r="BA38" s="611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view="pageBreakPreview" topLeftCell="A7" zoomScale="90" zoomScaleNormal="100" zoomScaleSheetLayoutView="90" workbookViewId="0">
      <selection activeCell="B25" sqref="B25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792" t="s">
        <v>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4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95" t="s">
        <v>1</v>
      </c>
      <c r="B2" s="798" t="s">
        <v>2</v>
      </c>
      <c r="C2" s="801" t="s">
        <v>3</v>
      </c>
      <c r="D2" s="802"/>
      <c r="E2" s="802"/>
      <c r="F2" s="803"/>
      <c r="G2" s="804" t="s">
        <v>4</v>
      </c>
      <c r="H2" s="807" t="s">
        <v>5</v>
      </c>
      <c r="I2" s="808"/>
      <c r="J2" s="808"/>
      <c r="K2" s="808"/>
      <c r="L2" s="808"/>
      <c r="M2" s="809"/>
      <c r="N2" s="810" t="s">
        <v>6</v>
      </c>
      <c r="O2" s="811"/>
      <c r="P2" s="811"/>
      <c r="Q2" s="811"/>
      <c r="R2" s="811"/>
      <c r="S2" s="811"/>
      <c r="T2" s="811"/>
      <c r="U2" s="811"/>
      <c r="V2" s="811"/>
      <c r="W2" s="811"/>
      <c r="X2" s="81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96"/>
      <c r="B3" s="799"/>
      <c r="C3" s="816" t="s">
        <v>7</v>
      </c>
      <c r="D3" s="776" t="s">
        <v>8</v>
      </c>
      <c r="E3" s="818" t="s">
        <v>9</v>
      </c>
      <c r="F3" s="819"/>
      <c r="G3" s="805"/>
      <c r="H3" s="766" t="s">
        <v>10</v>
      </c>
      <c r="I3" s="769" t="s">
        <v>11</v>
      </c>
      <c r="J3" s="770"/>
      <c r="K3" s="770"/>
      <c r="L3" s="771"/>
      <c r="M3" s="772" t="s">
        <v>12</v>
      </c>
      <c r="N3" s="813"/>
      <c r="O3" s="814"/>
      <c r="P3" s="814"/>
      <c r="Q3" s="814"/>
      <c r="R3" s="814"/>
      <c r="S3" s="814"/>
      <c r="T3" s="814"/>
      <c r="U3" s="814"/>
      <c r="V3" s="814"/>
      <c r="W3" s="814"/>
      <c r="X3" s="815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96"/>
      <c r="B4" s="799"/>
      <c r="C4" s="816"/>
      <c r="D4" s="776"/>
      <c r="E4" s="776" t="s">
        <v>13</v>
      </c>
      <c r="F4" s="778" t="s">
        <v>14</v>
      </c>
      <c r="G4" s="805"/>
      <c r="H4" s="767"/>
      <c r="I4" s="780" t="s">
        <v>15</v>
      </c>
      <c r="J4" s="780" t="s">
        <v>16</v>
      </c>
      <c r="K4" s="780" t="s">
        <v>17</v>
      </c>
      <c r="L4" s="780" t="s">
        <v>18</v>
      </c>
      <c r="M4" s="773"/>
      <c r="N4" s="763" t="s">
        <v>19</v>
      </c>
      <c r="O4" s="764"/>
      <c r="P4" s="765"/>
      <c r="Q4" s="763" t="s">
        <v>20</v>
      </c>
      <c r="R4" s="764"/>
      <c r="S4" s="765"/>
      <c r="T4" s="763" t="s">
        <v>21</v>
      </c>
      <c r="U4" s="764"/>
      <c r="V4" s="765"/>
      <c r="W4" s="763" t="s">
        <v>22</v>
      </c>
      <c r="X4" s="765"/>
      <c r="AG4" s="710" t="s">
        <v>19</v>
      </c>
      <c r="AH4" s="710"/>
      <c r="AI4" s="710"/>
      <c r="AJ4" s="710" t="s">
        <v>20</v>
      </c>
      <c r="AK4" s="710"/>
      <c r="AL4" s="710"/>
      <c r="AM4" s="710" t="s">
        <v>21</v>
      </c>
      <c r="AN4" s="710"/>
      <c r="AO4" s="710"/>
      <c r="AP4" s="710" t="s">
        <v>22</v>
      </c>
      <c r="AQ4" s="710"/>
      <c r="AR4" s="465"/>
      <c r="AT4" s="700" t="s">
        <v>254</v>
      </c>
      <c r="AU4" s="700"/>
      <c r="AV4" s="700"/>
      <c r="AW4" s="700"/>
      <c r="AX4" s="700"/>
      <c r="AY4" s="700"/>
      <c r="AZ4" s="700"/>
      <c r="BA4" s="700"/>
      <c r="BB4" s="696" t="s">
        <v>255</v>
      </c>
      <c r="BC4" s="696"/>
      <c r="BD4" s="696"/>
      <c r="BE4" s="696"/>
      <c r="BF4" s="696"/>
      <c r="BG4" s="696"/>
      <c r="BH4" s="696"/>
      <c r="BI4" s="696"/>
      <c r="BJ4" s="700" t="s">
        <v>256</v>
      </c>
      <c r="BK4" s="700"/>
      <c r="BL4" s="700"/>
      <c r="BM4" s="700"/>
      <c r="BN4" s="700"/>
      <c r="BO4" s="700"/>
      <c r="BP4" s="700"/>
      <c r="BQ4" s="700"/>
      <c r="BR4" s="696" t="s">
        <v>257</v>
      </c>
      <c r="BS4" s="696"/>
      <c r="BT4" s="696"/>
      <c r="BU4" s="696"/>
      <c r="BV4" s="696"/>
      <c r="BW4" s="696"/>
      <c r="BX4" s="696"/>
      <c r="BY4" s="696"/>
      <c r="BZ4" s="700" t="s">
        <v>258</v>
      </c>
      <c r="CA4" s="700"/>
      <c r="CB4" s="700"/>
      <c r="CC4" s="700"/>
      <c r="CD4" s="700"/>
      <c r="CE4" s="700"/>
      <c r="CF4" s="700"/>
      <c r="CG4" s="700"/>
      <c r="CH4" s="696" t="s">
        <v>259</v>
      </c>
      <c r="CI4" s="696"/>
      <c r="CJ4" s="696"/>
      <c r="CK4" s="696"/>
      <c r="CL4" s="696"/>
      <c r="CM4" s="696"/>
      <c r="CN4" s="696"/>
      <c r="CO4" s="696"/>
      <c r="CP4" s="700" t="s">
        <v>260</v>
      </c>
      <c r="CQ4" s="700"/>
      <c r="CR4" s="700"/>
      <c r="CS4" s="700"/>
      <c r="CT4" s="700"/>
      <c r="CU4" s="700"/>
      <c r="CV4" s="700"/>
      <c r="CW4" s="700"/>
      <c r="CX4" s="696" t="s">
        <v>261</v>
      </c>
      <c r="CY4" s="696"/>
      <c r="CZ4" s="696"/>
      <c r="DA4" s="696"/>
      <c r="DB4" s="696"/>
      <c r="DC4" s="696"/>
      <c r="DD4" s="696"/>
      <c r="DE4" s="696"/>
      <c r="DF4" s="425" t="s">
        <v>273</v>
      </c>
      <c r="DG4" s="425"/>
      <c r="DH4" s="425"/>
    </row>
    <row r="5" spans="1:112" s="1" customFormat="1" ht="16.5" thickBot="1" x14ac:dyDescent="0.3">
      <c r="A5" s="796"/>
      <c r="B5" s="799"/>
      <c r="C5" s="816"/>
      <c r="D5" s="776"/>
      <c r="E5" s="776"/>
      <c r="F5" s="778"/>
      <c r="G5" s="805"/>
      <c r="H5" s="767"/>
      <c r="I5" s="781"/>
      <c r="J5" s="781"/>
      <c r="K5" s="781"/>
      <c r="L5" s="781"/>
      <c r="M5" s="773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697" t="s">
        <v>247</v>
      </c>
      <c r="AU5" s="698"/>
      <c r="AV5" s="698"/>
      <c r="AW5" s="699"/>
      <c r="AX5" s="700" t="s">
        <v>251</v>
      </c>
      <c r="AY5" s="700"/>
      <c r="AZ5" s="700"/>
      <c r="BA5" s="700"/>
      <c r="BB5" s="701" t="s">
        <v>247</v>
      </c>
      <c r="BC5" s="702"/>
      <c r="BD5" s="702"/>
      <c r="BE5" s="703"/>
      <c r="BF5" s="696" t="s">
        <v>251</v>
      </c>
      <c r="BG5" s="696"/>
      <c r="BH5" s="696"/>
      <c r="BI5" s="696"/>
      <c r="BJ5" s="697" t="s">
        <v>247</v>
      </c>
      <c r="BK5" s="698"/>
      <c r="BL5" s="698"/>
      <c r="BM5" s="699"/>
      <c r="BN5" s="700" t="s">
        <v>251</v>
      </c>
      <c r="BO5" s="700"/>
      <c r="BP5" s="700"/>
      <c r="BQ5" s="700"/>
      <c r="BR5" s="701" t="s">
        <v>247</v>
      </c>
      <c r="BS5" s="702"/>
      <c r="BT5" s="702"/>
      <c r="BU5" s="703"/>
      <c r="BV5" s="696" t="s">
        <v>251</v>
      </c>
      <c r="BW5" s="696"/>
      <c r="BX5" s="696"/>
      <c r="BY5" s="696"/>
      <c r="BZ5" s="697" t="s">
        <v>247</v>
      </c>
      <c r="CA5" s="698"/>
      <c r="CB5" s="698"/>
      <c r="CC5" s="699"/>
      <c r="CD5" s="700" t="s">
        <v>251</v>
      </c>
      <c r="CE5" s="700"/>
      <c r="CF5" s="700"/>
      <c r="CG5" s="700"/>
      <c r="CH5" s="701" t="s">
        <v>247</v>
      </c>
      <c r="CI5" s="702"/>
      <c r="CJ5" s="702"/>
      <c r="CK5" s="703"/>
      <c r="CL5" s="696" t="s">
        <v>251</v>
      </c>
      <c r="CM5" s="696"/>
      <c r="CN5" s="696"/>
      <c r="CO5" s="696"/>
      <c r="CP5" s="697" t="s">
        <v>247</v>
      </c>
      <c r="CQ5" s="698"/>
      <c r="CR5" s="698"/>
      <c r="CS5" s="699"/>
      <c r="CT5" s="700" t="s">
        <v>251</v>
      </c>
      <c r="CU5" s="700"/>
      <c r="CV5" s="700"/>
      <c r="CW5" s="700"/>
      <c r="CX5" s="701" t="s">
        <v>247</v>
      </c>
      <c r="CY5" s="702"/>
      <c r="CZ5" s="702"/>
      <c r="DA5" s="703"/>
      <c r="DB5" s="696" t="s">
        <v>251</v>
      </c>
      <c r="DC5" s="696"/>
      <c r="DD5" s="696"/>
      <c r="DE5" s="696"/>
      <c r="DF5" s="425"/>
      <c r="DG5" s="425"/>
      <c r="DH5" s="425"/>
    </row>
    <row r="6" spans="1:112" s="1" customFormat="1" ht="39.75" thickBot="1" x14ac:dyDescent="0.3">
      <c r="A6" s="796"/>
      <c r="B6" s="799"/>
      <c r="C6" s="816"/>
      <c r="D6" s="776"/>
      <c r="E6" s="776"/>
      <c r="F6" s="778"/>
      <c r="G6" s="805"/>
      <c r="H6" s="767"/>
      <c r="I6" s="781"/>
      <c r="J6" s="781"/>
      <c r="K6" s="781"/>
      <c r="L6" s="781"/>
      <c r="M6" s="774"/>
      <c r="N6" s="783" t="s">
        <v>29</v>
      </c>
      <c r="O6" s="784"/>
      <c r="P6" s="785"/>
      <c r="Q6" s="785"/>
      <c r="R6" s="785"/>
      <c r="S6" s="785"/>
      <c r="T6" s="785"/>
      <c r="U6" s="785"/>
      <c r="V6" s="785"/>
      <c r="W6" s="785"/>
      <c r="X6" s="78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97"/>
      <c r="B7" s="800"/>
      <c r="C7" s="817"/>
      <c r="D7" s="777"/>
      <c r="E7" s="777"/>
      <c r="F7" s="779"/>
      <c r="G7" s="806"/>
      <c r="H7" s="768"/>
      <c r="I7" s="782"/>
      <c r="J7" s="782"/>
      <c r="K7" s="782"/>
      <c r="L7" s="782"/>
      <c r="M7" s="775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87" t="s">
        <v>30</v>
      </c>
      <c r="B9" s="788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89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9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1" t="s">
        <v>31</v>
      </c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3"/>
      <c r="U10" s="733"/>
      <c r="V10" s="733"/>
      <c r="W10" s="733"/>
      <c r="X10" s="734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6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05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28" t="s">
        <v>65</v>
      </c>
      <c r="B28" s="730"/>
      <c r="C28" s="504"/>
      <c r="D28" s="89"/>
      <c r="E28" s="503"/>
      <c r="F28" s="503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/>
      <c r="K28" s="463"/>
      <c r="L28" s="463"/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41" t="s">
        <v>66</v>
      </c>
      <c r="B29" s="742"/>
      <c r="C29" s="742"/>
      <c r="D29" s="742"/>
      <c r="E29" s="742"/>
      <c r="F29" s="742"/>
      <c r="G29" s="742"/>
      <c r="H29" s="742"/>
      <c r="I29" s="743"/>
      <c r="J29" s="743"/>
      <c r="K29" s="743"/>
      <c r="L29" s="743"/>
      <c r="M29" s="743"/>
      <c r="N29" s="743"/>
      <c r="O29" s="743"/>
      <c r="P29" s="743"/>
      <c r="Q29" s="743"/>
      <c r="R29" s="743"/>
      <c r="S29" s="743"/>
      <c r="T29" s="743"/>
      <c r="U29" s="743"/>
      <c r="V29" s="743"/>
      <c r="W29" s="743"/>
      <c r="X29" s="744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3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507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H40" si="22">G41+G42</f>
        <v>6</v>
      </c>
      <c r="H40" s="113">
        <f t="shared" si="22"/>
        <v>180</v>
      </c>
      <c r="I40" s="507"/>
      <c r="J40" s="115"/>
      <c r="K40" s="115"/>
      <c r="L40" s="115"/>
      <c r="M40" s="116"/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507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68" t="s">
        <v>276</v>
      </c>
      <c r="K46" s="68"/>
      <c r="L46" s="68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1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6" t="s">
        <v>262</v>
      </c>
      <c r="K47" s="136"/>
      <c r="L47" s="136" t="s">
        <v>253</v>
      </c>
      <c r="M47" s="137">
        <f t="shared" si="25"/>
        <v>168</v>
      </c>
      <c r="N47" s="482"/>
      <c r="O47" s="483"/>
      <c r="P47" s="484"/>
      <c r="Q47" s="485"/>
      <c r="R47" s="483"/>
      <c r="S47" s="484"/>
      <c r="T47" s="485"/>
      <c r="U47" s="483"/>
      <c r="V47" s="484"/>
      <c r="W47" s="485"/>
      <c r="X47" s="484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32">
        <v>8</v>
      </c>
      <c r="J52" s="136" t="s">
        <v>277</v>
      </c>
      <c r="K52" s="136"/>
      <c r="L52" s="136" t="s">
        <v>281</v>
      </c>
      <c r="M52" s="137">
        <f t="shared" si="25"/>
        <v>142</v>
      </c>
      <c r="N52" s="482"/>
      <c r="O52" s="483"/>
      <c r="P52" s="484"/>
      <c r="Q52" s="485"/>
      <c r="R52" s="483"/>
      <c r="S52" s="484"/>
      <c r="T52" s="485"/>
      <c r="U52" s="483"/>
      <c r="V52" s="484"/>
      <c r="W52" s="485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28" t="s">
        <v>114</v>
      </c>
      <c r="B54" s="745"/>
      <c r="C54" s="745"/>
      <c r="D54" s="745"/>
      <c r="E54" s="745"/>
      <c r="F54" s="746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/>
      <c r="K54" s="144"/>
      <c r="L54" s="144"/>
      <c r="M54" s="144">
        <f>SUM(M30:M53)</f>
        <v>2546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0">SUM(Y30:Y47)</f>
        <v>0</v>
      </c>
      <c r="Z54" s="144">
        <f t="shared" si="30"/>
        <v>0</v>
      </c>
      <c r="AA54" s="144">
        <f t="shared" si="30"/>
        <v>0</v>
      </c>
      <c r="AB54" s="144">
        <f t="shared" si="30"/>
        <v>0</v>
      </c>
      <c r="AC54" s="144">
        <f t="shared" si="30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1">SUMIF(AH30:AH53,FALSE,$G30:$G53)</f>
        <v>0</v>
      </c>
      <c r="AI54" s="146">
        <f t="shared" si="31"/>
        <v>0</v>
      </c>
      <c r="AJ54" s="146">
        <f t="shared" si="31"/>
        <v>12</v>
      </c>
      <c r="AK54" s="146">
        <f t="shared" si="31"/>
        <v>0</v>
      </c>
      <c r="AL54" s="146">
        <f t="shared" si="31"/>
        <v>0</v>
      </c>
      <c r="AM54" s="146">
        <f t="shared" si="31"/>
        <v>22</v>
      </c>
      <c r="AN54" s="146">
        <f t="shared" si="31"/>
        <v>0</v>
      </c>
      <c r="AO54" s="146">
        <f t="shared" si="31"/>
        <v>0</v>
      </c>
      <c r="AP54" s="146">
        <f t="shared" si="31"/>
        <v>18</v>
      </c>
      <c r="AQ54" s="146">
        <f t="shared" si="31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47" t="s">
        <v>115</v>
      </c>
      <c r="B55" s="748"/>
      <c r="C55" s="748"/>
      <c r="D55" s="748"/>
      <c r="E55" s="748"/>
      <c r="F55" s="748"/>
      <c r="G55" s="748"/>
      <c r="H55" s="748"/>
      <c r="I55" s="749"/>
      <c r="J55" s="749"/>
      <c r="K55" s="749"/>
      <c r="L55" s="749"/>
      <c r="M55" s="749"/>
      <c r="N55" s="748"/>
      <c r="O55" s="748"/>
      <c r="P55" s="748"/>
      <c r="Q55" s="748"/>
      <c r="R55" s="748"/>
      <c r="S55" s="748"/>
      <c r="T55" s="748"/>
      <c r="U55" s="748"/>
      <c r="V55" s="748"/>
      <c r="W55" s="748"/>
      <c r="X55" s="750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506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506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06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06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1" t="s">
        <v>127</v>
      </c>
      <c r="B60" s="749"/>
      <c r="C60" s="749"/>
      <c r="D60" s="749"/>
      <c r="E60" s="749"/>
      <c r="F60" s="752"/>
      <c r="G60" s="185">
        <f>SUM(G56:G59)</f>
        <v>15</v>
      </c>
      <c r="H60" s="186">
        <f>SUM(H56:H59)</f>
        <v>450</v>
      </c>
      <c r="I60" s="187">
        <f t="shared" ref="I60:X60" si="32">SUM(I56:I59)</f>
        <v>0</v>
      </c>
      <c r="J60" s="187">
        <f t="shared" si="32"/>
        <v>0</v>
      </c>
      <c r="K60" s="187">
        <f t="shared" si="32"/>
        <v>0</v>
      </c>
      <c r="L60" s="187">
        <f t="shared" si="32"/>
        <v>0</v>
      </c>
      <c r="M60" s="187">
        <f t="shared" si="32"/>
        <v>450</v>
      </c>
      <c r="N60" s="186">
        <f t="shared" si="32"/>
        <v>0</v>
      </c>
      <c r="O60" s="186"/>
      <c r="P60" s="186">
        <f t="shared" si="32"/>
        <v>0</v>
      </c>
      <c r="Q60" s="186">
        <f t="shared" si="32"/>
        <v>0</v>
      </c>
      <c r="R60" s="186"/>
      <c r="S60" s="186">
        <f t="shared" si="32"/>
        <v>0</v>
      </c>
      <c r="T60" s="186">
        <f t="shared" si="32"/>
        <v>0</v>
      </c>
      <c r="U60" s="186"/>
      <c r="V60" s="186">
        <f t="shared" si="32"/>
        <v>0</v>
      </c>
      <c r="W60" s="186">
        <f t="shared" si="32"/>
        <v>0</v>
      </c>
      <c r="X60" s="186">
        <f t="shared" si="32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1" t="s">
        <v>128</v>
      </c>
      <c r="B61" s="749"/>
      <c r="C61" s="749"/>
      <c r="D61" s="749"/>
      <c r="E61" s="749"/>
      <c r="F61" s="749"/>
      <c r="G61" s="749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749"/>
      <c r="X61" s="752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3" t="s">
        <v>131</v>
      </c>
      <c r="B63" s="754"/>
      <c r="C63" s="754"/>
      <c r="D63" s="754"/>
      <c r="E63" s="754"/>
      <c r="F63" s="755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3">N62</f>
        <v>0</v>
      </c>
      <c r="O63" s="202"/>
      <c r="P63" s="202">
        <f t="shared" si="33"/>
        <v>0</v>
      </c>
      <c r="Q63" s="202">
        <f t="shared" si="33"/>
        <v>0</v>
      </c>
      <c r="R63" s="202"/>
      <c r="S63" s="202">
        <f t="shared" si="33"/>
        <v>0</v>
      </c>
      <c r="T63" s="202">
        <f t="shared" si="33"/>
        <v>0</v>
      </c>
      <c r="U63" s="202"/>
      <c r="V63" s="202">
        <f t="shared" si="33"/>
        <v>0</v>
      </c>
      <c r="W63" s="202">
        <f t="shared" si="33"/>
        <v>0</v>
      </c>
      <c r="X63" s="203">
        <f t="shared" si="33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56" t="s">
        <v>132</v>
      </c>
      <c r="B64" s="757"/>
      <c r="C64" s="757"/>
      <c r="D64" s="757"/>
      <c r="E64" s="757"/>
      <c r="F64" s="757"/>
      <c r="G64" s="204">
        <f>G63+G60+G54+G28</f>
        <v>180</v>
      </c>
      <c r="H64" s="205">
        <f>H63+H60+H54+H28</f>
        <v>5400</v>
      </c>
      <c r="I64" s="205">
        <f t="shared" ref="I64:L64" si="34">I54+I28+I60+I63</f>
        <v>316</v>
      </c>
      <c r="J64" s="205">
        <f t="shared" si="34"/>
        <v>0</v>
      </c>
      <c r="K64" s="205">
        <f t="shared" si="34"/>
        <v>0</v>
      </c>
      <c r="L64" s="205">
        <f t="shared" si="34"/>
        <v>0</v>
      </c>
      <c r="M64" s="205">
        <f>M54+M28+M60+M63</f>
        <v>5084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58" t="s">
        <v>133</v>
      </c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59"/>
      <c r="S65" s="759"/>
      <c r="T65" s="759"/>
      <c r="U65" s="759"/>
      <c r="V65" s="759"/>
      <c r="W65" s="759"/>
      <c r="X65" s="760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1" t="s">
        <v>134</v>
      </c>
      <c r="B66" s="733"/>
      <c r="C66" s="732"/>
      <c r="D66" s="732"/>
      <c r="E66" s="732"/>
      <c r="F66" s="732"/>
      <c r="G66" s="732"/>
      <c r="H66" s="732"/>
      <c r="I66" s="732"/>
      <c r="J66" s="732"/>
      <c r="K66" s="732"/>
      <c r="L66" s="732"/>
      <c r="M66" s="732"/>
      <c r="N66" s="732"/>
      <c r="O66" s="732"/>
      <c r="P66" s="732"/>
      <c r="Q66" s="732"/>
      <c r="R66" s="732"/>
      <c r="S66" s="732"/>
      <c r="T66" s="732"/>
      <c r="U66" s="732"/>
      <c r="V66" s="732"/>
      <c r="W66" s="732"/>
      <c r="X66" s="762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26" t="s">
        <v>135</v>
      </c>
      <c r="B67" s="727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26" t="s">
        <v>136</v>
      </c>
      <c r="B68" s="727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26" t="s">
        <v>137</v>
      </c>
      <c r="B69" s="727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26" t="s">
        <v>138</v>
      </c>
      <c r="B70" s="727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26" t="s">
        <v>139</v>
      </c>
      <c r="B71" s="727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28" t="s">
        <v>163</v>
      </c>
      <c r="B88" s="729"/>
      <c r="C88" s="729"/>
      <c r="D88" s="729"/>
      <c r="E88" s="729"/>
      <c r="F88" s="730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31" t="s">
        <v>164</v>
      </c>
      <c r="B89" s="732"/>
      <c r="C89" s="733"/>
      <c r="D89" s="733"/>
      <c r="E89" s="732"/>
      <c r="F89" s="732"/>
      <c r="G89" s="732"/>
      <c r="H89" s="732"/>
      <c r="I89" s="733"/>
      <c r="J89" s="733"/>
      <c r="K89" s="733"/>
      <c r="L89" s="733"/>
      <c r="M89" s="733"/>
      <c r="N89" s="733"/>
      <c r="O89" s="733"/>
      <c r="P89" s="733"/>
      <c r="Q89" s="733"/>
      <c r="R89" s="733"/>
      <c r="S89" s="733"/>
      <c r="T89" s="733"/>
      <c r="U89" s="733"/>
      <c r="V89" s="733"/>
      <c r="W89" s="733"/>
      <c r="X89" s="734"/>
    </row>
    <row r="90" spans="1:45" ht="16.5" thickBot="1" x14ac:dyDescent="0.3">
      <c r="A90" s="735" t="s">
        <v>165</v>
      </c>
      <c r="B90" s="736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35" t="s">
        <v>166</v>
      </c>
      <c r="B91" s="736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37" t="s">
        <v>136</v>
      </c>
      <c r="B92" s="738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35" t="s">
        <v>168</v>
      </c>
      <c r="B93" s="736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35" t="s">
        <v>170</v>
      </c>
      <c r="B94" s="736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39" t="s">
        <v>172</v>
      </c>
      <c r="B95" s="740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3"/>
      <c r="G98" s="235">
        <v>4</v>
      </c>
      <c r="H98" s="524">
        <f t="shared" si="39"/>
        <v>120</v>
      </c>
      <c r="I98" s="277"/>
      <c r="J98" s="525"/>
      <c r="K98" s="525"/>
      <c r="L98" s="525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8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6" t="s">
        <v>146</v>
      </c>
      <c r="C121" s="527"/>
      <c r="D121" s="528"/>
      <c r="E121" s="528"/>
      <c r="F121" s="529"/>
      <c r="G121" s="530">
        <v>8</v>
      </c>
      <c r="H121" s="531">
        <f>G121*30</f>
        <v>240</v>
      </c>
      <c r="I121" s="532"/>
      <c r="J121" s="527"/>
      <c r="K121" s="528"/>
      <c r="L121" s="528"/>
      <c r="M121" s="533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28" t="s">
        <v>217</v>
      </c>
      <c r="B122" s="729"/>
      <c r="C122" s="729"/>
      <c r="D122" s="729"/>
      <c r="E122" s="729"/>
      <c r="F122" s="730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23" t="s">
        <v>218</v>
      </c>
      <c r="B123" s="724"/>
      <c r="C123" s="724"/>
      <c r="D123" s="724"/>
      <c r="E123" s="724"/>
      <c r="F123" s="725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706" t="s">
        <v>219</v>
      </c>
      <c r="B124" s="706"/>
      <c r="C124" s="706"/>
      <c r="D124" s="706"/>
      <c r="E124" s="706"/>
      <c r="F124" s="706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420</v>
      </c>
      <c r="J124" s="365"/>
      <c r="K124" s="365"/>
      <c r="L124" s="365"/>
      <c r="M124" s="365">
        <f>M123+M64</f>
        <v>6780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291</v>
      </c>
      <c r="T124" s="144" t="s">
        <v>292</v>
      </c>
      <c r="U124" s="144"/>
      <c r="V124" s="144" t="s">
        <v>293</v>
      </c>
      <c r="W124" s="144" t="s">
        <v>294</v>
      </c>
      <c r="X124" s="144" t="s">
        <v>295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707" t="s">
        <v>220</v>
      </c>
      <c r="B125" s="707"/>
      <c r="C125" s="707"/>
      <c r="D125" s="707"/>
      <c r="E125" s="707"/>
      <c r="F125" s="707"/>
      <c r="G125" s="707"/>
      <c r="H125" s="707"/>
      <c r="I125" s="707"/>
      <c r="J125" s="707"/>
      <c r="K125" s="707"/>
      <c r="L125" s="707"/>
      <c r="M125" s="707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42/4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08" t="s">
        <v>221</v>
      </c>
      <c r="B126" s="708"/>
      <c r="C126" s="708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08" t="s">
        <v>222</v>
      </c>
      <c r="B127" s="708"/>
      <c r="C127" s="708"/>
      <c r="D127" s="708"/>
      <c r="E127" s="708"/>
      <c r="F127" s="708"/>
      <c r="G127" s="708"/>
      <c r="H127" s="708"/>
      <c r="I127" s="708"/>
      <c r="J127" s="708"/>
      <c r="K127" s="708"/>
      <c r="L127" s="708"/>
      <c r="M127" s="708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08" t="s">
        <v>223</v>
      </c>
      <c r="B128" s="708"/>
      <c r="C128" s="708"/>
      <c r="D128" s="708"/>
      <c r="E128" s="708"/>
      <c r="F128" s="708"/>
      <c r="G128" s="708"/>
      <c r="H128" s="708"/>
      <c r="I128" s="708"/>
      <c r="J128" s="708"/>
      <c r="K128" s="708"/>
      <c r="L128" s="708"/>
      <c r="M128" s="708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09" t="s">
        <v>224</v>
      </c>
      <c r="B129" s="709"/>
      <c r="C129" s="709"/>
      <c r="D129" s="709"/>
      <c r="E129" s="709"/>
      <c r="F129" s="709"/>
      <c r="G129" s="709"/>
      <c r="H129" s="709"/>
      <c r="I129" s="709"/>
      <c r="J129" s="709"/>
      <c r="K129" s="709"/>
      <c r="L129" s="709"/>
      <c r="M129" s="709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4" t="s">
        <v>225</v>
      </c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6"/>
      <c r="N130" s="717" t="s">
        <v>226</v>
      </c>
      <c r="O130" s="718"/>
      <c r="P130" s="719"/>
      <c r="Q130" s="720">
        <f>G64/G124*100</f>
        <v>75</v>
      </c>
      <c r="R130" s="721"/>
      <c r="S130" s="722"/>
      <c r="T130" s="720" t="s">
        <v>227</v>
      </c>
      <c r="U130" s="721"/>
      <c r="V130" s="722"/>
      <c r="W130" s="720">
        <f>G123/G124*100</f>
        <v>25</v>
      </c>
      <c r="X130" s="722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9" t="s">
        <v>296</v>
      </c>
      <c r="B132" s="510" t="s">
        <v>297</v>
      </c>
      <c r="C132" s="511"/>
      <c r="D132" s="512"/>
      <c r="E132" s="54"/>
      <c r="F132" s="513"/>
      <c r="G132" s="514">
        <f>SUM(G133:G136)</f>
        <v>18</v>
      </c>
      <c r="H132" s="514">
        <f t="shared" ref="H132:M132" si="48">SUM(H133:H136)</f>
        <v>540</v>
      </c>
      <c r="I132" s="514">
        <f t="shared" si="48"/>
        <v>96</v>
      </c>
      <c r="J132" s="514">
        <f t="shared" si="48"/>
        <v>0</v>
      </c>
      <c r="K132" s="514">
        <f t="shared" si="48"/>
        <v>0</v>
      </c>
      <c r="L132" s="514">
        <f t="shared" si="48"/>
        <v>96</v>
      </c>
      <c r="M132" s="514">
        <f t="shared" si="48"/>
        <v>444</v>
      </c>
      <c r="N132" s="81"/>
      <c r="O132" s="81"/>
      <c r="P132" s="81"/>
      <c r="Q132" s="81"/>
      <c r="R132" s="81"/>
      <c r="S132" s="81"/>
      <c r="T132" s="515"/>
      <c r="U132" s="515"/>
      <c r="V132" s="515"/>
      <c r="W132" s="515"/>
      <c r="X132" s="516"/>
      <c r="AG132" s="517"/>
      <c r="AH132" s="517"/>
      <c r="AI132" s="517"/>
      <c r="AJ132" s="517"/>
      <c r="AK132" s="517"/>
      <c r="AL132" s="517"/>
      <c r="AM132" s="425"/>
      <c r="AN132" s="425"/>
      <c r="AO132" s="425"/>
      <c r="AP132" s="425"/>
      <c r="AQ132" s="425"/>
    </row>
    <row r="133" spans="1:101" s="1" customFormat="1" x14ac:dyDescent="0.25">
      <c r="A133" s="518"/>
      <c r="B133" s="519" t="s">
        <v>298</v>
      </c>
      <c r="C133" s="296">
        <v>2</v>
      </c>
      <c r="D133" s="296" t="s">
        <v>42</v>
      </c>
      <c r="E133" s="54"/>
      <c r="F133" s="513"/>
      <c r="G133" s="514">
        <v>6</v>
      </c>
      <c r="H133" s="172">
        <f>G133*30</f>
        <v>180</v>
      </c>
      <c r="I133" s="520">
        <f>J133+K133+L133</f>
        <v>24</v>
      </c>
      <c r="J133" s="172"/>
      <c r="K133" s="172"/>
      <c r="L133" s="172">
        <v>24</v>
      </c>
      <c r="M133" s="521">
        <f>H133-I133</f>
        <v>156</v>
      </c>
      <c r="N133" s="522" t="s">
        <v>299</v>
      </c>
      <c r="O133" s="81">
        <v>3</v>
      </c>
      <c r="P133" s="522" t="s">
        <v>299</v>
      </c>
      <c r="Q133" s="81"/>
      <c r="R133" s="81"/>
      <c r="S133" s="81"/>
      <c r="T133" s="515"/>
      <c r="U133" s="515"/>
      <c r="V133" s="515"/>
      <c r="W133" s="515"/>
      <c r="X133" s="516"/>
      <c r="AG133" s="517"/>
      <c r="AH133" s="517"/>
      <c r="AI133" s="517"/>
      <c r="AJ133" s="517"/>
      <c r="AK133" s="517"/>
      <c r="AL133" s="517"/>
      <c r="AM133" s="425"/>
      <c r="AN133" s="425"/>
      <c r="AO133" s="425"/>
      <c r="AP133" s="425"/>
      <c r="AQ133" s="425"/>
    </row>
    <row r="134" spans="1:101" s="1" customFormat="1" x14ac:dyDescent="0.25">
      <c r="A134" s="518"/>
      <c r="B134" s="519" t="s">
        <v>298</v>
      </c>
      <c r="C134" s="296">
        <v>4</v>
      </c>
      <c r="D134" s="296" t="s">
        <v>300</v>
      </c>
      <c r="E134" s="54"/>
      <c r="F134" s="513"/>
      <c r="G134" s="514">
        <v>6</v>
      </c>
      <c r="H134" s="172">
        <f t="shared" ref="H134:H136" si="49">G134*30</f>
        <v>180</v>
      </c>
      <c r="I134" s="520">
        <f t="shared" ref="I134:I136" si="50">J134+K134+L134</f>
        <v>24</v>
      </c>
      <c r="J134" s="172"/>
      <c r="K134" s="172"/>
      <c r="L134" s="172">
        <v>24</v>
      </c>
      <c r="M134" s="521">
        <f t="shared" ref="M134:M136" si="51">H134-I134</f>
        <v>156</v>
      </c>
      <c r="N134" s="81"/>
      <c r="O134" s="81"/>
      <c r="P134" s="81"/>
      <c r="Q134" s="522" t="s">
        <v>299</v>
      </c>
      <c r="R134" s="81">
        <v>3</v>
      </c>
      <c r="S134" s="522" t="s">
        <v>299</v>
      </c>
      <c r="T134" s="515"/>
      <c r="U134" s="515"/>
      <c r="V134" s="515"/>
      <c r="W134" s="515"/>
      <c r="X134" s="516"/>
      <c r="AG134" s="517"/>
      <c r="AH134" s="517"/>
      <c r="AI134" s="517"/>
      <c r="AJ134" s="517"/>
      <c r="AK134" s="517"/>
      <c r="AL134" s="517"/>
      <c r="AM134" s="425"/>
      <c r="AN134" s="425"/>
      <c r="AO134" s="425"/>
      <c r="AP134" s="425"/>
      <c r="AQ134" s="425"/>
    </row>
    <row r="135" spans="1:101" s="1" customFormat="1" x14ac:dyDescent="0.25">
      <c r="A135" s="518"/>
      <c r="B135" s="519" t="s">
        <v>298</v>
      </c>
      <c r="C135" s="296">
        <v>6</v>
      </c>
      <c r="D135" s="296" t="s">
        <v>188</v>
      </c>
      <c r="E135" s="54"/>
      <c r="F135" s="513"/>
      <c r="G135" s="514">
        <v>4</v>
      </c>
      <c r="H135" s="172">
        <f t="shared" si="49"/>
        <v>120</v>
      </c>
      <c r="I135" s="520">
        <f t="shared" si="50"/>
        <v>24</v>
      </c>
      <c r="J135" s="172"/>
      <c r="K135" s="172"/>
      <c r="L135" s="172">
        <v>24</v>
      </c>
      <c r="M135" s="521">
        <f t="shared" si="51"/>
        <v>96</v>
      </c>
      <c r="N135" s="81"/>
      <c r="O135" s="81"/>
      <c r="P135" s="81"/>
      <c r="Q135" s="81"/>
      <c r="R135" s="81"/>
      <c r="S135" s="81"/>
      <c r="T135" s="522" t="s">
        <v>299</v>
      </c>
      <c r="U135" s="515">
        <v>3</v>
      </c>
      <c r="V135" s="522" t="s">
        <v>299</v>
      </c>
      <c r="W135" s="515"/>
      <c r="X135" s="516"/>
      <c r="AG135" s="517"/>
      <c r="AH135" s="517"/>
      <c r="AI135" s="517"/>
      <c r="AJ135" s="517"/>
      <c r="AK135" s="517"/>
      <c r="AL135" s="517"/>
      <c r="AM135" s="425"/>
      <c r="AN135" s="425"/>
      <c r="AO135" s="425"/>
      <c r="AP135" s="425"/>
      <c r="AQ135" s="425"/>
    </row>
    <row r="136" spans="1:101" s="1" customFormat="1" x14ac:dyDescent="0.25">
      <c r="A136" s="518"/>
      <c r="B136" s="519" t="s">
        <v>298</v>
      </c>
      <c r="C136" s="296">
        <v>7</v>
      </c>
      <c r="D136" s="296"/>
      <c r="E136" s="54"/>
      <c r="F136" s="513"/>
      <c r="G136" s="514">
        <v>2</v>
      </c>
      <c r="H136" s="172">
        <f t="shared" si="49"/>
        <v>60</v>
      </c>
      <c r="I136" s="520">
        <f t="shared" si="50"/>
        <v>24</v>
      </c>
      <c r="J136" s="172"/>
      <c r="K136" s="172"/>
      <c r="L136" s="172">
        <v>24</v>
      </c>
      <c r="M136" s="521">
        <f t="shared" si="51"/>
        <v>36</v>
      </c>
      <c r="N136" s="81"/>
      <c r="O136" s="81"/>
      <c r="P136" s="81"/>
      <c r="Q136" s="81"/>
      <c r="R136" s="81"/>
      <c r="S136" s="81"/>
      <c r="T136" s="515"/>
      <c r="U136" s="515"/>
      <c r="V136" s="515"/>
      <c r="W136" s="522" t="s">
        <v>264</v>
      </c>
      <c r="X136" s="516"/>
      <c r="AG136" s="517"/>
      <c r="AH136" s="517"/>
      <c r="AI136" s="517"/>
      <c r="AJ136" s="517"/>
      <c r="AK136" s="517"/>
      <c r="AL136" s="517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711"/>
      <c r="E140" s="711"/>
      <c r="F140" s="712"/>
      <c r="G140" s="712"/>
      <c r="H140" s="502"/>
      <c r="I140" s="704" t="s">
        <v>242</v>
      </c>
      <c r="J140" s="705"/>
      <c r="K140" s="705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711"/>
      <c r="E142" s="711"/>
      <c r="F142" s="712"/>
      <c r="G142" s="712"/>
      <c r="H142" s="502"/>
      <c r="I142" s="704" t="s">
        <v>244</v>
      </c>
      <c r="J142" s="713"/>
      <c r="K142" s="713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711"/>
      <c r="E144" s="711"/>
      <c r="F144" s="712"/>
      <c r="G144" s="712"/>
      <c r="H144" s="502"/>
      <c r="I144" s="704"/>
      <c r="J144" s="713"/>
      <c r="K144" s="713"/>
      <c r="AG144" s="710" t="s">
        <v>19</v>
      </c>
      <c r="AH144" s="710"/>
      <c r="AI144" s="710"/>
      <c r="AJ144" s="710" t="s">
        <v>20</v>
      </c>
      <c r="AK144" s="710"/>
      <c r="AL144" s="710"/>
      <c r="AM144" s="710" t="s">
        <v>21</v>
      </c>
      <c r="AN144" s="710"/>
      <c r="AO144" s="710"/>
      <c r="AP144" s="710" t="s">
        <v>22</v>
      </c>
      <c r="AQ144" s="710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AG122+AG88+AG54+AG28</f>
        <v>30</v>
      </c>
      <c r="AH146" s="146">
        <f>AH122+AH88+AH54+AH28+AF56</f>
        <v>15</v>
      </c>
      <c r="AJ146" s="146">
        <f>AJ122+AJ88+AJ54+AJ28</f>
        <v>30</v>
      </c>
      <c r="AK146" s="146">
        <f>AK122+AK88+AK54+AK28+G57</f>
        <v>3</v>
      </c>
      <c r="AM146" s="146">
        <f>AM122+AM88+AM54+AM28</f>
        <v>30</v>
      </c>
      <c r="AN146" s="146">
        <f>AN122+AN88+AN54+AN28+AF58</f>
        <v>3</v>
      </c>
      <c r="AP146" s="146">
        <f>AP122+AP88+AP54+AP28</f>
        <v>30</v>
      </c>
      <c r="AQ146" s="146">
        <f>AQ122+AQ88+AQ54+AQ28+AF59</f>
        <v>30</v>
      </c>
      <c r="AR146" s="468"/>
    </row>
  </sheetData>
  <mergeCells count="100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M4:AO4"/>
    <mergeCell ref="AP4:AQ4"/>
    <mergeCell ref="N6:X6"/>
    <mergeCell ref="A9:X9"/>
    <mergeCell ref="A10:X10"/>
    <mergeCell ref="AG4:AI4"/>
    <mergeCell ref="AJ4:AL4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9:B6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B67"/>
    <mergeCell ref="A68:B68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I140:K140"/>
    <mergeCell ref="A124:F124"/>
    <mergeCell ref="A125:M125"/>
    <mergeCell ref="A126:M126"/>
    <mergeCell ref="A127:M127"/>
    <mergeCell ref="A128:M128"/>
    <mergeCell ref="A129:M129"/>
    <mergeCell ref="BR4:BY4"/>
    <mergeCell ref="BR5:BU5"/>
    <mergeCell ref="BV5:BY5"/>
    <mergeCell ref="BZ4:CG4"/>
    <mergeCell ref="CH4:CO4"/>
    <mergeCell ref="AT4:BA4"/>
    <mergeCell ref="BB4:BI4"/>
    <mergeCell ref="BB5:BE5"/>
    <mergeCell ref="BF5:BI5"/>
    <mergeCell ref="BJ4:BQ4"/>
    <mergeCell ref="BJ5:BM5"/>
    <mergeCell ref="BN5:BQ5"/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792" t="s">
        <v>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4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95" t="s">
        <v>1</v>
      </c>
      <c r="B2" s="798" t="s">
        <v>2</v>
      </c>
      <c r="C2" s="801" t="s">
        <v>3</v>
      </c>
      <c r="D2" s="802"/>
      <c r="E2" s="802"/>
      <c r="F2" s="803"/>
      <c r="G2" s="804" t="s">
        <v>4</v>
      </c>
      <c r="H2" s="807" t="s">
        <v>5</v>
      </c>
      <c r="I2" s="808"/>
      <c r="J2" s="808"/>
      <c r="K2" s="808"/>
      <c r="L2" s="808"/>
      <c r="M2" s="809"/>
      <c r="N2" s="810" t="s">
        <v>6</v>
      </c>
      <c r="O2" s="811"/>
      <c r="P2" s="811"/>
      <c r="Q2" s="811"/>
      <c r="R2" s="811"/>
      <c r="S2" s="811"/>
      <c r="T2" s="811"/>
      <c r="U2" s="811"/>
      <c r="V2" s="811"/>
      <c r="W2" s="811"/>
      <c r="X2" s="81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96"/>
      <c r="B3" s="799"/>
      <c r="C3" s="816" t="s">
        <v>7</v>
      </c>
      <c r="D3" s="776" t="s">
        <v>8</v>
      </c>
      <c r="E3" s="818" t="s">
        <v>9</v>
      </c>
      <c r="F3" s="819"/>
      <c r="G3" s="805"/>
      <c r="H3" s="766" t="s">
        <v>10</v>
      </c>
      <c r="I3" s="769" t="s">
        <v>11</v>
      </c>
      <c r="J3" s="770"/>
      <c r="K3" s="770"/>
      <c r="L3" s="771"/>
      <c r="M3" s="772" t="s">
        <v>12</v>
      </c>
      <c r="N3" s="813"/>
      <c r="O3" s="814"/>
      <c r="P3" s="814"/>
      <c r="Q3" s="814"/>
      <c r="R3" s="814"/>
      <c r="S3" s="814"/>
      <c r="T3" s="814"/>
      <c r="U3" s="814"/>
      <c r="V3" s="814"/>
      <c r="W3" s="814"/>
      <c r="X3" s="815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96"/>
      <c r="B4" s="799"/>
      <c r="C4" s="816"/>
      <c r="D4" s="776"/>
      <c r="E4" s="776" t="s">
        <v>13</v>
      </c>
      <c r="F4" s="778" t="s">
        <v>14</v>
      </c>
      <c r="G4" s="805"/>
      <c r="H4" s="767"/>
      <c r="I4" s="780" t="s">
        <v>15</v>
      </c>
      <c r="J4" s="780" t="s">
        <v>16</v>
      </c>
      <c r="K4" s="780" t="s">
        <v>17</v>
      </c>
      <c r="L4" s="780" t="s">
        <v>18</v>
      </c>
      <c r="M4" s="773"/>
      <c r="N4" s="763" t="s">
        <v>19</v>
      </c>
      <c r="O4" s="764"/>
      <c r="P4" s="765"/>
      <c r="Q4" s="763" t="s">
        <v>20</v>
      </c>
      <c r="R4" s="764"/>
      <c r="S4" s="765"/>
      <c r="T4" s="763" t="s">
        <v>21</v>
      </c>
      <c r="U4" s="764"/>
      <c r="V4" s="765"/>
      <c r="W4" s="763" t="s">
        <v>22</v>
      </c>
      <c r="X4" s="765"/>
      <c r="AG4" s="710" t="s">
        <v>19</v>
      </c>
      <c r="AH4" s="710"/>
      <c r="AI4" s="710"/>
      <c r="AJ4" s="710" t="s">
        <v>20</v>
      </c>
      <c r="AK4" s="710"/>
      <c r="AL4" s="710"/>
      <c r="AM4" s="710" t="s">
        <v>21</v>
      </c>
      <c r="AN4" s="710"/>
      <c r="AO4" s="710"/>
      <c r="AP4" s="710" t="s">
        <v>22</v>
      </c>
      <c r="AQ4" s="710"/>
      <c r="AR4" s="465"/>
      <c r="AT4" s="700" t="s">
        <v>254</v>
      </c>
      <c r="AU4" s="700"/>
      <c r="AV4" s="700"/>
      <c r="AW4" s="700"/>
      <c r="AX4" s="700"/>
      <c r="AY4" s="700"/>
      <c r="AZ4" s="700"/>
      <c r="BA4" s="700"/>
      <c r="BB4" s="696" t="s">
        <v>255</v>
      </c>
      <c r="BC4" s="696"/>
      <c r="BD4" s="696"/>
      <c r="BE4" s="696"/>
      <c r="BF4" s="696"/>
      <c r="BG4" s="696"/>
      <c r="BH4" s="696"/>
      <c r="BI4" s="696"/>
      <c r="BJ4" s="700" t="s">
        <v>256</v>
      </c>
      <c r="BK4" s="700"/>
      <c r="BL4" s="700"/>
      <c r="BM4" s="700"/>
      <c r="BN4" s="700"/>
      <c r="BO4" s="700"/>
      <c r="BP4" s="700"/>
      <c r="BQ4" s="700"/>
      <c r="BR4" s="696" t="s">
        <v>257</v>
      </c>
      <c r="BS4" s="696"/>
      <c r="BT4" s="696"/>
      <c r="BU4" s="696"/>
      <c r="BV4" s="696"/>
      <c r="BW4" s="696"/>
      <c r="BX4" s="696"/>
      <c r="BY4" s="696"/>
      <c r="BZ4" s="700" t="s">
        <v>258</v>
      </c>
      <c r="CA4" s="700"/>
      <c r="CB4" s="700"/>
      <c r="CC4" s="700"/>
      <c r="CD4" s="700"/>
      <c r="CE4" s="700"/>
      <c r="CF4" s="700"/>
      <c r="CG4" s="700"/>
      <c r="CH4" s="696" t="s">
        <v>259</v>
      </c>
      <c r="CI4" s="696"/>
      <c r="CJ4" s="696"/>
      <c r="CK4" s="696"/>
      <c r="CL4" s="696"/>
      <c r="CM4" s="696"/>
      <c r="CN4" s="696"/>
      <c r="CO4" s="696"/>
      <c r="CP4" s="700" t="s">
        <v>260</v>
      </c>
      <c r="CQ4" s="700"/>
      <c r="CR4" s="700"/>
      <c r="CS4" s="700"/>
      <c r="CT4" s="700"/>
      <c r="CU4" s="700"/>
      <c r="CV4" s="700"/>
      <c r="CW4" s="700"/>
      <c r="CX4" s="696" t="s">
        <v>261</v>
      </c>
      <c r="CY4" s="696"/>
      <c r="CZ4" s="696"/>
      <c r="DA4" s="696"/>
      <c r="DB4" s="696"/>
      <c r="DC4" s="696"/>
      <c r="DD4" s="696"/>
      <c r="DE4" s="696"/>
      <c r="DF4" s="425" t="s">
        <v>273</v>
      </c>
      <c r="DG4" s="425"/>
      <c r="DH4" s="425"/>
    </row>
    <row r="5" spans="1:112" s="1" customFormat="1" ht="16.5" thickBot="1" x14ac:dyDescent="0.3">
      <c r="A5" s="796"/>
      <c r="B5" s="799"/>
      <c r="C5" s="816"/>
      <c r="D5" s="776"/>
      <c r="E5" s="776"/>
      <c r="F5" s="778"/>
      <c r="G5" s="805"/>
      <c r="H5" s="767"/>
      <c r="I5" s="781"/>
      <c r="J5" s="781"/>
      <c r="K5" s="781"/>
      <c r="L5" s="781"/>
      <c r="M5" s="773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697" t="s">
        <v>247</v>
      </c>
      <c r="AU5" s="698"/>
      <c r="AV5" s="698"/>
      <c r="AW5" s="699"/>
      <c r="AX5" s="700" t="s">
        <v>251</v>
      </c>
      <c r="AY5" s="700"/>
      <c r="AZ5" s="700"/>
      <c r="BA5" s="700"/>
      <c r="BB5" s="701" t="s">
        <v>247</v>
      </c>
      <c r="BC5" s="702"/>
      <c r="BD5" s="702"/>
      <c r="BE5" s="703"/>
      <c r="BF5" s="696" t="s">
        <v>251</v>
      </c>
      <c r="BG5" s="696"/>
      <c r="BH5" s="696"/>
      <c r="BI5" s="696"/>
      <c r="BJ5" s="697" t="s">
        <v>247</v>
      </c>
      <c r="BK5" s="698"/>
      <c r="BL5" s="698"/>
      <c r="BM5" s="699"/>
      <c r="BN5" s="700" t="s">
        <v>251</v>
      </c>
      <c r="BO5" s="700"/>
      <c r="BP5" s="700"/>
      <c r="BQ5" s="700"/>
      <c r="BR5" s="701" t="s">
        <v>247</v>
      </c>
      <c r="BS5" s="702"/>
      <c r="BT5" s="702"/>
      <c r="BU5" s="703"/>
      <c r="BV5" s="696" t="s">
        <v>251</v>
      </c>
      <c r="BW5" s="696"/>
      <c r="BX5" s="696"/>
      <c r="BY5" s="696"/>
      <c r="BZ5" s="697" t="s">
        <v>247</v>
      </c>
      <c r="CA5" s="698"/>
      <c r="CB5" s="698"/>
      <c r="CC5" s="699"/>
      <c r="CD5" s="700" t="s">
        <v>251</v>
      </c>
      <c r="CE5" s="700"/>
      <c r="CF5" s="700"/>
      <c r="CG5" s="700"/>
      <c r="CH5" s="701" t="s">
        <v>247</v>
      </c>
      <c r="CI5" s="702"/>
      <c r="CJ5" s="702"/>
      <c r="CK5" s="703"/>
      <c r="CL5" s="696" t="s">
        <v>251</v>
      </c>
      <c r="CM5" s="696"/>
      <c r="CN5" s="696"/>
      <c r="CO5" s="696"/>
      <c r="CP5" s="697" t="s">
        <v>247</v>
      </c>
      <c r="CQ5" s="698"/>
      <c r="CR5" s="698"/>
      <c r="CS5" s="699"/>
      <c r="CT5" s="700" t="s">
        <v>251</v>
      </c>
      <c r="CU5" s="700"/>
      <c r="CV5" s="700"/>
      <c r="CW5" s="700"/>
      <c r="CX5" s="701" t="s">
        <v>247</v>
      </c>
      <c r="CY5" s="702"/>
      <c r="CZ5" s="702"/>
      <c r="DA5" s="703"/>
      <c r="DB5" s="696" t="s">
        <v>251</v>
      </c>
      <c r="DC5" s="696"/>
      <c r="DD5" s="696"/>
      <c r="DE5" s="696"/>
      <c r="DF5" s="425"/>
      <c r="DG5" s="425"/>
      <c r="DH5" s="425"/>
    </row>
    <row r="6" spans="1:112" s="1" customFormat="1" ht="39.75" thickBot="1" x14ac:dyDescent="0.3">
      <c r="A6" s="796"/>
      <c r="B6" s="799"/>
      <c r="C6" s="816"/>
      <c r="D6" s="776"/>
      <c r="E6" s="776"/>
      <c r="F6" s="778"/>
      <c r="G6" s="805"/>
      <c r="H6" s="767"/>
      <c r="I6" s="781"/>
      <c r="J6" s="781"/>
      <c r="K6" s="781"/>
      <c r="L6" s="781"/>
      <c r="M6" s="774"/>
      <c r="N6" s="783" t="s">
        <v>29</v>
      </c>
      <c r="O6" s="784"/>
      <c r="P6" s="785"/>
      <c r="Q6" s="785"/>
      <c r="R6" s="785"/>
      <c r="S6" s="785"/>
      <c r="T6" s="785"/>
      <c r="U6" s="785"/>
      <c r="V6" s="785"/>
      <c r="W6" s="785"/>
      <c r="X6" s="78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97"/>
      <c r="B7" s="800"/>
      <c r="C7" s="817"/>
      <c r="D7" s="777"/>
      <c r="E7" s="777"/>
      <c r="F7" s="779"/>
      <c r="G7" s="806"/>
      <c r="H7" s="768"/>
      <c r="I7" s="782"/>
      <c r="J7" s="782"/>
      <c r="K7" s="782"/>
      <c r="L7" s="782"/>
      <c r="M7" s="775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87" t="s">
        <v>30</v>
      </c>
      <c r="B9" s="788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89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9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1" t="s">
        <v>31</v>
      </c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3"/>
      <c r="U10" s="733"/>
      <c r="V10" s="733"/>
      <c r="W10" s="733"/>
      <c r="X10" s="734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28" t="s">
        <v>65</v>
      </c>
      <c r="B28" s="730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41" t="s">
        <v>66</v>
      </c>
      <c r="B29" s="742"/>
      <c r="C29" s="742"/>
      <c r="D29" s="742"/>
      <c r="E29" s="742"/>
      <c r="F29" s="742"/>
      <c r="G29" s="742"/>
      <c r="H29" s="742"/>
      <c r="I29" s="743"/>
      <c r="J29" s="743"/>
      <c r="K29" s="743"/>
      <c r="L29" s="743"/>
      <c r="M29" s="743"/>
      <c r="N29" s="743"/>
      <c r="O29" s="743"/>
      <c r="P29" s="743"/>
      <c r="Q29" s="743"/>
      <c r="R29" s="743"/>
      <c r="S29" s="743"/>
      <c r="T29" s="743"/>
      <c r="U29" s="743"/>
      <c r="V29" s="743"/>
      <c r="W29" s="743"/>
      <c r="X29" s="744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28" t="s">
        <v>114</v>
      </c>
      <c r="B54" s="745"/>
      <c r="C54" s="745"/>
      <c r="D54" s="745"/>
      <c r="E54" s="745"/>
      <c r="F54" s="746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47" t="s">
        <v>115</v>
      </c>
      <c r="B55" s="748"/>
      <c r="C55" s="748"/>
      <c r="D55" s="748"/>
      <c r="E55" s="748"/>
      <c r="F55" s="748"/>
      <c r="G55" s="748"/>
      <c r="H55" s="748"/>
      <c r="I55" s="749"/>
      <c r="J55" s="749"/>
      <c r="K55" s="749"/>
      <c r="L55" s="749"/>
      <c r="M55" s="749"/>
      <c r="N55" s="748"/>
      <c r="O55" s="748"/>
      <c r="P55" s="748"/>
      <c r="Q55" s="748"/>
      <c r="R55" s="748"/>
      <c r="S55" s="748"/>
      <c r="T55" s="748"/>
      <c r="U55" s="748"/>
      <c r="V55" s="748"/>
      <c r="W55" s="748"/>
      <c r="X55" s="750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1" t="s">
        <v>127</v>
      </c>
      <c r="B60" s="749"/>
      <c r="C60" s="749"/>
      <c r="D60" s="749"/>
      <c r="E60" s="749"/>
      <c r="F60" s="752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1" t="s">
        <v>128</v>
      </c>
      <c r="B61" s="749"/>
      <c r="C61" s="749"/>
      <c r="D61" s="749"/>
      <c r="E61" s="749"/>
      <c r="F61" s="749"/>
      <c r="G61" s="749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749"/>
      <c r="X61" s="752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3" t="s">
        <v>131</v>
      </c>
      <c r="B63" s="754"/>
      <c r="C63" s="754"/>
      <c r="D63" s="754"/>
      <c r="E63" s="754"/>
      <c r="F63" s="755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56" t="s">
        <v>132</v>
      </c>
      <c r="B64" s="757"/>
      <c r="C64" s="757"/>
      <c r="D64" s="757"/>
      <c r="E64" s="757"/>
      <c r="F64" s="757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58" t="s">
        <v>133</v>
      </c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59"/>
      <c r="S65" s="759"/>
      <c r="T65" s="759"/>
      <c r="U65" s="759"/>
      <c r="V65" s="759"/>
      <c r="W65" s="759"/>
      <c r="X65" s="760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1" t="s">
        <v>134</v>
      </c>
      <c r="B66" s="733"/>
      <c r="C66" s="732"/>
      <c r="D66" s="732"/>
      <c r="E66" s="732"/>
      <c r="F66" s="732"/>
      <c r="G66" s="732"/>
      <c r="H66" s="732"/>
      <c r="I66" s="732"/>
      <c r="J66" s="732"/>
      <c r="K66" s="732"/>
      <c r="L66" s="732"/>
      <c r="M66" s="732"/>
      <c r="N66" s="732"/>
      <c r="O66" s="732"/>
      <c r="P66" s="732"/>
      <c r="Q66" s="732"/>
      <c r="R66" s="732"/>
      <c r="S66" s="732"/>
      <c r="T66" s="732"/>
      <c r="U66" s="732"/>
      <c r="V66" s="732"/>
      <c r="W66" s="732"/>
      <c r="X66" s="762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26" t="s">
        <v>135</v>
      </c>
      <c r="B67" s="727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26" t="s">
        <v>136</v>
      </c>
      <c r="B68" s="727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26" t="s">
        <v>137</v>
      </c>
      <c r="B69" s="727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26" t="s">
        <v>138</v>
      </c>
      <c r="B70" s="727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26" t="s">
        <v>139</v>
      </c>
      <c r="B71" s="727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28" t="s">
        <v>163</v>
      </c>
      <c r="B88" s="729"/>
      <c r="C88" s="729"/>
      <c r="D88" s="729"/>
      <c r="E88" s="729"/>
      <c r="F88" s="730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31" t="s">
        <v>164</v>
      </c>
      <c r="B89" s="732"/>
      <c r="C89" s="733"/>
      <c r="D89" s="733"/>
      <c r="E89" s="732"/>
      <c r="F89" s="732"/>
      <c r="G89" s="732"/>
      <c r="H89" s="732"/>
      <c r="I89" s="733"/>
      <c r="J89" s="733"/>
      <c r="K89" s="733"/>
      <c r="L89" s="733"/>
      <c r="M89" s="733"/>
      <c r="N89" s="733"/>
      <c r="O89" s="733"/>
      <c r="P89" s="733"/>
      <c r="Q89" s="733"/>
      <c r="R89" s="733"/>
      <c r="S89" s="733"/>
      <c r="T89" s="733"/>
      <c r="U89" s="733"/>
      <c r="V89" s="733"/>
      <c r="W89" s="733"/>
      <c r="X89" s="734"/>
    </row>
    <row r="90" spans="1:45" ht="16.5" thickBot="1" x14ac:dyDescent="0.3">
      <c r="A90" s="735" t="s">
        <v>165</v>
      </c>
      <c r="B90" s="736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35" t="s">
        <v>166</v>
      </c>
      <c r="B91" s="736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37" t="s">
        <v>136</v>
      </c>
      <c r="B92" s="738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35" t="s">
        <v>168</v>
      </c>
      <c r="B93" s="736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35" t="s">
        <v>170</v>
      </c>
      <c r="B94" s="736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39" t="s">
        <v>172</v>
      </c>
      <c r="B95" s="740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28" t="s">
        <v>217</v>
      </c>
      <c r="B122" s="729"/>
      <c r="C122" s="729"/>
      <c r="D122" s="729"/>
      <c r="E122" s="729"/>
      <c r="F122" s="730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23" t="s">
        <v>218</v>
      </c>
      <c r="B123" s="724"/>
      <c r="C123" s="724"/>
      <c r="D123" s="724"/>
      <c r="E123" s="724"/>
      <c r="F123" s="725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706" t="s">
        <v>219</v>
      </c>
      <c r="B124" s="706"/>
      <c r="C124" s="706"/>
      <c r="D124" s="706"/>
      <c r="E124" s="706"/>
      <c r="F124" s="706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707" t="s">
        <v>220</v>
      </c>
      <c r="B125" s="707"/>
      <c r="C125" s="707"/>
      <c r="D125" s="707"/>
      <c r="E125" s="707"/>
      <c r="F125" s="707"/>
      <c r="G125" s="707"/>
      <c r="H125" s="707"/>
      <c r="I125" s="707"/>
      <c r="J125" s="707"/>
      <c r="K125" s="707"/>
      <c r="L125" s="707"/>
      <c r="M125" s="707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08" t="s">
        <v>221</v>
      </c>
      <c r="B126" s="708"/>
      <c r="C126" s="708"/>
      <c r="D126" s="708"/>
      <c r="E126" s="708"/>
      <c r="F126" s="708"/>
      <c r="G126" s="708"/>
      <c r="H126" s="708"/>
      <c r="I126" s="708"/>
      <c r="J126" s="708"/>
      <c r="K126" s="708"/>
      <c r="L126" s="708"/>
      <c r="M126" s="708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08" t="s">
        <v>222</v>
      </c>
      <c r="B127" s="708"/>
      <c r="C127" s="708"/>
      <c r="D127" s="708"/>
      <c r="E127" s="708"/>
      <c r="F127" s="708"/>
      <c r="G127" s="708"/>
      <c r="H127" s="708"/>
      <c r="I127" s="708"/>
      <c r="J127" s="708"/>
      <c r="K127" s="708"/>
      <c r="L127" s="708"/>
      <c r="M127" s="708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08" t="s">
        <v>223</v>
      </c>
      <c r="B128" s="708"/>
      <c r="C128" s="708"/>
      <c r="D128" s="708"/>
      <c r="E128" s="708"/>
      <c r="F128" s="708"/>
      <c r="G128" s="708"/>
      <c r="H128" s="708"/>
      <c r="I128" s="708"/>
      <c r="J128" s="708"/>
      <c r="K128" s="708"/>
      <c r="L128" s="708"/>
      <c r="M128" s="708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09" t="s">
        <v>224</v>
      </c>
      <c r="B129" s="709"/>
      <c r="C129" s="709"/>
      <c r="D129" s="709"/>
      <c r="E129" s="709"/>
      <c r="F129" s="709"/>
      <c r="G129" s="709"/>
      <c r="H129" s="709"/>
      <c r="I129" s="709"/>
      <c r="J129" s="709"/>
      <c r="K129" s="709"/>
      <c r="L129" s="709"/>
      <c r="M129" s="709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4" t="s">
        <v>225</v>
      </c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6"/>
      <c r="N130" s="717" t="s">
        <v>226</v>
      </c>
      <c r="O130" s="718"/>
      <c r="P130" s="719"/>
      <c r="Q130" s="720">
        <f>G64/G124*100</f>
        <v>75</v>
      </c>
      <c r="R130" s="721"/>
      <c r="S130" s="722"/>
      <c r="T130" s="720" t="s">
        <v>227</v>
      </c>
      <c r="U130" s="721"/>
      <c r="V130" s="722"/>
      <c r="W130" s="720">
        <f>G123/G124*100</f>
        <v>25</v>
      </c>
      <c r="X130" s="722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711"/>
      <c r="E138" s="711"/>
      <c r="F138" s="712"/>
      <c r="G138" s="712"/>
      <c r="H138" s="419"/>
      <c r="I138" s="704" t="s">
        <v>242</v>
      </c>
      <c r="J138" s="705"/>
      <c r="K138" s="705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711"/>
      <c r="E140" s="711"/>
      <c r="F140" s="712"/>
      <c r="G140" s="712"/>
      <c r="H140" s="419"/>
      <c r="I140" s="704" t="s">
        <v>244</v>
      </c>
      <c r="J140" s="713"/>
      <c r="K140" s="713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711"/>
      <c r="E142" s="711"/>
      <c r="F142" s="712"/>
      <c r="G142" s="712"/>
      <c r="H142" s="419"/>
      <c r="I142" s="821"/>
      <c r="J142" s="822"/>
      <c r="K142" s="822"/>
      <c r="AG142" s="710" t="s">
        <v>19</v>
      </c>
      <c r="AH142" s="710"/>
      <c r="AI142" s="710"/>
      <c r="AJ142" s="710" t="s">
        <v>20</v>
      </c>
      <c r="AK142" s="710"/>
      <c r="AL142" s="710"/>
      <c r="AM142" s="710" t="s">
        <v>21</v>
      </c>
      <c r="AN142" s="710"/>
      <c r="AO142" s="710"/>
      <c r="AP142" s="710" t="s">
        <v>22</v>
      </c>
      <c r="AQ142" s="710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0" t="s">
        <v>246</v>
      </c>
      <c r="D148" s="820"/>
      <c r="E148" s="820"/>
      <c r="F148" s="820"/>
      <c r="G148" s="820"/>
      <c r="H148" s="820"/>
      <c r="I148" s="820"/>
      <c r="J148" s="820"/>
      <c r="K148" s="820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проект</vt:lpstr>
      <vt:lpstr>План 073 заоч проект (2)</vt:lpstr>
      <vt:lpstr>'План 073 заоч проект'!Область_печати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dcterms:created xsi:type="dcterms:W3CDTF">2021-04-17T09:40:49Z</dcterms:created>
  <dcterms:modified xsi:type="dcterms:W3CDTF">2023-03-12T13:46:15Z</dcterms:modified>
</cp:coreProperties>
</file>