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131 Прикладна механіка\"/>
    </mc:Choice>
  </mc:AlternateContent>
  <bookViews>
    <workbookView xWindow="-120" yWindow="-120" windowWidth="21840" windowHeight="13140" firstSheet="1" activeTab="3"/>
  </bookViews>
  <sheets>
    <sheet name="план 17_18 (2)" sheetId="1" state="hidden" r:id="rId1"/>
    <sheet name="титулка" sheetId="2" r:id="rId2"/>
    <sheet name="бюджет" sheetId="3" state="hidden" r:id="rId3"/>
    <sheet name="план магістр за ОПП" sheetId="5" r:id="rId4"/>
  </sheets>
  <definedNames>
    <definedName name="Excel_BuiltIn_Print_Area" localSheetId="3">'план магістр за ОПП'!$A$1:$AS$82</definedName>
    <definedName name="Excel_BuiltIn_Print_Titles" localSheetId="3">'план магістр за ОПП'!$9:$9</definedName>
    <definedName name="_xlnm.Print_Titles" localSheetId="0">'план 17_18 (2)'!$9:$9</definedName>
    <definedName name="_xlnm.Print_Area" localSheetId="2">бюджет!$A$1:$K$16</definedName>
    <definedName name="_xlnm.Print_Area" localSheetId="0">'план 17_18 (2)'!$A$1:$Q$103</definedName>
    <definedName name="_xlnm.Print_Area" localSheetId="3">'план магістр за ОПП'!$A$1:$AS$82</definedName>
    <definedName name="_xlnm.Print_Area" localSheetId="1">титулка!$A$1:$BE$38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5" l="1"/>
  <c r="AT25" i="5"/>
  <c r="AT18" i="5"/>
  <c r="H74" i="5" l="1"/>
  <c r="M74" i="5" s="1"/>
  <c r="C35" i="2" l="1"/>
  <c r="I25" i="5" l="1"/>
  <c r="W33" i="2"/>
  <c r="G28" i="5" l="1"/>
  <c r="I28" i="5"/>
  <c r="J28" i="5"/>
  <c r="L28" i="5"/>
  <c r="L32" i="5" s="1"/>
  <c r="I31" i="5"/>
  <c r="J31" i="5"/>
  <c r="L31" i="5"/>
  <c r="H55" i="5"/>
  <c r="M55" i="5" s="1"/>
  <c r="K52" i="5"/>
  <c r="G52" i="5"/>
  <c r="H50" i="5"/>
  <c r="M50" i="5" s="1"/>
  <c r="H54" i="5"/>
  <c r="I52" i="5"/>
  <c r="H53" i="5"/>
  <c r="H52" i="5" s="1"/>
  <c r="H51" i="5"/>
  <c r="M51" i="5" s="1"/>
  <c r="G64" i="5"/>
  <c r="O40" i="5"/>
  <c r="G25" i="5"/>
  <c r="H36" i="5"/>
  <c r="M36" i="5" s="1"/>
  <c r="H37" i="5"/>
  <c r="M37" i="5" s="1"/>
  <c r="H22" i="5"/>
  <c r="M22" i="5" s="1"/>
  <c r="G43" i="5"/>
  <c r="H43" i="5" s="1"/>
  <c r="H63" i="5"/>
  <c r="H62" i="5"/>
  <c r="H61" i="5"/>
  <c r="M61" i="5" s="1"/>
  <c r="K60" i="5"/>
  <c r="H60" i="5"/>
  <c r="H59" i="5"/>
  <c r="M59" i="5" s="1"/>
  <c r="H58" i="5"/>
  <c r="M58" i="5" s="1"/>
  <c r="I57" i="5"/>
  <c r="H57" i="5"/>
  <c r="L40" i="5"/>
  <c r="L65" i="5" s="1"/>
  <c r="H56" i="5"/>
  <c r="H49" i="5"/>
  <c r="H48" i="5"/>
  <c r="H47" i="5"/>
  <c r="H46" i="5"/>
  <c r="M46" i="5" s="1"/>
  <c r="H45" i="5"/>
  <c r="M45" i="5" s="1"/>
  <c r="I43" i="5"/>
  <c r="H44" i="5"/>
  <c r="I40" i="5"/>
  <c r="H38" i="5"/>
  <c r="H40" i="5" s="1"/>
  <c r="J32" i="5"/>
  <c r="H24" i="5"/>
  <c r="H23" i="5"/>
  <c r="M23" i="5" s="1"/>
  <c r="H16" i="5"/>
  <c r="H15" i="5"/>
  <c r="H14" i="5" s="1"/>
  <c r="T35" i="2"/>
  <c r="Q35" i="2"/>
  <c r="N35" i="2"/>
  <c r="J35" i="2"/>
  <c r="G35" i="2"/>
  <c r="W34" i="2"/>
  <c r="W35" i="2" s="1"/>
  <c r="H21" i="5"/>
  <c r="M21" i="5" s="1"/>
  <c r="H20" i="5"/>
  <c r="M20" i="5" s="1"/>
  <c r="O28" i="5"/>
  <c r="Q18" i="5"/>
  <c r="Q25" i="5" s="1"/>
  <c r="R18" i="5"/>
  <c r="R25" i="5" s="1"/>
  <c r="S18" i="5"/>
  <c r="S25" i="5" s="1"/>
  <c r="T18" i="5"/>
  <c r="T25" i="5" s="1"/>
  <c r="U18" i="5"/>
  <c r="U25" i="5" s="1"/>
  <c r="V18" i="5"/>
  <c r="V25" i="5" s="1"/>
  <c r="W18" i="5"/>
  <c r="W25" i="5" s="1"/>
  <c r="X18" i="5"/>
  <c r="X25" i="5" s="1"/>
  <c r="Y18" i="5"/>
  <c r="Y25" i="5" s="1"/>
  <c r="Z18" i="5"/>
  <c r="Z25" i="5" s="1"/>
  <c r="AA18" i="5"/>
  <c r="AA25" i="5" s="1"/>
  <c r="AB18" i="5"/>
  <c r="AB25" i="5" s="1"/>
  <c r="AC18" i="5"/>
  <c r="AC25" i="5" s="1"/>
  <c r="AD18" i="5"/>
  <c r="AD25" i="5" s="1"/>
  <c r="AE18" i="5"/>
  <c r="AE25" i="5" s="1"/>
  <c r="AF18" i="5"/>
  <c r="AF25" i="5" s="1"/>
  <c r="AG18" i="5"/>
  <c r="AG25" i="5" s="1"/>
  <c r="AH18" i="5"/>
  <c r="AH25" i="5" s="1"/>
  <c r="AI18" i="5"/>
  <c r="AI25" i="5" s="1"/>
  <c r="AJ18" i="5"/>
  <c r="AJ25" i="5" s="1"/>
  <c r="AK18" i="5"/>
  <c r="AK25" i="5" s="1"/>
  <c r="AL18" i="5"/>
  <c r="AL25" i="5" s="1"/>
  <c r="AM18" i="5"/>
  <c r="AM25" i="5" s="1"/>
  <c r="AN18" i="5"/>
  <c r="AN25" i="5" s="1"/>
  <c r="AO18" i="5"/>
  <c r="AO25" i="5" s="1"/>
  <c r="AP18" i="5"/>
  <c r="AP25" i="5" s="1"/>
  <c r="AQ18" i="5"/>
  <c r="AQ25" i="5" s="1"/>
  <c r="AR18" i="5"/>
  <c r="AR25" i="5" s="1"/>
  <c r="AS18" i="5"/>
  <c r="AS25" i="5" s="1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AP65" i="5"/>
  <c r="AQ65" i="5"/>
  <c r="AR65" i="5"/>
  <c r="AS65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AP64" i="5"/>
  <c r="AQ64" i="5"/>
  <c r="AR64" i="5"/>
  <c r="AS64" i="5"/>
  <c r="K40" i="5"/>
  <c r="K65" i="5" s="1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G31" i="5"/>
  <c r="P72" i="5" s="1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N28" i="5"/>
  <c r="H12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G40" i="5"/>
  <c r="G65" i="5" s="1"/>
  <c r="H30" i="5"/>
  <c r="M30" i="5" s="1"/>
  <c r="M31" i="5" s="1"/>
  <c r="H27" i="5"/>
  <c r="H28" i="5" s="1"/>
  <c r="K14" i="5"/>
  <c r="J14" i="5"/>
  <c r="G14" i="5"/>
  <c r="G18" i="5" s="1"/>
  <c r="H13" i="5"/>
  <c r="G13" i="1"/>
  <c r="H13" i="1" s="1"/>
  <c r="H17" i="1" s="1"/>
  <c r="H23" i="1" s="1"/>
  <c r="L13" i="1"/>
  <c r="L17" i="1" s="1"/>
  <c r="L23" i="1" s="1"/>
  <c r="H14" i="1"/>
  <c r="I14" i="1"/>
  <c r="M14" i="1"/>
  <c r="H15" i="1"/>
  <c r="I15" i="1"/>
  <c r="M15" i="1" s="1"/>
  <c r="H16" i="1"/>
  <c r="I16" i="1"/>
  <c r="M16" i="1" s="1"/>
  <c r="J17" i="1"/>
  <c r="K17" i="1"/>
  <c r="N17" i="1"/>
  <c r="N23" i="1" s="1"/>
  <c r="O17" i="1"/>
  <c r="O23" i="1" s="1"/>
  <c r="P17" i="1"/>
  <c r="P23" i="1" s="1"/>
  <c r="Q17" i="1"/>
  <c r="Q23" i="1" s="1"/>
  <c r="H19" i="1"/>
  <c r="M19" i="1" s="1"/>
  <c r="I19" i="1"/>
  <c r="H20" i="1"/>
  <c r="I20" i="1"/>
  <c r="H21" i="1"/>
  <c r="I21" i="1"/>
  <c r="M21" i="1"/>
  <c r="G22" i="1"/>
  <c r="J22" i="1"/>
  <c r="L22" i="1"/>
  <c r="N22" i="1"/>
  <c r="O22" i="1"/>
  <c r="P22" i="1"/>
  <c r="Q22" i="1"/>
  <c r="I24" i="1"/>
  <c r="G30" i="1"/>
  <c r="J30" i="1"/>
  <c r="J33" i="1" s="1"/>
  <c r="L30" i="1"/>
  <c r="L33" i="1" s="1"/>
  <c r="H31" i="1"/>
  <c r="I31" i="1"/>
  <c r="M31" i="1"/>
  <c r="H32" i="1"/>
  <c r="I32" i="1"/>
  <c r="I30" i="1" s="1"/>
  <c r="I33" i="1" s="1"/>
  <c r="G33" i="1"/>
  <c r="K33" i="1"/>
  <c r="N33" i="1"/>
  <c r="O33" i="1"/>
  <c r="P33" i="1"/>
  <c r="Q33" i="1"/>
  <c r="G35" i="1"/>
  <c r="G39" i="1"/>
  <c r="I35" i="1"/>
  <c r="J35" i="1"/>
  <c r="J39" i="1" s="1"/>
  <c r="K35" i="1"/>
  <c r="K39" i="1" s="1"/>
  <c r="L35" i="1"/>
  <c r="H36" i="1"/>
  <c r="M36" i="1"/>
  <c r="H37" i="1"/>
  <c r="M37" i="1"/>
  <c r="H38" i="1"/>
  <c r="I38" i="1"/>
  <c r="I39" i="1" s="1"/>
  <c r="N39" i="1"/>
  <c r="O39" i="1"/>
  <c r="H44" i="1"/>
  <c r="J44" i="1"/>
  <c r="K44" i="1"/>
  <c r="L44" i="1"/>
  <c r="L54" i="1" s="1"/>
  <c r="L76" i="1" s="1"/>
  <c r="G45" i="1"/>
  <c r="G44" i="1" s="1"/>
  <c r="M45" i="1"/>
  <c r="G46" i="1"/>
  <c r="M46" i="1"/>
  <c r="G47" i="1"/>
  <c r="I47" i="1"/>
  <c r="I44" i="1"/>
  <c r="I54" i="1" s="1"/>
  <c r="I76" i="1" s="1"/>
  <c r="M47" i="1"/>
  <c r="G48" i="1"/>
  <c r="M48" i="1"/>
  <c r="H49" i="1"/>
  <c r="I49" i="1"/>
  <c r="J49" i="1"/>
  <c r="J54" i="1" s="1"/>
  <c r="J76" i="1" s="1"/>
  <c r="K49" i="1"/>
  <c r="G50" i="1"/>
  <c r="M50" i="1"/>
  <c r="G51" i="1"/>
  <c r="M51" i="1"/>
  <c r="M52" i="1"/>
  <c r="M49" i="1" s="1"/>
  <c r="T52" i="1"/>
  <c r="U52" i="1"/>
  <c r="V52" i="1"/>
  <c r="H53" i="1"/>
  <c r="I53" i="1"/>
  <c r="T53" i="1"/>
  <c r="U53" i="1"/>
  <c r="V53" i="1"/>
  <c r="N54" i="1"/>
  <c r="N76" i="1"/>
  <c r="O54" i="1"/>
  <c r="O76" i="1"/>
  <c r="O89" i="1" s="1"/>
  <c r="O90" i="1" s="1"/>
  <c r="P54" i="1"/>
  <c r="P76" i="1"/>
  <c r="G57" i="1"/>
  <c r="M57" i="1"/>
  <c r="T57" i="1"/>
  <c r="U57" i="1"/>
  <c r="V57" i="1"/>
  <c r="G58" i="1"/>
  <c r="T58" i="1"/>
  <c r="U58" i="1"/>
  <c r="V58" i="1"/>
  <c r="M60" i="1"/>
  <c r="M61" i="1"/>
  <c r="J62" i="1"/>
  <c r="O62" i="1"/>
  <c r="P62" i="1"/>
  <c r="H64" i="1"/>
  <c r="M64" i="1"/>
  <c r="M67" i="1"/>
  <c r="M68" i="1"/>
  <c r="O69" i="1"/>
  <c r="P69" i="1"/>
  <c r="G80" i="1"/>
  <c r="G82" i="1"/>
  <c r="Q95" i="1" s="1"/>
  <c r="H81" i="1"/>
  <c r="H82" i="1" s="1"/>
  <c r="I82" i="1"/>
  <c r="J82" i="1"/>
  <c r="K82" i="1"/>
  <c r="L82" i="1"/>
  <c r="M82" i="1"/>
  <c r="N82" i="1"/>
  <c r="P82" i="1"/>
  <c r="G85" i="1"/>
  <c r="H86" i="1"/>
  <c r="I86" i="1"/>
  <c r="J86" i="1"/>
  <c r="K86" i="1"/>
  <c r="L86" i="1"/>
  <c r="M86" i="1"/>
  <c r="N86" i="1"/>
  <c r="P86" i="1"/>
  <c r="T94" i="1"/>
  <c r="T95" i="1"/>
  <c r="T96" i="1"/>
  <c r="S76" i="5"/>
  <c r="H30" i="1"/>
  <c r="H33" i="1" s="1"/>
  <c r="M12" i="5"/>
  <c r="M16" i="5"/>
  <c r="M49" i="5"/>
  <c r="M24" i="5"/>
  <c r="I22" i="1"/>
  <c r="M44" i="1"/>
  <c r="H35" i="1"/>
  <c r="H39" i="1" s="1"/>
  <c r="M53" i="5"/>
  <c r="M54" i="5"/>
  <c r="M52" i="5" s="1"/>
  <c r="P89" i="1"/>
  <c r="P90" i="1" s="1"/>
  <c r="M35" i="1"/>
  <c r="G49" i="1" l="1"/>
  <c r="G54" i="1" s="1"/>
  <c r="S54" i="1" s="1"/>
  <c r="N89" i="1"/>
  <c r="N90" i="1" s="1"/>
  <c r="AK32" i="5"/>
  <c r="AK67" i="5" s="1"/>
  <c r="H22" i="1"/>
  <c r="M53" i="1"/>
  <c r="M54" i="1" s="1"/>
  <c r="M76" i="1" s="1"/>
  <c r="K54" i="1"/>
  <c r="L39" i="1"/>
  <c r="L89" i="1" s="1"/>
  <c r="G17" i="1"/>
  <c r="G23" i="1" s="1"/>
  <c r="H18" i="5"/>
  <c r="AJ32" i="5"/>
  <c r="AJ67" i="5" s="1"/>
  <c r="AS32" i="5"/>
  <c r="AS67" i="5" s="1"/>
  <c r="G76" i="1"/>
  <c r="J89" i="1"/>
  <c r="K89" i="1"/>
  <c r="K76" i="1"/>
  <c r="G89" i="1"/>
  <c r="M13" i="1"/>
  <c r="M17" i="1" s="1"/>
  <c r="M23" i="1" s="1"/>
  <c r="AQ32" i="5"/>
  <c r="AQ67" i="5" s="1"/>
  <c r="AM32" i="5"/>
  <c r="AM67" i="5" s="1"/>
  <c r="AO32" i="5"/>
  <c r="AO67" i="5" s="1"/>
  <c r="M32" i="1"/>
  <c r="M30" i="1" s="1"/>
  <c r="M33" i="1" s="1"/>
  <c r="H54" i="1"/>
  <c r="M38" i="1"/>
  <c r="M39" i="1" s="1"/>
  <c r="M20" i="1"/>
  <c r="M22" i="1" s="1"/>
  <c r="I13" i="1"/>
  <c r="I17" i="1" s="1"/>
  <c r="I23" i="1" s="1"/>
  <c r="I89" i="1" s="1"/>
  <c r="M60" i="5"/>
  <c r="M56" i="5"/>
  <c r="AR32" i="5"/>
  <c r="AR67" i="5" s="1"/>
  <c r="AP32" i="5"/>
  <c r="AP67" i="5" s="1"/>
  <c r="AN32" i="5"/>
  <c r="AN67" i="5" s="1"/>
  <c r="AL32" i="5"/>
  <c r="AL67" i="5" s="1"/>
  <c r="R32" i="5"/>
  <c r="R67" i="5" s="1"/>
  <c r="H64" i="5"/>
  <c r="M48" i="5"/>
  <c r="M47" i="5"/>
  <c r="M44" i="5"/>
  <c r="I64" i="5"/>
  <c r="I65" i="5" s="1"/>
  <c r="X32" i="5"/>
  <c r="X67" i="5" s="1"/>
  <c r="V32" i="5"/>
  <c r="V67" i="5" s="1"/>
  <c r="T32" i="5"/>
  <c r="T67" i="5" s="1"/>
  <c r="M27" i="5"/>
  <c r="M28" i="5" s="1"/>
  <c r="M15" i="5"/>
  <c r="M13" i="5"/>
  <c r="K67" i="5"/>
  <c r="AI32" i="5"/>
  <c r="AI67" i="5" s="1"/>
  <c r="AG32" i="5"/>
  <c r="AG67" i="5" s="1"/>
  <c r="AE32" i="5"/>
  <c r="AE67" i="5" s="1"/>
  <c r="AC32" i="5"/>
  <c r="AC67" i="5" s="1"/>
  <c r="AA32" i="5"/>
  <c r="AA67" i="5" s="1"/>
  <c r="J65" i="5"/>
  <c r="J67" i="5" s="1"/>
  <c r="Y32" i="5"/>
  <c r="Y67" i="5" s="1"/>
  <c r="W32" i="5"/>
  <c r="W67" i="5" s="1"/>
  <c r="U32" i="5"/>
  <c r="U67" i="5" s="1"/>
  <c r="S32" i="5"/>
  <c r="S67" i="5" s="1"/>
  <c r="M38" i="5"/>
  <c r="M40" i="5" s="1"/>
  <c r="I18" i="5"/>
  <c r="I32" i="5" s="1"/>
  <c r="Q32" i="5"/>
  <c r="Q67" i="5" s="1"/>
  <c r="M57" i="5"/>
  <c r="G32" i="5"/>
  <c r="G67" i="5" s="1"/>
  <c r="N72" i="5"/>
  <c r="H65" i="5"/>
  <c r="AH32" i="5"/>
  <c r="AH67" i="5" s="1"/>
  <c r="AF32" i="5"/>
  <c r="AF67" i="5" s="1"/>
  <c r="AD32" i="5"/>
  <c r="AD67" i="5" s="1"/>
  <c r="AB32" i="5"/>
  <c r="AB67" i="5" s="1"/>
  <c r="Z32" i="5"/>
  <c r="Z67" i="5" s="1"/>
  <c r="H31" i="5"/>
  <c r="H32" i="5" s="1"/>
  <c r="M25" i="5"/>
  <c r="M43" i="5"/>
  <c r="M62" i="5"/>
  <c r="M63" i="5"/>
  <c r="M14" i="5"/>
  <c r="L67" i="5"/>
  <c r="H76" i="1"/>
  <c r="H89" i="1"/>
  <c r="M18" i="5" l="1"/>
  <c r="N95" i="1"/>
  <c r="M89" i="1"/>
  <c r="H67" i="5"/>
  <c r="M64" i="5"/>
  <c r="M65" i="5" s="1"/>
  <c r="I67" i="5"/>
  <c r="M32" i="5"/>
  <c r="M67" i="5" l="1"/>
</calcChain>
</file>

<file path=xl/sharedStrings.xml><?xml version="1.0" encoding="utf-8"?>
<sst xmlns="http://schemas.openxmlformats.org/spreadsheetml/2006/main" count="598" uniqueCount="333">
  <si>
    <t xml:space="preserve">V. План навчального процесу на 2017/2018 навчальний рік      </t>
  </si>
  <si>
    <t>№ п/п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</si>
  <si>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</si>
  <si>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</si>
  <si>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</si>
  <si>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</si>
  <si>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cеместрами</t>
  </si>
  <si>
    <t>Загальний обсяг</t>
  </si>
  <si>
    <t>аудиторних</t>
  </si>
  <si>
    <t>самостійна робота</t>
  </si>
  <si>
    <t>1 курс</t>
  </si>
  <si>
    <t>2 курс</t>
  </si>
  <si>
    <t>всього</t>
  </si>
  <si>
    <t>у тому числі:</t>
  </si>
  <si>
    <t>семестри</t>
  </si>
  <si>
    <t>екзаменів</t>
  </si>
  <si>
    <t>заліків</t>
  </si>
  <si>
    <t>курсові</t>
  </si>
  <si>
    <t>лекції</t>
  </si>
  <si>
    <t>лабораторні</t>
  </si>
  <si>
    <t>практичні</t>
  </si>
  <si>
    <t>2а</t>
  </si>
  <si>
    <t>2б</t>
  </si>
  <si>
    <t>проекти</t>
  </si>
  <si>
    <t>роботи</t>
  </si>
  <si>
    <t>кількість тижнів у семестрі</t>
  </si>
  <si>
    <t>1. ОБОВ'ЯЗКОВІ НАВЧАЛЬНІ ДИСЦИПЛІНИ</t>
  </si>
  <si>
    <t>1.1 Соціально-гуманітарні дисципліни</t>
  </si>
  <si>
    <t>1 траєкторія</t>
  </si>
  <si>
    <t>1 сем</t>
  </si>
  <si>
    <t>2а сем</t>
  </si>
  <si>
    <t>2б сем</t>
  </si>
  <si>
    <t>1.1.1</t>
  </si>
  <si>
    <t>Іноземна мова (за професійним спрямуванням)</t>
  </si>
  <si>
    <t>1 траект</t>
  </si>
  <si>
    <t>1.1.1.1</t>
  </si>
  <si>
    <t>екз</t>
  </si>
  <si>
    <t>1.1.1.2</t>
  </si>
  <si>
    <t>залік</t>
  </si>
  <si>
    <t>1.1.1.3</t>
  </si>
  <si>
    <t>Разом 1 траєкторія</t>
  </si>
  <si>
    <t>2 траект</t>
  </si>
  <si>
    <t>2 траєкторія</t>
  </si>
  <si>
    <t>1.2.1</t>
  </si>
  <si>
    <t>Правове забезпечення безпеки підприємств України</t>
  </si>
  <si>
    <t>1.2.2</t>
  </si>
  <si>
    <t>Працевлаштування та ділова кар’єра</t>
  </si>
  <si>
    <t>1.2.3</t>
  </si>
  <si>
    <t>Філософія і наука</t>
  </si>
  <si>
    <t>1.2 Дисципліни природничо-наукової (фундаментальної) підготовки</t>
  </si>
  <si>
    <t>Разом 2 траєкторія</t>
  </si>
  <si>
    <t>Разом п. 1.1</t>
  </si>
  <si>
    <t>1сем</t>
  </si>
  <si>
    <t>Фізичне виховання</t>
  </si>
  <si>
    <t>2б дф*</t>
  </si>
  <si>
    <t>с*</t>
  </si>
  <si>
    <t>ТМ</t>
  </si>
  <si>
    <t>Примітка:   с* - секційні заняття (факультатив)</t>
  </si>
  <si>
    <t>Охорона праці в галузі та цивільний захист</t>
  </si>
  <si>
    <t>МПФ</t>
  </si>
  <si>
    <t>1.2.2.1</t>
  </si>
  <si>
    <t>Охорона праці в галузі</t>
  </si>
  <si>
    <t>1.2.2.2</t>
  </si>
  <si>
    <t>Цивільний захист</t>
  </si>
  <si>
    <t>ОТЗВ</t>
  </si>
  <si>
    <t>Спеціалізації каф. ТМ</t>
  </si>
  <si>
    <t>Інтелектуальна власність та принципи організації наукових досліджень</t>
  </si>
  <si>
    <t>1.2.1.1</t>
  </si>
  <si>
    <t>Інтелектуальна власність</t>
  </si>
  <si>
    <t>1.2.1.2</t>
  </si>
  <si>
    <t>Методика та організація наукових досліджень (ТМ)</t>
  </si>
  <si>
    <t>Основи сучасних теорій моделювання процесів (ТМ)</t>
  </si>
  <si>
    <t>Разом п. 1.2</t>
  </si>
  <si>
    <t>2. ДИСЦИПЛІНИ ВІЛЬНОГО ВИБОРУ</t>
  </si>
  <si>
    <t xml:space="preserve">2.3. Дисципліни професійної підготовки </t>
  </si>
  <si>
    <t>2.3.1 Спеціалізації каф. ТМ</t>
  </si>
  <si>
    <t>2.3.1</t>
  </si>
  <si>
    <t>Автоматизація технологічних систем та комплексів</t>
  </si>
  <si>
    <t>2.3.1.1</t>
  </si>
  <si>
    <t>Автоматизація виробничих процесів машинобудування</t>
  </si>
  <si>
    <t>1 трим</t>
  </si>
  <si>
    <t>2 трим</t>
  </si>
  <si>
    <t>3 трим</t>
  </si>
  <si>
    <t>2.3.1.2</t>
  </si>
  <si>
    <t>Автоматизація виробничих процесів машинобудування (курсова робота)</t>
  </si>
  <si>
    <t>2.3.1.3</t>
  </si>
  <si>
    <t>Технологічне оснащення автоматизованих дільниць та цехів</t>
  </si>
  <si>
    <t>2.3.1.4</t>
  </si>
  <si>
    <t>Технологічні основи ГВС</t>
  </si>
  <si>
    <t>2.3.2</t>
  </si>
  <si>
    <t>САПР та інформаційні системи в машинобудуванні</t>
  </si>
  <si>
    <t>2.3.2.1</t>
  </si>
  <si>
    <t>САПР технологічних процесів</t>
  </si>
  <si>
    <t>2.3.2.2</t>
  </si>
  <si>
    <t>Система 3-D моделювання Power Shape</t>
  </si>
  <si>
    <t>ТМ 1 траек</t>
  </si>
  <si>
    <t>2.3.2.3</t>
  </si>
  <si>
    <t>Системи автоматизованого програмування верстатів з ЧПУ</t>
  </si>
  <si>
    <t>2.3.3</t>
  </si>
  <si>
    <t xml:space="preserve">Технологія функціональних та нано-поверхонь </t>
  </si>
  <si>
    <t>Разом 2.3.1 1</t>
  </si>
  <si>
    <t>Спеціалізація "Технології машинобудування"</t>
  </si>
  <si>
    <t>Траєкторія 1</t>
  </si>
  <si>
    <t>ТМ 2 траек</t>
  </si>
  <si>
    <t>2.3.4</t>
  </si>
  <si>
    <t>Діагностика технологічних систем та виробів машинобудування (ТМ)</t>
  </si>
  <si>
    <t>2.3.5</t>
  </si>
  <si>
    <t>Мехатроніка в технологічних системах</t>
  </si>
  <si>
    <t>2.3.6</t>
  </si>
  <si>
    <t>Цільова індивідуальна підготовка</t>
  </si>
  <si>
    <t>2.3.6.1</t>
  </si>
  <si>
    <t>3.0</t>
  </si>
  <si>
    <t>90</t>
  </si>
  <si>
    <t>2.3.6.2</t>
  </si>
  <si>
    <t>Разом траєкторія 1</t>
  </si>
  <si>
    <t>Траєкторія 2</t>
  </si>
  <si>
    <t>Інженерний консалтинг у технології машинобудування (ТМ)</t>
  </si>
  <si>
    <t>Разом траєкторія 2</t>
  </si>
  <si>
    <t>12</t>
  </si>
  <si>
    <t>360</t>
  </si>
  <si>
    <t>Спеціалізація "Інтегровані комп'ютеризовані технології машинобудування"</t>
  </si>
  <si>
    <t>2.3.7</t>
  </si>
  <si>
    <t>Обслуговування високотехнологічних комплексів</t>
  </si>
  <si>
    <t>2.3.7.1</t>
  </si>
  <si>
    <t>2.3.7.2</t>
  </si>
  <si>
    <t>4</t>
  </si>
  <si>
    <t>60</t>
  </si>
  <si>
    <t>2.3.7.3</t>
  </si>
  <si>
    <t>Разом 2.3.1.2</t>
  </si>
  <si>
    <t>Разом 2.3.1</t>
  </si>
  <si>
    <t xml:space="preserve">  3.1 ПРАКТИЧНА  ПІДГОТОВКА спеціалізація кафедри ТМ</t>
  </si>
  <si>
    <t>3.1.1</t>
  </si>
  <si>
    <t>Переддипломна практика</t>
  </si>
  <si>
    <t>3</t>
  </si>
  <si>
    <t>3.1.2</t>
  </si>
  <si>
    <t>Підготовка магістерської роботи</t>
  </si>
  <si>
    <t>Разом:</t>
  </si>
  <si>
    <t>4. ДЕРЖАВНА АТЕСТАЦІЯ</t>
  </si>
  <si>
    <t>4.1</t>
  </si>
  <si>
    <t>Захист магістерської роботи</t>
  </si>
  <si>
    <t>Спеціалізації кафедри ТМ</t>
  </si>
  <si>
    <t xml:space="preserve">ЗАГАЛЬНА КІЛЬКІСТЬ </t>
  </si>
  <si>
    <t>Кількість годин на тиждень</t>
  </si>
  <si>
    <t xml:space="preserve"> Кількість екзаменів</t>
  </si>
  <si>
    <t>2 (1)</t>
  </si>
  <si>
    <t xml:space="preserve"> Кількість заліків</t>
  </si>
  <si>
    <t>4 (5)</t>
  </si>
  <si>
    <t>3 (4)</t>
  </si>
  <si>
    <t xml:space="preserve"> Кількість курсових проектів</t>
  </si>
  <si>
    <t>ДР</t>
  </si>
  <si>
    <t xml:space="preserve"> Кількість курсових робіт</t>
  </si>
  <si>
    <t>вип</t>
  </si>
  <si>
    <t>екон</t>
  </si>
  <si>
    <t>ОТ</t>
  </si>
  <si>
    <t>Зав.кафедри ТМ</t>
  </si>
  <si>
    <t>С.В. Ковалевський</t>
  </si>
  <si>
    <t>Зав.кафедри МПФ</t>
  </si>
  <si>
    <t>О.Є. Марков</t>
  </si>
  <si>
    <t>Зав.кафедри ОіТЗВ</t>
  </si>
  <si>
    <t>Н.О. Макаренко</t>
  </si>
  <si>
    <t>Декан  ФІТО</t>
  </si>
  <si>
    <t>О.Г. Гринь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</si>
  <si>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</si>
  <si>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</si>
  <si>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</si>
  <si>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</si>
  <si>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</si>
  <si>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Кваліфікація: магістр з прикладної механіки</t>
  </si>
  <si>
    <t xml:space="preserve">                            Ректор __________________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</si>
  <si>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</si>
  <si>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</si>
  <si>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</si>
  <si>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</si>
  <si>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</si>
  <si>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</si>
  <si>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</si>
  <si>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</si>
  <si>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</si>
  <si>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</si>
  <si>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</si>
  <si>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</si>
  <si>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</si>
  <si>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</si>
  <si>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</si>
  <si>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</si>
  <si>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</si>
  <si>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</si>
  <si>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 xml:space="preserve">Позначення: Т – теоретичне навчання; С – екзаменаційна сесія; ПК-проміжний контроль; П – практика; К – канікули; Д– дипломне проектування; А – державна атестація </t>
  </si>
  <si>
    <t xml:space="preserve">Позначення: </t>
  </si>
  <si>
    <t>теор. навч.</t>
  </si>
  <si>
    <t>екзам. сесія</t>
  </si>
  <si>
    <t>практика</t>
  </si>
  <si>
    <t>дипломне проектування</t>
  </si>
  <si>
    <t>канікули</t>
  </si>
  <si>
    <t>Теоретичне навчання</t>
  </si>
  <si>
    <t>Екзаменаційна сесія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</si>
  <si>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</si>
  <si>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</si>
  <si>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</si>
  <si>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</si>
  <si>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</si>
  <si>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</si>
  <si>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</si>
  <si>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</si>
  <si>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Всього</t>
  </si>
  <si>
    <t xml:space="preserve">II. ЗВЕДЕНІ ДАНІ ПРО БЮДЖЕТ ЧАСУ, тижні </t>
  </si>
  <si>
    <t>Виконання дипломного проекту (роботи)</t>
  </si>
  <si>
    <t>Державна атестація</t>
  </si>
  <si>
    <t>I</t>
  </si>
  <si>
    <t>8</t>
  </si>
  <si>
    <t>48</t>
  </si>
  <si>
    <t>II</t>
  </si>
  <si>
    <t>21</t>
  </si>
  <si>
    <t>69</t>
  </si>
  <si>
    <t>III. ПРАКТИКА</t>
  </si>
  <si>
    <t>Назва практики</t>
  </si>
  <si>
    <t>Триместр</t>
  </si>
  <si>
    <t>1 доба на тиждень навчального триместру</t>
  </si>
  <si>
    <t>IV. ДЕРЖАВНА АТЕСТАЦІЯ</t>
  </si>
  <si>
    <t>Форма державної атестації (екзамен, дипломний проект (робота)</t>
  </si>
  <si>
    <t>дипломна робота</t>
  </si>
  <si>
    <t>1. Цикл загальної підготовки</t>
  </si>
  <si>
    <t xml:space="preserve">Інтелектуальна власність </t>
  </si>
  <si>
    <t>2. Цикл професійної підготовки</t>
  </si>
  <si>
    <t>2.1.1</t>
  </si>
  <si>
    <t>2.1.4</t>
  </si>
  <si>
    <t>Спецкурс за напрямком 
магістерської роботи</t>
  </si>
  <si>
    <t>І . ГРАФІК ОСВІТНЬОГО ПРОЦЕСУ</t>
  </si>
  <si>
    <t>ОБОВ'ЯЗКОВІ НАВЧАЛЬНІ ДИСЦИПЛІНИ</t>
  </si>
  <si>
    <t>1.1</t>
  </si>
  <si>
    <t>1.2</t>
  </si>
  <si>
    <t>1.3</t>
  </si>
  <si>
    <t>1.3.1</t>
  </si>
  <si>
    <t>1.3.2</t>
  </si>
  <si>
    <t>Разом п. 1.</t>
  </si>
  <si>
    <t>3.1</t>
  </si>
  <si>
    <t>Разом п. 3.</t>
  </si>
  <si>
    <t>Разом п. 4.</t>
  </si>
  <si>
    <t>Разом обов'язкові дисципліни</t>
  </si>
  <si>
    <t>ДИСЦИПЛІНИ ВІЛЬНОГО ВИБОРУ</t>
  </si>
  <si>
    <t>Разом п.1</t>
  </si>
  <si>
    <t>Разом п. 2</t>
  </si>
  <si>
    <t>Гарант освітньої програми, зав.кафедри ТМ</t>
  </si>
  <si>
    <t>Примітка: Траєкторії (п.3) визначаються за темою магістерської роботи</t>
  </si>
  <si>
    <r>
      <t>освітня програма:</t>
    </r>
    <r>
      <rPr>
        <b/>
        <sz val="16"/>
        <rFont val="Times New Roman"/>
        <family val="1"/>
        <charset val="204"/>
      </rPr>
      <t xml:space="preserve">  "</t>
    </r>
    <r>
      <rPr>
        <b/>
        <sz val="18"/>
        <rFont val="Times New Roman"/>
        <family val="1"/>
        <charset val="204"/>
      </rPr>
      <t>Прикладна механіка"</t>
    </r>
  </si>
  <si>
    <r>
      <t xml:space="preserve">спеціальність: </t>
    </r>
    <r>
      <rPr>
        <b/>
        <sz val="18"/>
        <rFont val="Times New Roman"/>
        <family val="1"/>
        <charset val="204"/>
      </rPr>
      <t>131 "Прикладна механіка"</t>
    </r>
  </si>
  <si>
    <r>
      <t xml:space="preserve">галузь знань: </t>
    </r>
    <r>
      <rPr>
        <b/>
        <sz val="18"/>
        <rFont val="Times New Roman"/>
        <family val="1"/>
        <charset val="204"/>
      </rPr>
      <t>13 "Механічна інженерія"</t>
    </r>
  </si>
  <si>
    <t>Методика та організація наукових досліджень</t>
  </si>
  <si>
    <t>2.1.5</t>
  </si>
  <si>
    <t>Ресурсозберегаючі процеси виготовлення деталей відповідального призначення</t>
  </si>
  <si>
    <t>Триботехнічні процеси в базових вузлах автоматизованих комплексів</t>
  </si>
  <si>
    <t>Зав.кафедри КДіМПМ</t>
  </si>
  <si>
    <t>Кваліфікаційна робота магістра</t>
  </si>
  <si>
    <t>2.1</t>
  </si>
  <si>
    <t>Разом п. 2.</t>
  </si>
  <si>
    <t>Основи сучасних теорій моделювання процесів</t>
  </si>
  <si>
    <t>1.4</t>
  </si>
  <si>
    <t>1.5</t>
  </si>
  <si>
    <t>1.6</t>
  </si>
  <si>
    <t>Разом вибіркові дисципліни</t>
  </si>
  <si>
    <t>2.1.6</t>
  </si>
  <si>
    <t>2.1.7</t>
  </si>
  <si>
    <t>2.1.11</t>
  </si>
  <si>
    <t>2.1.12</t>
  </si>
  <si>
    <t>2.1.13</t>
  </si>
  <si>
    <t>2.1.14</t>
  </si>
  <si>
    <t>2.2</t>
  </si>
  <si>
    <t>2.3</t>
  </si>
  <si>
    <t>Форма  атестації (екзамен, дипломний проект (робота))</t>
  </si>
  <si>
    <t>Атестація</t>
  </si>
  <si>
    <t>4. Атестація</t>
  </si>
  <si>
    <t>А</t>
  </si>
  <si>
    <t>атестація</t>
  </si>
  <si>
    <t>№</t>
  </si>
  <si>
    <t>протокол №</t>
  </si>
  <si>
    <t>"    "                            2020 р.</t>
  </si>
  <si>
    <r>
      <t xml:space="preserve">підготовки: </t>
    </r>
    <r>
      <rPr>
        <b/>
        <sz val="18"/>
        <rFont val="Times New Roman"/>
        <family val="1"/>
        <charset val="204"/>
      </rPr>
      <t>магістра за освітньо-професійною програмою</t>
    </r>
  </si>
  <si>
    <t>Строк навчання  - 1 рік, 4 місяці</t>
  </si>
  <si>
    <t xml:space="preserve">на основі першого (бакалаврського) рівня </t>
  </si>
  <si>
    <t>вищої освіти</t>
  </si>
  <si>
    <t>Переддипломна</t>
  </si>
  <si>
    <t xml:space="preserve">V. План освітнього процесу на 2020/2021 навчальний рік     набір 2020 р. </t>
  </si>
  <si>
    <t>2.4</t>
  </si>
  <si>
    <t>3 .  Практична підготовка</t>
  </si>
  <si>
    <t>1</t>
  </si>
  <si>
    <t>Автоматизація виробничих процесів машинобудування (курс. робота)</t>
  </si>
  <si>
    <t xml:space="preserve">Технологія функціональних та нано- поверхонь </t>
  </si>
  <si>
    <t>Сучасне обладнання, автоматичні лінії та гнучкі виробничі системи</t>
  </si>
  <si>
    <t>2.1.10</t>
  </si>
  <si>
    <t>2.1.15</t>
  </si>
  <si>
    <t>Проектування технологічних процесів зварювального виробництва</t>
  </si>
  <si>
    <t>Проектування технологічних процесів зварювального виробництва (к.пр)</t>
  </si>
  <si>
    <t>Складально-зварювальне оснащення</t>
  </si>
  <si>
    <t>Управління якістю продукції</t>
  </si>
  <si>
    <t>Проектування систем керування</t>
  </si>
  <si>
    <t>Спеціальні розділи міцності</t>
  </si>
  <si>
    <t>Спеціальні методи зварювання</t>
  </si>
  <si>
    <t>2.1.1.1</t>
  </si>
  <si>
    <t>2.1.1.2</t>
  </si>
  <si>
    <t>Здобувач вищої освіти повинен вибрати дисципліни обсягом 4 кредитів*</t>
  </si>
  <si>
    <t>Дисципліни з інших ОПП ДДМА</t>
  </si>
  <si>
    <t>Комп’ютеризовані дизайн і моделювання процесів і машин (спец. розд.)</t>
  </si>
  <si>
    <t>Комп’ютеризовані дизайн і моделювання процесів і машин</t>
  </si>
  <si>
    <t>Сучасне обладнання, автоматичні лінії та гнучкі виробничі системи (курсовий проект)</t>
  </si>
  <si>
    <t>Технологічні комплекси машинобудування</t>
  </si>
  <si>
    <t>Здобувач вищої освіти повинен вибрати дисципліни обсягом 24,5 кредитів*</t>
  </si>
  <si>
    <t>2.1.2</t>
  </si>
  <si>
    <t>2.1.3</t>
  </si>
  <si>
    <t>2.1.8</t>
  </si>
  <si>
    <t>2.1.8.1</t>
  </si>
  <si>
    <t>2.1.8.2</t>
  </si>
  <si>
    <t>2.1.9</t>
  </si>
  <si>
    <t>2.1.11.1</t>
  </si>
  <si>
    <t>2.1.11.2</t>
  </si>
  <si>
    <t>* Примітка: дисципліни 1.6; 2.1.1-2.1.5 - каф. ТМ; 1.5; 2.1.6-2.1.10 - каф. КДіМПМ; 1.4; 2.1.11-2.1.15- каф. ОіТЗВ</t>
  </si>
  <si>
    <t>2</t>
  </si>
  <si>
    <t>Моделювання в CAD-системах</t>
  </si>
  <si>
    <t>Н</t>
  </si>
  <si>
    <t xml:space="preserve">       II. ЗВЕДЕНІ ДАНІ ПРО БЮДЖЕТ ЧАСУ, тижні                                                                                             ІІІ. ПРАКТИКА                                                     IV. АТЕСТАЦІЯ</t>
  </si>
  <si>
    <t>Настановна сесія</t>
  </si>
  <si>
    <t>4/0</t>
  </si>
  <si>
    <t>8/0</t>
  </si>
  <si>
    <t>16/0</t>
  </si>
  <si>
    <t>24/0</t>
  </si>
  <si>
    <t>Справка</t>
  </si>
  <si>
    <t>6+15+9</t>
  </si>
  <si>
    <t>48/0</t>
  </si>
  <si>
    <r>
      <t xml:space="preserve">форма навчання:     </t>
    </r>
    <r>
      <rPr>
        <b/>
        <sz val="18"/>
        <rFont val="Times New Roman"/>
        <family val="1"/>
        <charset val="204"/>
      </rPr>
      <t>заочна</t>
    </r>
  </si>
  <si>
    <t>Директор ЦДЗО</t>
  </si>
  <si>
    <t>М.М. Федоров</t>
  </si>
  <si>
    <t>Українська мова як іноземна (для іноземних громадян та осіб без громадянства)</t>
  </si>
  <si>
    <t>16 /16</t>
  </si>
  <si>
    <t>8 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</si>
</sst>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_-;\-* #,##0_-;\ _-;_-@_-"/>
    <numFmt numFmtId="165" formatCode="#,##0;\-* #,##0_-;\ _-;_-@_-"/>
    <numFmt numFmtId="166" formatCode="0.0"/>
    <numFmt numFmtId="167" formatCode="#,##0.0;\-* #,##0.0_-;\ _-;_-@_-"/>
    <numFmt numFmtId="168" formatCode="#,##0.0_ ;\-#,##0.0\ "/>
    <numFmt numFmtId="169" formatCode="#,##0_ ;\-#,##0\ "/>
    <numFmt numFmtId="170" formatCode="#,##0.0_-;\-* #,##0.0_-;\ _-;_-@_-"/>
    <numFmt numFmtId="171" formatCode="#,##0.0;\-* #,##0.0_-;\ &quot;&quot;_-;_-@_-"/>
    <numFmt numFmtId="172" formatCode="#,##0_-;\-* #,##0_-;\ &quot;&quot;_-;_-@_-"/>
    <numFmt numFmtId="173" formatCode="#,##0;\-* #,##0_-;\ &quot;&quot;_-;_-@_-"/>
  </numFmts>
  <fonts count="36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family val="2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Arial Cyr"/>
      <family val="2"/>
      <charset val="204"/>
    </font>
    <font>
      <sz val="18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Arial Cyr"/>
      <family val="2"/>
      <charset val="204"/>
    </font>
    <font>
      <b/>
      <sz val="14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2"/>
      <name val="Times New Roman"/>
      <family val="1"/>
    </font>
    <font>
      <sz val="16"/>
      <name val="Arial Cyr"/>
      <family val="2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6"/>
      <name val="Arial Cyr"/>
      <family val="2"/>
      <charset val="204"/>
    </font>
    <font>
      <b/>
      <sz val="12"/>
      <color theme="0"/>
      <name val="Times New Roman"/>
      <family val="1"/>
      <charset val="204"/>
    </font>
    <font>
      <b/>
      <i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</fills>
  <borders count="30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5" fillId="0" borderId="0"/>
    <xf numFmtId="0" fontId="26" fillId="0" borderId="0"/>
    <xf numFmtId="0" fontId="25" fillId="0" borderId="0"/>
  </cellStyleXfs>
  <cellXfs count="1351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5" fontId="4" fillId="0" borderId="3" xfId="0" applyNumberFormat="1" applyFont="1" applyFill="1" applyBorder="1" applyAlignment="1" applyProtection="1">
      <alignment horizontal="center" vertical="center"/>
    </xf>
    <xf numFmtId="165" fontId="4" fillId="0" borderId="4" xfId="0" applyNumberFormat="1" applyFont="1" applyFill="1" applyBorder="1" applyAlignment="1" applyProtection="1">
      <alignment horizontal="center" vertical="center"/>
    </xf>
    <xf numFmtId="165" fontId="4" fillId="0" borderId="5" xfId="0" applyNumberFormat="1" applyFont="1" applyFill="1" applyBorder="1" applyAlignment="1" applyProtection="1">
      <alignment horizontal="center" vertical="center"/>
    </xf>
    <xf numFmtId="165" fontId="4" fillId="0" borderId="6" xfId="0" applyNumberFormat="1" applyFont="1" applyFill="1" applyBorder="1" applyAlignment="1" applyProtection="1">
      <alignment horizontal="center" vertical="center"/>
    </xf>
    <xf numFmtId="165" fontId="4" fillId="0" borderId="7" xfId="0" applyNumberFormat="1" applyFont="1" applyFill="1" applyBorder="1" applyAlignment="1" applyProtection="1">
      <alignment horizontal="center" vertical="center"/>
    </xf>
    <xf numFmtId="165" fontId="4" fillId="0" borderId="8" xfId="0" applyNumberFormat="1" applyFont="1" applyFill="1" applyBorder="1" applyAlignment="1" applyProtection="1">
      <alignment horizontal="center" vertical="center"/>
    </xf>
    <xf numFmtId="165" fontId="4" fillId="0" borderId="9" xfId="0" applyNumberFormat="1" applyFont="1" applyFill="1" applyBorder="1" applyAlignment="1" applyProtection="1">
      <alignment horizontal="center" vertical="center"/>
    </xf>
    <xf numFmtId="165" fontId="4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/>
    </xf>
    <xf numFmtId="49" fontId="1" fillId="0" borderId="12" xfId="0" applyNumberFormat="1" applyFont="1" applyFill="1" applyBorder="1" applyAlignment="1" applyProtection="1">
      <alignment horizontal="center" vertical="center"/>
    </xf>
    <xf numFmtId="164" fontId="1" fillId="0" borderId="3" xfId="0" applyNumberFormat="1" applyFont="1" applyFill="1" applyBorder="1" applyAlignment="1" applyProtection="1">
      <alignment horizontal="center" vertical="center"/>
    </xf>
    <xf numFmtId="164" fontId="1" fillId="0" borderId="4" xfId="0" applyNumberFormat="1" applyFont="1" applyFill="1" applyBorder="1" applyAlignment="1" applyProtection="1">
      <alignment horizontal="center" vertical="center"/>
    </xf>
    <xf numFmtId="164" fontId="1" fillId="0" borderId="5" xfId="0" applyNumberFormat="1" applyFont="1" applyFill="1" applyBorder="1" applyAlignment="1" applyProtection="1">
      <alignment horizontal="center" vertical="center"/>
    </xf>
    <xf numFmtId="164" fontId="1" fillId="0" borderId="6" xfId="0" applyNumberFormat="1" applyFont="1" applyFill="1" applyBorder="1" applyAlignment="1" applyProtection="1">
      <alignment horizontal="center" vertical="center"/>
    </xf>
    <xf numFmtId="164" fontId="1" fillId="0" borderId="13" xfId="0" applyNumberFormat="1" applyFont="1" applyFill="1" applyBorder="1" applyAlignment="1" applyProtection="1">
      <alignment horizontal="center" vertical="center"/>
    </xf>
    <xf numFmtId="164" fontId="1" fillId="0" borderId="14" xfId="0" applyNumberFormat="1" applyFont="1" applyFill="1" applyBorder="1" applyAlignment="1" applyProtection="1">
      <alignment horizontal="center" vertical="center"/>
    </xf>
    <xf numFmtId="165" fontId="7" fillId="2" borderId="15" xfId="0" applyNumberFormat="1" applyFont="1" applyFill="1" applyBorder="1" applyAlignment="1" applyProtection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wrapText="1"/>
    </xf>
    <xf numFmtId="0" fontId="1" fillId="2" borderId="18" xfId="0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164" fontId="1" fillId="2" borderId="20" xfId="0" applyNumberFormat="1" applyFont="1" applyFill="1" applyBorder="1" applyAlignment="1" applyProtection="1">
      <alignment horizontal="center" vertical="center" wrapText="1"/>
    </xf>
    <xf numFmtId="166" fontId="4" fillId="2" borderId="16" xfId="0" applyNumberFormat="1" applyFont="1" applyFill="1" applyBorder="1" applyAlignment="1" applyProtection="1">
      <alignment horizontal="center" vertical="center"/>
    </xf>
    <xf numFmtId="1" fontId="4" fillId="2" borderId="21" xfId="0" applyNumberFormat="1" applyFont="1" applyFill="1" applyBorder="1" applyAlignment="1" applyProtection="1">
      <alignment horizontal="center" vertical="center"/>
    </xf>
    <xf numFmtId="1" fontId="4" fillId="2" borderId="19" xfId="0" applyNumberFormat="1" applyFont="1" applyFill="1" applyBorder="1" applyAlignment="1" applyProtection="1">
      <alignment horizontal="center" vertical="center"/>
    </xf>
    <xf numFmtId="1" fontId="4" fillId="2" borderId="22" xfId="0" applyNumberFormat="1" applyFont="1" applyFill="1" applyBorder="1" applyAlignment="1" applyProtection="1">
      <alignment horizontal="center" vertical="center"/>
    </xf>
    <xf numFmtId="1" fontId="1" fillId="2" borderId="18" xfId="0" applyNumberFormat="1" applyFont="1" applyFill="1" applyBorder="1" applyAlignment="1">
      <alignment horizontal="center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1" fontId="1" fillId="2" borderId="22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164" fontId="1" fillId="2" borderId="27" xfId="0" applyNumberFormat="1" applyFont="1" applyFill="1" applyBorder="1" applyAlignment="1" applyProtection="1">
      <alignment horizontal="center" vertical="center" wrapText="1"/>
    </xf>
    <xf numFmtId="166" fontId="1" fillId="2" borderId="28" xfId="0" applyNumberFormat="1" applyFont="1" applyFill="1" applyBorder="1" applyAlignment="1" applyProtection="1">
      <alignment horizontal="center" vertical="center"/>
    </xf>
    <xf numFmtId="1" fontId="1" fillId="2" borderId="29" xfId="0" applyNumberFormat="1" applyFont="1" applyFill="1" applyBorder="1" applyAlignment="1" applyProtection="1">
      <alignment horizontal="center" vertical="center"/>
    </xf>
    <xf numFmtId="1" fontId="1" fillId="2" borderId="26" xfId="0" applyNumberFormat="1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 wrapText="1"/>
    </xf>
    <xf numFmtId="1" fontId="1" fillId="2" borderId="26" xfId="0" applyNumberFormat="1" applyFont="1" applyFill="1" applyBorder="1" applyAlignment="1">
      <alignment horizontal="center" vertical="center" wrapText="1"/>
    </xf>
    <xf numFmtId="1" fontId="1" fillId="2" borderId="31" xfId="0" applyNumberFormat="1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34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33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wrapText="1"/>
    </xf>
    <xf numFmtId="0" fontId="1" fillId="2" borderId="36" xfId="0" applyFont="1" applyFill="1" applyBorder="1" applyAlignment="1">
      <alignment horizontal="center" vertical="center" wrapText="1"/>
    </xf>
    <xf numFmtId="49" fontId="1" fillId="2" borderId="37" xfId="0" applyNumberFormat="1" applyFont="1" applyFill="1" applyBorder="1" applyAlignment="1">
      <alignment horizontal="center" vertical="center" wrapText="1"/>
    </xf>
    <xf numFmtId="164" fontId="1" fillId="2" borderId="38" xfId="0" applyNumberFormat="1" applyFont="1" applyFill="1" applyBorder="1" applyAlignment="1" applyProtection="1">
      <alignment horizontal="center" vertical="center" wrapText="1"/>
    </xf>
    <xf numFmtId="166" fontId="1" fillId="2" borderId="39" xfId="0" applyNumberFormat="1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1" fontId="1" fillId="2" borderId="36" xfId="0" applyNumberFormat="1" applyFont="1" applyFill="1" applyBorder="1" applyAlignment="1">
      <alignment horizontal="center" vertical="center" wrapText="1"/>
    </xf>
    <xf numFmtId="1" fontId="1" fillId="2" borderId="37" xfId="0" applyNumberFormat="1" applyFont="1" applyFill="1" applyBorder="1" applyAlignment="1">
      <alignment horizontal="center" vertical="center" wrapText="1"/>
    </xf>
    <xf numFmtId="1" fontId="1" fillId="2" borderId="40" xfId="0" applyNumberFormat="1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165" fontId="7" fillId="2" borderId="10" xfId="0" applyNumberFormat="1" applyFont="1" applyFill="1" applyBorder="1" applyAlignment="1" applyProtection="1">
      <alignment horizontal="left" vertical="center" wrapText="1"/>
    </xf>
    <xf numFmtId="166" fontId="4" fillId="2" borderId="15" xfId="0" applyNumberFormat="1" applyFont="1" applyFill="1" applyBorder="1" applyAlignment="1" applyProtection="1">
      <alignment horizontal="center" vertical="center" wrapText="1"/>
    </xf>
    <xf numFmtId="1" fontId="4" fillId="2" borderId="7" xfId="0" applyNumberFormat="1" applyFont="1" applyFill="1" applyBorder="1" applyAlignment="1" applyProtection="1">
      <alignment horizontal="center" vertical="center" wrapText="1"/>
    </xf>
    <xf numFmtId="1" fontId="4" fillId="2" borderId="8" xfId="0" applyNumberFormat="1" applyFont="1" applyFill="1" applyBorder="1" applyAlignment="1" applyProtection="1">
      <alignment horizontal="center" vertical="center" wrapText="1"/>
    </xf>
    <xf numFmtId="1" fontId="4" fillId="2" borderId="9" xfId="0" applyNumberFormat="1" applyFont="1" applyFill="1" applyBorder="1" applyAlignment="1" applyProtection="1">
      <alignment horizontal="center" vertical="center" wrapText="1"/>
    </xf>
    <xf numFmtId="166" fontId="4" fillId="2" borderId="7" xfId="0" applyNumberFormat="1" applyFont="1" applyFill="1" applyBorder="1" applyAlignment="1">
      <alignment horizontal="center" vertical="center" wrapText="1"/>
    </xf>
    <xf numFmtId="166" fontId="4" fillId="2" borderId="41" xfId="0" applyNumberFormat="1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wrapText="1"/>
    </xf>
    <xf numFmtId="0" fontId="8" fillId="2" borderId="21" xfId="0" applyFont="1" applyFill="1" applyBorder="1" applyAlignment="1">
      <alignment wrapText="1"/>
    </xf>
    <xf numFmtId="0" fontId="1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wrapText="1"/>
    </xf>
    <xf numFmtId="0" fontId="4" fillId="2" borderId="22" xfId="0" applyFont="1" applyFill="1" applyBorder="1" applyAlignment="1">
      <alignment wrapText="1"/>
    </xf>
    <xf numFmtId="166" fontId="1" fillId="2" borderId="24" xfId="0" applyNumberFormat="1" applyFont="1" applyFill="1" applyBorder="1" applyAlignment="1" applyProtection="1">
      <alignment horizontal="center" vertical="center"/>
    </xf>
    <xf numFmtId="164" fontId="1" fillId="2" borderId="43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166" fontId="1" fillId="2" borderId="21" xfId="0" applyNumberFormat="1" applyFont="1" applyFill="1" applyBorder="1" applyAlignment="1">
      <alignment horizontal="center" vertical="center" wrapText="1"/>
    </xf>
    <xf numFmtId="166" fontId="1" fillId="2" borderId="19" xfId="0" applyNumberFormat="1" applyFont="1" applyFill="1" applyBorder="1" applyAlignment="1">
      <alignment horizontal="center" vertical="center" wrapText="1"/>
    </xf>
    <xf numFmtId="166" fontId="8" fillId="2" borderId="17" xfId="0" applyNumberFormat="1" applyFont="1" applyFill="1" applyBorder="1" applyAlignment="1">
      <alignment wrapText="1"/>
    </xf>
    <xf numFmtId="0" fontId="8" fillId="2" borderId="16" xfId="0" applyFont="1" applyFill="1" applyBorder="1" applyAlignment="1">
      <alignment wrapText="1"/>
    </xf>
    <xf numFmtId="49" fontId="1" fillId="2" borderId="44" xfId="0" applyNumberFormat="1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vertical="top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NumberFormat="1" applyFont="1" applyFill="1" applyBorder="1" applyAlignment="1" applyProtection="1">
      <alignment horizontal="center" vertical="center"/>
    </xf>
    <xf numFmtId="166" fontId="1" fillId="2" borderId="49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50" xfId="0" applyNumberFormat="1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166" fontId="1" fillId="2" borderId="46" xfId="0" applyNumberFormat="1" applyFont="1" applyFill="1" applyBorder="1" applyAlignment="1">
      <alignment horizontal="center" vertical="center" wrapText="1"/>
    </xf>
    <xf numFmtId="1" fontId="1" fillId="2" borderId="47" xfId="0" applyNumberFormat="1" applyFont="1" applyFill="1" applyBorder="1" applyAlignment="1">
      <alignment horizontal="center" vertical="center" wrapText="1"/>
    </xf>
    <xf numFmtId="1" fontId="1" fillId="2" borderId="49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wrapText="1"/>
    </xf>
    <xf numFmtId="0" fontId="7" fillId="2" borderId="48" xfId="0" applyNumberFormat="1" applyFont="1" applyFill="1" applyBorder="1" applyAlignment="1" applyProtection="1">
      <alignment horizontal="center" vertical="center"/>
    </xf>
    <xf numFmtId="0" fontId="1" fillId="2" borderId="5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165" fontId="7" fillId="2" borderId="54" xfId="0" applyNumberFormat="1" applyFont="1" applyFill="1" applyBorder="1" applyAlignment="1" applyProtection="1">
      <alignment horizontal="left" vertical="center" wrapText="1"/>
    </xf>
    <xf numFmtId="166" fontId="4" fillId="2" borderId="10" xfId="0" applyNumberFormat="1" applyFont="1" applyFill="1" applyBorder="1" applyAlignment="1" applyProtection="1">
      <alignment horizontal="center" vertical="center" wrapText="1"/>
    </xf>
    <xf numFmtId="165" fontId="4" fillId="2" borderId="41" xfId="0" applyNumberFormat="1" applyFont="1" applyFill="1" applyBorder="1" applyAlignment="1" applyProtection="1">
      <alignment horizontal="center" vertical="center" wrapText="1"/>
    </xf>
    <xf numFmtId="165" fontId="4" fillId="2" borderId="8" xfId="0" applyNumberFormat="1" applyFont="1" applyFill="1" applyBorder="1" applyAlignment="1" applyProtection="1">
      <alignment horizontal="center" vertical="center" wrapText="1"/>
    </xf>
    <xf numFmtId="165" fontId="4" fillId="2" borderId="55" xfId="0" applyNumberFormat="1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6" fontId="7" fillId="2" borderId="10" xfId="0" applyNumberFormat="1" applyFont="1" applyFill="1" applyBorder="1" applyAlignment="1" applyProtection="1">
      <alignment horizontal="center" vertical="center" wrapText="1"/>
    </xf>
    <xf numFmtId="1" fontId="7" fillId="2" borderId="41" xfId="0" applyNumberFormat="1" applyFont="1" applyFill="1" applyBorder="1" applyAlignment="1" applyProtection="1">
      <alignment horizontal="center" vertical="center" wrapText="1"/>
    </xf>
    <xf numFmtId="1" fontId="7" fillId="2" borderId="8" xfId="0" applyNumberFormat="1" applyFont="1" applyFill="1" applyBorder="1" applyAlignment="1" applyProtection="1">
      <alignment horizontal="center" vertical="center" wrapText="1"/>
    </xf>
    <xf numFmtId="1" fontId="7" fillId="2" borderId="55" xfId="0" applyNumberFormat="1" applyFont="1" applyFill="1" applyBorder="1" applyAlignment="1" applyProtection="1">
      <alignment horizontal="center" vertical="center" wrapText="1"/>
    </xf>
    <xf numFmtId="166" fontId="7" fillId="2" borderId="7" xfId="0" applyNumberFormat="1" applyFont="1" applyFill="1" applyBorder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 wrapText="1"/>
    </xf>
    <xf numFmtId="166" fontId="7" fillId="2" borderId="9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 applyProtection="1">
      <alignment horizontal="center" vertical="center" wrapText="1"/>
    </xf>
    <xf numFmtId="166" fontId="1" fillId="2" borderId="56" xfId="0" applyNumberFormat="1" applyFont="1" applyFill="1" applyBorder="1" applyAlignment="1" applyProtection="1">
      <alignment horizontal="center" vertical="center"/>
    </xf>
    <xf numFmtId="0" fontId="1" fillId="2" borderId="57" xfId="0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58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vertical="center"/>
    </xf>
    <xf numFmtId="166" fontId="1" fillId="2" borderId="15" xfId="0" applyNumberFormat="1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166" fontId="1" fillId="2" borderId="0" xfId="0" applyNumberFormat="1" applyFont="1" applyFill="1" applyBorder="1" applyAlignment="1" applyProtection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59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>
      <alignment horizontal="left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165" fontId="4" fillId="2" borderId="62" xfId="0" applyNumberFormat="1" applyFont="1" applyFill="1" applyBorder="1" applyAlignment="1" applyProtection="1">
      <alignment horizontal="center" vertical="center"/>
    </xf>
    <xf numFmtId="166" fontId="4" fillId="2" borderId="63" xfId="0" applyNumberFormat="1" applyFont="1" applyFill="1" applyBorder="1" applyAlignment="1" applyProtection="1">
      <alignment horizontal="center" vertical="center"/>
    </xf>
    <xf numFmtId="1" fontId="4" fillId="2" borderId="64" xfId="0" applyNumberFormat="1" applyFont="1" applyFill="1" applyBorder="1" applyAlignment="1" applyProtection="1">
      <alignment horizontal="center" vertical="center"/>
    </xf>
    <xf numFmtId="1" fontId="4" fillId="2" borderId="61" xfId="0" applyNumberFormat="1" applyFont="1" applyFill="1" applyBorder="1" applyAlignment="1" applyProtection="1">
      <alignment horizontal="center" vertical="center"/>
    </xf>
    <xf numFmtId="1" fontId="4" fillId="2" borderId="65" xfId="0" applyNumberFormat="1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 applyProtection="1">
      <alignment horizontal="center" vertical="center"/>
    </xf>
    <xf numFmtId="49" fontId="1" fillId="2" borderId="49" xfId="0" applyNumberFormat="1" applyFont="1" applyFill="1" applyBorder="1" applyAlignment="1">
      <alignment horizontal="left" vertical="center" wrapText="1"/>
    </xf>
    <xf numFmtId="165" fontId="1" fillId="2" borderId="34" xfId="0" applyNumberFormat="1" applyFont="1" applyFill="1" applyBorder="1" applyAlignment="1" applyProtection="1">
      <alignment horizontal="center" vertical="center"/>
    </xf>
    <xf numFmtId="0" fontId="1" fillId="2" borderId="6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5" fontId="7" fillId="2" borderId="41" xfId="0" applyNumberFormat="1" applyFont="1" applyFill="1" applyBorder="1" applyAlignment="1" applyProtection="1">
      <alignment horizontal="center" vertical="center" wrapText="1"/>
    </xf>
    <xf numFmtId="165" fontId="7" fillId="2" borderId="8" xfId="0" applyNumberFormat="1" applyFont="1" applyFill="1" applyBorder="1" applyAlignment="1" applyProtection="1">
      <alignment horizontal="center" vertical="center" wrapText="1"/>
    </xf>
    <xf numFmtId="165" fontId="7" fillId="2" borderId="55" xfId="0" applyNumberFormat="1" applyFont="1" applyFill="1" applyBorder="1" applyAlignment="1" applyProtection="1">
      <alignment horizontal="center" vertical="center" wrapText="1"/>
    </xf>
    <xf numFmtId="167" fontId="7" fillId="2" borderId="15" xfId="0" applyNumberFormat="1" applyFont="1" applyFill="1" applyBorder="1" applyAlignment="1" applyProtection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49" fontId="1" fillId="2" borderId="68" xfId="0" applyNumberFormat="1" applyFont="1" applyFill="1" applyBorder="1" applyAlignment="1" applyProtection="1">
      <alignment horizontal="center" vertical="center" wrapText="1"/>
    </xf>
    <xf numFmtId="165" fontId="4" fillId="2" borderId="16" xfId="0" applyNumberFormat="1" applyFont="1" applyFill="1" applyBorder="1" applyAlignment="1" applyProtection="1">
      <alignment horizontal="left" vertical="center" wrapText="1"/>
    </xf>
    <xf numFmtId="165" fontId="10" fillId="2" borderId="25" xfId="0" applyNumberFormat="1" applyFont="1" applyFill="1" applyBorder="1" applyAlignment="1" applyProtection="1">
      <alignment horizontal="center" vertical="center" wrapText="1"/>
    </xf>
    <xf numFmtId="165" fontId="10" fillId="2" borderId="26" xfId="0" applyNumberFormat="1" applyFont="1" applyFill="1" applyBorder="1" applyAlignment="1" applyProtection="1">
      <alignment horizontal="center" vertical="center" wrapText="1"/>
    </xf>
    <xf numFmtId="165" fontId="10" fillId="2" borderId="27" xfId="0" applyNumberFormat="1" applyFont="1" applyFill="1" applyBorder="1" applyAlignment="1" applyProtection="1">
      <alignment horizontal="center" vertical="center" wrapText="1"/>
    </xf>
    <xf numFmtId="168" fontId="4" fillId="2" borderId="23" xfId="0" applyNumberFormat="1" applyFont="1" applyFill="1" applyBorder="1" applyAlignment="1" applyProtection="1">
      <alignment horizontal="center" vertical="center" wrapText="1"/>
    </xf>
    <xf numFmtId="165" fontId="4" fillId="2" borderId="25" xfId="0" applyNumberFormat="1" applyFont="1" applyFill="1" applyBorder="1" applyAlignment="1" applyProtection="1">
      <alignment horizontal="center" vertical="center" wrapText="1"/>
    </xf>
    <xf numFmtId="165" fontId="4" fillId="2" borderId="26" xfId="0" applyNumberFormat="1" applyFont="1" applyFill="1" applyBorder="1" applyAlignment="1" applyProtection="1">
      <alignment horizontal="center" vertical="center" wrapText="1"/>
    </xf>
    <xf numFmtId="165" fontId="4" fillId="2" borderId="27" xfId="0" applyNumberFormat="1" applyFont="1" applyFill="1" applyBorder="1" applyAlignment="1" applyProtection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49" fontId="1" fillId="2" borderId="69" xfId="0" applyNumberFormat="1" applyFont="1" applyFill="1" applyBorder="1" applyAlignment="1" applyProtection="1">
      <alignment horizontal="center" vertical="center" wrapText="1"/>
    </xf>
    <xf numFmtId="0" fontId="1" fillId="2" borderId="23" xfId="0" applyFont="1" applyFill="1" applyBorder="1" applyAlignment="1">
      <alignment vertical="center" wrapText="1"/>
    </xf>
    <xf numFmtId="166" fontId="1" fillId="2" borderId="23" xfId="0" applyNumberFormat="1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164" fontId="1" fillId="2" borderId="26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9" fontId="1" fillId="2" borderId="70" xfId="0" applyNumberFormat="1" applyFont="1" applyFill="1" applyBorder="1" applyAlignment="1" applyProtection="1">
      <alignment horizontal="center" vertical="center" wrapText="1"/>
    </xf>
    <xf numFmtId="0" fontId="4" fillId="2" borderId="50" xfId="0" applyFont="1" applyFill="1" applyBorder="1" applyAlignment="1">
      <alignment horizontal="left" vertical="top" wrapText="1"/>
    </xf>
    <xf numFmtId="0" fontId="4" fillId="2" borderId="43" xfId="0" applyFont="1" applyFill="1" applyBorder="1" applyAlignment="1">
      <alignment horizontal="left" vertical="top" wrapText="1"/>
    </xf>
    <xf numFmtId="166" fontId="1" fillId="2" borderId="44" xfId="0" applyNumberFormat="1" applyFont="1" applyFill="1" applyBorder="1" applyAlignment="1" applyProtection="1">
      <alignment horizontal="center" vertical="center"/>
    </xf>
    <xf numFmtId="0" fontId="4" fillId="2" borderId="71" xfId="0" applyFont="1" applyFill="1" applyBorder="1" applyAlignment="1">
      <alignment horizontal="left" vertical="top" wrapText="1"/>
    </xf>
    <xf numFmtId="0" fontId="4" fillId="2" borderId="56" xfId="0" applyFont="1" applyFill="1" applyBorder="1" applyAlignment="1">
      <alignment horizontal="left" vertical="top" wrapText="1"/>
    </xf>
    <xf numFmtId="49" fontId="1" fillId="2" borderId="39" xfId="0" applyNumberFormat="1" applyFont="1" applyFill="1" applyBorder="1" applyAlignment="1" applyProtection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166" fontId="4" fillId="2" borderId="44" xfId="0" applyNumberFormat="1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55" xfId="0" applyFont="1" applyFill="1" applyBorder="1" applyAlignment="1">
      <alignment horizontal="left" vertical="top" wrapText="1"/>
    </xf>
    <xf numFmtId="166" fontId="7" fillId="2" borderId="15" xfId="0" applyNumberFormat="1" applyFont="1" applyFill="1" applyBorder="1" applyAlignment="1" applyProtection="1">
      <alignment horizontal="center" vertical="center"/>
    </xf>
    <xf numFmtId="1" fontId="7" fillId="2" borderId="7" xfId="0" applyNumberFormat="1" applyFont="1" applyFill="1" applyBorder="1" applyAlignment="1" applyProtection="1">
      <alignment horizontal="center" vertical="center"/>
    </xf>
    <xf numFmtId="1" fontId="7" fillId="2" borderId="8" xfId="0" applyNumberFormat="1" applyFont="1" applyFill="1" applyBorder="1" applyAlignment="1" applyProtection="1">
      <alignment horizontal="center" vertical="center"/>
    </xf>
    <xf numFmtId="1" fontId="7" fillId="2" borderId="9" xfId="0" applyNumberFormat="1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>
      <alignment horizontal="left" vertical="top" wrapText="1"/>
    </xf>
    <xf numFmtId="49" fontId="1" fillId="2" borderId="68" xfId="0" applyNumberFormat="1" applyFont="1" applyFill="1" applyBorder="1" applyAlignment="1" applyProtection="1">
      <alignment horizontal="center" vertical="center"/>
    </xf>
    <xf numFmtId="0" fontId="4" fillId="2" borderId="63" xfId="0" applyFont="1" applyFill="1" applyBorder="1" applyAlignment="1">
      <alignment horizontal="left" vertical="center" wrapText="1"/>
    </xf>
    <xf numFmtId="165" fontId="7" fillId="2" borderId="64" xfId="0" applyNumberFormat="1" applyFont="1" applyFill="1" applyBorder="1" applyAlignment="1" applyProtection="1">
      <alignment horizontal="center" vertical="center"/>
    </xf>
    <xf numFmtId="165" fontId="7" fillId="2" borderId="43" xfId="0" applyNumberFormat="1" applyFont="1" applyFill="1" applyBorder="1" applyAlignment="1" applyProtection="1">
      <alignment horizontal="center" vertical="center"/>
    </xf>
    <xf numFmtId="165" fontId="7" fillId="2" borderId="71" xfId="0" applyNumberFormat="1" applyFont="1" applyFill="1" applyBorder="1" applyAlignment="1" applyProtection="1">
      <alignment horizontal="center" vertical="center"/>
    </xf>
    <xf numFmtId="168" fontId="4" fillId="2" borderId="58" xfId="0" applyNumberFormat="1" applyFont="1" applyFill="1" applyBorder="1" applyAlignment="1" applyProtection="1">
      <alignment horizontal="center" vertical="center" wrapText="1"/>
    </xf>
    <xf numFmtId="169" fontId="4" fillId="2" borderId="21" xfId="0" applyNumberFormat="1" applyFont="1" applyFill="1" applyBorder="1" applyAlignment="1" applyProtection="1">
      <alignment horizontal="center" vertical="center" wrapText="1"/>
    </xf>
    <xf numFmtId="169" fontId="4" fillId="2" borderId="19" xfId="0" applyNumberFormat="1" applyFont="1" applyFill="1" applyBorder="1" applyAlignment="1" applyProtection="1">
      <alignment horizontal="center" vertical="center" wrapText="1"/>
    </xf>
    <xf numFmtId="169" fontId="4" fillId="2" borderId="22" xfId="0" applyNumberFormat="1" applyFont="1" applyFill="1" applyBorder="1" applyAlignment="1" applyProtection="1">
      <alignment horizontal="center" vertical="center" wrapText="1"/>
    </xf>
    <xf numFmtId="168" fontId="7" fillId="2" borderId="50" xfId="0" applyNumberFormat="1" applyFont="1" applyFill="1" applyBorder="1" applyAlignment="1" applyProtection="1">
      <alignment horizontal="center" vertical="center" wrapText="1"/>
    </xf>
    <xf numFmtId="165" fontId="7" fillId="2" borderId="2" xfId="0" applyNumberFormat="1" applyFont="1" applyFill="1" applyBorder="1" applyAlignment="1" applyProtection="1">
      <alignment horizontal="center" vertical="center"/>
    </xf>
    <xf numFmtId="164" fontId="1" fillId="3" borderId="0" xfId="0" applyNumberFormat="1" applyFont="1" applyFill="1" applyBorder="1" applyAlignment="1" applyProtection="1">
      <alignment vertical="center"/>
    </xf>
    <xf numFmtId="164" fontId="1" fillId="3" borderId="1" xfId="0" applyNumberFormat="1" applyFont="1" applyFill="1" applyBorder="1" applyAlignment="1" applyProtection="1">
      <alignment vertical="center"/>
    </xf>
    <xf numFmtId="49" fontId="1" fillId="2" borderId="72" xfId="0" applyNumberFormat="1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>
      <alignment horizontal="left" vertical="center" wrapText="1"/>
    </xf>
    <xf numFmtId="165" fontId="1" fillId="2" borderId="30" xfId="0" applyNumberFormat="1" applyFont="1" applyFill="1" applyBorder="1" applyAlignment="1" applyProtection="1">
      <alignment horizontal="center" vertical="center"/>
    </xf>
    <xf numFmtId="1" fontId="1" fillId="2" borderId="33" xfId="0" applyNumberFormat="1" applyFont="1" applyFill="1" applyBorder="1" applyAlignment="1" applyProtection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</xf>
    <xf numFmtId="49" fontId="1" fillId="2" borderId="69" xfId="0" applyNumberFormat="1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>
      <alignment horizontal="left" vertical="center" wrapText="1"/>
    </xf>
    <xf numFmtId="166" fontId="4" fillId="2" borderId="28" xfId="0" applyNumberFormat="1" applyFont="1" applyFill="1" applyBorder="1" applyAlignment="1" applyProtection="1">
      <alignment horizontal="center" vertical="center"/>
    </xf>
    <xf numFmtId="1" fontId="4" fillId="2" borderId="66" xfId="0" applyNumberFormat="1" applyFont="1" applyFill="1" applyBorder="1" applyAlignment="1" applyProtection="1">
      <alignment horizontal="center" vertical="center"/>
    </xf>
    <xf numFmtId="1" fontId="4" fillId="2" borderId="1" xfId="0" applyNumberFormat="1" applyFont="1" applyFill="1" applyBorder="1" applyAlignment="1" applyProtection="1">
      <alignment horizontal="center" vertical="center"/>
    </xf>
    <xf numFmtId="1" fontId="4" fillId="2" borderId="30" xfId="0" applyNumberFormat="1" applyFont="1" applyFill="1" applyBorder="1" applyAlignment="1" applyProtection="1">
      <alignment horizontal="center" vertical="center"/>
    </xf>
    <xf numFmtId="0" fontId="1" fillId="2" borderId="30" xfId="0" applyNumberFormat="1" applyFont="1" applyFill="1" applyBorder="1" applyAlignment="1" applyProtection="1">
      <alignment horizontal="center" vertical="center"/>
    </xf>
    <xf numFmtId="0" fontId="4" fillId="2" borderId="39" xfId="0" applyFont="1" applyFill="1" applyBorder="1" applyAlignment="1">
      <alignment horizontal="left" wrapText="1"/>
    </xf>
    <xf numFmtId="0" fontId="1" fillId="2" borderId="73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vertical="center"/>
    </xf>
    <xf numFmtId="164" fontId="11" fillId="0" borderId="1" xfId="0" applyNumberFormat="1" applyFont="1" applyFill="1" applyBorder="1" applyAlignment="1" applyProtection="1">
      <alignment vertical="center"/>
    </xf>
    <xf numFmtId="165" fontId="7" fillId="2" borderId="7" xfId="0" applyNumberFormat="1" applyFont="1" applyFill="1" applyBorder="1" applyAlignment="1" applyProtection="1">
      <alignment horizontal="center" vertical="center"/>
    </xf>
    <xf numFmtId="165" fontId="4" fillId="2" borderId="8" xfId="0" applyNumberFormat="1" applyFont="1" applyFill="1" applyBorder="1" applyAlignment="1" applyProtection="1">
      <alignment horizontal="center" vertical="center"/>
    </xf>
    <xf numFmtId="165" fontId="7" fillId="2" borderId="8" xfId="0" applyNumberFormat="1" applyFont="1" applyFill="1" applyBorder="1" applyAlignment="1" applyProtection="1">
      <alignment horizontal="center" vertical="center"/>
    </xf>
    <xf numFmtId="165" fontId="7" fillId="2" borderId="9" xfId="0" applyNumberFormat="1" applyFont="1" applyFill="1" applyBorder="1" applyAlignment="1" applyProtection="1">
      <alignment horizontal="center" vertical="center"/>
    </xf>
    <xf numFmtId="168" fontId="4" fillId="2" borderId="15" xfId="0" applyNumberFormat="1" applyFont="1" applyFill="1" applyBorder="1" applyAlignment="1" applyProtection="1">
      <alignment horizontal="center" vertical="center"/>
    </xf>
    <xf numFmtId="169" fontId="4" fillId="2" borderId="7" xfId="0" applyNumberFormat="1" applyFont="1" applyFill="1" applyBorder="1" applyAlignment="1" applyProtection="1">
      <alignment horizontal="center" vertical="center"/>
    </xf>
    <xf numFmtId="169" fontId="4" fillId="2" borderId="8" xfId="0" applyNumberFormat="1" applyFont="1" applyFill="1" applyBorder="1" applyAlignment="1" applyProtection="1">
      <alignment horizontal="center" vertical="center"/>
    </xf>
    <xf numFmtId="169" fontId="4" fillId="2" borderId="9" xfId="0" applyNumberFormat="1" applyFont="1" applyFill="1" applyBorder="1" applyAlignment="1" applyProtection="1">
      <alignment horizontal="center" vertical="center"/>
    </xf>
    <xf numFmtId="169" fontId="4" fillId="2" borderId="41" xfId="0" applyNumberFormat="1" applyFont="1" applyFill="1" applyBorder="1" applyAlignment="1" applyProtection="1">
      <alignment horizontal="center" vertical="center" wrapText="1"/>
    </xf>
    <xf numFmtId="169" fontId="4" fillId="2" borderId="54" xfId="0" applyNumberFormat="1" applyFont="1" applyFill="1" applyBorder="1" applyAlignment="1" applyProtection="1">
      <alignment horizontal="center" vertical="center" wrapText="1"/>
    </xf>
    <xf numFmtId="168" fontId="7" fillId="2" borderId="15" xfId="0" applyNumberFormat="1" applyFont="1" applyFill="1" applyBorder="1" applyAlignment="1" applyProtection="1">
      <alignment horizontal="center" vertical="center" wrapText="1"/>
    </xf>
    <xf numFmtId="49" fontId="1" fillId="0" borderId="68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65" fontId="1" fillId="0" borderId="22" xfId="0" applyNumberFormat="1" applyFont="1" applyFill="1" applyBorder="1" applyAlignment="1" applyProtection="1">
      <alignment horizontal="center" vertical="center"/>
    </xf>
    <xf numFmtId="166" fontId="1" fillId="0" borderId="16" xfId="0" applyNumberFormat="1" applyFont="1" applyFill="1" applyBorder="1" applyAlignment="1" applyProtection="1">
      <alignment horizontal="center" vertical="center"/>
    </xf>
    <xf numFmtId="164" fontId="1" fillId="0" borderId="19" xfId="0" applyNumberFormat="1" applyFont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6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165" fontId="1" fillId="0" borderId="43" xfId="0" applyNumberFormat="1" applyFont="1" applyFill="1" applyBorder="1" applyAlignment="1" applyProtection="1">
      <alignment horizontal="center" vertical="center"/>
    </xf>
    <xf numFmtId="166" fontId="1" fillId="0" borderId="28" xfId="0" applyNumberFormat="1" applyFont="1" applyFill="1" applyBorder="1" applyAlignment="1" applyProtection="1">
      <alignment horizontal="center" vertical="center"/>
    </xf>
    <xf numFmtId="164" fontId="1" fillId="0" borderId="43" xfId="0" applyNumberFormat="1" applyFont="1" applyBorder="1" applyAlignment="1">
      <alignment horizontal="center" vertical="center" wrapText="1"/>
    </xf>
    <xf numFmtId="1" fontId="1" fillId="0" borderId="43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49" fontId="1" fillId="0" borderId="72" xfId="0" applyNumberFormat="1" applyFont="1" applyFill="1" applyBorder="1" applyAlignment="1" applyProtection="1">
      <alignment horizontal="center" vertical="center"/>
    </xf>
    <xf numFmtId="49" fontId="4" fillId="0" borderId="28" xfId="0" applyNumberFormat="1" applyFont="1" applyFill="1" applyBorder="1" applyAlignment="1" applyProtection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0" xfId="0" applyNumberFormat="1" applyFont="1" applyFill="1" applyBorder="1" applyAlignment="1" applyProtection="1">
      <alignment horizontal="center" vertical="center"/>
    </xf>
    <xf numFmtId="166" fontId="4" fillId="0" borderId="24" xfId="0" applyNumberFormat="1" applyFont="1" applyFill="1" applyBorder="1" applyAlignment="1" applyProtection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49" fontId="1" fillId="0" borderId="28" xfId="0" applyNumberFormat="1" applyFont="1" applyFill="1" applyBorder="1" applyAlignment="1" applyProtection="1">
      <alignment horizontal="left" vertical="center" wrapText="1"/>
    </xf>
    <xf numFmtId="49" fontId="7" fillId="0" borderId="33" xfId="0" applyNumberFormat="1" applyFont="1" applyFill="1" applyBorder="1" applyAlignment="1" applyProtection="1">
      <alignment horizontal="center" vertical="center" wrapText="1"/>
    </xf>
    <xf numFmtId="49" fontId="1" fillId="0" borderId="34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7" fillId="0" borderId="30" xfId="0" applyNumberFormat="1" applyFont="1" applyFill="1" applyBorder="1" applyAlignment="1" applyProtection="1">
      <alignment horizontal="center" vertical="center" wrapText="1"/>
    </xf>
    <xf numFmtId="166" fontId="1" fillId="0" borderId="24" xfId="0" applyNumberFormat="1" applyFont="1" applyFill="1" applyBorder="1" applyAlignment="1" applyProtection="1">
      <alignment horizontal="center" vertical="center" wrapText="1"/>
    </xf>
    <xf numFmtId="49" fontId="1" fillId="0" borderId="33" xfId="0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49" fontId="1" fillId="0" borderId="74" xfId="0" applyNumberFormat="1" applyFont="1" applyBorder="1" applyAlignment="1">
      <alignment horizontal="center" vertical="center" wrapText="1"/>
    </xf>
    <xf numFmtId="49" fontId="1" fillId="0" borderId="39" xfId="0" applyNumberFormat="1" applyFont="1" applyFill="1" applyBorder="1" applyAlignment="1" applyProtection="1">
      <alignment horizontal="left" vertical="center" wrapText="1"/>
    </xf>
    <xf numFmtId="49" fontId="7" fillId="0" borderId="36" xfId="0" applyNumberFormat="1" applyFont="1" applyFill="1" applyBorder="1" applyAlignment="1" applyProtection="1">
      <alignment horizontal="center" vertical="center" wrapText="1"/>
    </xf>
    <xf numFmtId="49" fontId="1" fillId="0" borderId="38" xfId="0" applyNumberFormat="1" applyFont="1" applyFill="1" applyBorder="1" applyAlignment="1" applyProtection="1">
      <alignment horizontal="center" vertical="center" wrapText="1"/>
    </xf>
    <xf numFmtId="49" fontId="1" fillId="0" borderId="37" xfId="0" applyNumberFormat="1" applyFont="1" applyFill="1" applyBorder="1" applyAlignment="1" applyProtection="1">
      <alignment horizontal="center" vertical="center" wrapText="1"/>
    </xf>
    <xf numFmtId="49" fontId="7" fillId="0" borderId="40" xfId="0" applyNumberFormat="1" applyFont="1" applyFill="1" applyBorder="1" applyAlignment="1" applyProtection="1">
      <alignment horizontal="center" vertical="center" wrapText="1"/>
    </xf>
    <xf numFmtId="166" fontId="1" fillId="0" borderId="35" xfId="0" applyNumberFormat="1" applyFont="1" applyFill="1" applyBorder="1" applyAlignment="1" applyProtection="1">
      <alignment horizontal="center" vertical="center" wrapText="1"/>
    </xf>
    <xf numFmtId="49" fontId="1" fillId="0" borderId="36" xfId="0" applyNumberFormat="1" applyFont="1" applyFill="1" applyBorder="1" applyAlignment="1" applyProtection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1" fontId="4" fillId="0" borderId="37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49" fontId="7" fillId="0" borderId="7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168" fontId="4" fillId="0" borderId="1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166" fontId="1" fillId="0" borderId="23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1" fontId="1" fillId="0" borderId="26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49" fontId="1" fillId="0" borderId="24" xfId="0" applyNumberFormat="1" applyFont="1" applyFill="1" applyBorder="1" applyAlignment="1" applyProtection="1">
      <alignment horizontal="center" vertical="center" wrapText="1"/>
    </xf>
    <xf numFmtId="49" fontId="1" fillId="0" borderId="35" xfId="0" applyNumberFormat="1" applyFont="1" applyFill="1" applyBorder="1" applyAlignment="1" applyProtection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49" fontId="1" fillId="0" borderId="73" xfId="0" applyNumberFormat="1" applyFont="1" applyBorder="1" applyAlignment="1">
      <alignment horizontal="center" vertical="center" wrapText="1"/>
    </xf>
    <xf numFmtId="49" fontId="4" fillId="0" borderId="35" xfId="0" applyNumberFormat="1" applyFont="1" applyFill="1" applyBorder="1" applyAlignment="1" applyProtection="1">
      <alignment horizontal="center" vertical="center" wrapText="1"/>
    </xf>
    <xf numFmtId="49" fontId="4" fillId="0" borderId="36" xfId="0" applyNumberFormat="1" applyFont="1" applyFill="1" applyBorder="1" applyAlignment="1" applyProtection="1">
      <alignment horizontal="center" vertical="center" wrapText="1"/>
    </xf>
    <xf numFmtId="164" fontId="4" fillId="0" borderId="3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1" fillId="2" borderId="68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49" fontId="1" fillId="2" borderId="69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 applyProtection="1">
      <alignment horizontal="left" vertical="center" wrapText="1"/>
    </xf>
    <xf numFmtId="0" fontId="0" fillId="2" borderId="3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  <xf numFmtId="49" fontId="7" fillId="2" borderId="27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49" fontId="1" fillId="2" borderId="74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 applyProtection="1">
      <alignment horizontal="left" vertical="center" wrapText="1"/>
    </xf>
    <xf numFmtId="49" fontId="7" fillId="2" borderId="36" xfId="0" applyNumberFormat="1" applyFont="1" applyFill="1" applyBorder="1" applyAlignment="1">
      <alignment horizontal="center" vertical="center" wrapText="1"/>
    </xf>
    <xf numFmtId="49" fontId="7" fillId="2" borderId="37" xfId="0" applyNumberFormat="1" applyFont="1" applyFill="1" applyBorder="1" applyAlignment="1">
      <alignment horizontal="center" vertical="center" wrapText="1"/>
    </xf>
    <xf numFmtId="49" fontId="7" fillId="2" borderId="38" xfId="0" applyNumberFormat="1" applyFont="1" applyFill="1" applyBorder="1" applyAlignment="1">
      <alignment horizontal="center" vertical="center" wrapText="1"/>
    </xf>
    <xf numFmtId="49" fontId="1" fillId="2" borderId="39" xfId="0" applyNumberFormat="1" applyFont="1" applyFill="1" applyBorder="1" applyAlignment="1">
      <alignment horizontal="center" vertical="center" wrapText="1"/>
    </xf>
    <xf numFmtId="49" fontId="1" fillId="2" borderId="38" xfId="0" applyNumberFormat="1" applyFont="1" applyFill="1" applyBorder="1" applyAlignment="1">
      <alignment horizontal="center" vertical="center" wrapText="1"/>
    </xf>
    <xf numFmtId="0" fontId="0" fillId="2" borderId="39" xfId="0" applyFont="1" applyFill="1" applyBorder="1" applyAlignment="1">
      <alignment horizontal="center" vertical="center" wrapText="1"/>
    </xf>
    <xf numFmtId="49" fontId="7" fillId="0" borderId="64" xfId="0" applyNumberFormat="1" applyFont="1" applyBorder="1" applyAlignment="1">
      <alignment horizontal="center" vertical="center" wrapText="1"/>
    </xf>
    <xf numFmtId="49" fontId="4" fillId="0" borderId="65" xfId="0" applyNumberFormat="1" applyFont="1" applyBorder="1" applyAlignment="1">
      <alignment horizontal="center" vertical="center" wrapText="1"/>
    </xf>
    <xf numFmtId="49" fontId="7" fillId="0" borderId="60" xfId="0" applyNumberFormat="1" applyFont="1" applyBorder="1" applyAlignment="1">
      <alignment horizontal="center" vertical="center" wrapText="1"/>
    </xf>
    <xf numFmtId="49" fontId="7" fillId="0" borderId="61" xfId="0" applyNumberFormat="1" applyFont="1" applyBorder="1" applyAlignment="1">
      <alignment horizontal="center" vertical="center" wrapText="1"/>
    </xf>
    <xf numFmtId="49" fontId="7" fillId="0" borderId="65" xfId="0" applyNumberFormat="1" applyFont="1" applyBorder="1" applyAlignment="1">
      <alignment horizontal="center" vertical="center" wrapText="1"/>
    </xf>
    <xf numFmtId="166" fontId="4" fillId="0" borderId="63" xfId="0" applyNumberFormat="1" applyFont="1" applyBorder="1" applyAlignment="1">
      <alignment horizontal="center" vertical="center" wrapText="1"/>
    </xf>
    <xf numFmtId="1" fontId="4" fillId="0" borderId="60" xfId="0" applyNumberFormat="1" applyFont="1" applyBorder="1" applyAlignment="1">
      <alignment horizontal="center" vertical="center" wrapText="1"/>
    </xf>
    <xf numFmtId="1" fontId="4" fillId="0" borderId="61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63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49" fontId="1" fillId="2" borderId="29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left" vertical="center" wrapText="1"/>
    </xf>
    <xf numFmtId="0" fontId="1" fillId="2" borderId="29" xfId="0" applyNumberFormat="1" applyFont="1" applyFill="1" applyBorder="1" applyAlignment="1">
      <alignment horizontal="center" vertical="center"/>
    </xf>
    <xf numFmtId="49" fontId="1" fillId="2" borderId="27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/>
    </xf>
    <xf numFmtId="0" fontId="7" fillId="2" borderId="31" xfId="0" applyNumberFormat="1" applyFont="1" applyFill="1" applyBorder="1" applyAlignment="1" applyProtection="1">
      <alignment horizontal="center" vertical="center"/>
    </xf>
    <xf numFmtId="166" fontId="4" fillId="2" borderId="32" xfId="0" applyNumberFormat="1" applyFont="1" applyFill="1" applyBorder="1" applyAlignment="1" applyProtection="1">
      <alignment horizontal="center" vertical="center"/>
    </xf>
    <xf numFmtId="1" fontId="4" fillId="2" borderId="18" xfId="0" applyNumberFormat="1" applyFont="1" applyFill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 wrapText="1"/>
    </xf>
    <xf numFmtId="1" fontId="1" fillId="2" borderId="26" xfId="0" applyNumberFormat="1" applyFont="1" applyFill="1" applyBorder="1" applyAlignment="1">
      <alignment horizontal="center" vertical="center"/>
    </xf>
    <xf numFmtId="0" fontId="1" fillId="2" borderId="26" xfId="0" applyNumberFormat="1" applyFont="1" applyFill="1" applyBorder="1" applyAlignment="1">
      <alignment horizontal="center" vertical="center"/>
    </xf>
    <xf numFmtId="0" fontId="4" fillId="2" borderId="26" xfId="0" applyNumberFormat="1" applyFont="1" applyFill="1" applyBorder="1" applyAlignment="1" applyProtection="1">
      <alignment horizontal="center" vertical="center"/>
    </xf>
    <xf numFmtId="0" fontId="4" fillId="2" borderId="22" xfId="0" applyNumberFormat="1" applyFont="1" applyFill="1" applyBorder="1" applyAlignment="1" applyProtection="1">
      <alignment horizontal="center" vertical="center"/>
    </xf>
    <xf numFmtId="49" fontId="1" fillId="2" borderId="46" xfId="0" applyNumberFormat="1" applyFont="1" applyFill="1" applyBorder="1" applyAlignment="1">
      <alignment horizontal="center" vertical="center" wrapText="1"/>
    </xf>
    <xf numFmtId="49" fontId="1" fillId="2" borderId="53" xfId="0" applyNumberFormat="1" applyFont="1" applyFill="1" applyBorder="1" applyAlignment="1" applyProtection="1">
      <alignment horizontal="left" vertical="center"/>
    </xf>
    <xf numFmtId="0" fontId="1" fillId="2" borderId="46" xfId="0" applyNumberFormat="1" applyFont="1" applyFill="1" applyBorder="1" applyAlignment="1">
      <alignment horizontal="center" vertical="center"/>
    </xf>
    <xf numFmtId="49" fontId="1" fillId="2" borderId="47" xfId="0" applyNumberFormat="1" applyFont="1" applyFill="1" applyBorder="1" applyAlignment="1">
      <alignment horizontal="center" vertical="center"/>
    </xf>
    <xf numFmtId="49" fontId="1" fillId="2" borderId="43" xfId="0" applyNumberFormat="1" applyFont="1" applyFill="1" applyBorder="1" applyAlignment="1">
      <alignment horizontal="center" vertical="center"/>
    </xf>
    <xf numFmtId="0" fontId="7" fillId="2" borderId="71" xfId="0" applyNumberFormat="1" applyFont="1" applyFill="1" applyBorder="1" applyAlignment="1" applyProtection="1">
      <alignment horizontal="center" vertical="center"/>
    </xf>
    <xf numFmtId="166" fontId="4" fillId="2" borderId="0" xfId="0" applyNumberFormat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64" fontId="1" fillId="2" borderId="50" xfId="0" applyNumberFormat="1" applyFont="1" applyFill="1" applyBorder="1" applyAlignment="1">
      <alignment horizontal="center" vertical="center" wrapText="1"/>
    </xf>
    <xf numFmtId="1" fontId="1" fillId="2" borderId="43" xfId="0" applyNumberFormat="1" applyFont="1" applyFill="1" applyBorder="1" applyAlignment="1">
      <alignment horizontal="center" vertical="center"/>
    </xf>
    <xf numFmtId="0" fontId="1" fillId="2" borderId="43" xfId="0" applyNumberFormat="1" applyFont="1" applyFill="1" applyBorder="1" applyAlignment="1">
      <alignment horizontal="center" vertical="center"/>
    </xf>
    <xf numFmtId="0" fontId="4" fillId="2" borderId="47" xfId="0" applyNumberFormat="1" applyFont="1" applyFill="1" applyBorder="1" applyAlignment="1" applyProtection="1">
      <alignment horizontal="center" vertical="center"/>
    </xf>
    <xf numFmtId="0" fontId="4" fillId="2" borderId="48" xfId="0" applyNumberFormat="1" applyFont="1" applyFill="1" applyBorder="1" applyAlignment="1" applyProtection="1">
      <alignment horizontal="center" vertical="center"/>
    </xf>
    <xf numFmtId="166" fontId="4" fillId="2" borderId="15" xfId="0" applyNumberFormat="1" applyFon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 vertical="center"/>
    </xf>
    <xf numFmtId="1" fontId="4" fillId="2" borderId="67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 applyProtection="1">
      <alignment horizontal="center" vertical="center"/>
    </xf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9" xfId="0" applyNumberFormat="1" applyFont="1" applyFill="1" applyBorder="1" applyAlignment="1" applyProtection="1">
      <alignment horizontal="center" vertical="center"/>
    </xf>
    <xf numFmtId="49" fontId="1" fillId="2" borderId="15" xfId="0" applyNumberFormat="1" applyFont="1" applyFill="1" applyBorder="1" applyAlignment="1" applyProtection="1">
      <alignment horizontal="left" vertical="top" wrapText="1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right" vertical="center"/>
    </xf>
    <xf numFmtId="0" fontId="1" fillId="2" borderId="55" xfId="0" applyFont="1" applyFill="1" applyBorder="1" applyAlignment="1" applyProtection="1">
      <alignment horizontal="right" vertical="center"/>
    </xf>
    <xf numFmtId="166" fontId="4" fillId="2" borderId="15" xfId="0" applyNumberFormat="1" applyFont="1" applyFill="1" applyBorder="1" applyAlignment="1" applyProtection="1">
      <alignment horizontal="center" vertical="center"/>
    </xf>
    <xf numFmtId="0" fontId="4" fillId="2" borderId="41" xfId="0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 wrapText="1"/>
    </xf>
    <xf numFmtId="166" fontId="4" fillId="2" borderId="7" xfId="0" applyNumberFormat="1" applyFont="1" applyFill="1" applyBorder="1" applyAlignment="1" applyProtection="1">
      <alignment horizontal="center" vertical="center"/>
    </xf>
    <xf numFmtId="166" fontId="4" fillId="2" borderId="8" xfId="0" applyNumberFormat="1" applyFont="1" applyFill="1" applyBorder="1" applyAlignment="1" applyProtection="1">
      <alignment horizontal="center" vertical="center"/>
    </xf>
    <xf numFmtId="166" fontId="4" fillId="2" borderId="9" xfId="0" applyNumberFormat="1" applyFont="1" applyFill="1" applyBorder="1" applyAlignment="1" applyProtection="1">
      <alignment horizontal="center" vertical="center"/>
    </xf>
    <xf numFmtId="1" fontId="4" fillId="2" borderId="41" xfId="0" applyNumberFormat="1" applyFont="1" applyFill="1" applyBorder="1" applyAlignment="1" applyProtection="1">
      <alignment horizontal="center" vertical="center"/>
    </xf>
    <xf numFmtId="1" fontId="4" fillId="2" borderId="8" xfId="0" applyNumberFormat="1" applyFont="1" applyFill="1" applyBorder="1" applyAlignment="1" applyProtection="1">
      <alignment horizontal="center" vertical="center"/>
    </xf>
    <xf numFmtId="1" fontId="4" fillId="2" borderId="9" xfId="0" applyNumberFormat="1" applyFont="1" applyFill="1" applyBorder="1" applyAlignment="1" applyProtection="1">
      <alignment horizontal="center" vertical="center"/>
    </xf>
    <xf numFmtId="1" fontId="4" fillId="2" borderId="7" xfId="0" applyNumberFormat="1" applyFont="1" applyFill="1" applyBorder="1" applyAlignment="1" applyProtection="1">
      <alignment horizontal="center" vertical="center"/>
    </xf>
    <xf numFmtId="1" fontId="4" fillId="2" borderId="15" xfId="0" applyNumberFormat="1" applyFont="1" applyFill="1" applyBorder="1" applyAlignment="1" applyProtection="1">
      <alignment horizontal="center" vertical="center"/>
    </xf>
    <xf numFmtId="166" fontId="4" fillId="2" borderId="10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58" xfId="0" applyNumberFormat="1" applyFont="1" applyFill="1" applyBorder="1" applyAlignment="1" applyProtection="1">
      <alignment horizontal="center" vertical="center"/>
    </xf>
    <xf numFmtId="0" fontId="1" fillId="2" borderId="56" xfId="0" applyNumberFormat="1" applyFont="1" applyFill="1" applyBorder="1" applyAlignment="1" applyProtection="1">
      <alignment horizontal="center" vertical="center"/>
    </xf>
    <xf numFmtId="164" fontId="1" fillId="2" borderId="67" xfId="0" applyNumberFormat="1" applyFont="1" applyFill="1" applyBorder="1" applyAlignment="1" applyProtection="1">
      <alignment vertical="center"/>
    </xf>
    <xf numFmtId="164" fontId="1" fillId="2" borderId="54" xfId="0" applyNumberFormat="1" applyFont="1" applyFill="1" applyBorder="1" applyAlignment="1" applyProtection="1">
      <alignment vertical="center"/>
    </xf>
    <xf numFmtId="164" fontId="4" fillId="2" borderId="10" xfId="0" applyNumberFormat="1" applyFont="1" applyFill="1" applyBorder="1" applyAlignment="1" applyProtection="1">
      <alignment horizontal="center" vertical="center"/>
    </xf>
    <xf numFmtId="164" fontId="1" fillId="2" borderId="75" xfId="0" applyNumberFormat="1" applyFont="1" applyFill="1" applyBorder="1" applyAlignment="1" applyProtection="1">
      <alignment vertical="center"/>
    </xf>
    <xf numFmtId="164" fontId="1" fillId="2" borderId="0" xfId="0" applyNumberFormat="1" applyFont="1" applyFill="1" applyBorder="1" applyAlignment="1" applyProtection="1">
      <alignment vertical="center"/>
    </xf>
    <xf numFmtId="166" fontId="12" fillId="2" borderId="0" xfId="0" applyNumberFormat="1" applyFont="1" applyFill="1" applyBorder="1" applyAlignment="1">
      <alignment horizontal="center" vertical="center"/>
    </xf>
    <xf numFmtId="164" fontId="4" fillId="2" borderId="56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right" vertical="center"/>
    </xf>
    <xf numFmtId="164" fontId="1" fillId="2" borderId="76" xfId="0" applyNumberFormat="1" applyFont="1" applyFill="1" applyBorder="1" applyAlignment="1" applyProtection="1">
      <alignment vertical="center"/>
    </xf>
    <xf numFmtId="168" fontId="1" fillId="2" borderId="0" xfId="0" applyNumberFormat="1" applyFont="1" applyFill="1" applyBorder="1" applyAlignment="1" applyProtection="1">
      <alignment vertical="center"/>
    </xf>
    <xf numFmtId="164" fontId="1" fillId="2" borderId="56" xfId="0" applyNumberFormat="1" applyFont="1" applyFill="1" applyBorder="1" applyAlignment="1" applyProtection="1">
      <alignment vertical="center"/>
    </xf>
    <xf numFmtId="164" fontId="1" fillId="2" borderId="77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164" fontId="2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4" fontId="10" fillId="0" borderId="0" xfId="0" applyNumberFormat="1" applyFont="1" applyFill="1" applyBorder="1" applyAlignment="1" applyProtection="1">
      <alignment horizontal="center" vertical="center"/>
    </xf>
    <xf numFmtId="164" fontId="10" fillId="0" borderId="1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left" vertical="top" wrapText="1"/>
    </xf>
    <xf numFmtId="164" fontId="4" fillId="0" borderId="1" xfId="0" applyNumberFormat="1" applyFon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 applyProtection="1">
      <alignment horizontal="center" vertical="center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0" fontId="14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Alignment="1"/>
    <xf numFmtId="0" fontId="19" fillId="0" borderId="0" xfId="0" applyFont="1" applyBorder="1" applyAlignment="1">
      <alignment horizontal="left" vertical="center" wrapText="1"/>
    </xf>
    <xf numFmtId="0" fontId="14" fillId="0" borderId="0" xfId="0" applyFont="1"/>
    <xf numFmtId="0" fontId="14" fillId="0" borderId="0" xfId="0" applyFont="1" applyFill="1"/>
    <xf numFmtId="0" fontId="18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1" applyFont="1"/>
    <xf numFmtId="0" fontId="23" fillId="0" borderId="0" xfId="1" applyFont="1"/>
    <xf numFmtId="0" fontId="0" fillId="0" borderId="0" xfId="0" applyBorder="1" applyAlignment="1">
      <alignment horizontal="center" vertical="center"/>
    </xf>
    <xf numFmtId="49" fontId="4" fillId="0" borderId="0" xfId="1" applyNumberFormat="1" applyFon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0" fontId="1" fillId="0" borderId="0" xfId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Border="1"/>
    <xf numFmtId="0" fontId="9" fillId="0" borderId="0" xfId="0" applyFont="1"/>
    <xf numFmtId="49" fontId="14" fillId="0" borderId="1" xfId="0" applyNumberFormat="1" applyFont="1" applyBorder="1" applyAlignment="1">
      <alignment horizontal="center"/>
    </xf>
    <xf numFmtId="0" fontId="0" fillId="0" borderId="0" xfId="0" applyFont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4" fillId="2" borderId="0" xfId="0" applyNumberFormat="1" applyFont="1" applyFill="1" applyBorder="1" applyAlignment="1" applyProtection="1">
      <alignment horizontal="center" vertical="center"/>
    </xf>
    <xf numFmtId="164" fontId="1" fillId="0" borderId="79" xfId="0" applyNumberFormat="1" applyFont="1" applyFill="1" applyBorder="1" applyAlignment="1" applyProtection="1">
      <alignment vertical="center"/>
    </xf>
    <xf numFmtId="164" fontId="1" fillId="0" borderId="80" xfId="0" applyNumberFormat="1" applyFont="1" applyFill="1" applyBorder="1" applyAlignment="1" applyProtection="1">
      <alignment horizontal="center" vertical="center"/>
    </xf>
    <xf numFmtId="164" fontId="1" fillId="0" borderId="82" xfId="0" applyNumberFormat="1" applyFont="1" applyFill="1" applyBorder="1" applyAlignment="1" applyProtection="1">
      <alignment horizontal="center" vertical="center"/>
    </xf>
    <xf numFmtId="164" fontId="1" fillId="0" borderId="83" xfId="0" applyNumberFormat="1" applyFont="1" applyFill="1" applyBorder="1" applyAlignment="1" applyProtection="1">
      <alignment horizontal="center" vertical="center"/>
    </xf>
    <xf numFmtId="0" fontId="1" fillId="0" borderId="84" xfId="0" applyNumberFormat="1" applyFont="1" applyFill="1" applyBorder="1" applyAlignment="1" applyProtection="1">
      <alignment horizontal="center" vertical="center"/>
    </xf>
    <xf numFmtId="49" fontId="1" fillId="0" borderId="58" xfId="0" applyNumberFormat="1" applyFont="1" applyFill="1" applyBorder="1" applyAlignment="1" applyProtection="1">
      <alignment horizontal="center" vertical="center"/>
    </xf>
    <xf numFmtId="164" fontId="1" fillId="0" borderId="57" xfId="0" applyNumberFormat="1" applyFont="1" applyFill="1" applyBorder="1" applyAlignment="1" applyProtection="1">
      <alignment horizontal="center" vertical="center"/>
    </xf>
    <xf numFmtId="164" fontId="1" fillId="0" borderId="43" xfId="0" applyNumberFormat="1" applyFont="1" applyFill="1" applyBorder="1" applyAlignment="1" applyProtection="1">
      <alignment horizontal="center" vertical="center"/>
    </xf>
    <xf numFmtId="164" fontId="1" fillId="0" borderId="71" xfId="0" applyNumberFormat="1" applyFont="1" applyFill="1" applyBorder="1" applyAlignment="1" applyProtection="1">
      <alignment horizontal="center" vertical="center"/>
    </xf>
    <xf numFmtId="164" fontId="1" fillId="0" borderId="56" xfId="0" applyNumberFormat="1" applyFont="1" applyFill="1" applyBorder="1" applyAlignment="1" applyProtection="1">
      <alignment horizontal="center" vertical="center"/>
    </xf>
    <xf numFmtId="164" fontId="1" fillId="0" borderId="50" xfId="0" applyNumberFormat="1" applyFont="1" applyFill="1" applyBorder="1" applyAlignment="1" applyProtection="1">
      <alignment horizontal="center" vertical="center"/>
    </xf>
    <xf numFmtId="164" fontId="1" fillId="0" borderId="51" xfId="0" applyNumberFormat="1" applyFont="1" applyFill="1" applyBorder="1" applyAlignment="1" applyProtection="1">
      <alignment horizontal="center" vertical="center"/>
    </xf>
    <xf numFmtId="165" fontId="4" fillId="0" borderId="85" xfId="0" applyNumberFormat="1" applyFont="1" applyFill="1" applyBorder="1" applyAlignment="1" applyProtection="1">
      <alignment horizontal="center" vertical="center"/>
    </xf>
    <xf numFmtId="164" fontId="1" fillId="0" borderId="86" xfId="0" applyNumberFormat="1" applyFont="1" applyFill="1" applyBorder="1" applyAlignment="1" applyProtection="1">
      <alignment vertical="center"/>
    </xf>
    <xf numFmtId="165" fontId="4" fillId="0" borderId="88" xfId="0" applyNumberFormat="1" applyFont="1" applyFill="1" applyBorder="1" applyAlignment="1" applyProtection="1">
      <alignment horizontal="center" vertical="center"/>
    </xf>
    <xf numFmtId="165" fontId="4" fillId="0" borderId="87" xfId="0" applyNumberFormat="1" applyFont="1" applyFill="1" applyBorder="1" applyAlignment="1" applyProtection="1">
      <alignment horizontal="center" vertical="center"/>
    </xf>
    <xf numFmtId="164" fontId="1" fillId="0" borderId="89" xfId="0" applyNumberFormat="1" applyFont="1" applyFill="1" applyBorder="1" applyAlignment="1" applyProtection="1">
      <alignment vertical="center"/>
    </xf>
    <xf numFmtId="164" fontId="1" fillId="0" borderId="81" xfId="0" applyNumberFormat="1" applyFont="1" applyFill="1" applyBorder="1" applyAlignment="1" applyProtection="1">
      <alignment vertical="center"/>
    </xf>
    <xf numFmtId="165" fontId="4" fillId="0" borderId="91" xfId="0" applyNumberFormat="1" applyFont="1" applyFill="1" applyBorder="1" applyAlignment="1" applyProtection="1">
      <alignment horizontal="center" vertical="center"/>
    </xf>
    <xf numFmtId="165" fontId="4" fillId="0" borderId="92" xfId="0" applyNumberFormat="1" applyFont="1" applyFill="1" applyBorder="1" applyAlignment="1" applyProtection="1">
      <alignment horizontal="center" vertical="center"/>
    </xf>
    <xf numFmtId="164" fontId="1" fillId="0" borderId="93" xfId="0" applyNumberFormat="1" applyFont="1" applyFill="1" applyBorder="1" applyAlignment="1" applyProtection="1">
      <alignment vertical="center"/>
    </xf>
    <xf numFmtId="166" fontId="4" fillId="2" borderId="90" xfId="0" applyNumberFormat="1" applyFont="1" applyFill="1" applyBorder="1" applyAlignment="1" applyProtection="1">
      <alignment horizontal="center" vertical="center"/>
    </xf>
    <xf numFmtId="164" fontId="1" fillId="2" borderId="79" xfId="0" applyNumberFormat="1" applyFont="1" applyFill="1" applyBorder="1" applyAlignment="1" applyProtection="1">
      <alignment vertical="center"/>
    </xf>
    <xf numFmtId="164" fontId="1" fillId="2" borderId="94" xfId="0" applyNumberFormat="1" applyFont="1" applyFill="1" applyBorder="1" applyAlignment="1" applyProtection="1">
      <alignment vertical="center"/>
    </xf>
    <xf numFmtId="164" fontId="1" fillId="5" borderId="0" xfId="0" applyNumberFormat="1" applyFont="1" applyFill="1" applyBorder="1" applyAlignment="1" applyProtection="1">
      <alignment vertical="center"/>
    </xf>
    <xf numFmtId="164" fontId="1" fillId="6" borderId="0" xfId="0" applyNumberFormat="1" applyFont="1" applyFill="1" applyBorder="1" applyAlignment="1" applyProtection="1">
      <alignment vertical="center"/>
    </xf>
    <xf numFmtId="166" fontId="4" fillId="2" borderId="12" xfId="0" applyNumberFormat="1" applyFont="1" applyFill="1" applyBorder="1" applyAlignment="1" applyProtection="1">
      <alignment horizontal="center" vertical="center"/>
    </xf>
    <xf numFmtId="168" fontId="4" fillId="2" borderId="95" xfId="0" applyNumberFormat="1" applyFont="1" applyFill="1" applyBorder="1" applyAlignment="1" applyProtection="1">
      <alignment horizontal="center" vertical="center"/>
    </xf>
    <xf numFmtId="169" fontId="4" fillId="2" borderId="96" xfId="0" applyNumberFormat="1" applyFont="1" applyFill="1" applyBorder="1" applyAlignment="1" applyProtection="1">
      <alignment horizontal="center" vertical="center" wrapText="1"/>
    </xf>
    <xf numFmtId="168" fontId="4" fillId="2" borderId="90" xfId="0" applyNumberFormat="1" applyFont="1" applyFill="1" applyBorder="1" applyAlignment="1" applyProtection="1">
      <alignment horizontal="center" vertical="center"/>
    </xf>
    <xf numFmtId="168" fontId="4" fillId="2" borderId="97" xfId="0" applyNumberFormat="1" applyFont="1" applyFill="1" applyBorder="1" applyAlignment="1" applyProtection="1">
      <alignment horizontal="center" vertical="center"/>
    </xf>
    <xf numFmtId="165" fontId="7" fillId="2" borderId="98" xfId="0" applyNumberFormat="1" applyFont="1" applyFill="1" applyBorder="1" applyAlignment="1" applyProtection="1">
      <alignment horizontal="center" vertical="center"/>
    </xf>
    <xf numFmtId="168" fontId="4" fillId="2" borderId="98" xfId="0" applyNumberFormat="1" applyFont="1" applyFill="1" applyBorder="1" applyAlignment="1" applyProtection="1">
      <alignment horizontal="center" vertical="center"/>
    </xf>
    <xf numFmtId="0" fontId="1" fillId="2" borderId="99" xfId="0" applyFont="1" applyFill="1" applyBorder="1" applyAlignment="1">
      <alignment horizontal="center" vertical="center" wrapText="1"/>
    </xf>
    <xf numFmtId="165" fontId="7" fillId="2" borderId="99" xfId="0" applyNumberFormat="1" applyFont="1" applyFill="1" applyBorder="1" applyAlignment="1" applyProtection="1">
      <alignment horizontal="center" vertical="center"/>
    </xf>
    <xf numFmtId="165" fontId="1" fillId="2" borderId="95" xfId="0" applyNumberFormat="1" applyFont="1" applyFill="1" applyBorder="1" applyAlignment="1" applyProtection="1">
      <alignment horizontal="left" vertical="center"/>
    </xf>
    <xf numFmtId="165" fontId="7" fillId="2" borderId="100" xfId="0" applyNumberFormat="1" applyFont="1" applyFill="1" applyBorder="1" applyAlignment="1" applyProtection="1">
      <alignment horizontal="center" vertical="center"/>
    </xf>
    <xf numFmtId="0" fontId="1" fillId="0" borderId="101" xfId="0" applyFont="1" applyBorder="1" applyAlignment="1">
      <alignment horizontal="center" vertical="center"/>
    </xf>
    <xf numFmtId="0" fontId="22" fillId="0" borderId="101" xfId="0" applyFont="1" applyBorder="1" applyAlignment="1">
      <alignment horizontal="center" vertical="center" wrapText="1"/>
    </xf>
    <xf numFmtId="0" fontId="22" fillId="0" borderId="101" xfId="0" applyFont="1" applyBorder="1" applyAlignment="1">
      <alignment vertical="center"/>
    </xf>
    <xf numFmtId="0" fontId="22" fillId="0" borderId="102" xfId="0" applyFont="1" applyBorder="1" applyAlignment="1">
      <alignment vertical="center"/>
    </xf>
    <xf numFmtId="0" fontId="1" fillId="0" borderId="103" xfId="0" applyFont="1" applyBorder="1" applyAlignment="1">
      <alignment horizontal="center" vertical="center"/>
    </xf>
    <xf numFmtId="0" fontId="1" fillId="0" borderId="104" xfId="0" applyFont="1" applyBorder="1" applyAlignment="1">
      <alignment horizontal="center"/>
    </xf>
    <xf numFmtId="0" fontId="1" fillId="0" borderId="105" xfId="0" applyFont="1" applyBorder="1" applyAlignment="1">
      <alignment horizontal="center" vertical="center"/>
    </xf>
    <xf numFmtId="0" fontId="1" fillId="0" borderId="102" xfId="0" applyFont="1" applyBorder="1" applyAlignment="1">
      <alignment horizontal="center" vertical="center"/>
    </xf>
    <xf numFmtId="0" fontId="1" fillId="0" borderId="106" xfId="0" applyFont="1" applyBorder="1" applyAlignment="1">
      <alignment horizontal="center" vertical="center"/>
    </xf>
    <xf numFmtId="0" fontId="22" fillId="0" borderId="103" xfId="0" applyFont="1" applyBorder="1" applyAlignment="1">
      <alignment vertical="center"/>
    </xf>
    <xf numFmtId="0" fontId="22" fillId="0" borderId="105" xfId="0" applyFont="1" applyBorder="1" applyAlignment="1">
      <alignment horizontal="center" vertical="center" wrapText="1"/>
    </xf>
    <xf numFmtId="0" fontId="22" fillId="0" borderId="103" xfId="0" applyFont="1" applyBorder="1" applyAlignment="1">
      <alignment horizontal="center" vertical="center" wrapText="1"/>
    </xf>
    <xf numFmtId="0" fontId="22" fillId="0" borderId="102" xfId="0" applyFont="1" applyBorder="1" applyAlignment="1">
      <alignment horizontal="center" vertical="center" wrapText="1"/>
    </xf>
    <xf numFmtId="0" fontId="22" fillId="0" borderId="106" xfId="0" applyFont="1" applyBorder="1" applyAlignment="1">
      <alignment horizontal="center" vertical="center" wrapText="1"/>
    </xf>
    <xf numFmtId="0" fontId="22" fillId="0" borderId="106" xfId="0" applyFont="1" applyBorder="1" applyAlignment="1">
      <alignment vertical="center"/>
    </xf>
    <xf numFmtId="0" fontId="22" fillId="0" borderId="105" xfId="0" applyFont="1" applyBorder="1" applyAlignment="1">
      <alignment vertical="center"/>
    </xf>
    <xf numFmtId="0" fontId="1" fillId="2" borderId="107" xfId="0" applyNumberFormat="1" applyFont="1" applyFill="1" applyBorder="1" applyAlignment="1">
      <alignment horizontal="center" vertical="center" wrapText="1"/>
    </xf>
    <xf numFmtId="164" fontId="1" fillId="0" borderId="107" xfId="0" applyNumberFormat="1" applyFont="1" applyFill="1" applyBorder="1" applyAlignment="1" applyProtection="1">
      <alignment vertical="center"/>
    </xf>
    <xf numFmtId="0" fontId="1" fillId="2" borderId="109" xfId="0" applyNumberFormat="1" applyFont="1" applyFill="1" applyBorder="1" applyAlignment="1">
      <alignment horizontal="center" vertical="center" wrapText="1"/>
    </xf>
    <xf numFmtId="0" fontId="1" fillId="2" borderId="109" xfId="0" applyFont="1" applyFill="1" applyBorder="1" applyAlignment="1">
      <alignment horizontal="center" vertical="center" wrapText="1"/>
    </xf>
    <xf numFmtId="0" fontId="1" fillId="2" borderId="110" xfId="0" applyNumberFormat="1" applyFont="1" applyFill="1" applyBorder="1" applyAlignment="1">
      <alignment horizontal="center" vertical="center" wrapText="1"/>
    </xf>
    <xf numFmtId="0" fontId="1" fillId="2" borderId="111" xfId="0" applyNumberFormat="1" applyFont="1" applyFill="1" applyBorder="1" applyAlignment="1">
      <alignment horizontal="center" vertical="center" wrapText="1"/>
    </xf>
    <xf numFmtId="0" fontId="1" fillId="2" borderId="113" xfId="0" applyFont="1" applyFill="1" applyBorder="1" applyAlignment="1">
      <alignment horizontal="center" vertical="center" wrapText="1"/>
    </xf>
    <xf numFmtId="0" fontId="1" fillId="2" borderId="11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 wrapText="1"/>
    </xf>
    <xf numFmtId="0" fontId="1" fillId="2" borderId="114" xfId="0" applyFont="1" applyFill="1" applyBorder="1" applyAlignment="1">
      <alignment vertical="center" wrapText="1"/>
    </xf>
    <xf numFmtId="0" fontId="1" fillId="6" borderId="112" xfId="0" applyFont="1" applyFill="1" applyBorder="1" applyAlignment="1">
      <alignment horizontal="center" vertical="center" wrapText="1"/>
    </xf>
    <xf numFmtId="0" fontId="1" fillId="6" borderId="107" xfId="0" applyFont="1" applyFill="1" applyBorder="1" applyAlignment="1">
      <alignment horizontal="center" vertical="center" wrapText="1"/>
    </xf>
    <xf numFmtId="1" fontId="1" fillId="6" borderId="107" xfId="0" applyNumberFormat="1" applyFont="1" applyFill="1" applyBorder="1" applyAlignment="1">
      <alignment horizontal="center" vertical="center" wrapText="1"/>
    </xf>
    <xf numFmtId="165" fontId="1" fillId="2" borderId="15" xfId="0" applyNumberFormat="1" applyFont="1" applyFill="1" applyBorder="1" applyAlignment="1" applyProtection="1">
      <alignment horizontal="center" vertical="center"/>
    </xf>
    <xf numFmtId="1" fontId="4" fillId="2" borderId="107" xfId="0" applyNumberFormat="1" applyFont="1" applyFill="1" applyBorder="1" applyAlignment="1" applyProtection="1">
      <alignment horizontal="center" vertical="center"/>
    </xf>
    <xf numFmtId="166" fontId="4" fillId="2" borderId="115" xfId="0" applyNumberFormat="1" applyFont="1" applyFill="1" applyBorder="1" applyAlignment="1" applyProtection="1">
      <alignment horizontal="center" vertical="center"/>
    </xf>
    <xf numFmtId="164" fontId="1" fillId="0" borderId="116" xfId="0" applyNumberFormat="1" applyFont="1" applyFill="1" applyBorder="1" applyAlignment="1" applyProtection="1">
      <alignment vertical="center"/>
    </xf>
    <xf numFmtId="164" fontId="1" fillId="7" borderId="0" xfId="0" applyNumberFormat="1" applyFont="1" applyFill="1" applyBorder="1" applyAlignment="1" applyProtection="1">
      <alignment vertical="center"/>
    </xf>
    <xf numFmtId="164" fontId="1" fillId="7" borderId="107" xfId="0" applyNumberFormat="1" applyFont="1" applyFill="1" applyBorder="1" applyAlignment="1" applyProtection="1">
      <alignment vertical="center"/>
    </xf>
    <xf numFmtId="0" fontId="1" fillId="6" borderId="113" xfId="0" applyFont="1" applyFill="1" applyBorder="1" applyAlignment="1">
      <alignment horizontal="center" vertical="center" wrapText="1"/>
    </xf>
    <xf numFmtId="165" fontId="1" fillId="6" borderId="108" xfId="0" applyNumberFormat="1" applyFont="1" applyFill="1" applyBorder="1" applyAlignment="1" applyProtection="1">
      <alignment horizontal="center" vertical="center"/>
    </xf>
    <xf numFmtId="0" fontId="1" fillId="6" borderId="108" xfId="0" applyFont="1" applyFill="1" applyBorder="1" applyAlignment="1">
      <alignment horizontal="center" vertical="center" wrapText="1"/>
    </xf>
    <xf numFmtId="164" fontId="4" fillId="0" borderId="107" xfId="0" applyNumberFormat="1" applyFont="1" applyFill="1" applyBorder="1" applyAlignment="1" applyProtection="1">
      <alignment vertical="center"/>
    </xf>
    <xf numFmtId="0" fontId="1" fillId="6" borderId="117" xfId="0" applyFont="1" applyFill="1" applyBorder="1" applyAlignment="1">
      <alignment horizontal="center" vertical="center" wrapText="1"/>
    </xf>
    <xf numFmtId="164" fontId="1" fillId="0" borderId="118" xfId="0" applyNumberFormat="1" applyFont="1" applyFill="1" applyBorder="1" applyAlignment="1" applyProtection="1">
      <alignment vertical="center"/>
    </xf>
    <xf numFmtId="166" fontId="1" fillId="0" borderId="114" xfId="0" applyNumberFormat="1" applyFont="1" applyFill="1" applyBorder="1" applyAlignment="1" applyProtection="1">
      <alignment horizontal="center" vertical="center"/>
    </xf>
    <xf numFmtId="164" fontId="1" fillId="6" borderId="84" xfId="0" applyNumberFormat="1" applyFont="1" applyFill="1" applyBorder="1" applyAlignment="1" applyProtection="1">
      <alignment vertical="center"/>
    </xf>
    <xf numFmtId="0" fontId="4" fillId="6" borderId="0" xfId="0" applyFont="1" applyFill="1" applyBorder="1" applyAlignment="1" applyProtection="1">
      <alignment horizontal="right" vertical="center"/>
    </xf>
    <xf numFmtId="164" fontId="1" fillId="6" borderId="120" xfId="0" applyNumberFormat="1" applyFont="1" applyFill="1" applyBorder="1" applyAlignment="1" applyProtection="1">
      <alignment vertical="center"/>
    </xf>
    <xf numFmtId="166" fontId="4" fillId="2" borderId="121" xfId="0" applyNumberFormat="1" applyFont="1" applyFill="1" applyBorder="1" applyAlignment="1" applyProtection="1">
      <alignment horizontal="center" vertical="center"/>
    </xf>
    <xf numFmtId="0" fontId="1" fillId="6" borderId="122" xfId="0" applyNumberFormat="1" applyFont="1" applyFill="1" applyBorder="1" applyAlignment="1" applyProtection="1">
      <alignment horizontal="center" vertical="center"/>
    </xf>
    <xf numFmtId="0" fontId="1" fillId="6" borderId="90" xfId="0" applyNumberFormat="1" applyFont="1" applyFill="1" applyBorder="1" applyAlignment="1" applyProtection="1">
      <alignment horizontal="center" vertical="center"/>
    </xf>
    <xf numFmtId="0" fontId="1" fillId="6" borderId="123" xfId="0" applyNumberFormat="1" applyFont="1" applyFill="1" applyBorder="1" applyAlignment="1" applyProtection="1">
      <alignment horizontal="center" vertical="center"/>
    </xf>
    <xf numFmtId="0" fontId="1" fillId="6" borderId="85" xfId="0" applyNumberFormat="1" applyFont="1" applyFill="1" applyBorder="1" applyAlignment="1" applyProtection="1">
      <alignment horizontal="center" vertical="center"/>
    </xf>
    <xf numFmtId="165" fontId="10" fillId="2" borderId="107" xfId="0" applyNumberFormat="1" applyFont="1" applyFill="1" applyBorder="1" applyAlignment="1" applyProtection="1">
      <alignment horizontal="center" vertical="center" wrapText="1"/>
    </xf>
    <xf numFmtId="0" fontId="1" fillId="2" borderId="124" xfId="0" applyFont="1" applyFill="1" applyBorder="1" applyAlignment="1">
      <alignment horizontal="center" vertical="center" wrapText="1"/>
    </xf>
    <xf numFmtId="0" fontId="4" fillId="2" borderId="116" xfId="0" applyFont="1" applyFill="1" applyBorder="1" applyAlignment="1">
      <alignment horizontal="center" vertical="center" wrapText="1"/>
    </xf>
    <xf numFmtId="165" fontId="4" fillId="2" borderId="119" xfId="0" applyNumberFormat="1" applyFont="1" applyFill="1" applyBorder="1" applyAlignment="1" applyProtection="1">
      <alignment horizontal="center" vertical="center"/>
    </xf>
    <xf numFmtId="165" fontId="10" fillId="2" borderId="108" xfId="0" applyNumberFormat="1" applyFont="1" applyFill="1" applyBorder="1" applyAlignment="1" applyProtection="1">
      <alignment horizontal="center" vertical="center" wrapText="1"/>
    </xf>
    <xf numFmtId="166" fontId="4" fillId="2" borderId="125" xfId="0" applyNumberFormat="1" applyFont="1" applyFill="1" applyBorder="1" applyAlignment="1" applyProtection="1">
      <alignment horizontal="center" vertical="center"/>
    </xf>
    <xf numFmtId="166" fontId="4" fillId="2" borderId="126" xfId="0" applyNumberFormat="1" applyFont="1" applyFill="1" applyBorder="1" applyAlignment="1" applyProtection="1">
      <alignment horizontal="center" vertical="center"/>
    </xf>
    <xf numFmtId="0" fontId="0" fillId="2" borderId="76" xfId="0" applyFont="1" applyFill="1" applyBorder="1" applyAlignment="1">
      <alignment horizontal="center" vertical="center" wrapText="1"/>
    </xf>
    <xf numFmtId="169" fontId="4" fillId="2" borderId="107" xfId="0" applyNumberFormat="1" applyFont="1" applyFill="1" applyBorder="1" applyAlignment="1" applyProtection="1">
      <alignment horizontal="center" vertical="center" wrapText="1"/>
    </xf>
    <xf numFmtId="1" fontId="4" fillId="2" borderId="116" xfId="0" applyNumberFormat="1" applyFont="1" applyFill="1" applyBorder="1" applyAlignment="1" applyProtection="1">
      <alignment horizontal="center" vertical="center"/>
    </xf>
    <xf numFmtId="1" fontId="33" fillId="2" borderId="116" xfId="0" applyNumberFormat="1" applyFont="1" applyFill="1" applyBorder="1" applyAlignment="1" applyProtection="1">
      <alignment horizontal="center" vertical="center"/>
    </xf>
    <xf numFmtId="1" fontId="4" fillId="2" borderId="119" xfId="0" applyNumberFormat="1" applyFont="1" applyFill="1" applyBorder="1" applyAlignment="1" applyProtection="1">
      <alignment horizontal="center" vertical="center"/>
    </xf>
    <xf numFmtId="169" fontId="4" fillId="2" borderId="108" xfId="0" applyNumberFormat="1" applyFont="1" applyFill="1" applyBorder="1" applyAlignment="1" applyProtection="1">
      <alignment horizontal="center" vertical="center" wrapText="1"/>
    </xf>
    <xf numFmtId="164" fontId="1" fillId="2" borderId="107" xfId="0" applyNumberFormat="1" applyFont="1" applyFill="1" applyBorder="1" applyAlignment="1" applyProtection="1">
      <alignment vertical="center"/>
    </xf>
    <xf numFmtId="164" fontId="4" fillId="0" borderId="116" xfId="0" applyNumberFormat="1" applyFont="1" applyFill="1" applyBorder="1" applyAlignment="1" applyProtection="1">
      <alignment vertical="center"/>
    </xf>
    <xf numFmtId="0" fontId="0" fillId="2" borderId="113" xfId="0" applyFont="1" applyFill="1" applyBorder="1" applyAlignment="1">
      <alignment horizontal="center" vertical="center" wrapText="1"/>
    </xf>
    <xf numFmtId="164" fontId="1" fillId="0" borderId="113" xfId="0" applyNumberFormat="1" applyFont="1" applyFill="1" applyBorder="1" applyAlignment="1" applyProtection="1">
      <alignment vertical="center"/>
    </xf>
    <xf numFmtId="164" fontId="1" fillId="0" borderId="130" xfId="0" applyNumberFormat="1" applyFont="1" applyFill="1" applyBorder="1" applyAlignment="1" applyProtection="1">
      <alignment vertical="center"/>
    </xf>
    <xf numFmtId="166" fontId="34" fillId="2" borderId="121" xfId="0" applyNumberFormat="1" applyFont="1" applyFill="1" applyBorder="1" applyAlignment="1" applyProtection="1">
      <alignment horizontal="center" vertical="center"/>
    </xf>
    <xf numFmtId="1" fontId="4" fillId="2" borderId="132" xfId="0" applyNumberFormat="1" applyFont="1" applyFill="1" applyBorder="1" applyAlignment="1" applyProtection="1">
      <alignment horizontal="center" vertical="center"/>
    </xf>
    <xf numFmtId="169" fontId="4" fillId="2" borderId="112" xfId="0" applyNumberFormat="1" applyFont="1" applyFill="1" applyBorder="1" applyAlignment="1" applyProtection="1">
      <alignment horizontal="center" vertical="center" wrapText="1"/>
    </xf>
    <xf numFmtId="166" fontId="4" fillId="2" borderId="134" xfId="0" applyNumberFormat="1" applyFont="1" applyFill="1" applyBorder="1" applyAlignment="1" applyProtection="1">
      <alignment horizontal="center" vertical="center"/>
    </xf>
    <xf numFmtId="168" fontId="4" fillId="2" borderId="135" xfId="0" applyNumberFormat="1" applyFont="1" applyFill="1" applyBorder="1" applyAlignment="1" applyProtection="1">
      <alignment horizontal="center" vertical="center" wrapText="1"/>
    </xf>
    <xf numFmtId="0" fontId="1" fillId="2" borderId="132" xfId="0" applyFont="1" applyFill="1" applyBorder="1" applyAlignment="1">
      <alignment horizontal="center" vertical="center" wrapText="1"/>
    </xf>
    <xf numFmtId="165" fontId="10" fillId="2" borderId="112" xfId="0" applyNumberFormat="1" applyFont="1" applyFill="1" applyBorder="1" applyAlignment="1" applyProtection="1">
      <alignment horizontal="center" vertical="center" wrapText="1"/>
    </xf>
    <xf numFmtId="0" fontId="4" fillId="2" borderId="134" xfId="0" applyFont="1" applyFill="1" applyBorder="1" applyAlignment="1">
      <alignment horizontal="left" vertical="center" wrapText="1"/>
    </xf>
    <xf numFmtId="0" fontId="4" fillId="2" borderId="135" xfId="0" applyFont="1" applyFill="1" applyBorder="1" applyAlignment="1">
      <alignment horizontal="left" vertical="center" wrapText="1"/>
    </xf>
    <xf numFmtId="0" fontId="4" fillId="2" borderId="135" xfId="0" applyFont="1" applyFill="1" applyBorder="1" applyAlignment="1">
      <alignment wrapText="1"/>
    </xf>
    <xf numFmtId="1" fontId="4" fillId="2" borderId="115" xfId="0" applyNumberFormat="1" applyFont="1" applyFill="1" applyBorder="1" applyAlignment="1" applyProtection="1">
      <alignment horizontal="center" vertical="center"/>
    </xf>
    <xf numFmtId="0" fontId="1" fillId="2" borderId="131" xfId="0" applyFont="1" applyFill="1" applyBorder="1" applyAlignment="1">
      <alignment horizontal="center" vertical="center" wrapText="1"/>
    </xf>
    <xf numFmtId="0" fontId="4" fillId="2" borderId="128" xfId="0" applyFont="1" applyFill="1" applyBorder="1" applyAlignment="1">
      <alignment horizontal="left" vertical="top" wrapText="1"/>
    </xf>
    <xf numFmtId="166" fontId="33" fillId="2" borderId="121" xfId="0" applyNumberFormat="1" applyFont="1" applyFill="1" applyBorder="1" applyAlignment="1" applyProtection="1">
      <alignment horizontal="center" vertical="center"/>
    </xf>
    <xf numFmtId="169" fontId="4" fillId="2" borderId="100" xfId="0" applyNumberFormat="1" applyFont="1" applyFill="1" applyBorder="1" applyAlignment="1" applyProtection="1">
      <alignment horizontal="center" vertical="center" wrapText="1"/>
    </xf>
    <xf numFmtId="166" fontId="33" fillId="2" borderId="136" xfId="0" applyNumberFormat="1" applyFont="1" applyFill="1" applyBorder="1" applyAlignment="1" applyProtection="1">
      <alignment horizontal="center" vertical="center"/>
    </xf>
    <xf numFmtId="166" fontId="33" fillId="2" borderId="137" xfId="0" applyNumberFormat="1" applyFont="1" applyFill="1" applyBorder="1" applyAlignment="1" applyProtection="1">
      <alignment horizontal="center" vertical="center"/>
    </xf>
    <xf numFmtId="164" fontId="1" fillId="0" borderId="138" xfId="0" applyNumberFormat="1" applyFont="1" applyFill="1" applyBorder="1" applyAlignment="1" applyProtection="1">
      <alignment vertical="center"/>
    </xf>
    <xf numFmtId="166" fontId="4" fillId="2" borderId="140" xfId="0" applyNumberFormat="1" applyFont="1" applyFill="1" applyBorder="1" applyAlignment="1" applyProtection="1">
      <alignment horizontal="center" vertical="center"/>
    </xf>
    <xf numFmtId="166" fontId="33" fillId="2" borderId="141" xfId="0" applyNumberFormat="1" applyFont="1" applyFill="1" applyBorder="1" applyAlignment="1" applyProtection="1">
      <alignment horizontal="center" vertical="center"/>
    </xf>
    <xf numFmtId="166" fontId="33" fillId="2" borderId="142" xfId="0" applyNumberFormat="1" applyFont="1" applyFill="1" applyBorder="1" applyAlignment="1" applyProtection="1">
      <alignment horizontal="center" vertical="center"/>
    </xf>
    <xf numFmtId="166" fontId="33" fillId="2" borderId="140" xfId="0" applyNumberFormat="1" applyFont="1" applyFill="1" applyBorder="1" applyAlignment="1" applyProtection="1">
      <alignment horizontal="center" vertical="center"/>
    </xf>
    <xf numFmtId="1" fontId="4" fillId="2" borderId="90" xfId="0" applyNumberFormat="1" applyFont="1" applyFill="1" applyBorder="1" applyAlignment="1" applyProtection="1">
      <alignment horizontal="center" vertical="center"/>
    </xf>
    <xf numFmtId="1" fontId="4" fillId="2" borderId="97" xfId="0" applyNumberFormat="1" applyFont="1" applyFill="1" applyBorder="1" applyAlignment="1" applyProtection="1">
      <alignment horizontal="center" vertical="center"/>
    </xf>
    <xf numFmtId="0" fontId="1" fillId="6" borderId="143" xfId="0" applyFont="1" applyFill="1" applyBorder="1" applyAlignment="1">
      <alignment horizontal="center" vertical="center" wrapText="1"/>
    </xf>
    <xf numFmtId="166" fontId="1" fillId="6" borderId="144" xfId="0" applyNumberFormat="1" applyFont="1" applyFill="1" applyBorder="1" applyAlignment="1" applyProtection="1">
      <alignment horizontal="center" vertical="center"/>
    </xf>
    <xf numFmtId="172" fontId="27" fillId="0" borderId="0" xfId="2" applyNumberFormat="1" applyFont="1" applyFill="1" applyBorder="1" applyAlignment="1" applyProtection="1">
      <alignment vertical="center"/>
    </xf>
    <xf numFmtId="0" fontId="1" fillId="0" borderId="113" xfId="2" applyFont="1" applyFill="1" applyBorder="1" applyAlignment="1">
      <alignment horizontal="center" vertical="center" wrapText="1"/>
    </xf>
    <xf numFmtId="0" fontId="1" fillId="0" borderId="113" xfId="2" applyNumberFormat="1" applyFont="1" applyFill="1" applyBorder="1" applyAlignment="1" applyProtection="1">
      <alignment horizontal="center" vertical="center"/>
    </xf>
    <xf numFmtId="0" fontId="1" fillId="8" borderId="107" xfId="0" applyNumberFormat="1" applyFont="1" applyFill="1" applyBorder="1" applyAlignment="1">
      <alignment horizontal="center" vertical="center" wrapText="1"/>
    </xf>
    <xf numFmtId="0" fontId="1" fillId="8" borderId="124" xfId="0" applyNumberFormat="1" applyFont="1" applyFill="1" applyBorder="1" applyAlignment="1">
      <alignment horizontal="center" vertical="center" wrapText="1"/>
    </xf>
    <xf numFmtId="0" fontId="1" fillId="8" borderId="116" xfId="0" applyNumberFormat="1" applyFont="1" applyFill="1" applyBorder="1" applyAlignment="1">
      <alignment horizontal="center" vertical="center" wrapText="1"/>
    </xf>
    <xf numFmtId="0" fontId="1" fillId="8" borderId="113" xfId="0" applyNumberFormat="1" applyFont="1" applyFill="1" applyBorder="1" applyAlignment="1">
      <alignment horizontal="center" vertical="center" wrapText="1"/>
    </xf>
    <xf numFmtId="0" fontId="1" fillId="8" borderId="143" xfId="0" applyNumberFormat="1" applyFont="1" applyFill="1" applyBorder="1" applyAlignment="1">
      <alignment horizontal="center" vertical="center" wrapText="1"/>
    </xf>
    <xf numFmtId="0" fontId="1" fillId="8" borderId="113" xfId="0" applyFont="1" applyFill="1" applyBorder="1" applyAlignment="1" applyProtection="1">
      <alignment horizontal="center" vertical="center" wrapText="1"/>
      <protection hidden="1"/>
    </xf>
    <xf numFmtId="1" fontId="1" fillId="8" borderId="113" xfId="0" applyNumberFormat="1" applyFont="1" applyFill="1" applyBorder="1" applyAlignment="1" applyProtection="1">
      <alignment horizontal="center" vertical="center" wrapText="1"/>
      <protection hidden="1"/>
    </xf>
    <xf numFmtId="1" fontId="1" fillId="8" borderId="143" xfId="0" applyNumberFormat="1" applyFont="1" applyFill="1" applyBorder="1" applyAlignment="1" applyProtection="1">
      <alignment horizontal="center" vertical="center" wrapText="1"/>
      <protection hidden="1"/>
    </xf>
    <xf numFmtId="164" fontId="1" fillId="3" borderId="107" xfId="0" applyNumberFormat="1" applyFont="1" applyFill="1" applyBorder="1" applyAlignment="1" applyProtection="1">
      <alignment vertical="center"/>
    </xf>
    <xf numFmtId="0" fontId="1" fillId="2" borderId="145" xfId="0" applyFont="1" applyFill="1" applyBorder="1" applyAlignment="1">
      <alignment horizontal="center" vertical="center" wrapText="1"/>
    </xf>
    <xf numFmtId="166" fontId="4" fillId="2" borderId="146" xfId="0" applyNumberFormat="1" applyFont="1" applyFill="1" applyBorder="1" applyAlignment="1" applyProtection="1">
      <alignment horizontal="center" vertical="center"/>
    </xf>
    <xf numFmtId="0" fontId="4" fillId="2" borderId="147" xfId="0" applyFont="1" applyFill="1" applyBorder="1" applyAlignment="1">
      <alignment horizontal="center" vertical="center" wrapText="1"/>
    </xf>
    <xf numFmtId="0" fontId="1" fillId="0" borderId="148" xfId="0" applyFont="1" applyBorder="1" applyAlignment="1">
      <alignment vertical="center"/>
    </xf>
    <xf numFmtId="0" fontId="1" fillId="2" borderId="149" xfId="0" applyFont="1" applyFill="1" applyBorder="1" applyAlignment="1">
      <alignment horizontal="center" vertical="center" wrapText="1"/>
    </xf>
    <xf numFmtId="0" fontId="1" fillId="0" borderId="108" xfId="2" applyFont="1" applyFill="1" applyBorder="1" applyAlignment="1">
      <alignment horizontal="center" vertical="center" wrapText="1"/>
    </xf>
    <xf numFmtId="0" fontId="1" fillId="0" borderId="129" xfId="2" applyFont="1" applyFill="1" applyBorder="1" applyAlignment="1">
      <alignment horizontal="center" vertical="center" wrapText="1"/>
    </xf>
    <xf numFmtId="0" fontId="1" fillId="0" borderId="130" xfId="2" applyFont="1" applyFill="1" applyBorder="1" applyAlignment="1">
      <alignment horizontal="center" vertical="center" wrapText="1"/>
    </xf>
    <xf numFmtId="0" fontId="1" fillId="8" borderId="129" xfId="0" applyNumberFormat="1" applyFont="1" applyFill="1" applyBorder="1" applyAlignment="1">
      <alignment horizontal="center" vertical="center" wrapText="1"/>
    </xf>
    <xf numFmtId="0" fontId="1" fillId="8" borderId="118" xfId="0" applyNumberFormat="1" applyFont="1" applyFill="1" applyBorder="1" applyAlignment="1">
      <alignment horizontal="center" vertical="center" wrapText="1"/>
    </xf>
    <xf numFmtId="165" fontId="1" fillId="2" borderId="150" xfId="0" applyNumberFormat="1" applyFont="1" applyFill="1" applyBorder="1" applyAlignment="1" applyProtection="1">
      <alignment horizontal="center" vertical="center"/>
    </xf>
    <xf numFmtId="0" fontId="1" fillId="2" borderId="151" xfId="0" applyNumberFormat="1" applyFont="1" applyFill="1" applyBorder="1" applyAlignment="1">
      <alignment horizontal="center" vertical="center" wrapText="1"/>
    </xf>
    <xf numFmtId="165" fontId="1" fillId="2" borderId="151" xfId="0" applyNumberFormat="1" applyFont="1" applyFill="1" applyBorder="1" applyAlignment="1" applyProtection="1">
      <alignment horizontal="center" vertical="center"/>
    </xf>
    <xf numFmtId="165" fontId="1" fillId="2" borderId="152" xfId="0" applyNumberFormat="1" applyFont="1" applyFill="1" applyBorder="1" applyAlignment="1" applyProtection="1">
      <alignment horizontal="center" vertical="center"/>
    </xf>
    <xf numFmtId="49" fontId="1" fillId="2" borderId="153" xfId="0" applyNumberFormat="1" applyFont="1" applyFill="1" applyBorder="1" applyAlignment="1" applyProtection="1">
      <alignment horizontal="center" vertical="center" wrapText="1"/>
    </xf>
    <xf numFmtId="164" fontId="1" fillId="0" borderId="154" xfId="0" applyNumberFormat="1" applyFont="1" applyFill="1" applyBorder="1" applyAlignment="1" applyProtection="1">
      <alignment vertical="center"/>
    </xf>
    <xf numFmtId="164" fontId="1" fillId="0" borderId="131" xfId="0" applyNumberFormat="1" applyFont="1" applyFill="1" applyBorder="1" applyAlignment="1" applyProtection="1">
      <alignment vertical="center"/>
    </xf>
    <xf numFmtId="166" fontId="4" fillId="2" borderId="155" xfId="0" applyNumberFormat="1" applyFont="1" applyFill="1" applyBorder="1" applyAlignment="1" applyProtection="1">
      <alignment horizontal="center" vertical="center"/>
    </xf>
    <xf numFmtId="1" fontId="4" fillId="2" borderId="155" xfId="0" applyNumberFormat="1" applyFont="1" applyFill="1" applyBorder="1" applyAlignment="1" applyProtection="1">
      <alignment horizontal="center" vertical="center"/>
    </xf>
    <xf numFmtId="1" fontId="4" fillId="2" borderId="156" xfId="0" applyNumberFormat="1" applyFont="1" applyFill="1" applyBorder="1" applyAlignment="1" applyProtection="1">
      <alignment horizontal="center" vertical="center"/>
    </xf>
    <xf numFmtId="0" fontId="1" fillId="0" borderId="112" xfId="2" applyFont="1" applyFill="1" applyBorder="1" applyAlignment="1">
      <alignment horizontal="center" vertical="center" wrapText="1"/>
    </xf>
    <xf numFmtId="1" fontId="1" fillId="8" borderId="129" xfId="0" applyNumberFormat="1" applyFont="1" applyFill="1" applyBorder="1" applyAlignment="1" applyProtection="1">
      <alignment horizontal="center" vertical="center" wrapText="1"/>
      <protection hidden="1"/>
    </xf>
    <xf numFmtId="0" fontId="1" fillId="8" borderId="107" xfId="0" applyFont="1" applyFill="1" applyBorder="1" applyAlignment="1" applyProtection="1">
      <alignment horizontal="center" vertical="center" wrapText="1"/>
      <protection hidden="1"/>
    </xf>
    <xf numFmtId="0" fontId="1" fillId="8" borderId="107" xfId="0" applyFont="1" applyFill="1" applyBorder="1" applyAlignment="1" applyProtection="1">
      <alignment horizontal="center" vertical="center" wrapText="1"/>
      <protection locked="0"/>
    </xf>
    <xf numFmtId="0" fontId="1" fillId="8" borderId="143" xfId="0" applyFont="1" applyFill="1" applyBorder="1" applyAlignment="1" applyProtection="1">
      <alignment horizontal="center" vertical="center" wrapText="1"/>
      <protection hidden="1"/>
    </xf>
    <xf numFmtId="166" fontId="1" fillId="8" borderId="144" xfId="0" applyNumberFormat="1" applyFont="1" applyFill="1" applyBorder="1" applyAlignment="1" applyProtection="1">
      <alignment horizontal="center" vertical="center" wrapText="1"/>
      <protection locked="0"/>
    </xf>
    <xf numFmtId="171" fontId="1" fillId="0" borderId="157" xfId="2" applyNumberFormat="1" applyFont="1" applyFill="1" applyBorder="1" applyAlignment="1" applyProtection="1">
      <alignment horizontal="center" vertical="center"/>
    </xf>
    <xf numFmtId="0" fontId="1" fillId="0" borderId="108" xfId="2" applyNumberFormat="1" applyFont="1" applyFill="1" applyBorder="1" applyAlignment="1" applyProtection="1">
      <alignment horizontal="center" vertical="center"/>
    </xf>
    <xf numFmtId="0" fontId="1" fillId="0" borderId="158" xfId="2" applyNumberFormat="1" applyFont="1" applyFill="1" applyBorder="1" applyAlignment="1" applyProtection="1">
      <alignment horizontal="center" vertical="center"/>
    </xf>
    <xf numFmtId="172" fontId="27" fillId="0" borderId="158" xfId="2" applyNumberFormat="1" applyFont="1" applyFill="1" applyBorder="1" applyAlignment="1" applyProtection="1">
      <alignment vertical="center"/>
    </xf>
    <xf numFmtId="171" fontId="1" fillId="0" borderId="159" xfId="2" applyNumberFormat="1" applyFont="1" applyFill="1" applyBorder="1" applyAlignment="1" applyProtection="1">
      <alignment horizontal="center" vertical="center"/>
    </xf>
    <xf numFmtId="0" fontId="1" fillId="0" borderId="160" xfId="2" applyNumberFormat="1" applyFont="1" applyFill="1" applyBorder="1" applyAlignment="1" applyProtection="1">
      <alignment horizontal="center" vertical="center"/>
    </xf>
    <xf numFmtId="164" fontId="4" fillId="2" borderId="0" xfId="0" applyNumberFormat="1" applyFont="1" applyFill="1" applyBorder="1" applyAlignment="1" applyProtection="1">
      <alignment vertical="center"/>
    </xf>
    <xf numFmtId="173" fontId="1" fillId="4" borderId="107" xfId="2" applyNumberFormat="1" applyFont="1" applyFill="1" applyBorder="1" applyAlignment="1" applyProtection="1">
      <alignment horizontal="left" vertical="center" wrapText="1"/>
    </xf>
    <xf numFmtId="49" fontId="1" fillId="4" borderId="161" xfId="2" applyNumberFormat="1" applyFont="1" applyFill="1" applyBorder="1" applyAlignment="1">
      <alignment vertical="center" wrapText="1"/>
    </xf>
    <xf numFmtId="0" fontId="1" fillId="4" borderId="160" xfId="2" applyNumberFormat="1" applyFont="1" applyFill="1" applyBorder="1" applyAlignment="1" applyProtection="1">
      <alignment horizontal="center" vertical="center"/>
    </xf>
    <xf numFmtId="0" fontId="1" fillId="4" borderId="162" xfId="2" applyNumberFormat="1" applyFont="1" applyFill="1" applyBorder="1" applyAlignment="1" applyProtection="1">
      <alignment horizontal="center" vertical="center"/>
    </xf>
    <xf numFmtId="0" fontId="1" fillId="0" borderId="163" xfId="2" applyNumberFormat="1" applyFont="1" applyFill="1" applyBorder="1" applyAlignment="1" applyProtection="1">
      <alignment horizontal="center" vertical="center"/>
    </xf>
    <xf numFmtId="173" fontId="1" fillId="0" borderId="160" xfId="2" applyNumberFormat="1" applyFont="1" applyFill="1" applyBorder="1" applyAlignment="1" applyProtection="1">
      <alignment horizontal="center" vertical="center"/>
    </xf>
    <xf numFmtId="173" fontId="1" fillId="0" borderId="162" xfId="2" applyNumberFormat="1" applyFont="1" applyFill="1" applyBorder="1" applyAlignment="1" applyProtection="1">
      <alignment horizontal="center" vertical="center"/>
    </xf>
    <xf numFmtId="173" fontId="1" fillId="0" borderId="163" xfId="2" applyNumberFormat="1" applyFont="1" applyFill="1" applyBorder="1" applyAlignment="1" applyProtection="1">
      <alignment horizontal="center" vertical="center"/>
    </xf>
    <xf numFmtId="49" fontId="1" fillId="2" borderId="118" xfId="0" applyNumberFormat="1" applyFont="1" applyFill="1" applyBorder="1" applyAlignment="1">
      <alignment horizontal="center" vertical="center" wrapText="1"/>
    </xf>
    <xf numFmtId="164" fontId="1" fillId="2" borderId="130" xfId="0" applyNumberFormat="1" applyFont="1" applyFill="1" applyBorder="1" applyAlignment="1" applyProtection="1">
      <alignment horizontal="center" vertical="center" wrapText="1"/>
    </xf>
    <xf numFmtId="166" fontId="4" fillId="2" borderId="154" xfId="0" applyNumberFormat="1" applyFont="1" applyFill="1" applyBorder="1" applyAlignment="1" applyProtection="1">
      <alignment horizontal="center" vertical="center"/>
    </xf>
    <xf numFmtId="1" fontId="4" fillId="2" borderId="131" xfId="0" applyNumberFormat="1" applyFont="1" applyFill="1" applyBorder="1" applyAlignment="1" applyProtection="1">
      <alignment horizontal="center" vertical="center"/>
    </xf>
    <xf numFmtId="1" fontId="4" fillId="2" borderId="118" xfId="0" applyNumberFormat="1" applyFont="1" applyFill="1" applyBorder="1" applyAlignment="1" applyProtection="1">
      <alignment horizontal="center" vertical="center"/>
    </xf>
    <xf numFmtId="1" fontId="33" fillId="2" borderId="118" xfId="0" applyNumberFormat="1" applyFont="1" applyFill="1" applyBorder="1" applyAlignment="1" applyProtection="1">
      <alignment horizontal="center" vertical="center"/>
    </xf>
    <xf numFmtId="1" fontId="4" fillId="2" borderId="130" xfId="0" applyNumberFormat="1" applyFont="1" applyFill="1" applyBorder="1" applyAlignment="1" applyProtection="1">
      <alignment horizontal="center" vertical="center"/>
    </xf>
    <xf numFmtId="1" fontId="1" fillId="2" borderId="51" xfId="0" applyNumberFormat="1" applyFont="1" applyFill="1" applyBorder="1" applyAlignment="1">
      <alignment horizontal="center" vertical="center" wrapText="1"/>
    </xf>
    <xf numFmtId="0" fontId="1" fillId="4" borderId="113" xfId="2" applyNumberFormat="1" applyFont="1" applyFill="1" applyBorder="1" applyAlignment="1" applyProtection="1">
      <alignment horizontal="center" vertical="center"/>
    </xf>
    <xf numFmtId="0" fontId="1" fillId="4" borderId="107" xfId="2" applyNumberFormat="1" applyFont="1" applyFill="1" applyBorder="1" applyAlignment="1" applyProtection="1">
      <alignment horizontal="center" vertical="center"/>
    </xf>
    <xf numFmtId="173" fontId="1" fillId="0" borderId="113" xfId="2" applyNumberFormat="1" applyFont="1" applyFill="1" applyBorder="1" applyAlignment="1" applyProtection="1">
      <alignment horizontal="center" vertical="center"/>
    </xf>
    <xf numFmtId="173" fontId="1" fillId="0" borderId="107" xfId="2" applyNumberFormat="1" applyFont="1" applyFill="1" applyBorder="1" applyAlignment="1" applyProtection="1">
      <alignment horizontal="center" vertical="center"/>
    </xf>
    <xf numFmtId="173" fontId="1" fillId="0" borderId="108" xfId="2" applyNumberFormat="1" applyFont="1" applyFill="1" applyBorder="1" applyAlignment="1" applyProtection="1">
      <alignment horizontal="center" vertical="center"/>
    </xf>
    <xf numFmtId="0" fontId="4" fillId="6" borderId="112" xfId="0" applyFont="1" applyFill="1" applyBorder="1" applyAlignment="1">
      <alignment horizontal="center" vertical="center" wrapText="1"/>
    </xf>
    <xf numFmtId="0" fontId="4" fillId="6" borderId="107" xfId="0" applyFont="1" applyFill="1" applyBorder="1" applyAlignment="1">
      <alignment horizontal="center" vertical="center" wrapText="1"/>
    </xf>
    <xf numFmtId="0" fontId="4" fillId="6" borderId="108" xfId="0" applyNumberFormat="1" applyFont="1" applyFill="1" applyBorder="1" applyAlignment="1" applyProtection="1">
      <alignment horizontal="center" vertical="center"/>
    </xf>
    <xf numFmtId="1" fontId="4" fillId="6" borderId="107" xfId="0" applyNumberFormat="1" applyFont="1" applyFill="1" applyBorder="1" applyAlignment="1">
      <alignment horizontal="center" vertical="center" wrapText="1"/>
    </xf>
    <xf numFmtId="49" fontId="4" fillId="6" borderId="135" xfId="0" applyNumberFormat="1" applyFont="1" applyFill="1" applyBorder="1" applyAlignment="1" applyProtection="1">
      <alignment horizontal="left" vertical="center" wrapText="1"/>
    </xf>
    <xf numFmtId="173" fontId="1" fillId="0" borderId="112" xfId="2" applyNumberFormat="1" applyFont="1" applyFill="1" applyBorder="1" applyAlignment="1" applyProtection="1">
      <alignment horizontal="center" vertical="center"/>
    </xf>
    <xf numFmtId="173" fontId="1" fillId="0" borderId="164" xfId="2" applyNumberFormat="1" applyFont="1" applyFill="1" applyBorder="1" applyAlignment="1" applyProtection="1">
      <alignment horizontal="center" vertical="center"/>
    </xf>
    <xf numFmtId="49" fontId="4" fillId="0" borderId="165" xfId="0" applyNumberFormat="1" applyFont="1" applyFill="1" applyBorder="1" applyAlignment="1">
      <alignment horizontal="left" vertical="center" wrapText="1"/>
    </xf>
    <xf numFmtId="49" fontId="4" fillId="4" borderId="157" xfId="0" applyNumberFormat="1" applyFont="1" applyFill="1" applyBorder="1" applyAlignment="1" applyProtection="1">
      <alignment horizontal="center" vertical="center"/>
    </xf>
    <xf numFmtId="0" fontId="4" fillId="4" borderId="113" xfId="2" applyFont="1" applyFill="1" applyBorder="1" applyAlignment="1">
      <alignment horizontal="center" vertical="center" wrapText="1"/>
    </xf>
    <xf numFmtId="0" fontId="4" fillId="4" borderId="143" xfId="2" applyFont="1" applyFill="1" applyBorder="1" applyAlignment="1">
      <alignment horizontal="center" vertical="center" wrapText="1"/>
    </xf>
    <xf numFmtId="0" fontId="4" fillId="0" borderId="113" xfId="2" applyFont="1" applyFill="1" applyBorder="1" applyAlignment="1">
      <alignment horizontal="center" vertical="center" wrapText="1"/>
    </xf>
    <xf numFmtId="0" fontId="4" fillId="0" borderId="107" xfId="2" applyFont="1" applyFill="1" applyBorder="1" applyAlignment="1">
      <alignment horizontal="center" vertical="center" wrapText="1"/>
    </xf>
    <xf numFmtId="0" fontId="4" fillId="0" borderId="108" xfId="2" applyFont="1" applyFill="1" applyBorder="1" applyAlignment="1">
      <alignment horizontal="center" vertical="center" wrapText="1"/>
    </xf>
    <xf numFmtId="0" fontId="28" fillId="0" borderId="112" xfId="2" applyFont="1" applyFill="1" applyBorder="1" applyAlignment="1">
      <alignment horizontal="center" vertical="center" wrapText="1"/>
    </xf>
    <xf numFmtId="0" fontId="28" fillId="0" borderId="158" xfId="2" applyFont="1" applyFill="1" applyBorder="1" applyAlignment="1">
      <alignment horizontal="center" vertical="center" wrapText="1"/>
    </xf>
    <xf numFmtId="172" fontId="28" fillId="0" borderId="108" xfId="2" applyNumberFormat="1" applyFont="1" applyFill="1" applyBorder="1" applyAlignment="1" applyProtection="1">
      <alignment horizontal="center" vertical="center"/>
    </xf>
    <xf numFmtId="0" fontId="28" fillId="0" borderId="113" xfId="2" applyFont="1" applyFill="1" applyBorder="1" applyAlignment="1">
      <alignment horizontal="center" vertical="center" wrapText="1"/>
    </xf>
    <xf numFmtId="0" fontId="28" fillId="0" borderId="108" xfId="2" applyFont="1" applyFill="1" applyBorder="1" applyAlignment="1">
      <alignment horizontal="center" vertical="center" wrapText="1"/>
    </xf>
    <xf numFmtId="172" fontId="4" fillId="4" borderId="113" xfId="2" applyNumberFormat="1" applyFont="1" applyFill="1" applyBorder="1" applyAlignment="1" applyProtection="1">
      <alignment horizontal="center" vertical="center"/>
    </xf>
    <xf numFmtId="0" fontId="1" fillId="0" borderId="158" xfId="2" applyFont="1" applyFill="1" applyBorder="1" applyAlignment="1">
      <alignment horizontal="center" vertical="center" wrapText="1"/>
    </xf>
    <xf numFmtId="49" fontId="4" fillId="4" borderId="135" xfId="2" applyNumberFormat="1" applyFont="1" applyFill="1" applyBorder="1" applyAlignment="1">
      <alignment vertical="center" wrapText="1"/>
    </xf>
    <xf numFmtId="49" fontId="4" fillId="4" borderId="135" xfId="2" applyNumberFormat="1" applyFont="1" applyFill="1" applyBorder="1" applyAlignment="1">
      <alignment horizontal="left" vertical="center" wrapText="1"/>
    </xf>
    <xf numFmtId="173" fontId="7" fillId="0" borderId="108" xfId="2" applyNumberFormat="1" applyFont="1" applyFill="1" applyBorder="1" applyAlignment="1" applyProtection="1">
      <alignment horizontal="center" vertical="center"/>
    </xf>
    <xf numFmtId="0" fontId="4" fillId="0" borderId="129" xfId="2" applyFont="1" applyFill="1" applyBorder="1" applyAlignment="1">
      <alignment horizontal="center" vertical="center" wrapText="1"/>
    </xf>
    <xf numFmtId="0" fontId="4" fillId="0" borderId="118" xfId="2" applyFont="1" applyFill="1" applyBorder="1" applyAlignment="1">
      <alignment horizontal="center" vertical="center" wrapText="1"/>
    </xf>
    <xf numFmtId="0" fontId="4" fillId="0" borderId="130" xfId="2" applyFont="1" applyFill="1" applyBorder="1" applyAlignment="1">
      <alignment horizontal="center" vertical="center" wrapText="1"/>
    </xf>
    <xf numFmtId="49" fontId="4" fillId="4" borderId="153" xfId="0" applyNumberFormat="1" applyFont="1" applyFill="1" applyBorder="1" applyAlignment="1" applyProtection="1">
      <alignment horizontal="center" vertical="center"/>
    </xf>
    <xf numFmtId="49" fontId="4" fillId="4" borderId="154" xfId="2" applyNumberFormat="1" applyFont="1" applyFill="1" applyBorder="1" applyAlignment="1">
      <alignment horizontal="left" vertical="center" wrapText="1"/>
    </xf>
    <xf numFmtId="0" fontId="4" fillId="4" borderId="129" xfId="2" applyFont="1" applyFill="1" applyBorder="1" applyAlignment="1">
      <alignment horizontal="center" vertical="center" wrapText="1"/>
    </xf>
    <xf numFmtId="0" fontId="4" fillId="4" borderId="128" xfId="2" applyFont="1" applyFill="1" applyBorder="1" applyAlignment="1">
      <alignment horizontal="center" vertical="center" wrapText="1"/>
    </xf>
    <xf numFmtId="173" fontId="7" fillId="0" borderId="130" xfId="2" applyNumberFormat="1" applyFont="1" applyFill="1" applyBorder="1" applyAlignment="1" applyProtection="1">
      <alignment horizontal="center" vertical="center"/>
    </xf>
    <xf numFmtId="0" fontId="1" fillId="0" borderId="131" xfId="2" applyFont="1" applyFill="1" applyBorder="1" applyAlignment="1">
      <alignment horizontal="center" vertical="center" wrapText="1"/>
    </xf>
    <xf numFmtId="0" fontId="1" fillId="0" borderId="166" xfId="2" applyFont="1" applyFill="1" applyBorder="1" applyAlignment="1">
      <alignment horizontal="center" vertical="center" wrapText="1"/>
    </xf>
    <xf numFmtId="172" fontId="27" fillId="0" borderId="166" xfId="2" applyNumberFormat="1" applyFont="1" applyFill="1" applyBorder="1" applyAlignment="1" applyProtection="1">
      <alignment vertical="center"/>
    </xf>
    <xf numFmtId="171" fontId="4" fillId="0" borderId="157" xfId="2" applyNumberFormat="1" applyFont="1" applyFill="1" applyBorder="1" applyAlignment="1" applyProtection="1">
      <alignment horizontal="center" vertical="center"/>
    </xf>
    <xf numFmtId="164" fontId="1" fillId="0" borderId="121" xfId="0" applyNumberFormat="1" applyFont="1" applyFill="1" applyBorder="1" applyAlignment="1" applyProtection="1">
      <alignment vertical="center"/>
    </xf>
    <xf numFmtId="172" fontId="1" fillId="0" borderId="130" xfId="2" applyNumberFormat="1" applyFont="1" applyFill="1" applyBorder="1" applyAlignment="1" applyProtection="1">
      <alignment horizontal="center" vertical="center"/>
    </xf>
    <xf numFmtId="0" fontId="4" fillId="8" borderId="144" xfId="0" applyNumberFormat="1" applyFont="1" applyFill="1" applyBorder="1" applyAlignment="1" applyProtection="1">
      <alignment horizontal="left" vertical="center" wrapText="1"/>
      <protection locked="0"/>
    </xf>
    <xf numFmtId="0" fontId="4" fillId="6" borderId="135" xfId="0" applyFont="1" applyFill="1" applyBorder="1" applyAlignment="1">
      <alignment horizontal="left" vertical="center" wrapText="1"/>
    </xf>
    <xf numFmtId="49" fontId="4" fillId="4" borderId="157" xfId="2" applyNumberFormat="1" applyFont="1" applyFill="1" applyBorder="1" applyAlignment="1" applyProtection="1">
      <alignment horizontal="center" vertical="center"/>
    </xf>
    <xf numFmtId="49" fontId="4" fillId="2" borderId="167" xfId="0" applyNumberFormat="1" applyFont="1" applyFill="1" applyBorder="1" applyAlignment="1" applyProtection="1">
      <alignment horizontal="center" vertical="center" wrapText="1"/>
    </xf>
    <xf numFmtId="49" fontId="4" fillId="2" borderId="168" xfId="0" applyNumberFormat="1" applyFont="1" applyFill="1" applyBorder="1" applyAlignment="1" applyProtection="1">
      <alignment horizontal="center" vertical="center"/>
    </xf>
    <xf numFmtId="49" fontId="4" fillId="2" borderId="157" xfId="0" applyNumberFormat="1" applyFont="1" applyFill="1" applyBorder="1" applyAlignment="1" applyProtection="1">
      <alignment horizontal="center" vertical="center" wrapText="1"/>
    </xf>
    <xf numFmtId="49" fontId="4" fillId="2" borderId="157" xfId="0" applyNumberFormat="1" applyFont="1" applyFill="1" applyBorder="1" applyAlignment="1">
      <alignment horizontal="center" vertical="center" wrapText="1"/>
    </xf>
    <xf numFmtId="49" fontId="4" fillId="8" borderId="144" xfId="0" applyNumberFormat="1" applyFont="1" applyFill="1" applyBorder="1" applyAlignment="1" applyProtection="1">
      <alignment horizontal="center" vertical="center"/>
    </xf>
    <xf numFmtId="49" fontId="4" fillId="6" borderId="157" xfId="0" applyNumberFormat="1" applyFont="1" applyFill="1" applyBorder="1" applyAlignment="1" applyProtection="1">
      <alignment horizontal="center" vertical="center"/>
    </xf>
    <xf numFmtId="49" fontId="4" fillId="6" borderId="157" xfId="0" applyNumberFormat="1" applyFont="1" applyFill="1" applyBorder="1" applyAlignment="1">
      <alignment horizontal="center" vertical="center" wrapText="1"/>
    </xf>
    <xf numFmtId="49" fontId="4" fillId="2" borderId="169" xfId="0" applyNumberFormat="1" applyFont="1" applyFill="1" applyBorder="1" applyAlignment="1" applyProtection="1">
      <alignment horizontal="center" vertical="center"/>
    </xf>
    <xf numFmtId="0" fontId="1" fillId="6" borderId="6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65" fontId="1" fillId="6" borderId="30" xfId="0" applyNumberFormat="1" applyFont="1" applyFill="1" applyBorder="1" applyAlignment="1" applyProtection="1">
      <alignment horizontal="center" vertical="center"/>
    </xf>
    <xf numFmtId="166" fontId="1" fillId="6" borderId="77" xfId="0" applyNumberFormat="1" applyFont="1" applyFill="1" applyBorder="1" applyAlignment="1" applyProtection="1">
      <alignment horizontal="center" vertical="center"/>
    </xf>
    <xf numFmtId="164" fontId="1" fillId="6" borderId="26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0" fontId="1" fillId="6" borderId="170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166" fontId="4" fillId="6" borderId="77" xfId="0" applyNumberFormat="1" applyFont="1" applyFill="1" applyBorder="1" applyAlignment="1" applyProtection="1">
      <alignment horizontal="center" vertical="center"/>
    </xf>
    <xf numFmtId="0" fontId="4" fillId="6" borderId="66" xfId="0" applyFont="1" applyFill="1" applyBorder="1" applyAlignment="1">
      <alignment horizontal="center" vertical="center" wrapText="1"/>
    </xf>
    <xf numFmtId="164" fontId="4" fillId="6" borderId="26" xfId="0" applyNumberFormat="1" applyFont="1" applyFill="1" applyBorder="1" applyAlignment="1">
      <alignment horizontal="center" vertical="center" wrapText="1"/>
    </xf>
    <xf numFmtId="0" fontId="1" fillId="6" borderId="124" xfId="0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70" xfId="0" applyFont="1" applyFill="1" applyBorder="1" applyAlignment="1">
      <alignment horizontal="center" vertical="center" wrapText="1"/>
    </xf>
    <xf numFmtId="166" fontId="4" fillId="6" borderId="157" xfId="0" applyNumberFormat="1" applyFont="1" applyFill="1" applyBorder="1" applyAlignment="1" applyProtection="1">
      <alignment horizontal="center" vertical="center"/>
    </xf>
    <xf numFmtId="164" fontId="4" fillId="6" borderId="171" xfId="0" applyNumberFormat="1" applyFont="1" applyFill="1" applyBorder="1" applyAlignment="1">
      <alignment horizontal="center" vertical="center" wrapText="1"/>
    </xf>
    <xf numFmtId="0" fontId="4" fillId="6" borderId="108" xfId="0" applyFont="1" applyFill="1" applyBorder="1" applyAlignment="1">
      <alignment horizontal="center" vertical="center" wrapText="1"/>
    </xf>
    <xf numFmtId="49" fontId="28" fillId="6" borderId="112" xfId="0" applyNumberFormat="1" applyFont="1" applyFill="1" applyBorder="1" applyAlignment="1">
      <alignment horizontal="right" vertical="center" wrapText="1"/>
    </xf>
    <xf numFmtId="49" fontId="4" fillId="6" borderId="112" xfId="0" applyNumberFormat="1" applyFont="1" applyFill="1" applyBorder="1" applyAlignment="1">
      <alignment horizontal="left" vertical="center" wrapText="1"/>
    </xf>
    <xf numFmtId="0" fontId="1" fillId="6" borderId="29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7" fillId="6" borderId="31" xfId="0" applyNumberFormat="1" applyFont="1" applyFill="1" applyBorder="1" applyAlignment="1" applyProtection="1">
      <alignment horizontal="center" vertical="center"/>
    </xf>
    <xf numFmtId="1" fontId="1" fillId="6" borderId="172" xfId="0" applyNumberFormat="1" applyFont="1" applyFill="1" applyBorder="1" applyAlignment="1">
      <alignment horizontal="center" vertical="center" wrapText="1"/>
    </xf>
    <xf numFmtId="0" fontId="28" fillId="6" borderId="164" xfId="0" applyNumberFormat="1" applyFont="1" applyFill="1" applyBorder="1" applyAlignment="1" applyProtection="1">
      <alignment horizontal="center" vertical="center"/>
    </xf>
    <xf numFmtId="49" fontId="28" fillId="6" borderId="162" xfId="0" applyNumberFormat="1" applyFont="1" applyFill="1" applyBorder="1" applyAlignment="1" applyProtection="1">
      <alignment horizontal="center" vertical="center"/>
    </xf>
    <xf numFmtId="49" fontId="28" fillId="6" borderId="163" xfId="0" applyNumberFormat="1" applyFont="1" applyFill="1" applyBorder="1" applyAlignment="1" applyProtection="1">
      <alignment horizontal="center" vertical="center"/>
    </xf>
    <xf numFmtId="0" fontId="28" fillId="6" borderId="173" xfId="0" applyNumberFormat="1" applyFont="1" applyFill="1" applyBorder="1" applyAlignment="1" applyProtection="1">
      <alignment horizontal="center" vertical="center"/>
    </xf>
    <xf numFmtId="0" fontId="1" fillId="6" borderId="163" xfId="0" applyFont="1" applyFill="1" applyBorder="1" applyAlignment="1">
      <alignment horizontal="center" vertical="center" wrapText="1"/>
    </xf>
    <xf numFmtId="0" fontId="0" fillId="6" borderId="113" xfId="0" applyFont="1" applyFill="1" applyBorder="1" applyAlignment="1">
      <alignment horizontal="center" vertical="center" wrapText="1"/>
    </xf>
    <xf numFmtId="49" fontId="4" fillId="0" borderId="157" xfId="2" applyNumberFormat="1" applyFont="1" applyFill="1" applyBorder="1" applyAlignment="1">
      <alignment vertical="center" wrapText="1"/>
    </xf>
    <xf numFmtId="0" fontId="1" fillId="0" borderId="107" xfId="2" applyNumberFormat="1" applyFont="1" applyFill="1" applyBorder="1" applyAlignment="1" applyProtection="1">
      <alignment horizontal="center" vertical="center"/>
    </xf>
    <xf numFmtId="0" fontId="1" fillId="0" borderId="112" xfId="2" applyNumberFormat="1" applyFont="1" applyFill="1" applyBorder="1" applyAlignment="1" applyProtection="1">
      <alignment horizontal="center" vertical="center"/>
    </xf>
    <xf numFmtId="0" fontId="4" fillId="6" borderId="112" xfId="0" applyFont="1" applyFill="1" applyBorder="1" applyAlignment="1">
      <alignment horizontal="left" vertical="center" wrapText="1"/>
    </xf>
    <xf numFmtId="49" fontId="4" fillId="6" borderId="135" xfId="0" applyNumberFormat="1" applyFont="1" applyFill="1" applyBorder="1" applyAlignment="1">
      <alignment horizontal="left" vertical="center" wrapText="1"/>
    </xf>
    <xf numFmtId="0" fontId="4" fillId="6" borderId="175" xfId="0" applyFont="1" applyFill="1" applyBorder="1" applyAlignment="1">
      <alignment horizontal="center" vertical="center" wrapText="1"/>
    </xf>
    <xf numFmtId="166" fontId="4" fillId="6" borderId="76" xfId="0" applyNumberFormat="1" applyFont="1" applyFill="1" applyBorder="1" applyAlignment="1" applyProtection="1">
      <alignment horizontal="center" vertical="center"/>
    </xf>
    <xf numFmtId="164" fontId="4" fillId="6" borderId="25" xfId="0" applyNumberFormat="1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166" fontId="4" fillId="6" borderId="159" xfId="0" applyNumberFormat="1" applyFont="1" applyFill="1" applyBorder="1" applyAlignment="1" applyProtection="1">
      <alignment horizontal="center" vertical="center"/>
    </xf>
    <xf numFmtId="1" fontId="4" fillId="6" borderId="25" xfId="0" applyNumberFormat="1" applyFont="1" applyFill="1" applyBorder="1" applyAlignment="1">
      <alignment horizontal="center" vertical="center" wrapText="1"/>
    </xf>
    <xf numFmtId="1" fontId="4" fillId="6" borderId="162" xfId="0" applyNumberFormat="1" applyFont="1" applyFill="1" applyBorder="1" applyAlignment="1" applyProtection="1">
      <alignment horizontal="center" vertical="center"/>
    </xf>
    <xf numFmtId="1" fontId="4" fillId="6" borderId="31" xfId="0" applyNumberFormat="1" applyFont="1" applyFill="1" applyBorder="1" applyAlignment="1">
      <alignment horizontal="center" vertical="center" wrapText="1"/>
    </xf>
    <xf numFmtId="0" fontId="1" fillId="4" borderId="113" xfId="2" applyFont="1" applyFill="1" applyBorder="1" applyAlignment="1">
      <alignment horizontal="center" vertical="center" wrapText="1"/>
    </xf>
    <xf numFmtId="0" fontId="1" fillId="4" borderId="107" xfId="2" applyFont="1" applyFill="1" applyBorder="1" applyAlignment="1">
      <alignment horizontal="center" vertical="center" wrapText="1"/>
    </xf>
    <xf numFmtId="0" fontId="1" fillId="4" borderId="143" xfId="2" applyFont="1" applyFill="1" applyBorder="1" applyAlignment="1">
      <alignment horizontal="center" vertical="center" wrapText="1"/>
    </xf>
    <xf numFmtId="0" fontId="1" fillId="0" borderId="107" xfId="2" applyFont="1" applyFill="1" applyBorder="1" applyAlignment="1">
      <alignment horizontal="center" vertical="center" wrapText="1"/>
    </xf>
    <xf numFmtId="49" fontId="4" fillId="0" borderId="176" xfId="0" applyNumberFormat="1" applyFont="1" applyFill="1" applyBorder="1" applyAlignment="1" applyProtection="1">
      <alignment horizontal="center" vertical="center"/>
    </xf>
    <xf numFmtId="49" fontId="4" fillId="0" borderId="141" xfId="0" applyNumberFormat="1" applyFont="1" applyFill="1" applyBorder="1" applyAlignment="1">
      <alignment horizontal="center" vertical="center"/>
    </xf>
    <xf numFmtId="49" fontId="4" fillId="0" borderId="138" xfId="0" applyNumberFormat="1" applyFont="1" applyFill="1" applyBorder="1" applyAlignment="1">
      <alignment horizontal="center" vertical="center"/>
    </xf>
    <xf numFmtId="0" fontId="4" fillId="0" borderId="139" xfId="0" applyNumberFormat="1" applyFont="1" applyFill="1" applyBorder="1" applyAlignment="1" applyProtection="1">
      <alignment horizontal="center" vertical="center"/>
    </xf>
    <xf numFmtId="0" fontId="4" fillId="0" borderId="139" xfId="2" applyFont="1" applyFill="1" applyBorder="1" applyAlignment="1">
      <alignment horizontal="center" vertical="center" wrapText="1"/>
    </xf>
    <xf numFmtId="0" fontId="1" fillId="0" borderId="177" xfId="0" applyNumberFormat="1" applyFont="1" applyFill="1" applyBorder="1" applyAlignment="1">
      <alignment horizontal="center" vertical="center" wrapText="1"/>
    </xf>
    <xf numFmtId="0" fontId="1" fillId="0" borderId="141" xfId="2" applyFont="1" applyFill="1" applyBorder="1" applyAlignment="1">
      <alignment horizontal="center" vertical="center" wrapText="1"/>
    </xf>
    <xf numFmtId="0" fontId="1" fillId="0" borderId="165" xfId="2" applyFont="1" applyFill="1" applyBorder="1" applyAlignment="1">
      <alignment horizontal="center" vertical="center" wrapText="1"/>
    </xf>
    <xf numFmtId="49" fontId="4" fillId="0" borderId="157" xfId="0" applyNumberFormat="1" applyFont="1" applyFill="1" applyBorder="1" applyAlignment="1" applyProtection="1">
      <alignment horizontal="center" vertical="center"/>
    </xf>
    <xf numFmtId="49" fontId="1" fillId="0" borderId="113" xfId="0" applyNumberFormat="1" applyFont="1" applyFill="1" applyBorder="1" applyAlignment="1">
      <alignment horizontal="center" vertical="center"/>
    </xf>
    <xf numFmtId="49" fontId="1" fillId="0" borderId="107" xfId="0" applyNumberFormat="1" applyFont="1" applyFill="1" applyBorder="1" applyAlignment="1">
      <alignment horizontal="center" vertical="center"/>
    </xf>
    <xf numFmtId="0" fontId="1" fillId="0" borderId="108" xfId="0" applyNumberFormat="1" applyFont="1" applyFill="1" applyBorder="1" applyAlignment="1" applyProtection="1">
      <alignment horizontal="center" vertical="center"/>
    </xf>
    <xf numFmtId="0" fontId="1" fillId="0" borderId="112" xfId="0" applyNumberFormat="1" applyFont="1" applyFill="1" applyBorder="1" applyAlignment="1">
      <alignment horizontal="center" vertical="center" wrapText="1"/>
    </xf>
    <xf numFmtId="0" fontId="1" fillId="6" borderId="164" xfId="0" applyFont="1" applyFill="1" applyBorder="1" applyAlignment="1">
      <alignment horizontal="center" vertical="center" wrapText="1"/>
    </xf>
    <xf numFmtId="166" fontId="1" fillId="6" borderId="157" xfId="0" applyNumberFormat="1" applyFont="1" applyFill="1" applyBorder="1" applyAlignment="1" applyProtection="1">
      <alignment horizontal="center" vertical="center"/>
    </xf>
    <xf numFmtId="0" fontId="4" fillId="6" borderId="174" xfId="0" applyFont="1" applyFill="1" applyBorder="1" applyAlignment="1">
      <alignment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136" xfId="0" applyFont="1" applyFill="1" applyBorder="1" applyAlignment="1">
      <alignment horizontal="center" vertical="center" wrapText="1"/>
    </xf>
    <xf numFmtId="0" fontId="1" fillId="6" borderId="178" xfId="0" applyFont="1" applyFill="1" applyBorder="1" applyAlignment="1">
      <alignment horizontal="center" vertical="center" wrapText="1"/>
    </xf>
    <xf numFmtId="164" fontId="1" fillId="0" borderId="179" xfId="0" applyNumberFormat="1" applyFont="1" applyFill="1" applyBorder="1" applyAlignment="1" applyProtection="1">
      <alignment vertical="center"/>
    </xf>
    <xf numFmtId="0" fontId="4" fillId="6" borderId="113" xfId="0" applyFont="1" applyFill="1" applyBorder="1" applyAlignment="1">
      <alignment horizontal="center" vertical="center" wrapText="1"/>
    </xf>
    <xf numFmtId="0" fontId="1" fillId="2" borderId="171" xfId="0" applyFont="1" applyFill="1" applyBorder="1" applyAlignment="1">
      <alignment horizontal="center" vertical="center" wrapText="1"/>
    </xf>
    <xf numFmtId="169" fontId="1" fillId="8" borderId="151" xfId="0" applyNumberFormat="1" applyFont="1" applyFill="1" applyBorder="1" applyAlignment="1" applyProtection="1">
      <alignment horizontal="center" vertical="center"/>
    </xf>
    <xf numFmtId="168" fontId="1" fillId="8" borderId="151" xfId="0" applyNumberFormat="1" applyFont="1" applyFill="1" applyBorder="1" applyAlignment="1" applyProtection="1">
      <alignment horizontal="center" vertical="center"/>
    </xf>
    <xf numFmtId="164" fontId="1" fillId="8" borderId="180" xfId="0" applyNumberFormat="1" applyFont="1" applyFill="1" applyBorder="1" applyAlignment="1">
      <alignment horizontal="center" vertical="center" wrapText="1"/>
    </xf>
    <xf numFmtId="166" fontId="1" fillId="6" borderId="135" xfId="0" applyNumberFormat="1" applyFont="1" applyFill="1" applyBorder="1" applyAlignment="1" applyProtection="1">
      <alignment horizontal="center" vertical="center"/>
    </xf>
    <xf numFmtId="0" fontId="1" fillId="6" borderId="181" xfId="0" applyFont="1" applyFill="1" applyBorder="1" applyAlignment="1">
      <alignment horizontal="center" vertical="center" wrapText="1"/>
    </xf>
    <xf numFmtId="168" fontId="1" fillId="2" borderId="182" xfId="0" applyNumberFormat="1" applyFont="1" applyFill="1" applyBorder="1" applyAlignment="1" applyProtection="1">
      <alignment horizontal="center" vertical="center"/>
    </xf>
    <xf numFmtId="169" fontId="1" fillId="2" borderId="183" xfId="0" applyNumberFormat="1" applyFont="1" applyFill="1" applyBorder="1" applyAlignment="1" applyProtection="1">
      <alignment horizontal="center" vertical="center"/>
    </xf>
    <xf numFmtId="1" fontId="28" fillId="0" borderId="108" xfId="2" applyNumberFormat="1" applyFont="1" applyFill="1" applyBorder="1" applyAlignment="1" applyProtection="1">
      <alignment horizontal="center" vertical="center"/>
    </xf>
    <xf numFmtId="169" fontId="1" fillId="2" borderId="52" xfId="0" applyNumberFormat="1" applyFont="1" applyFill="1" applyBorder="1" applyAlignment="1" applyProtection="1">
      <alignment horizontal="center" vertical="center" wrapText="1"/>
    </xf>
    <xf numFmtId="169" fontId="1" fillId="2" borderId="53" xfId="0" applyNumberFormat="1" applyFont="1" applyFill="1" applyBorder="1" applyAlignment="1" applyProtection="1">
      <alignment horizontal="center" vertical="center" wrapText="1"/>
    </xf>
    <xf numFmtId="169" fontId="1" fillId="2" borderId="184" xfId="0" applyNumberFormat="1" applyFont="1" applyFill="1" applyBorder="1" applyAlignment="1" applyProtection="1">
      <alignment horizontal="center" vertical="center" wrapText="1"/>
    </xf>
    <xf numFmtId="0" fontId="4" fillId="2" borderId="110" xfId="0" applyFont="1" applyFill="1" applyBorder="1" applyAlignment="1">
      <alignment horizontal="center" vertical="center" wrapText="1"/>
    </xf>
    <xf numFmtId="0" fontId="4" fillId="2" borderId="141" xfId="0" applyFont="1" applyFill="1" applyBorder="1" applyAlignment="1">
      <alignment horizontal="left" vertical="top" wrapText="1"/>
    </xf>
    <xf numFmtId="169" fontId="4" fillId="2" borderId="125" xfId="0" applyNumberFormat="1" applyFont="1" applyFill="1" applyBorder="1" applyAlignment="1" applyProtection="1">
      <alignment horizontal="center" vertical="center" wrapText="1"/>
    </xf>
    <xf numFmtId="0" fontId="4" fillId="0" borderId="112" xfId="2" applyNumberFormat="1" applyFont="1" applyFill="1" applyBorder="1" applyAlignment="1" applyProtection="1">
      <alignment horizontal="center" vertical="center"/>
    </xf>
    <xf numFmtId="0" fontId="4" fillId="0" borderId="107" xfId="2" applyNumberFormat="1" applyFont="1" applyFill="1" applyBorder="1" applyAlignment="1" applyProtection="1">
      <alignment horizontal="center" vertical="center"/>
    </xf>
    <xf numFmtId="1" fontId="4" fillId="0" borderId="108" xfId="2" applyNumberFormat="1" applyFont="1" applyFill="1" applyBorder="1" applyAlignment="1">
      <alignment horizontal="center" vertical="center" wrapText="1"/>
    </xf>
    <xf numFmtId="0" fontId="1" fillId="2" borderId="185" xfId="0" applyFont="1" applyFill="1" applyBorder="1" applyAlignment="1">
      <alignment horizontal="center" vertical="center" wrapText="1"/>
    </xf>
    <xf numFmtId="0" fontId="1" fillId="0" borderId="130" xfId="2" applyNumberFormat="1" applyFont="1" applyFill="1" applyBorder="1" applyAlignment="1" applyProtection="1">
      <alignment horizontal="center" vertical="center"/>
    </xf>
    <xf numFmtId="0" fontId="4" fillId="2" borderId="185" xfId="0" applyFont="1" applyFill="1" applyBorder="1" applyAlignment="1">
      <alignment horizontal="center" vertical="center" wrapText="1"/>
    </xf>
    <xf numFmtId="164" fontId="1" fillId="0" borderId="166" xfId="0" applyNumberFormat="1" applyFont="1" applyFill="1" applyBorder="1" applyAlignment="1" applyProtection="1">
      <alignment vertical="center"/>
    </xf>
    <xf numFmtId="164" fontId="1" fillId="0" borderId="186" xfId="0" applyNumberFormat="1" applyFont="1" applyFill="1" applyBorder="1" applyAlignment="1" applyProtection="1">
      <alignment vertical="center"/>
    </xf>
    <xf numFmtId="171" fontId="4" fillId="0" borderId="188" xfId="2" applyNumberFormat="1" applyFont="1" applyFill="1" applyBorder="1" applyAlignment="1" applyProtection="1">
      <alignment horizontal="center" vertical="center"/>
    </xf>
    <xf numFmtId="171" fontId="1" fillId="0" borderId="144" xfId="2" applyNumberFormat="1" applyFont="1" applyFill="1" applyBorder="1" applyAlignment="1" applyProtection="1">
      <alignment horizontal="center" vertical="center"/>
    </xf>
    <xf numFmtId="171" fontId="1" fillId="0" borderId="158" xfId="2" applyNumberFormat="1" applyFont="1" applyFill="1" applyBorder="1" applyAlignment="1" applyProtection="1">
      <alignment horizontal="center" vertical="center"/>
    </xf>
    <xf numFmtId="171" fontId="4" fillId="0" borderId="158" xfId="2" applyNumberFormat="1" applyFont="1" applyFill="1" applyBorder="1" applyAlignment="1" applyProtection="1">
      <alignment horizontal="center" vertical="center"/>
    </xf>
    <xf numFmtId="171" fontId="4" fillId="0" borderId="166" xfId="2" applyNumberFormat="1" applyFont="1" applyFill="1" applyBorder="1" applyAlignment="1" applyProtection="1">
      <alignment horizontal="center" vertical="center"/>
    </xf>
    <xf numFmtId="0" fontId="1" fillId="8" borderId="112" xfId="0" applyFont="1" applyFill="1" applyBorder="1" applyAlignment="1" applyProtection="1">
      <alignment horizontal="center" vertical="center" wrapText="1"/>
      <protection hidden="1"/>
    </xf>
    <xf numFmtId="0" fontId="1" fillId="0" borderId="107" xfId="0" applyFont="1" applyFill="1" applyBorder="1" applyAlignment="1">
      <alignment horizontal="center" vertical="center" wrapText="1"/>
    </xf>
    <xf numFmtId="0" fontId="1" fillId="2" borderId="107" xfId="0" applyFont="1" applyFill="1" applyBorder="1" applyAlignment="1">
      <alignment horizontal="center" vertical="center" wrapText="1"/>
    </xf>
    <xf numFmtId="0" fontId="4" fillId="0" borderId="124" xfId="2" applyFont="1" applyFill="1" applyBorder="1" applyAlignment="1">
      <alignment horizontal="center" vertical="center" wrapText="1"/>
    </xf>
    <xf numFmtId="169" fontId="4" fillId="0" borderId="116" xfId="2" applyNumberFormat="1" applyFont="1" applyFill="1" applyBorder="1" applyAlignment="1" applyProtection="1">
      <alignment horizontal="center" vertical="center"/>
    </xf>
    <xf numFmtId="169" fontId="4" fillId="0" borderId="119" xfId="2" applyNumberFormat="1" applyFont="1" applyFill="1" applyBorder="1" applyAlignment="1" applyProtection="1">
      <alignment horizontal="center" vertical="center"/>
    </xf>
    <xf numFmtId="0" fontId="1" fillId="0" borderId="113" xfId="0" applyFont="1" applyFill="1" applyBorder="1" applyAlignment="1">
      <alignment horizontal="center" vertical="center" wrapText="1"/>
    </xf>
    <xf numFmtId="0" fontId="1" fillId="0" borderId="108" xfId="0" applyFont="1" applyFill="1" applyBorder="1" applyAlignment="1">
      <alignment horizontal="center" vertical="center" wrapText="1"/>
    </xf>
    <xf numFmtId="49" fontId="4" fillId="2" borderId="127" xfId="0" applyNumberFormat="1" applyFont="1" applyFill="1" applyBorder="1" applyAlignment="1">
      <alignment horizontal="center" vertical="center" wrapText="1"/>
    </xf>
    <xf numFmtId="49" fontId="4" fillId="2" borderId="189" xfId="0" applyNumberFormat="1" applyFont="1" applyFill="1" applyBorder="1" applyAlignment="1" applyProtection="1">
      <alignment horizontal="center" vertical="center"/>
    </xf>
    <xf numFmtId="49" fontId="4" fillId="6" borderId="168" xfId="0" applyNumberFormat="1" applyFont="1" applyFill="1" applyBorder="1" applyAlignment="1">
      <alignment horizontal="center" vertical="center" wrapText="1"/>
    </xf>
    <xf numFmtId="49" fontId="4" fillId="6" borderId="190" xfId="0" applyNumberFormat="1" applyFont="1" applyFill="1" applyBorder="1" applyAlignment="1">
      <alignment horizontal="center" vertical="center" wrapText="1"/>
    </xf>
    <xf numFmtId="49" fontId="4" fillId="6" borderId="127" xfId="0" applyNumberFormat="1" applyFont="1" applyFill="1" applyBorder="1" applyAlignment="1">
      <alignment horizontal="center" vertical="center" wrapText="1"/>
    </xf>
    <xf numFmtId="0" fontId="33" fillId="2" borderId="145" xfId="0" applyFont="1" applyFill="1" applyBorder="1" applyAlignment="1">
      <alignment horizontal="center" vertical="center" wrapText="1"/>
    </xf>
    <xf numFmtId="0" fontId="33" fillId="2" borderId="149" xfId="0" applyFont="1" applyFill="1" applyBorder="1" applyAlignment="1">
      <alignment horizontal="center" vertical="center" wrapText="1"/>
    </xf>
    <xf numFmtId="0" fontId="33" fillId="2" borderId="191" xfId="0" applyFont="1" applyFill="1" applyBorder="1" applyAlignment="1">
      <alignment horizontal="center" vertical="center" wrapText="1"/>
    </xf>
    <xf numFmtId="164" fontId="1" fillId="3" borderId="118" xfId="0" applyNumberFormat="1" applyFont="1" applyFill="1" applyBorder="1" applyAlignment="1" applyProtection="1">
      <alignment vertical="center"/>
    </xf>
    <xf numFmtId="49" fontId="4" fillId="0" borderId="157" xfId="0" applyNumberFormat="1" applyFont="1" applyFill="1" applyBorder="1" applyAlignment="1">
      <alignment horizontal="center" vertical="center" wrapText="1"/>
    </xf>
    <xf numFmtId="0" fontId="1" fillId="2" borderId="108" xfId="0" applyNumberFormat="1" applyFont="1" applyFill="1" applyBorder="1" applyAlignment="1">
      <alignment horizontal="center" vertical="center" wrapText="1"/>
    </xf>
    <xf numFmtId="0" fontId="1" fillId="8" borderId="108" xfId="0" applyNumberFormat="1" applyFont="1" applyFill="1" applyBorder="1" applyAlignment="1">
      <alignment horizontal="center" vertical="center" wrapText="1"/>
    </xf>
    <xf numFmtId="0" fontId="1" fillId="2" borderId="143" xfId="0" applyFont="1" applyFill="1" applyBorder="1" applyAlignment="1">
      <alignment horizontal="center" vertical="center" wrapText="1"/>
    </xf>
    <xf numFmtId="0" fontId="1" fillId="2" borderId="112" xfId="0" applyFont="1" applyFill="1" applyBorder="1" applyAlignment="1">
      <alignment horizontal="center" vertical="center" wrapText="1"/>
    </xf>
    <xf numFmtId="165" fontId="7" fillId="2" borderId="112" xfId="0" applyNumberFormat="1" applyFont="1" applyFill="1" applyBorder="1" applyAlignment="1" applyProtection="1">
      <alignment horizontal="center" vertical="center"/>
    </xf>
    <xf numFmtId="1" fontId="1" fillId="8" borderId="108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08" xfId="0" applyFont="1" applyFill="1" applyBorder="1" applyAlignment="1">
      <alignment horizontal="left" vertical="top" wrapText="1"/>
    </xf>
    <xf numFmtId="49" fontId="4" fillId="2" borderId="168" xfId="0" applyNumberFormat="1" applyFont="1" applyFill="1" applyBorder="1" applyAlignment="1">
      <alignment horizontal="center" vertical="center" wrapText="1"/>
    </xf>
    <xf numFmtId="0" fontId="1" fillId="2" borderId="119" xfId="0" applyNumberFormat="1" applyFont="1" applyFill="1" applyBorder="1" applyAlignment="1">
      <alignment horizontal="center" vertical="center" wrapText="1"/>
    </xf>
    <xf numFmtId="0" fontId="1" fillId="0" borderId="124" xfId="0" applyFont="1" applyFill="1" applyBorder="1" applyAlignment="1">
      <alignment horizontal="center" vertical="center" wrapText="1"/>
    </xf>
    <xf numFmtId="0" fontId="4" fillId="0" borderId="119" xfId="0" applyFont="1" applyFill="1" applyBorder="1" applyAlignment="1">
      <alignment horizontal="left" vertical="top" wrapText="1"/>
    </xf>
    <xf numFmtId="49" fontId="4" fillId="2" borderId="192" xfId="3" applyNumberFormat="1" applyFont="1" applyFill="1" applyBorder="1" applyAlignment="1" applyProtection="1">
      <alignment horizontal="left" vertical="center" wrapText="1"/>
      <protection locked="0"/>
    </xf>
    <xf numFmtId="49" fontId="4" fillId="2" borderId="158" xfId="3" applyNumberFormat="1" applyFont="1" applyFill="1" applyBorder="1" applyAlignment="1" applyProtection="1">
      <alignment horizontal="left" vertical="center" wrapText="1"/>
      <protection locked="0"/>
    </xf>
    <xf numFmtId="0" fontId="4" fillId="6" borderId="158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66" xfId="0" applyNumberFormat="1" applyFont="1" applyFill="1" applyBorder="1" applyAlignment="1">
      <alignment horizontal="right" vertical="center" wrapText="1"/>
    </xf>
    <xf numFmtId="49" fontId="1" fillId="0" borderId="157" xfId="0" applyNumberFormat="1" applyFont="1" applyFill="1" applyBorder="1" applyAlignment="1">
      <alignment horizontal="right" vertical="center" wrapText="1"/>
    </xf>
    <xf numFmtId="0" fontId="1" fillId="6" borderId="158" xfId="0" applyNumberFormat="1" applyFont="1" applyFill="1" applyBorder="1" applyAlignment="1" applyProtection="1">
      <alignment horizontal="right" vertical="center" wrapText="1"/>
      <protection locked="0"/>
    </xf>
    <xf numFmtId="0" fontId="1" fillId="8" borderId="158" xfId="0" applyNumberFormat="1" applyFont="1" applyFill="1" applyBorder="1" applyAlignment="1" applyProtection="1">
      <alignment horizontal="right" vertical="center" wrapText="1"/>
      <protection locked="0"/>
    </xf>
    <xf numFmtId="0" fontId="4" fillId="6" borderId="144" xfId="0" applyNumberFormat="1" applyFont="1" applyFill="1" applyBorder="1" applyAlignment="1" applyProtection="1">
      <alignment horizontal="left" vertical="center" wrapText="1"/>
      <protection locked="0"/>
    </xf>
    <xf numFmtId="49" fontId="4" fillId="8" borderId="153" xfId="0" applyNumberFormat="1" applyFont="1" applyFill="1" applyBorder="1" applyAlignment="1" applyProtection="1">
      <alignment horizontal="center" vertical="center"/>
    </xf>
    <xf numFmtId="0" fontId="4" fillId="8" borderId="166" xfId="0" applyNumberFormat="1" applyFont="1" applyFill="1" applyBorder="1" applyAlignment="1" applyProtection="1">
      <alignment horizontal="left" vertical="center" wrapText="1"/>
      <protection locked="0"/>
    </xf>
    <xf numFmtId="0" fontId="1" fillId="8" borderId="130" xfId="0" applyNumberFormat="1" applyFont="1" applyFill="1" applyBorder="1" applyAlignment="1">
      <alignment horizontal="center" vertical="center" wrapText="1"/>
    </xf>
    <xf numFmtId="1" fontId="1" fillId="8" borderId="130" xfId="0" applyNumberFormat="1" applyFont="1" applyFill="1" applyBorder="1" applyAlignment="1" applyProtection="1">
      <alignment horizontal="center" vertical="center" wrapText="1"/>
      <protection hidden="1"/>
    </xf>
    <xf numFmtId="49" fontId="4" fillId="6" borderId="132" xfId="0" applyNumberFormat="1" applyFont="1" applyFill="1" applyBorder="1" applyAlignment="1">
      <alignment horizontal="right" vertical="center" wrapText="1"/>
    </xf>
    <xf numFmtId="0" fontId="1" fillId="6" borderId="193" xfId="0" applyFont="1" applyFill="1" applyBorder="1" applyAlignment="1">
      <alignment horizontal="center" vertical="center" wrapText="1"/>
    </xf>
    <xf numFmtId="0" fontId="1" fillId="6" borderId="98" xfId="0" applyFont="1" applyFill="1" applyBorder="1" applyAlignment="1">
      <alignment horizontal="center" vertical="center" wrapText="1"/>
    </xf>
    <xf numFmtId="165" fontId="1" fillId="6" borderId="194" xfId="0" applyNumberFormat="1" applyFont="1" applyFill="1" applyBorder="1" applyAlignment="1" applyProtection="1">
      <alignment horizontal="center" vertical="center"/>
    </xf>
    <xf numFmtId="166" fontId="4" fillId="6" borderId="195" xfId="0" applyNumberFormat="1" applyFont="1" applyFill="1" applyBorder="1" applyAlignment="1" applyProtection="1">
      <alignment horizontal="center" vertical="center"/>
    </xf>
    <xf numFmtId="0" fontId="4" fillId="6" borderId="193" xfId="0" applyFont="1" applyFill="1" applyBorder="1" applyAlignment="1">
      <alignment horizontal="center" vertical="center" wrapText="1"/>
    </xf>
    <xf numFmtId="164" fontId="4" fillId="6" borderId="98" xfId="0" applyNumberFormat="1" applyFont="1" applyFill="1" applyBorder="1" applyAlignment="1">
      <alignment horizontal="center" vertical="center" wrapText="1"/>
    </xf>
    <xf numFmtId="1" fontId="4" fillId="6" borderId="98" xfId="0" applyNumberFormat="1" applyFont="1" applyFill="1" applyBorder="1" applyAlignment="1">
      <alignment horizontal="center" vertical="center" wrapText="1"/>
    </xf>
    <xf numFmtId="0" fontId="4" fillId="6" borderId="98" xfId="0" applyFont="1" applyFill="1" applyBorder="1" applyAlignment="1">
      <alignment horizontal="center" vertical="center" wrapText="1"/>
    </xf>
    <xf numFmtId="0" fontId="4" fillId="6" borderId="196" xfId="0" applyFont="1" applyFill="1" applyBorder="1" applyAlignment="1">
      <alignment horizontal="center" vertical="center" wrapText="1"/>
    </xf>
    <xf numFmtId="0" fontId="1" fillId="6" borderId="99" xfId="0" applyFont="1" applyFill="1" applyBorder="1" applyAlignment="1">
      <alignment horizontal="center" vertical="center" wrapText="1"/>
    </xf>
    <xf numFmtId="0" fontId="1" fillId="6" borderId="196" xfId="0" applyFont="1" applyFill="1" applyBorder="1" applyAlignment="1">
      <alignment horizontal="center" vertical="center" wrapText="1"/>
    </xf>
    <xf numFmtId="0" fontId="4" fillId="6" borderId="133" xfId="0" applyFont="1" applyFill="1" applyBorder="1" applyAlignment="1">
      <alignment horizontal="left" vertical="center" wrapText="1"/>
    </xf>
    <xf numFmtId="0" fontId="1" fillId="6" borderId="197" xfId="0" applyFont="1" applyFill="1" applyBorder="1" applyAlignment="1">
      <alignment horizontal="center" vertical="center" wrapText="1"/>
    </xf>
    <xf numFmtId="0" fontId="1" fillId="6" borderId="101" xfId="0" applyFont="1" applyFill="1" applyBorder="1" applyAlignment="1">
      <alignment horizontal="center" vertical="center" wrapText="1"/>
    </xf>
    <xf numFmtId="0" fontId="1" fillId="6" borderId="198" xfId="0" applyNumberFormat="1" applyFont="1" applyFill="1" applyBorder="1" applyAlignment="1" applyProtection="1">
      <alignment horizontal="center" vertical="center"/>
    </xf>
    <xf numFmtId="166" fontId="4" fillId="6" borderId="199" xfId="0" applyNumberFormat="1" applyFont="1" applyFill="1" applyBorder="1" applyAlignment="1" applyProtection="1">
      <alignment horizontal="center" vertical="center"/>
    </xf>
    <xf numFmtId="0" fontId="4" fillId="6" borderId="200" xfId="0" applyFont="1" applyFill="1" applyBorder="1" applyAlignment="1">
      <alignment horizontal="center" vertical="center" wrapText="1"/>
    </xf>
    <xf numFmtId="164" fontId="4" fillId="6" borderId="201" xfId="0" applyNumberFormat="1" applyFont="1" applyFill="1" applyBorder="1" applyAlignment="1">
      <alignment horizontal="center" vertical="center" wrapText="1"/>
    </xf>
    <xf numFmtId="1" fontId="4" fillId="6" borderId="101" xfId="0" applyNumberFormat="1" applyFont="1" applyFill="1" applyBorder="1" applyAlignment="1">
      <alignment horizontal="center" vertical="center" wrapText="1"/>
    </xf>
    <xf numFmtId="0" fontId="4" fillId="6" borderId="101" xfId="0" applyFont="1" applyFill="1" applyBorder="1" applyAlignment="1">
      <alignment horizontal="center" vertical="center" wrapText="1"/>
    </xf>
    <xf numFmtId="0" fontId="4" fillId="6" borderId="198" xfId="0" applyFont="1" applyFill="1" applyBorder="1" applyAlignment="1">
      <alignment horizontal="center" vertical="center" wrapText="1"/>
    </xf>
    <xf numFmtId="0" fontId="1" fillId="6" borderId="202" xfId="0" applyFont="1" applyFill="1" applyBorder="1" applyAlignment="1">
      <alignment horizontal="center" vertical="center" wrapText="1"/>
    </xf>
    <xf numFmtId="0" fontId="28" fillId="6" borderId="111" xfId="0" applyNumberFormat="1" applyFont="1" applyFill="1" applyBorder="1" applyAlignment="1" applyProtection="1">
      <alignment horizontal="center" vertical="center"/>
    </xf>
    <xf numFmtId="166" fontId="1" fillId="2" borderId="157" xfId="0" applyNumberFormat="1" applyFont="1" applyFill="1" applyBorder="1" applyAlignment="1" applyProtection="1">
      <alignment horizontal="center" vertical="center"/>
    </xf>
    <xf numFmtId="166" fontId="1" fillId="8" borderId="157" xfId="0" applyNumberFormat="1" applyFont="1" applyFill="1" applyBorder="1" applyAlignment="1" applyProtection="1">
      <alignment horizontal="center" vertical="center" wrapText="1"/>
      <protection locked="0"/>
    </xf>
    <xf numFmtId="166" fontId="4" fillId="2" borderId="157" xfId="0" applyNumberFormat="1" applyFont="1" applyFill="1" applyBorder="1" applyAlignment="1" applyProtection="1">
      <alignment horizontal="center" vertical="center"/>
    </xf>
    <xf numFmtId="0" fontId="4" fillId="2" borderId="112" xfId="0" applyFont="1" applyFill="1" applyBorder="1" applyAlignment="1">
      <alignment horizontal="center" vertical="center" wrapText="1"/>
    </xf>
    <xf numFmtId="0" fontId="4" fillId="0" borderId="107" xfId="0" applyFont="1" applyFill="1" applyBorder="1" applyAlignment="1">
      <alignment horizontal="center" vertical="center" wrapText="1"/>
    </xf>
    <xf numFmtId="0" fontId="33" fillId="0" borderId="107" xfId="0" applyFont="1" applyFill="1" applyBorder="1" applyAlignment="1">
      <alignment horizontal="center" vertical="center" wrapText="1"/>
    </xf>
    <xf numFmtId="0" fontId="0" fillId="6" borderId="129" xfId="0" applyFont="1" applyFill="1" applyBorder="1" applyAlignment="1">
      <alignment horizontal="center" vertical="center" wrapText="1"/>
    </xf>
    <xf numFmtId="168" fontId="4" fillId="2" borderId="138" xfId="0" applyNumberFormat="1" applyFont="1" applyFill="1" applyBorder="1" applyAlignment="1" applyProtection="1">
      <alignment horizontal="center" vertical="center" wrapText="1"/>
    </xf>
    <xf numFmtId="168" fontId="4" fillId="2" borderId="177" xfId="0" applyNumberFormat="1" applyFont="1" applyFill="1" applyBorder="1" applyAlignment="1" applyProtection="1">
      <alignment horizontal="center" vertical="center" wrapText="1"/>
    </xf>
    <xf numFmtId="169" fontId="4" fillId="2" borderId="97" xfId="0" applyNumberFormat="1" applyFont="1" applyFill="1" applyBorder="1" applyAlignment="1" applyProtection="1">
      <alignment horizontal="center" vertical="center"/>
    </xf>
    <xf numFmtId="169" fontId="4" fillId="2" borderId="90" xfId="0" applyNumberFormat="1" applyFont="1" applyFill="1" applyBorder="1" applyAlignment="1" applyProtection="1">
      <alignment horizontal="center" vertical="center"/>
    </xf>
    <xf numFmtId="1" fontId="4" fillId="2" borderId="12" xfId="0" applyNumberFormat="1" applyFont="1" applyFill="1" applyBorder="1" applyAlignment="1" applyProtection="1">
      <alignment horizontal="center" vertical="center"/>
    </xf>
    <xf numFmtId="169" fontId="1" fillId="2" borderId="100" xfId="0" applyNumberFormat="1" applyFont="1" applyFill="1" applyBorder="1" applyAlignment="1" applyProtection="1">
      <alignment horizontal="center" vertical="center"/>
    </xf>
    <xf numFmtId="166" fontId="4" fillId="0" borderId="168" xfId="0" applyNumberFormat="1" applyFont="1" applyFill="1" applyBorder="1" applyAlignment="1" applyProtection="1">
      <alignment horizontal="center" vertical="center"/>
    </xf>
    <xf numFmtId="0" fontId="4" fillId="0" borderId="132" xfId="0" applyFont="1" applyFill="1" applyBorder="1" applyAlignment="1">
      <alignment horizontal="center" vertical="center" wrapText="1"/>
    </xf>
    <xf numFmtId="0" fontId="4" fillId="0" borderId="116" xfId="0" applyFont="1" applyFill="1" applyBorder="1" applyAlignment="1">
      <alignment horizontal="center" vertical="center" wrapText="1"/>
    </xf>
    <xf numFmtId="0" fontId="4" fillId="0" borderId="203" xfId="0" applyFont="1" applyFill="1" applyBorder="1" applyAlignment="1">
      <alignment horizontal="center" vertical="center" wrapText="1"/>
    </xf>
    <xf numFmtId="166" fontId="4" fillId="0" borderId="157" xfId="0" applyNumberFormat="1" applyFont="1" applyFill="1" applyBorder="1" applyAlignment="1" applyProtection="1">
      <alignment horizontal="center" vertical="center"/>
    </xf>
    <xf numFmtId="0" fontId="4" fillId="0" borderId="112" xfId="0" applyFont="1" applyFill="1" applyBorder="1" applyAlignment="1">
      <alignment horizontal="center" vertical="center" wrapText="1"/>
    </xf>
    <xf numFmtId="0" fontId="4" fillId="0" borderId="143" xfId="0" applyFont="1" applyFill="1" applyBorder="1" applyAlignment="1">
      <alignment horizontal="center" vertical="center" wrapText="1"/>
    </xf>
    <xf numFmtId="0" fontId="1" fillId="4" borderId="118" xfId="2" applyFont="1" applyFill="1" applyBorder="1" applyAlignment="1">
      <alignment horizontal="center" vertical="center" wrapText="1"/>
    </xf>
    <xf numFmtId="166" fontId="4" fillId="8" borderId="127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131" xfId="0" applyFont="1" applyFill="1" applyBorder="1" applyAlignment="1" applyProtection="1">
      <alignment horizontal="center" vertical="center" wrapText="1"/>
      <protection hidden="1"/>
    </xf>
    <xf numFmtId="165" fontId="4" fillId="8" borderId="118" xfId="0" applyNumberFormat="1" applyFont="1" applyFill="1" applyBorder="1" applyAlignment="1" applyProtection="1">
      <alignment horizontal="center" vertical="center" wrapText="1"/>
      <protection hidden="1"/>
    </xf>
    <xf numFmtId="165" fontId="4" fillId="8" borderId="118" xfId="0" applyNumberFormat="1" applyFont="1" applyFill="1" applyBorder="1" applyAlignment="1" applyProtection="1">
      <alignment horizontal="center" vertical="center" wrapText="1"/>
      <protection locked="0"/>
    </xf>
    <xf numFmtId="165" fontId="4" fillId="8" borderId="128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204" xfId="0" applyFont="1" applyFill="1" applyBorder="1" applyAlignment="1">
      <alignment wrapText="1"/>
    </xf>
    <xf numFmtId="0" fontId="22" fillId="0" borderId="26" xfId="0" applyFont="1" applyFill="1" applyBorder="1" applyAlignment="1">
      <alignment wrapText="1"/>
    </xf>
    <xf numFmtId="0" fontId="22" fillId="0" borderId="205" xfId="0" applyFont="1" applyFill="1" applyBorder="1" applyAlignment="1">
      <alignment wrapText="1"/>
    </xf>
    <xf numFmtId="0" fontId="22" fillId="0" borderId="25" xfId="0" applyFont="1" applyFill="1" applyBorder="1" applyAlignment="1">
      <alignment wrapText="1"/>
    </xf>
    <xf numFmtId="0" fontId="22" fillId="0" borderId="27" xfId="0" applyFont="1" applyFill="1" applyBorder="1" applyAlignment="1">
      <alignment horizontal="center" wrapText="1"/>
    </xf>
    <xf numFmtId="0" fontId="22" fillId="0" borderId="204" xfId="0" applyFont="1" applyFill="1" applyBorder="1" applyAlignment="1">
      <alignment horizontal="center" wrapText="1"/>
    </xf>
    <xf numFmtId="0" fontId="22" fillId="0" borderId="26" xfId="0" applyFont="1" applyBorder="1" applyAlignment="1">
      <alignment horizontal="center" vertical="center"/>
    </xf>
    <xf numFmtId="0" fontId="22" fillId="0" borderId="205" xfId="0" applyFont="1" applyBorder="1" applyAlignment="1">
      <alignment horizontal="center" vertical="center"/>
    </xf>
    <xf numFmtId="0" fontId="22" fillId="0" borderId="204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05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04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0" borderId="204" xfId="0" applyFont="1" applyBorder="1" applyAlignment="1">
      <alignment horizontal="center"/>
    </xf>
    <xf numFmtId="0" fontId="22" fillId="0" borderId="205" xfId="0" applyFont="1" applyBorder="1" applyAlignment="1"/>
    <xf numFmtId="0" fontId="22" fillId="0" borderId="25" xfId="0" applyFont="1" applyBorder="1" applyAlignment="1"/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14" fillId="0" borderId="206" xfId="0" applyFont="1" applyBorder="1" applyAlignment="1">
      <alignment horizontal="center"/>
    </xf>
    <xf numFmtId="49" fontId="4" fillId="6" borderId="163" xfId="0" applyNumberFormat="1" applyFont="1" applyFill="1" applyBorder="1" applyAlignment="1" applyProtection="1">
      <alignment horizontal="center" vertical="center" wrapText="1"/>
    </xf>
    <xf numFmtId="49" fontId="4" fillId="6" borderId="159" xfId="0" applyNumberFormat="1" applyFont="1" applyFill="1" applyBorder="1" applyAlignment="1">
      <alignment horizontal="left" vertical="center" wrapText="1"/>
    </xf>
    <xf numFmtId="0" fontId="1" fillId="6" borderId="207" xfId="0" applyFont="1" applyFill="1" applyBorder="1" applyAlignment="1">
      <alignment horizontal="center" vertical="center" wrapText="1"/>
    </xf>
    <xf numFmtId="0" fontId="1" fillId="6" borderId="208" xfId="0" applyFont="1" applyFill="1" applyBorder="1" applyAlignment="1">
      <alignment horizontal="center" vertical="center" wrapText="1"/>
    </xf>
    <xf numFmtId="0" fontId="4" fillId="6" borderId="208" xfId="0" applyFont="1" applyFill="1" applyBorder="1" applyAlignment="1">
      <alignment horizontal="center" vertical="center" wrapText="1"/>
    </xf>
    <xf numFmtId="0" fontId="4" fillId="6" borderId="209" xfId="0" applyFont="1" applyFill="1" applyBorder="1" applyAlignment="1">
      <alignment horizontal="center" vertical="center" wrapText="1"/>
    </xf>
    <xf numFmtId="0" fontId="4" fillId="6" borderId="210" xfId="0" applyFont="1" applyFill="1" applyBorder="1" applyAlignment="1">
      <alignment horizontal="center" vertical="center" wrapText="1"/>
    </xf>
    <xf numFmtId="164" fontId="4" fillId="6" borderId="209" xfId="0" applyNumberFormat="1" applyFont="1" applyFill="1" applyBorder="1" applyAlignment="1">
      <alignment horizontal="center" vertical="center" wrapText="1"/>
    </xf>
    <xf numFmtId="1" fontId="4" fillId="6" borderId="162" xfId="0" applyNumberFormat="1" applyFont="1" applyFill="1" applyBorder="1" applyAlignment="1">
      <alignment horizontal="center" vertical="center" wrapText="1"/>
    </xf>
    <xf numFmtId="0" fontId="4" fillId="6" borderId="162" xfId="0" applyFont="1" applyFill="1" applyBorder="1" applyAlignment="1">
      <alignment horizontal="center" vertical="center" wrapText="1"/>
    </xf>
    <xf numFmtId="0" fontId="4" fillId="6" borderId="163" xfId="0" applyFont="1" applyFill="1" applyBorder="1" applyAlignment="1">
      <alignment horizontal="center" vertical="center" wrapText="1"/>
    </xf>
    <xf numFmtId="0" fontId="1" fillId="6" borderId="160" xfId="0" applyFont="1" applyFill="1" applyBorder="1" applyAlignment="1">
      <alignment horizontal="center" vertical="center" wrapText="1"/>
    </xf>
    <xf numFmtId="0" fontId="1" fillId="6" borderId="187" xfId="0" applyFont="1" applyFill="1" applyBorder="1" applyAlignment="1">
      <alignment horizontal="center" vertical="center" wrapText="1"/>
    </xf>
    <xf numFmtId="0" fontId="4" fillId="6" borderId="160" xfId="0" applyFont="1" applyFill="1" applyBorder="1" applyAlignment="1">
      <alignment horizontal="center" vertical="center" wrapText="1"/>
    </xf>
    <xf numFmtId="164" fontId="1" fillId="0" borderId="137" xfId="0" applyNumberFormat="1" applyFont="1" applyFill="1" applyBorder="1" applyAlignment="1" applyProtection="1">
      <alignment vertical="center"/>
    </xf>
    <xf numFmtId="0" fontId="22" fillId="0" borderId="27" xfId="0" applyFont="1" applyBorder="1" applyAlignment="1">
      <alignment horizontal="center" vertical="center"/>
    </xf>
    <xf numFmtId="0" fontId="1" fillId="0" borderId="288" xfId="0" applyFont="1" applyBorder="1" applyAlignment="1">
      <alignment horizontal="center"/>
    </xf>
    <xf numFmtId="0" fontId="1" fillId="0" borderId="289" xfId="0" applyFont="1" applyBorder="1" applyAlignment="1">
      <alignment horizontal="center"/>
    </xf>
    <xf numFmtId="0" fontId="1" fillId="0" borderId="290" xfId="0" applyFont="1" applyBorder="1" applyAlignment="1">
      <alignment horizontal="center"/>
    </xf>
    <xf numFmtId="0" fontId="1" fillId="0" borderId="184" xfId="0" applyFont="1" applyBorder="1" applyAlignment="1">
      <alignment horizontal="center" vertical="center"/>
    </xf>
    <xf numFmtId="0" fontId="1" fillId="0" borderId="198" xfId="0" applyFont="1" applyBorder="1" applyAlignment="1">
      <alignment horizontal="center" vertical="center"/>
    </xf>
    <xf numFmtId="1" fontId="35" fillId="0" borderId="26" xfId="0" applyNumberFormat="1" applyFont="1" applyFill="1" applyBorder="1" applyAlignment="1" applyProtection="1">
      <alignment horizontal="center" vertical="center"/>
    </xf>
    <xf numFmtId="1" fontId="35" fillId="0" borderId="301" xfId="0" applyNumberFormat="1" applyFont="1" applyFill="1" applyBorder="1" applyAlignment="1" applyProtection="1">
      <alignment horizontal="center" vertical="center"/>
    </xf>
    <xf numFmtId="1" fontId="35" fillId="0" borderId="116" xfId="0" applyNumberFormat="1" applyFont="1" applyFill="1" applyBorder="1" applyAlignment="1" applyProtection="1">
      <alignment horizontal="center" vertical="center"/>
    </xf>
    <xf numFmtId="165" fontId="1" fillId="2" borderId="0" xfId="0" applyNumberFormat="1" applyFont="1" applyFill="1" applyBorder="1" applyAlignment="1" applyProtection="1">
      <alignment horizontal="center" vertical="center"/>
    </xf>
    <xf numFmtId="165" fontId="1" fillId="2" borderId="63" xfId="0" applyNumberFormat="1" applyFont="1" applyFill="1" applyBorder="1" applyAlignment="1" applyProtection="1">
      <alignment horizontal="center" vertical="center"/>
    </xf>
    <xf numFmtId="0" fontId="4" fillId="2" borderId="144" xfId="0" applyFont="1" applyFill="1" applyBorder="1" applyAlignment="1" applyProtection="1">
      <alignment horizontal="right" vertical="center"/>
    </xf>
    <xf numFmtId="0" fontId="4" fillId="2" borderId="158" xfId="0" applyFont="1" applyFill="1" applyBorder="1" applyAlignment="1" applyProtection="1">
      <alignment horizontal="right" vertical="center"/>
    </xf>
    <xf numFmtId="0" fontId="0" fillId="0" borderId="158" xfId="0" applyBorder="1" applyAlignment="1">
      <alignment horizontal="left" vertical="center"/>
    </xf>
    <xf numFmtId="170" fontId="4" fillId="0" borderId="93" xfId="0" applyNumberFormat="1" applyFont="1" applyFill="1" applyBorder="1" applyAlignment="1" applyProtection="1">
      <alignment horizontal="center" vertical="center"/>
    </xf>
    <xf numFmtId="166" fontId="4" fillId="2" borderId="79" xfId="0" applyNumberFormat="1" applyFont="1" applyFill="1" applyBorder="1" applyAlignment="1" applyProtection="1">
      <alignment horizontal="center" vertical="center"/>
    </xf>
    <xf numFmtId="170" fontId="4" fillId="0" borderId="79" xfId="0" applyNumberFormat="1" applyFont="1" applyFill="1" applyBorder="1" applyAlignment="1" applyProtection="1">
      <alignment horizontal="center" vertical="center"/>
    </xf>
    <xf numFmtId="172" fontId="1" fillId="0" borderId="107" xfId="2" applyNumberFormat="1" applyFont="1" applyFill="1" applyBorder="1" applyAlignment="1" applyProtection="1">
      <alignment horizontal="center" vertical="center"/>
    </xf>
    <xf numFmtId="49" fontId="1" fillId="0" borderId="112" xfId="2" applyNumberFormat="1" applyFont="1" applyFill="1" applyBorder="1" applyAlignment="1" applyProtection="1">
      <alignment horizontal="center" vertical="center"/>
    </xf>
    <xf numFmtId="172" fontId="1" fillId="0" borderId="126" xfId="2" applyNumberFormat="1" applyFont="1" applyFill="1" applyBorder="1" applyAlignment="1" applyProtection="1">
      <alignment horizontal="center" vertical="center"/>
    </xf>
    <xf numFmtId="172" fontId="1" fillId="0" borderId="112" xfId="2" applyNumberFormat="1" applyFont="1" applyFill="1" applyBorder="1" applyAlignment="1" applyProtection="1">
      <alignment horizontal="center" vertical="center"/>
    </xf>
    <xf numFmtId="49" fontId="4" fillId="0" borderId="90" xfId="2" applyNumberFormat="1" applyFont="1" applyFill="1" applyBorder="1" applyAlignment="1">
      <alignment horizontal="left" vertical="center" wrapText="1"/>
    </xf>
    <xf numFmtId="172" fontId="1" fillId="0" borderId="90" xfId="2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4" fillId="2" borderId="48" xfId="0" applyFont="1" applyFill="1" applyBorder="1" applyAlignment="1" applyProtection="1">
      <alignment horizontal="right" vertical="center"/>
    </xf>
    <xf numFmtId="166" fontId="4" fillId="2" borderId="15" xfId="0" applyNumberFormat="1" applyFont="1" applyFill="1" applyBorder="1" applyAlignment="1" applyProtection="1">
      <alignment horizontal="center" vertical="center"/>
    </xf>
    <xf numFmtId="164" fontId="4" fillId="2" borderId="0" xfId="0" applyNumberFormat="1" applyFont="1" applyFill="1" applyBorder="1" applyAlignment="1" applyProtection="1">
      <alignment vertical="center"/>
    </xf>
    <xf numFmtId="0" fontId="4" fillId="2" borderId="34" xfId="0" applyFont="1" applyFill="1" applyBorder="1" applyAlignment="1" applyProtection="1">
      <alignment horizontal="right" vertical="center"/>
    </xf>
    <xf numFmtId="49" fontId="7" fillId="2" borderId="15" xfId="0" applyNumberFormat="1" applyFont="1" applyFill="1" applyBorder="1" applyAlignment="1" applyProtection="1">
      <alignment horizontal="center" vertical="center" wrapText="1"/>
    </xf>
    <xf numFmtId="49" fontId="4" fillId="2" borderId="15" xfId="0" applyNumberFormat="1" applyFont="1" applyFill="1" applyBorder="1" applyAlignment="1" applyProtection="1">
      <alignment horizontal="center" vertical="center"/>
    </xf>
    <xf numFmtId="49" fontId="4" fillId="2" borderId="59" xfId="0" applyNumberFormat="1" applyFont="1" applyFill="1" applyBorder="1" applyAlignment="1" applyProtection="1">
      <alignment horizontal="center" vertical="center"/>
    </xf>
    <xf numFmtId="164" fontId="4" fillId="2" borderId="67" xfId="0" applyNumberFormat="1" applyFont="1" applyFill="1" applyBorder="1" applyAlignment="1" applyProtection="1">
      <alignment horizontal="center" vertical="center" wrapText="1"/>
    </xf>
    <xf numFmtId="49" fontId="4" fillId="2" borderId="59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right" vertical="center"/>
    </xf>
    <xf numFmtId="49" fontId="7" fillId="2" borderId="37" xfId="0" applyNumberFormat="1" applyFont="1" applyFill="1" applyBorder="1" applyAlignment="1">
      <alignment horizontal="center" vertical="center" wrapText="1"/>
    </xf>
    <xf numFmtId="165" fontId="7" fillId="2" borderId="59" xfId="0" applyNumberFormat="1" applyFont="1" applyFill="1" applyBorder="1" applyAlignment="1" applyProtection="1">
      <alignment horizontal="center" vertical="center" wrapText="1"/>
    </xf>
    <xf numFmtId="165" fontId="7" fillId="2" borderId="71" xfId="0" applyNumberFormat="1" applyFont="1" applyFill="1" applyBorder="1" applyAlignment="1" applyProtection="1">
      <alignment horizontal="center" vertical="center" wrapText="1"/>
    </xf>
    <xf numFmtId="165" fontId="7" fillId="2" borderId="15" xfId="0" applyNumberFormat="1" applyFont="1" applyFill="1" applyBorder="1" applyAlignment="1" applyProtection="1">
      <alignment horizontal="center" vertical="center"/>
    </xf>
    <xf numFmtId="165" fontId="4" fillId="0" borderId="15" xfId="0" applyNumberFormat="1" applyFont="1" applyFill="1" applyBorder="1" applyAlignment="1" applyProtection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7" fillId="0" borderId="67" xfId="0" applyNumberFormat="1" applyFont="1" applyBorder="1" applyAlignment="1">
      <alignment horizontal="center" vertical="center" wrapText="1"/>
    </xf>
    <xf numFmtId="49" fontId="7" fillId="0" borderId="63" xfId="0" applyNumberFormat="1" applyFont="1" applyBorder="1" applyAlignment="1">
      <alignment horizontal="center" vertical="center" wrapText="1"/>
    </xf>
    <xf numFmtId="49" fontId="7" fillId="0" borderId="54" xfId="0" applyNumberFormat="1" applyFont="1" applyBorder="1" applyAlignment="1">
      <alignment horizontal="center" vertical="center" wrapText="1"/>
    </xf>
    <xf numFmtId="165" fontId="7" fillId="2" borderId="15" xfId="0" applyNumberFormat="1" applyFont="1" applyFill="1" applyBorder="1" applyAlignment="1" applyProtection="1">
      <alignment horizontal="center" vertical="center" wrapText="1"/>
    </xf>
    <xf numFmtId="165" fontId="7" fillId="2" borderId="15" xfId="0" applyNumberFormat="1" applyFont="1" applyFill="1" applyBorder="1" applyAlignment="1" applyProtection="1">
      <alignment horizontal="right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211" xfId="0" applyNumberFormat="1" applyFont="1" applyFill="1" applyBorder="1" applyAlignment="1">
      <alignment horizontal="center" vertical="center" wrapText="1"/>
    </xf>
    <xf numFmtId="164" fontId="4" fillId="0" borderId="63" xfId="0" applyNumberFormat="1" applyFont="1" applyFill="1" applyBorder="1" applyAlignment="1" applyProtection="1">
      <alignment horizontal="center" vertical="center" wrapText="1"/>
    </xf>
    <xf numFmtId="164" fontId="4" fillId="0" borderId="37" xfId="0" applyNumberFormat="1" applyFont="1" applyFill="1" applyBorder="1" applyAlignment="1" applyProtection="1">
      <alignment horizontal="center" vertical="center" textRotation="90" wrapText="1"/>
    </xf>
    <xf numFmtId="164" fontId="4" fillId="0" borderId="33" xfId="0" applyNumberFormat="1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/>
    </xf>
    <xf numFmtId="164" fontId="4" fillId="0" borderId="3" xfId="0" applyNumberFormat="1" applyFont="1" applyFill="1" applyBorder="1" applyAlignment="1" applyProtection="1">
      <alignment horizontal="center" vertical="center" textRotation="90" wrapText="1"/>
    </xf>
    <xf numFmtId="164" fontId="4" fillId="0" borderId="4" xfId="0" applyNumberFormat="1" applyFont="1" applyFill="1" applyBorder="1" applyAlignment="1" applyProtection="1">
      <alignment horizontal="center" vertical="center" textRotation="90" wrapText="1"/>
    </xf>
    <xf numFmtId="0" fontId="5" fillId="0" borderId="30" xfId="0" applyFont="1" applyBorder="1" applyAlignment="1">
      <alignment horizontal="center" vertical="center" wrapText="1"/>
    </xf>
    <xf numFmtId="164" fontId="4" fillId="0" borderId="36" xfId="0" applyNumberFormat="1" applyFont="1" applyFill="1" applyBorder="1" applyAlignment="1" applyProtection="1">
      <alignment horizontal="center" vertical="center" textRotation="90" wrapText="1"/>
    </xf>
    <xf numFmtId="0" fontId="5" fillId="0" borderId="37" xfId="0" applyFont="1" applyBorder="1" applyAlignment="1">
      <alignment horizontal="center" vertical="center" textRotation="90" wrapText="1"/>
    </xf>
    <xf numFmtId="164" fontId="5" fillId="0" borderId="40" xfId="0" applyNumberFormat="1" applyFont="1" applyFill="1" applyBorder="1" applyAlignment="1" applyProtection="1">
      <alignment horizontal="center" vertical="center" textRotation="90" wrapText="1"/>
    </xf>
    <xf numFmtId="164" fontId="4" fillId="0" borderId="56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/>
    </xf>
    <xf numFmtId="0" fontId="4" fillId="0" borderId="67" xfId="0" applyNumberFormat="1" applyFont="1" applyFill="1" applyBorder="1" applyAlignment="1" applyProtection="1">
      <alignment horizontal="center" vertical="center" textRotation="90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 wrapText="1"/>
    </xf>
    <xf numFmtId="164" fontId="4" fillId="0" borderId="54" xfId="0" applyNumberFormat="1" applyFont="1" applyFill="1" applyBorder="1" applyAlignment="1" applyProtection="1">
      <alignment horizontal="center" vertical="center" textRotation="90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textRotation="90" wrapText="1"/>
    </xf>
    <xf numFmtId="164" fontId="4" fillId="0" borderId="26" xfId="0" applyNumberFormat="1" applyFont="1" applyFill="1" applyBorder="1" applyAlignment="1" applyProtection="1">
      <alignment horizontal="center" vertical="center"/>
    </xf>
    <xf numFmtId="164" fontId="4" fillId="0" borderId="14" xfId="0" applyNumberFormat="1" applyFont="1" applyFill="1" applyBorder="1" applyAlignment="1" applyProtection="1">
      <alignment horizontal="center" vertical="center" textRotation="90" wrapText="1"/>
    </xf>
    <xf numFmtId="0" fontId="3" fillId="0" borderId="213" xfId="0" applyFont="1" applyBorder="1" applyAlignment="1">
      <alignment horizontal="center" vertical="center" wrapText="1"/>
    </xf>
    <xf numFmtId="0" fontId="3" fillId="0" borderId="214" xfId="0" applyFont="1" applyBorder="1" applyAlignment="1">
      <alignment horizontal="center" vertical="center" wrapText="1"/>
    </xf>
    <xf numFmtId="0" fontId="21" fillId="0" borderId="215" xfId="0" applyFont="1" applyBorder="1" applyAlignment="1">
      <alignment horizontal="center" vertical="center" wrapText="1"/>
    </xf>
    <xf numFmtId="0" fontId="32" fillId="0" borderId="93" xfId="0" applyFont="1" applyBorder="1" applyAlignment="1">
      <alignment horizontal="center" vertical="center" wrapText="1"/>
    </xf>
    <xf numFmtId="0" fontId="32" fillId="0" borderId="140" xfId="0" applyFont="1" applyBorder="1" applyAlignment="1">
      <alignment horizontal="center" vertical="center" wrapText="1"/>
    </xf>
    <xf numFmtId="1" fontId="21" fillId="0" borderId="215" xfId="0" applyNumberFormat="1" applyFont="1" applyBorder="1" applyAlignment="1">
      <alignment horizontal="center" vertical="center" wrapText="1"/>
    </xf>
    <xf numFmtId="1" fontId="32" fillId="0" borderId="93" xfId="0" applyNumberFormat="1" applyFont="1" applyBorder="1" applyAlignment="1">
      <alignment horizontal="center" vertical="center" wrapText="1"/>
    </xf>
    <xf numFmtId="1" fontId="32" fillId="0" borderId="140" xfId="0" applyNumberFormat="1" applyFont="1" applyBorder="1" applyAlignment="1">
      <alignment horizontal="center" vertical="center" wrapText="1"/>
    </xf>
    <xf numFmtId="0" fontId="21" fillId="0" borderId="215" xfId="1" applyFont="1" applyBorder="1" applyAlignment="1">
      <alignment horizontal="center" vertical="center" wrapText="1"/>
    </xf>
    <xf numFmtId="0" fontId="21" fillId="0" borderId="93" xfId="0" applyFont="1" applyBorder="1" applyAlignment="1">
      <alignment vertical="center" wrapText="1"/>
    </xf>
    <xf numFmtId="0" fontId="21" fillId="0" borderId="140" xfId="0" applyFont="1" applyBorder="1" applyAlignment="1">
      <alignment vertical="center" wrapText="1"/>
    </xf>
    <xf numFmtId="0" fontId="31" fillId="0" borderId="93" xfId="0" applyFont="1" applyBorder="1" applyAlignment="1">
      <alignment horizontal="center" vertical="center" wrapText="1"/>
    </xf>
    <xf numFmtId="0" fontId="17" fillId="0" borderId="128" xfId="1" applyFont="1" applyFill="1" applyBorder="1" applyAlignment="1">
      <alignment horizontal="center" vertical="center" wrapText="1"/>
    </xf>
    <xf numFmtId="0" fontId="17" fillId="0" borderId="166" xfId="0" applyFont="1" applyFill="1" applyBorder="1" applyAlignment="1">
      <alignment vertical="center" wrapText="1"/>
    </xf>
    <xf numFmtId="0" fontId="17" fillId="0" borderId="131" xfId="0" applyFont="1" applyFill="1" applyBorder="1" applyAlignment="1">
      <alignment vertical="center" wrapText="1"/>
    </xf>
    <xf numFmtId="0" fontId="17" fillId="0" borderId="216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21" fillId="0" borderId="217" xfId="0" applyFont="1" applyFill="1" applyBorder="1" applyAlignment="1">
      <alignment horizontal="center" vertical="center" wrapText="1"/>
    </xf>
    <xf numFmtId="0" fontId="31" fillId="0" borderId="166" xfId="0" applyFont="1" applyFill="1" applyBorder="1" applyAlignment="1">
      <alignment horizontal="center" vertical="center" wrapText="1"/>
    </xf>
    <xf numFmtId="0" fontId="31" fillId="0" borderId="154" xfId="0" applyFont="1" applyFill="1" applyBorder="1" applyAlignment="1">
      <alignment horizontal="center" vertical="center" wrapText="1"/>
    </xf>
    <xf numFmtId="0" fontId="21" fillId="0" borderId="97" xfId="0" applyFont="1" applyBorder="1" applyAlignment="1">
      <alignment horizontal="center" vertical="center" wrapText="1"/>
    </xf>
    <xf numFmtId="0" fontId="31" fillId="0" borderId="123" xfId="0" applyFont="1" applyBorder="1" applyAlignment="1">
      <alignment horizontal="center" vertical="center" wrapText="1"/>
    </xf>
    <xf numFmtId="0" fontId="14" fillId="0" borderId="222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29" fillId="0" borderId="45" xfId="0" applyFont="1" applyFill="1" applyBorder="1" applyAlignment="1">
      <alignment horizontal="center" vertical="center" wrapText="1"/>
    </xf>
    <xf numFmtId="0" fontId="29" fillId="0" borderId="223" xfId="0" applyFont="1" applyFill="1" applyBorder="1" applyAlignment="1">
      <alignment horizontal="center" vertical="center" wrapText="1"/>
    </xf>
    <xf numFmtId="0" fontId="17" fillId="0" borderId="296" xfId="0" applyFont="1" applyFill="1" applyBorder="1" applyAlignment="1">
      <alignment horizontal="center" vertical="center" wrapText="1"/>
    </xf>
    <xf numFmtId="0" fontId="0" fillId="0" borderId="297" xfId="0" applyBorder="1" applyAlignment="1">
      <alignment horizontal="center" vertical="center" wrapText="1"/>
    </xf>
    <xf numFmtId="49" fontId="14" fillId="0" borderId="165" xfId="1" applyNumberFormat="1" applyFont="1" applyBorder="1" applyAlignment="1" applyProtection="1">
      <alignment horizontal="center" vertical="center" wrapText="1"/>
      <protection locked="0"/>
    </xf>
    <xf numFmtId="0" fontId="14" fillId="0" borderId="16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" fillId="0" borderId="20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5" xfId="0" applyFont="1" applyBorder="1" applyAlignment="1">
      <alignment horizontal="center" vertical="center" wrapText="1"/>
    </xf>
    <xf numFmtId="0" fontId="1" fillId="0" borderId="2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70" xfId="0" applyFont="1" applyBorder="1" applyAlignment="1">
      <alignment horizontal="center" vertical="center" wrapText="1"/>
    </xf>
    <xf numFmtId="0" fontId="1" fillId="0" borderId="105" xfId="0" applyFont="1" applyBorder="1" applyAlignment="1">
      <alignment horizontal="center" vertical="center" wrapText="1"/>
    </xf>
    <xf numFmtId="0" fontId="1" fillId="0" borderId="101" xfId="0" applyFont="1" applyBorder="1" applyAlignment="1">
      <alignment horizontal="center" vertical="center" wrapText="1"/>
    </xf>
    <xf numFmtId="0" fontId="1" fillId="0" borderId="102" xfId="0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 wrapText="1"/>
    </xf>
    <xf numFmtId="0" fontId="14" fillId="0" borderId="33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34" xfId="1" applyFont="1" applyBorder="1" applyAlignment="1">
      <alignment horizontal="center" vertical="center" wrapText="1"/>
    </xf>
    <xf numFmtId="0" fontId="14" fillId="0" borderId="103" xfId="1" applyFont="1" applyBorder="1" applyAlignment="1">
      <alignment horizontal="center" vertical="center" wrapText="1"/>
    </xf>
    <xf numFmtId="0" fontId="14" fillId="0" borderId="101" xfId="1" applyFont="1" applyBorder="1" applyAlignment="1">
      <alignment horizontal="center" vertical="center" wrapText="1"/>
    </xf>
    <xf numFmtId="0" fontId="14" fillId="0" borderId="106" xfId="1" applyFont="1" applyBorder="1" applyAlignment="1">
      <alignment horizontal="center" vertical="center" wrapText="1"/>
    </xf>
    <xf numFmtId="0" fontId="14" fillId="0" borderId="204" xfId="1" applyFont="1" applyBorder="1" applyAlignment="1">
      <alignment horizontal="center" vertical="center" wrapText="1"/>
    </xf>
    <xf numFmtId="0" fontId="14" fillId="0" borderId="205" xfId="1" applyFont="1" applyBorder="1" applyAlignment="1">
      <alignment horizontal="center" vertical="center" wrapText="1"/>
    </xf>
    <xf numFmtId="0" fontId="14" fillId="0" borderId="212" xfId="1" applyFont="1" applyBorder="1" applyAlignment="1">
      <alignment horizontal="center" vertical="center" wrapText="1"/>
    </xf>
    <xf numFmtId="0" fontId="14" fillId="0" borderId="170" xfId="1" applyFont="1" applyBorder="1" applyAlignment="1">
      <alignment horizontal="center" vertical="center" wrapText="1"/>
    </xf>
    <xf numFmtId="0" fontId="14" fillId="0" borderId="105" xfId="1" applyFont="1" applyBorder="1" applyAlignment="1">
      <alignment horizontal="center" vertical="center" wrapText="1"/>
    </xf>
    <xf numFmtId="0" fontId="14" fillId="0" borderId="102" xfId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3" fillId="0" borderId="291" xfId="0" applyFont="1" applyBorder="1" applyAlignment="1">
      <alignment horizontal="center" vertical="center" wrapText="1"/>
    </xf>
    <xf numFmtId="0" fontId="0" fillId="0" borderId="246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292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15" fillId="0" borderId="0" xfId="1" applyFont="1" applyBorder="1" applyAlignment="1"/>
    <xf numFmtId="0" fontId="24" fillId="0" borderId="233" xfId="1" applyFont="1" applyBorder="1" applyAlignment="1">
      <alignment horizontal="center" vertical="center" wrapText="1"/>
    </xf>
    <xf numFmtId="0" fontId="24" fillId="0" borderId="259" xfId="1" applyFont="1" applyBorder="1" applyAlignment="1">
      <alignment horizontal="center" vertical="center" wrapText="1"/>
    </xf>
    <xf numFmtId="0" fontId="24" fillId="0" borderId="236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0" fontId="3" fillId="0" borderId="23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32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 wrapText="1"/>
    </xf>
    <xf numFmtId="0" fontId="3" fillId="0" borderId="233" xfId="1" applyFont="1" applyBorder="1" applyAlignment="1">
      <alignment horizontal="center" vertical="center" wrapText="1"/>
    </xf>
    <xf numFmtId="0" fontId="3" fillId="0" borderId="259" xfId="1" applyFont="1" applyBorder="1" applyAlignment="1">
      <alignment horizontal="center" vertical="center" wrapText="1"/>
    </xf>
    <xf numFmtId="0" fontId="3" fillId="0" borderId="228" xfId="1" applyFont="1" applyBorder="1" applyAlignment="1">
      <alignment horizontal="center" vertical="center" wrapText="1"/>
    </xf>
    <xf numFmtId="0" fontId="3" fillId="0" borderId="236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78" xfId="1" applyFont="1" applyBorder="1" applyAlignment="1">
      <alignment horizontal="center" vertical="center" wrapText="1"/>
    </xf>
    <xf numFmtId="49" fontId="3" fillId="0" borderId="226" xfId="1" applyNumberFormat="1" applyFont="1" applyBorder="1" applyAlignment="1">
      <alignment horizontal="center" vertical="center" wrapText="1"/>
    </xf>
    <xf numFmtId="49" fontId="3" fillId="0" borderId="227" xfId="1" applyNumberFormat="1" applyFont="1" applyBorder="1" applyAlignment="1">
      <alignment horizontal="center" vertical="center" wrapText="1"/>
    </xf>
    <xf numFmtId="49" fontId="3" fillId="0" borderId="228" xfId="1" applyNumberFormat="1" applyFont="1" applyBorder="1" applyAlignment="1">
      <alignment horizontal="center" vertical="center" wrapText="1"/>
    </xf>
    <xf numFmtId="49" fontId="3" fillId="0" borderId="229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49" fontId="3" fillId="0" borderId="78" xfId="1" applyNumberFormat="1" applyFont="1" applyBorder="1" applyAlignment="1">
      <alignment horizontal="center" vertical="center" wrapText="1"/>
    </xf>
    <xf numFmtId="0" fontId="3" fillId="0" borderId="230" xfId="1" applyFont="1" applyBorder="1" applyAlignment="1">
      <alignment horizontal="center" vertical="center" wrapText="1"/>
    </xf>
    <xf numFmtId="0" fontId="3" fillId="0" borderId="41" xfId="1" applyFont="1" applyBorder="1" applyAlignment="1">
      <alignment horizontal="center" vertical="center" wrapText="1"/>
    </xf>
    <xf numFmtId="0" fontId="3" fillId="0" borderId="234" xfId="1" applyFont="1" applyBorder="1" applyAlignment="1">
      <alignment horizontal="center" vertical="center" wrapText="1"/>
    </xf>
    <xf numFmtId="0" fontId="3" fillId="0" borderId="23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37" xfId="1" applyFont="1" applyBorder="1" applyAlignment="1">
      <alignment horizontal="center" vertical="center" wrapText="1"/>
    </xf>
    <xf numFmtId="49" fontId="3" fillId="0" borderId="238" xfId="0" applyNumberFormat="1" applyFont="1" applyBorder="1" applyAlignment="1">
      <alignment horizontal="center" vertical="center" wrapText="1"/>
    </xf>
    <xf numFmtId="49" fontId="3" fillId="0" borderId="239" xfId="0" applyNumberFormat="1" applyFont="1" applyBorder="1" applyAlignment="1">
      <alignment horizontal="center" vertical="center" wrapText="1"/>
    </xf>
    <xf numFmtId="49" fontId="3" fillId="0" borderId="240" xfId="0" applyNumberFormat="1" applyFont="1" applyBorder="1" applyAlignment="1">
      <alignment horizontal="center" vertical="center" wrapText="1"/>
    </xf>
    <xf numFmtId="49" fontId="3" fillId="0" borderId="241" xfId="0" applyNumberFormat="1" applyFont="1" applyBorder="1" applyAlignment="1">
      <alignment horizontal="center" vertical="center" wrapText="1"/>
    </xf>
    <xf numFmtId="49" fontId="3" fillId="0" borderId="64" xfId="0" applyNumberFormat="1" applyFont="1" applyBorder="1" applyAlignment="1">
      <alignment horizontal="center" vertical="center" wrapText="1"/>
    </xf>
    <xf numFmtId="49" fontId="3" fillId="0" borderId="242" xfId="0" applyNumberFormat="1" applyFont="1" applyBorder="1" applyAlignment="1">
      <alignment horizontal="center" vertical="center" wrapText="1"/>
    </xf>
    <xf numFmtId="49" fontId="3" fillId="0" borderId="243" xfId="0" applyNumberFormat="1" applyFont="1" applyBorder="1" applyAlignment="1">
      <alignment horizontal="center" vertical="center" wrapText="1"/>
    </xf>
    <xf numFmtId="49" fontId="3" fillId="0" borderId="244" xfId="0" applyNumberFormat="1" applyFont="1" applyBorder="1" applyAlignment="1">
      <alignment horizontal="center" vertical="center" wrapText="1"/>
    </xf>
    <xf numFmtId="49" fontId="3" fillId="0" borderId="245" xfId="0" applyNumberFormat="1" applyFont="1" applyBorder="1" applyAlignment="1">
      <alignment horizontal="center" vertical="center" wrapText="1"/>
    </xf>
    <xf numFmtId="0" fontId="3" fillId="0" borderId="246" xfId="1" applyFont="1" applyBorder="1" applyAlignment="1">
      <alignment horizontal="center" vertical="center" wrapText="1"/>
    </xf>
    <xf numFmtId="0" fontId="3" fillId="0" borderId="165" xfId="1" applyFont="1" applyBorder="1" applyAlignment="1">
      <alignment horizontal="center" vertical="center" wrapText="1"/>
    </xf>
    <xf numFmtId="0" fontId="3" fillId="0" borderId="60" xfId="1" applyFont="1" applyBorder="1" applyAlignment="1">
      <alignment horizontal="center" vertical="center" wrapText="1"/>
    </xf>
    <xf numFmtId="0" fontId="3" fillId="0" borderId="211" xfId="1" applyFont="1" applyBorder="1" applyAlignment="1">
      <alignment horizontal="center" vertical="center" wrapText="1"/>
    </xf>
    <xf numFmtId="0" fontId="3" fillId="0" borderId="247" xfId="1" applyFont="1" applyBorder="1" applyAlignment="1">
      <alignment horizontal="center" vertical="center" wrapText="1"/>
    </xf>
    <xf numFmtId="0" fontId="3" fillId="0" borderId="248" xfId="1" applyFont="1" applyBorder="1" applyAlignment="1">
      <alignment horizontal="center" vertical="center" wrapText="1"/>
    </xf>
    <xf numFmtId="0" fontId="3" fillId="0" borderId="249" xfId="1" applyFont="1" applyBorder="1" applyAlignment="1">
      <alignment horizontal="center" vertical="center" wrapText="1"/>
    </xf>
    <xf numFmtId="0" fontId="3" fillId="0" borderId="250" xfId="1" applyFont="1" applyBorder="1" applyAlignment="1">
      <alignment horizontal="center" vertical="center" wrapText="1"/>
    </xf>
    <xf numFmtId="0" fontId="3" fillId="0" borderId="251" xfId="1" applyFont="1" applyBorder="1" applyAlignment="1">
      <alignment horizontal="center" vertical="center" wrapText="1"/>
    </xf>
    <xf numFmtId="0" fontId="3" fillId="0" borderId="252" xfId="1" applyFont="1" applyBorder="1" applyAlignment="1">
      <alignment horizontal="center" vertical="center" wrapText="1"/>
    </xf>
    <xf numFmtId="0" fontId="3" fillId="0" borderId="65" xfId="1" applyFont="1" applyBorder="1" applyAlignment="1">
      <alignment horizontal="center" vertical="center" wrapText="1"/>
    </xf>
    <xf numFmtId="0" fontId="3" fillId="0" borderId="253" xfId="1" applyFont="1" applyBorder="1" applyAlignment="1">
      <alignment horizontal="center" vertical="center" wrapText="1"/>
    </xf>
    <xf numFmtId="0" fontId="3" fillId="0" borderId="254" xfId="1" applyFont="1" applyBorder="1" applyAlignment="1">
      <alignment horizontal="center" vertical="center" wrapText="1"/>
    </xf>
    <xf numFmtId="0" fontId="3" fillId="0" borderId="255" xfId="1" applyFont="1" applyBorder="1" applyAlignment="1">
      <alignment horizontal="center" vertical="center" wrapText="1"/>
    </xf>
    <xf numFmtId="0" fontId="3" fillId="0" borderId="256" xfId="1" applyFont="1" applyBorder="1" applyAlignment="1">
      <alignment horizontal="center" vertical="center" wrapText="1"/>
    </xf>
    <xf numFmtId="49" fontId="14" fillId="0" borderId="105" xfId="1" applyNumberFormat="1" applyFont="1" applyBorder="1" applyAlignment="1" applyProtection="1">
      <alignment horizontal="center" vertical="center" wrapText="1"/>
      <protection locked="0"/>
    </xf>
    <xf numFmtId="49" fontId="14" fillId="0" borderId="197" xfId="1" applyNumberFormat="1" applyFont="1" applyBorder="1" applyAlignment="1" applyProtection="1">
      <alignment horizontal="center" vertical="center" wrapText="1"/>
      <protection locked="0"/>
    </xf>
    <xf numFmtId="49" fontId="14" fillId="0" borderId="257" xfId="1" applyNumberFormat="1" applyFont="1" applyBorder="1" applyAlignment="1" applyProtection="1">
      <alignment horizontal="center" vertical="center" wrapText="1"/>
      <protection locked="0"/>
    </xf>
    <xf numFmtId="0" fontId="21" fillId="0" borderId="143" xfId="1" applyFont="1" applyFill="1" applyBorder="1" applyAlignment="1">
      <alignment horizontal="center" vertical="center" wrapText="1"/>
    </xf>
    <xf numFmtId="0" fontId="17" fillId="0" borderId="158" xfId="0" applyFont="1" applyFill="1" applyBorder="1" applyAlignment="1">
      <alignment vertical="center" wrapText="1"/>
    </xf>
    <xf numFmtId="0" fontId="17" fillId="0" borderId="112" xfId="0" applyFont="1" applyFill="1" applyBorder="1" applyAlignment="1">
      <alignment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258" xfId="0" applyFont="1" applyBorder="1" applyAlignment="1">
      <alignment horizontal="center" vertical="center" wrapText="1"/>
    </xf>
    <xf numFmtId="0" fontId="14" fillId="0" borderId="198" xfId="0" applyFont="1" applyBorder="1" applyAlignment="1">
      <alignment horizontal="center" vertical="center" wrapText="1"/>
    </xf>
    <xf numFmtId="0" fontId="14" fillId="0" borderId="102" xfId="0" applyFont="1" applyBorder="1" applyAlignment="1">
      <alignment horizontal="center" vertical="center" wrapText="1"/>
    </xf>
    <xf numFmtId="0" fontId="17" fillId="0" borderId="218" xfId="0" applyFont="1" applyFill="1" applyBorder="1" applyAlignment="1">
      <alignment horizontal="center" vertical="center" wrapText="1"/>
    </xf>
    <xf numFmtId="0" fontId="30" fillId="0" borderId="219" xfId="0" applyFont="1" applyFill="1" applyBorder="1" applyAlignment="1">
      <alignment horizontal="center" vertical="center" wrapText="1"/>
    </xf>
    <xf numFmtId="0" fontId="21" fillId="0" borderId="220" xfId="0" applyFont="1" applyFill="1" applyBorder="1" applyAlignment="1">
      <alignment horizontal="center" vertical="center" wrapText="1"/>
    </xf>
    <xf numFmtId="0" fontId="31" fillId="0" borderId="219" xfId="0" applyFont="1" applyFill="1" applyBorder="1" applyAlignment="1">
      <alignment horizontal="center" vertical="center" wrapText="1"/>
    </xf>
    <xf numFmtId="0" fontId="31" fillId="0" borderId="221" xfId="0" applyFont="1" applyFill="1" applyBorder="1" applyAlignment="1">
      <alignment horizontal="center" vertical="center" wrapText="1"/>
    </xf>
    <xf numFmtId="0" fontId="17" fillId="0" borderId="293" xfId="0" applyFont="1" applyFill="1" applyBorder="1" applyAlignment="1">
      <alignment horizontal="center" vertical="center" wrapText="1"/>
    </xf>
    <xf numFmtId="0" fontId="0" fillId="0" borderId="294" xfId="0" applyBorder="1" applyAlignment="1">
      <alignment horizontal="center" vertical="center" wrapText="1"/>
    </xf>
    <xf numFmtId="0" fontId="17" fillId="0" borderId="294" xfId="0" applyFont="1" applyFill="1" applyBorder="1" applyAlignment="1">
      <alignment horizontal="center" vertical="center" wrapText="1"/>
    </xf>
    <xf numFmtId="0" fontId="9" fillId="0" borderId="295" xfId="0" applyFont="1" applyBorder="1" applyAlignment="1">
      <alignment horizontal="center" vertical="center" wrapText="1"/>
    </xf>
    <xf numFmtId="0" fontId="14" fillId="0" borderId="224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29" fillId="0" borderId="219" xfId="0" applyFont="1" applyFill="1" applyBorder="1" applyAlignment="1">
      <alignment horizontal="center" vertical="center" wrapText="1"/>
    </xf>
    <xf numFmtId="0" fontId="29" fillId="0" borderId="22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4" fillId="0" borderId="95" xfId="0" applyFont="1" applyBorder="1" applyAlignment="1">
      <alignment horizontal="center" vertical="center" textRotation="90"/>
    </xf>
    <xf numFmtId="0" fontId="4" fillId="0" borderId="104" xfId="0" applyFont="1" applyBorder="1" applyAlignment="1">
      <alignment horizontal="center" vertical="center" textRotation="90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7" fillId="0" borderId="297" xfId="0" applyFont="1" applyFill="1" applyBorder="1" applyAlignment="1">
      <alignment horizontal="center" vertical="center" wrapText="1"/>
    </xf>
    <xf numFmtId="0" fontId="9" fillId="0" borderId="298" xfId="0" applyFont="1" applyBorder="1" applyAlignment="1">
      <alignment horizontal="center" vertical="center" wrapText="1"/>
    </xf>
    <xf numFmtId="0" fontId="21" fillId="0" borderId="299" xfId="0" applyFont="1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21" fillId="0" borderId="86" xfId="0" applyFont="1" applyBorder="1" applyAlignment="1">
      <alignment horizontal="center" vertical="center" wrapText="1"/>
    </xf>
    <xf numFmtId="0" fontId="9" fillId="0" borderId="30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2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/>
    <xf numFmtId="0" fontId="3" fillId="0" borderId="77" xfId="0" applyFont="1" applyBorder="1" applyAlignment="1">
      <alignment horizontal="center"/>
    </xf>
    <xf numFmtId="0" fontId="3" fillId="0" borderId="76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5" fontId="4" fillId="0" borderId="97" xfId="0" applyNumberFormat="1" applyFont="1" applyFill="1" applyBorder="1" applyAlignment="1" applyProtection="1">
      <alignment horizontal="center" vertical="center" wrapText="1"/>
    </xf>
    <xf numFmtId="165" fontId="4" fillId="0" borderId="93" xfId="0" applyNumberFormat="1" applyFont="1" applyFill="1" applyBorder="1" applyAlignment="1" applyProtection="1">
      <alignment horizontal="center" vertical="center" wrapText="1"/>
    </xf>
    <xf numFmtId="0" fontId="12" fillId="2" borderId="97" xfId="0" applyFont="1" applyFill="1" applyBorder="1" applyAlignment="1">
      <alignment horizontal="center" vertical="center" wrapText="1"/>
    </xf>
    <xf numFmtId="0" fontId="12" fillId="2" borderId="93" xfId="0" applyFont="1" applyFill="1" applyBorder="1" applyAlignment="1">
      <alignment horizontal="center" vertical="center" wrapText="1"/>
    </xf>
    <xf numFmtId="0" fontId="12" fillId="2" borderId="123" xfId="0" applyFont="1" applyFill="1" applyBorder="1" applyAlignment="1">
      <alignment horizontal="center" vertical="center" wrapText="1"/>
    </xf>
    <xf numFmtId="0" fontId="7" fillId="0" borderId="97" xfId="0" applyNumberFormat="1" applyFont="1" applyFill="1" applyBorder="1" applyAlignment="1" applyProtection="1">
      <alignment horizontal="center" vertical="center" wrapText="1"/>
    </xf>
    <xf numFmtId="0" fontId="7" fillId="0" borderId="93" xfId="0" applyNumberFormat="1" applyFont="1" applyFill="1" applyBorder="1" applyAlignment="1" applyProtection="1">
      <alignment horizontal="center" vertical="center" wrapText="1"/>
    </xf>
    <xf numFmtId="0" fontId="7" fillId="0" borderId="165" xfId="0" applyNumberFormat="1" applyFont="1" applyFill="1" applyBorder="1" applyAlignment="1" applyProtection="1">
      <alignment horizontal="center" vertical="center" wrapText="1"/>
    </xf>
    <xf numFmtId="165" fontId="7" fillId="2" borderId="97" xfId="0" applyNumberFormat="1" applyFont="1" applyFill="1" applyBorder="1" applyAlignment="1" applyProtection="1">
      <alignment horizontal="center" vertical="center" wrapText="1"/>
    </xf>
    <xf numFmtId="165" fontId="7" fillId="2" borderId="123" xfId="0" applyNumberFormat="1" applyFont="1" applyFill="1" applyBorder="1" applyAlignment="1" applyProtection="1">
      <alignment horizontal="center" vertical="center" wrapText="1"/>
    </xf>
    <xf numFmtId="170" fontId="4" fillId="0" borderId="303" xfId="0" applyNumberFormat="1" applyFont="1" applyFill="1" applyBorder="1" applyAlignment="1" applyProtection="1">
      <alignment horizontal="center" vertical="center"/>
    </xf>
    <xf numFmtId="170" fontId="4" fillId="0" borderId="93" xfId="0" applyNumberFormat="1" applyFont="1" applyFill="1" applyBorder="1" applyAlignment="1" applyProtection="1">
      <alignment horizontal="center" vertical="center"/>
    </xf>
    <xf numFmtId="0" fontId="4" fillId="2" borderId="260" xfId="0" applyFont="1" applyFill="1" applyBorder="1" applyAlignment="1" applyProtection="1">
      <alignment horizontal="right" vertical="center"/>
    </xf>
    <xf numFmtId="0" fontId="4" fillId="2" borderId="77" xfId="0" applyFont="1" applyFill="1" applyBorder="1" applyAlignment="1" applyProtection="1">
      <alignment horizontal="right" vertical="center"/>
    </xf>
    <xf numFmtId="0" fontId="4" fillId="2" borderId="24" xfId="0" applyFont="1" applyFill="1" applyBorder="1" applyAlignment="1" applyProtection="1">
      <alignment horizontal="right" vertical="center"/>
    </xf>
    <xf numFmtId="0" fontId="4" fillId="2" borderId="302" xfId="0" applyFont="1" applyFill="1" applyBorder="1" applyAlignment="1" applyProtection="1">
      <alignment horizontal="right" vertical="center"/>
    </xf>
    <xf numFmtId="0" fontId="4" fillId="2" borderId="45" xfId="0" applyFont="1" applyFill="1" applyBorder="1" applyAlignment="1" applyProtection="1">
      <alignment horizontal="right" vertical="center"/>
    </xf>
    <xf numFmtId="0" fontId="4" fillId="2" borderId="49" xfId="0" applyFont="1" applyFill="1" applyBorder="1" applyAlignment="1" applyProtection="1">
      <alignment horizontal="right" vertical="center"/>
    </xf>
    <xf numFmtId="166" fontId="4" fillId="2" borderId="261" xfId="0" applyNumberFormat="1" applyFont="1" applyFill="1" applyBorder="1" applyAlignment="1" applyProtection="1">
      <alignment horizontal="center" vertical="center"/>
    </xf>
    <xf numFmtId="165" fontId="1" fillId="2" borderId="181" xfId="0" applyNumberFormat="1" applyFont="1" applyFill="1" applyBorder="1" applyAlignment="1" applyProtection="1">
      <alignment horizontal="center" vertical="center"/>
    </xf>
    <xf numFmtId="0" fontId="0" fillId="0" borderId="304" xfId="0" applyBorder="1" applyAlignment="1">
      <alignment horizontal="center" vertical="center"/>
    </xf>
    <xf numFmtId="165" fontId="7" fillId="2" borderId="213" xfId="0" applyNumberFormat="1" applyFont="1" applyFill="1" applyBorder="1" applyAlignment="1" applyProtection="1">
      <alignment horizontal="center" vertical="center" wrapText="1"/>
    </xf>
    <xf numFmtId="165" fontId="7" fillId="2" borderId="263" xfId="0" applyNumberFormat="1" applyFont="1" applyFill="1" applyBorder="1" applyAlignment="1" applyProtection="1">
      <alignment horizontal="center" vertical="center" wrapText="1"/>
    </xf>
    <xf numFmtId="0" fontId="4" fillId="0" borderId="97" xfId="0" applyNumberFormat="1" applyFont="1" applyFill="1" applyBorder="1" applyAlignment="1" applyProtection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165" fontId="7" fillId="2" borderId="97" xfId="0" applyNumberFormat="1" applyFont="1" applyFill="1" applyBorder="1" applyAlignment="1" applyProtection="1">
      <alignment horizontal="center" vertical="center"/>
    </xf>
    <xf numFmtId="165" fontId="7" fillId="2" borderId="123" xfId="0" applyNumberFormat="1" applyFont="1" applyFill="1" applyBorder="1" applyAlignment="1" applyProtection="1">
      <alignment horizontal="center" vertical="center"/>
    </xf>
    <xf numFmtId="0" fontId="4" fillId="2" borderId="115" xfId="0" applyFont="1" applyFill="1" applyBorder="1" applyAlignment="1">
      <alignment horizontal="center" vertical="top" wrapText="1"/>
    </xf>
    <xf numFmtId="0" fontId="4" fillId="2" borderId="248" xfId="0" applyFont="1" applyFill="1" applyBorder="1" applyAlignment="1">
      <alignment horizontal="center" vertical="top" wrapText="1"/>
    </xf>
    <xf numFmtId="0" fontId="4" fillId="2" borderId="262" xfId="0" applyFont="1" applyFill="1" applyBorder="1" applyAlignment="1">
      <alignment horizontal="center" vertical="top" wrapText="1"/>
    </xf>
    <xf numFmtId="0" fontId="4" fillId="2" borderId="155" xfId="0" applyFont="1" applyFill="1" applyBorder="1" applyAlignment="1">
      <alignment horizontal="center" vertical="top" wrapText="1"/>
    </xf>
    <xf numFmtId="0" fontId="4" fillId="2" borderId="93" xfId="0" applyFont="1" applyFill="1" applyBorder="1" applyAlignment="1">
      <alignment horizontal="center" vertical="top" wrapText="1"/>
    </xf>
    <xf numFmtId="0" fontId="4" fillId="2" borderId="92" xfId="0" applyFont="1" applyFill="1" applyBorder="1" applyAlignment="1">
      <alignment horizontal="center" vertical="top" wrapText="1"/>
    </xf>
    <xf numFmtId="165" fontId="4" fillId="2" borderId="264" xfId="0" applyNumberFormat="1" applyFont="1" applyFill="1" applyBorder="1" applyAlignment="1" applyProtection="1">
      <alignment horizontal="center" vertical="center"/>
    </xf>
    <xf numFmtId="165" fontId="4" fillId="2" borderId="265" xfId="0" applyNumberFormat="1" applyFont="1" applyFill="1" applyBorder="1" applyAlignment="1" applyProtection="1">
      <alignment horizontal="center" vertical="center"/>
    </xf>
    <xf numFmtId="165" fontId="4" fillId="2" borderId="266" xfId="0" applyNumberFormat="1" applyFont="1" applyFill="1" applyBorder="1" applyAlignment="1" applyProtection="1">
      <alignment horizontal="center" vertical="center"/>
    </xf>
    <xf numFmtId="165" fontId="4" fillId="2" borderId="267" xfId="0" applyNumberFormat="1" applyFont="1" applyFill="1" applyBorder="1" applyAlignment="1" applyProtection="1">
      <alignment horizontal="center" vertical="center"/>
    </xf>
    <xf numFmtId="0" fontId="4" fillId="0" borderId="93" xfId="0" applyNumberFormat="1" applyFont="1" applyFill="1" applyBorder="1" applyAlignment="1" applyProtection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165" fontId="7" fillId="2" borderId="93" xfId="0" applyNumberFormat="1" applyFont="1" applyFill="1" applyBorder="1" applyAlignment="1" applyProtection="1">
      <alignment horizontal="center" vertical="center"/>
    </xf>
    <xf numFmtId="165" fontId="7" fillId="2" borderId="79" xfId="0" applyNumberFormat="1" applyFont="1" applyFill="1" applyBorder="1" applyAlignment="1" applyProtection="1">
      <alignment horizontal="center" vertical="center"/>
    </xf>
    <xf numFmtId="165" fontId="4" fillId="2" borderId="97" xfId="0" applyNumberFormat="1" applyFont="1" applyFill="1" applyBorder="1" applyAlignment="1" applyProtection="1">
      <alignment horizontal="center" vertical="center"/>
    </xf>
    <xf numFmtId="165" fontId="4" fillId="2" borderId="93" xfId="0" applyNumberFormat="1" applyFont="1" applyFill="1" applyBorder="1" applyAlignment="1" applyProtection="1">
      <alignment horizontal="center" vertical="center"/>
    </xf>
    <xf numFmtId="165" fontId="4" fillId="2" borderId="123" xfId="0" applyNumberFormat="1" applyFont="1" applyFill="1" applyBorder="1" applyAlignment="1" applyProtection="1">
      <alignment horizontal="center" vertical="center"/>
    </xf>
    <xf numFmtId="0" fontId="4" fillId="2" borderId="26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97" xfId="0" applyNumberFormat="1" applyFont="1" applyFill="1" applyBorder="1" applyAlignment="1" applyProtection="1">
      <alignment horizontal="left" vertical="center"/>
    </xf>
    <xf numFmtId="49" fontId="4" fillId="2" borderId="93" xfId="0" applyNumberFormat="1" applyFont="1" applyFill="1" applyBorder="1" applyAlignment="1" applyProtection="1">
      <alignment horizontal="left" vertical="center"/>
    </xf>
    <xf numFmtId="164" fontId="4" fillId="6" borderId="0" xfId="0" applyNumberFormat="1" applyFont="1" applyFill="1" applyBorder="1" applyAlignment="1" applyProtection="1">
      <alignment vertical="center"/>
    </xf>
    <xf numFmtId="0" fontId="12" fillId="6" borderId="0" xfId="0" applyFont="1" applyFill="1" applyBorder="1" applyAlignment="1">
      <alignment vertical="center"/>
    </xf>
    <xf numFmtId="0" fontId="4" fillId="2" borderId="158" xfId="0" applyFont="1" applyFill="1" applyBorder="1" applyAlignment="1" applyProtection="1">
      <alignment horizontal="right" vertical="center" wrapText="1"/>
    </xf>
    <xf numFmtId="0" fontId="0" fillId="0" borderId="158" xfId="0" applyBorder="1" applyAlignment="1">
      <alignment horizontal="right" vertical="center" wrapText="1"/>
    </xf>
    <xf numFmtId="0" fontId="0" fillId="0" borderId="304" xfId="0" applyBorder="1" applyAlignment="1">
      <alignment horizontal="right" vertical="center" wrapText="1"/>
    </xf>
    <xf numFmtId="0" fontId="4" fillId="0" borderId="188" xfId="0" applyNumberFormat="1" applyFont="1" applyFill="1" applyBorder="1" applyAlignment="1" applyProtection="1">
      <alignment horizontal="center" vertical="center" wrapText="1"/>
    </xf>
    <xf numFmtId="0" fontId="4" fillId="0" borderId="165" xfId="0" applyNumberFormat="1" applyFont="1" applyFill="1" applyBorder="1" applyAlignment="1" applyProtection="1">
      <alignment horizontal="center" vertical="center" wrapText="1"/>
    </xf>
    <xf numFmtId="164" fontId="3" fillId="0" borderId="274" xfId="0" applyNumberFormat="1" applyFont="1" applyFill="1" applyBorder="1" applyAlignment="1" applyProtection="1">
      <alignment horizontal="center" vertical="center"/>
    </xf>
    <xf numFmtId="164" fontId="3" fillId="0" borderId="275" xfId="0" applyNumberFormat="1" applyFont="1" applyFill="1" applyBorder="1" applyAlignment="1" applyProtection="1">
      <alignment horizontal="center" vertical="center"/>
    </xf>
    <xf numFmtId="164" fontId="3" fillId="0" borderId="276" xfId="0" applyNumberFormat="1" applyFont="1" applyFill="1" applyBorder="1" applyAlignment="1" applyProtection="1">
      <alignment horizontal="center" vertical="center"/>
    </xf>
    <xf numFmtId="0" fontId="4" fillId="0" borderId="277" xfId="0" applyNumberFormat="1" applyFont="1" applyFill="1" applyBorder="1" applyAlignment="1" applyProtection="1">
      <alignment horizontal="center" vertical="center" textRotation="90"/>
    </xf>
    <xf numFmtId="164" fontId="4" fillId="0" borderId="67" xfId="0" applyNumberFormat="1" applyFont="1" applyFill="1" applyBorder="1" applyAlignment="1" applyProtection="1">
      <alignment horizontal="center" vertical="center" wrapText="1"/>
    </xf>
    <xf numFmtId="0" fontId="5" fillId="0" borderId="278" xfId="0" applyNumberFormat="1" applyFont="1" applyFill="1" applyBorder="1" applyAlignment="1" applyProtection="1">
      <alignment horizontal="center" vertical="center" wrapText="1"/>
    </xf>
    <xf numFmtId="0" fontId="5" fillId="0" borderId="279" xfId="0" applyNumberFormat="1" applyFont="1" applyFill="1" applyBorder="1" applyAlignment="1" applyProtection="1">
      <alignment horizontal="center" vertical="center" wrapText="1"/>
    </xf>
    <xf numFmtId="0" fontId="5" fillId="0" borderId="280" xfId="0" applyNumberFormat="1" applyFont="1" applyFill="1" applyBorder="1" applyAlignment="1" applyProtection="1">
      <alignment horizontal="center" vertical="center" wrapText="1"/>
    </xf>
    <xf numFmtId="0" fontId="5" fillId="0" borderId="281" xfId="0" applyNumberFormat="1" applyFont="1" applyFill="1" applyBorder="1" applyAlignment="1" applyProtection="1">
      <alignment horizontal="center" vertical="center" wrapText="1"/>
    </xf>
    <xf numFmtId="0" fontId="5" fillId="0" borderId="282" xfId="0" applyNumberFormat="1" applyFont="1" applyFill="1" applyBorder="1" applyAlignment="1" applyProtection="1">
      <alignment horizontal="center" vertical="center" wrapText="1"/>
    </xf>
    <xf numFmtId="0" fontId="5" fillId="0" borderId="254" xfId="0" applyNumberFormat="1" applyFont="1" applyFill="1" applyBorder="1" applyAlignment="1" applyProtection="1">
      <alignment horizontal="center" vertical="center" wrapText="1"/>
    </xf>
    <xf numFmtId="0" fontId="5" fillId="0" borderId="283" xfId="0" applyNumberFormat="1" applyFont="1" applyFill="1" applyBorder="1" applyAlignment="1" applyProtection="1">
      <alignment horizontal="center" vertical="center" wrapText="1"/>
    </xf>
    <xf numFmtId="0" fontId="5" fillId="0" borderId="245" xfId="0" applyNumberFormat="1" applyFont="1" applyFill="1" applyBorder="1" applyAlignment="1" applyProtection="1">
      <alignment horizontal="center" vertical="center" wrapText="1"/>
    </xf>
    <xf numFmtId="164" fontId="4" fillId="0" borderId="269" xfId="0" applyNumberFormat="1" applyFont="1" applyFill="1" applyBorder="1" applyAlignment="1" applyProtection="1">
      <alignment horizontal="center" vertical="center" wrapText="1"/>
    </xf>
    <xf numFmtId="164" fontId="4" fillId="0" borderId="270" xfId="0" applyNumberFormat="1" applyFont="1" applyFill="1" applyBorder="1" applyAlignment="1" applyProtection="1">
      <alignment horizontal="center" vertical="center" wrapText="1"/>
    </xf>
    <xf numFmtId="164" fontId="4" fillId="0" borderId="264" xfId="0" applyNumberFormat="1" applyFont="1" applyFill="1" applyBorder="1" applyAlignment="1" applyProtection="1">
      <alignment horizontal="center" vertical="center" wrapText="1"/>
    </xf>
    <xf numFmtId="164" fontId="4" fillId="0" borderId="271" xfId="0" applyNumberFormat="1" applyFont="1" applyFill="1" applyBorder="1" applyAlignment="1" applyProtection="1">
      <alignment horizontal="center" vertical="center" wrapText="1"/>
    </xf>
    <xf numFmtId="164" fontId="4" fillId="0" borderId="85" xfId="0" applyNumberFormat="1" applyFont="1" applyFill="1" applyBorder="1" applyAlignment="1" applyProtection="1">
      <alignment horizontal="center" vertical="center" wrapText="1"/>
    </xf>
    <xf numFmtId="164" fontId="4" fillId="0" borderId="87" xfId="0" applyNumberFormat="1" applyFont="1" applyFill="1" applyBorder="1" applyAlignment="1" applyProtection="1">
      <alignment horizontal="center" vertical="center" wrapText="1"/>
    </xf>
    <xf numFmtId="0" fontId="6" fillId="0" borderId="272" xfId="0" applyFont="1" applyBorder="1" applyAlignment="1">
      <alignment horizontal="center" vertical="center" wrapText="1"/>
    </xf>
    <xf numFmtId="0" fontId="6" fillId="0" borderId="273" xfId="0" applyFont="1" applyBorder="1" applyAlignment="1">
      <alignment horizontal="center" vertical="center" wrapText="1"/>
    </xf>
    <xf numFmtId="164" fontId="4" fillId="0" borderId="284" xfId="0" applyNumberFormat="1" applyFont="1" applyFill="1" applyBorder="1" applyAlignment="1" applyProtection="1">
      <alignment horizontal="center" vertical="center"/>
    </xf>
    <xf numFmtId="164" fontId="4" fillId="0" borderId="285" xfId="0" applyNumberFormat="1" applyFont="1" applyFill="1" applyBorder="1" applyAlignment="1" applyProtection="1">
      <alignment horizontal="center" vertical="center"/>
    </xf>
    <xf numFmtId="164" fontId="4" fillId="0" borderId="286" xfId="0" applyNumberFormat="1" applyFont="1" applyFill="1" applyBorder="1" applyAlignment="1" applyProtection="1">
      <alignment horizontal="center" vertical="center"/>
    </xf>
    <xf numFmtId="164" fontId="4" fillId="0" borderId="287" xfId="0" applyNumberFormat="1" applyFont="1" applyFill="1" applyBorder="1" applyAlignment="1" applyProtection="1">
      <alignment horizontal="center" vertical="center"/>
    </xf>
    <xf numFmtId="0" fontId="5" fillId="0" borderId="3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Plan Уч(бакал.) д_о 2013_14а" xfId="2"/>
    <cellStyle name="Обычный_Plan_TM_11_12_бакалавр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2"/>
  <sheetViews>
    <sheetView view="pageBreakPreview" topLeftCell="A77" zoomScale="74" zoomScaleNormal="50" zoomScaleSheetLayoutView="74" workbookViewId="0">
      <selection activeCell="A82" sqref="A82"/>
    </sheetView>
  </sheetViews>
  <sheetFormatPr defaultRowHeight="15.75" x14ac:dyDescent="0.2"/>
  <cols>
    <col min="1" max="1" width="9.42578125" style="1" customWidth="1"/>
    <col min="2" max="2" width="41.85546875" style="2" customWidth="1"/>
    <col min="3" max="3" width="5.42578125" style="3" customWidth="1"/>
    <col min="4" max="4" width="5.85546875" style="4" customWidth="1"/>
    <col min="5" max="5" width="5.28515625" style="4" customWidth="1"/>
    <col min="6" max="6" width="5.140625" style="3" customWidth="1"/>
    <col min="7" max="7" width="7.28515625" style="3" customWidth="1"/>
    <col min="8" max="8" width="9.28515625" style="3" customWidth="1"/>
    <col min="9" max="9" width="9.28515625" style="2" customWidth="1"/>
    <col min="10" max="10" width="8.28515625" style="2" customWidth="1"/>
    <col min="11" max="11" width="7.5703125" style="2" customWidth="1"/>
    <col min="12" max="12" width="8.42578125" style="2" customWidth="1"/>
    <col min="13" max="13" width="9.85546875" style="2" customWidth="1"/>
    <col min="14" max="14" width="9.7109375" style="2" customWidth="1"/>
    <col min="15" max="15" width="7.5703125" style="2" customWidth="1"/>
    <col min="16" max="16" width="8.140625" style="2" customWidth="1"/>
    <col min="17" max="17" width="10.7109375" style="2" customWidth="1"/>
    <col min="18" max="24" width="0" style="2" hidden="1" customWidth="1"/>
    <col min="25" max="26" width="0" style="5" hidden="1" customWidth="1"/>
    <col min="27" max="46" width="0" style="2" hidden="1" customWidth="1"/>
    <col min="47" max="16384" width="9.140625" style="2"/>
  </cols>
  <sheetData>
    <row r="1" spans="1:26" s="6" customFormat="1" ht="18.75" x14ac:dyDescent="0.2">
      <c r="A1" s="1078" t="s">
        <v>0</v>
      </c>
      <c r="B1" s="1078"/>
      <c r="C1" s="1078"/>
      <c r="D1" s="1078"/>
      <c r="E1" s="1078"/>
      <c r="F1" s="1078"/>
      <c r="G1" s="1078"/>
      <c r="H1" s="1078"/>
      <c r="I1" s="1078"/>
      <c r="J1" s="1078"/>
      <c r="K1" s="1078"/>
      <c r="L1" s="1078"/>
      <c r="M1" s="1078"/>
      <c r="N1" s="1078"/>
      <c r="O1" s="1078"/>
      <c r="P1" s="1078"/>
      <c r="Q1" s="1078"/>
      <c r="Y1" s="7"/>
      <c r="Z1" s="7"/>
    </row>
    <row r="2" spans="1:26" s="6" customFormat="1" ht="33" customHeight="1" x14ac:dyDescent="0.2">
      <c r="A2" s="1079" t="s">
        <v>1</v>
      </c>
      <c r="B2" s="1080" t="s">
        <v>2</v>
      </c>
      <c r="C2" s="1081" t="s">
        <v>3</v>
      </c>
      <c r="D2" s="1081"/>
      <c r="E2" s="1081"/>
      <c r="F2" s="1081"/>
      <c r="G2" s="1082" t="s">
        <v>4</v>
      </c>
      <c r="H2" s="1080" t="s">
        <v>5</v>
      </c>
      <c r="I2" s="1080"/>
      <c r="J2" s="1080"/>
      <c r="K2" s="1080"/>
      <c r="L2" s="1080"/>
      <c r="M2" s="1080"/>
      <c r="N2" s="1083" t="s">
        <v>6</v>
      </c>
      <c r="O2" s="1083"/>
      <c r="P2" s="1083"/>
      <c r="Q2" s="1083"/>
      <c r="Y2" s="7"/>
      <c r="Z2" s="7"/>
    </row>
    <row r="3" spans="1:26" s="6" customFormat="1" ht="17.25" customHeight="1" x14ac:dyDescent="0.2">
      <c r="A3" s="1079"/>
      <c r="B3" s="1080"/>
      <c r="C3" s="1081"/>
      <c r="D3" s="1081"/>
      <c r="E3" s="1081"/>
      <c r="F3" s="1081"/>
      <c r="G3" s="1082"/>
      <c r="H3" s="1084" t="s">
        <v>7</v>
      </c>
      <c r="I3" s="1085" t="s">
        <v>8</v>
      </c>
      <c r="J3" s="1085"/>
      <c r="K3" s="1085"/>
      <c r="L3" s="1085"/>
      <c r="M3" s="1086" t="s">
        <v>9</v>
      </c>
      <c r="N3" s="1066" t="s">
        <v>10</v>
      </c>
      <c r="O3" s="1066"/>
      <c r="P3" s="1066"/>
      <c r="Q3" s="8" t="s">
        <v>11</v>
      </c>
      <c r="Y3" s="7"/>
      <c r="Z3" s="7"/>
    </row>
    <row r="4" spans="1:26" s="6" customFormat="1" ht="15.75" customHeight="1" x14ac:dyDescent="0.2">
      <c r="A4" s="1079"/>
      <c r="B4" s="1080"/>
      <c r="C4" s="1081"/>
      <c r="D4" s="1081"/>
      <c r="E4" s="1081"/>
      <c r="F4" s="1081"/>
      <c r="G4" s="1082"/>
      <c r="H4" s="1084"/>
      <c r="I4" s="1067" t="s">
        <v>12</v>
      </c>
      <c r="J4" s="1068" t="s">
        <v>13</v>
      </c>
      <c r="K4" s="1068"/>
      <c r="L4" s="1068"/>
      <c r="M4" s="1086"/>
      <c r="N4" s="1069" t="s">
        <v>14</v>
      </c>
      <c r="O4" s="1069"/>
      <c r="P4" s="1069"/>
      <c r="Q4" s="1069"/>
      <c r="R4" s="9"/>
      <c r="S4" s="9"/>
      <c r="Y4" s="7"/>
      <c r="Z4" s="7"/>
    </row>
    <row r="5" spans="1:26" s="6" customFormat="1" ht="12.75" customHeight="1" x14ac:dyDescent="0.2">
      <c r="A5" s="1079"/>
      <c r="B5" s="1080"/>
      <c r="C5" s="1070" t="s">
        <v>15</v>
      </c>
      <c r="D5" s="1071" t="s">
        <v>16</v>
      </c>
      <c r="E5" s="1072" t="s">
        <v>17</v>
      </c>
      <c r="F5" s="1072"/>
      <c r="G5" s="1082"/>
      <c r="H5" s="1084"/>
      <c r="I5" s="1067"/>
      <c r="J5" s="1073" t="s">
        <v>18</v>
      </c>
      <c r="K5" s="1067" t="s">
        <v>19</v>
      </c>
      <c r="L5" s="1067" t="s">
        <v>20</v>
      </c>
      <c r="M5" s="1086"/>
      <c r="N5" s="1069"/>
      <c r="O5" s="1069"/>
      <c r="P5" s="1069"/>
      <c r="Q5" s="1069"/>
      <c r="R5" s="9"/>
      <c r="S5" s="9"/>
      <c r="Y5" s="7"/>
      <c r="Z5" s="7"/>
    </row>
    <row r="6" spans="1:26" s="6" customFormat="1" x14ac:dyDescent="0.2">
      <c r="A6" s="1079"/>
      <c r="B6" s="1080"/>
      <c r="C6" s="1070"/>
      <c r="D6" s="1071"/>
      <c r="E6" s="1072"/>
      <c r="F6" s="1072"/>
      <c r="G6" s="1082"/>
      <c r="H6" s="1084"/>
      <c r="I6" s="1067"/>
      <c r="J6" s="1073"/>
      <c r="K6" s="1067"/>
      <c r="L6" s="1067"/>
      <c r="M6" s="1086"/>
      <c r="N6" s="10">
        <v>1</v>
      </c>
      <c r="O6" s="11" t="s">
        <v>21</v>
      </c>
      <c r="P6" s="12" t="s">
        <v>22</v>
      </c>
      <c r="Q6" s="13">
        <v>3</v>
      </c>
      <c r="Y6" s="7"/>
      <c r="Z6" s="7"/>
    </row>
    <row r="7" spans="1:26" s="6" customFormat="1" ht="44.25" customHeight="1" x14ac:dyDescent="0.2">
      <c r="A7" s="1079"/>
      <c r="B7" s="1080"/>
      <c r="C7" s="1070"/>
      <c r="D7" s="1071"/>
      <c r="E7" s="1074" t="s">
        <v>23</v>
      </c>
      <c r="F7" s="1075" t="s">
        <v>24</v>
      </c>
      <c r="G7" s="1082"/>
      <c r="H7" s="1084"/>
      <c r="I7" s="1067"/>
      <c r="J7" s="1073"/>
      <c r="K7" s="1067"/>
      <c r="L7" s="1067"/>
      <c r="M7" s="1086"/>
      <c r="N7" s="1076" t="s">
        <v>25</v>
      </c>
      <c r="O7" s="1076"/>
      <c r="P7" s="1076"/>
      <c r="Q7" s="1076"/>
      <c r="Y7" s="7"/>
      <c r="Z7" s="7"/>
    </row>
    <row r="8" spans="1:26" s="6" customFormat="1" x14ac:dyDescent="0.2">
      <c r="A8" s="1079"/>
      <c r="B8" s="1080"/>
      <c r="C8" s="1070"/>
      <c r="D8" s="1071"/>
      <c r="E8" s="1074"/>
      <c r="F8" s="1075"/>
      <c r="G8" s="1082"/>
      <c r="H8" s="1084"/>
      <c r="I8" s="1067"/>
      <c r="J8" s="1073"/>
      <c r="K8" s="1067"/>
      <c r="L8" s="1067"/>
      <c r="M8" s="1086"/>
      <c r="N8" s="14">
        <v>15</v>
      </c>
      <c r="O8" s="15">
        <v>9</v>
      </c>
      <c r="P8" s="16">
        <v>9</v>
      </c>
      <c r="Q8" s="17">
        <v>15</v>
      </c>
      <c r="Y8" s="7"/>
      <c r="Z8" s="7"/>
    </row>
    <row r="9" spans="1:26" s="6" customFormat="1" x14ac:dyDescent="0.2">
      <c r="A9" s="18">
        <v>1</v>
      </c>
      <c r="B9" s="19">
        <v>2</v>
      </c>
      <c r="C9" s="20">
        <v>3</v>
      </c>
      <c r="D9" s="21">
        <v>4</v>
      </c>
      <c r="E9" s="21">
        <v>5</v>
      </c>
      <c r="F9" s="22">
        <v>6</v>
      </c>
      <c r="G9" s="23">
        <v>7</v>
      </c>
      <c r="H9" s="24">
        <v>8</v>
      </c>
      <c r="I9" s="21">
        <v>9</v>
      </c>
      <c r="J9" s="21">
        <v>10</v>
      </c>
      <c r="K9" s="21">
        <v>11</v>
      </c>
      <c r="L9" s="21">
        <v>12</v>
      </c>
      <c r="M9" s="25">
        <v>13</v>
      </c>
      <c r="N9" s="20">
        <v>14</v>
      </c>
      <c r="O9" s="21">
        <v>15</v>
      </c>
      <c r="P9" s="22">
        <v>16</v>
      </c>
      <c r="Q9" s="23">
        <v>17</v>
      </c>
      <c r="Y9" s="7"/>
      <c r="Z9" s="7"/>
    </row>
    <row r="10" spans="1:26" s="6" customFormat="1" ht="16.5" customHeight="1" x14ac:dyDescent="0.2">
      <c r="A10" s="1077" t="s">
        <v>26</v>
      </c>
      <c r="B10" s="1077"/>
      <c r="C10" s="1077"/>
      <c r="D10" s="1077"/>
      <c r="E10" s="1077"/>
      <c r="F10" s="1077"/>
      <c r="G10" s="1077"/>
      <c r="H10" s="1077"/>
      <c r="I10" s="1077"/>
      <c r="J10" s="1077"/>
      <c r="K10" s="1077"/>
      <c r="L10" s="1077"/>
      <c r="M10" s="1077"/>
      <c r="N10" s="1077"/>
      <c r="O10" s="1077"/>
      <c r="P10" s="1077"/>
      <c r="Q10" s="1077"/>
      <c r="Y10" s="7"/>
      <c r="Z10" s="7"/>
    </row>
    <row r="11" spans="1:26" s="6" customFormat="1" ht="17.25" customHeight="1" x14ac:dyDescent="0.2">
      <c r="A11" s="1062" t="s">
        <v>27</v>
      </c>
      <c r="B11" s="1062"/>
      <c r="C11" s="1062"/>
      <c r="D11" s="1062"/>
      <c r="E11" s="1062"/>
      <c r="F11" s="1062"/>
      <c r="G11" s="1062"/>
      <c r="H11" s="1062"/>
      <c r="I11" s="1062"/>
      <c r="J11" s="1062"/>
      <c r="K11" s="1062"/>
      <c r="L11" s="1062"/>
      <c r="M11" s="1062"/>
      <c r="N11" s="1062"/>
      <c r="O11" s="1062"/>
      <c r="P11" s="1062"/>
      <c r="Q11" s="1062"/>
      <c r="S11" s="7"/>
      <c r="T11" s="7"/>
      <c r="U11" s="7"/>
      <c r="V11" s="7"/>
      <c r="Y11" s="7"/>
      <c r="Z11" s="7"/>
    </row>
    <row r="12" spans="1:26" s="6" customFormat="1" ht="17.25" customHeight="1" x14ac:dyDescent="0.2">
      <c r="A12" s="1062" t="s">
        <v>28</v>
      </c>
      <c r="B12" s="1062"/>
      <c r="C12" s="1062"/>
      <c r="D12" s="1062"/>
      <c r="E12" s="1062"/>
      <c r="F12" s="1062"/>
      <c r="G12" s="1062"/>
      <c r="H12" s="1062"/>
      <c r="I12" s="1062"/>
      <c r="J12" s="1062"/>
      <c r="K12" s="1062"/>
      <c r="L12" s="1062"/>
      <c r="M12" s="1062"/>
      <c r="N12" s="1062"/>
      <c r="O12" s="1062"/>
      <c r="P12" s="1062"/>
      <c r="Q12" s="1062"/>
      <c r="S12" s="7"/>
      <c r="T12" s="7" t="s">
        <v>29</v>
      </c>
      <c r="U12" s="7" t="s">
        <v>30</v>
      </c>
      <c r="V12" s="7" t="s">
        <v>31</v>
      </c>
      <c r="Y12" s="7"/>
      <c r="Z12" s="7"/>
    </row>
    <row r="13" spans="1:26" s="6" customFormat="1" ht="30.75" customHeight="1" x14ac:dyDescent="0.25">
      <c r="A13" s="27" t="s">
        <v>32</v>
      </c>
      <c r="B13" s="28" t="s">
        <v>33</v>
      </c>
      <c r="C13" s="29"/>
      <c r="D13" s="30"/>
      <c r="E13" s="30"/>
      <c r="F13" s="31"/>
      <c r="G13" s="32">
        <f>G14+G15+G16</f>
        <v>6.5</v>
      </c>
      <c r="H13" s="33">
        <f>G13*30</f>
        <v>195</v>
      </c>
      <c r="I13" s="34">
        <f>I14+I15+I16</f>
        <v>70</v>
      </c>
      <c r="J13" s="34"/>
      <c r="K13" s="34"/>
      <c r="L13" s="34">
        <f>L14+L15+L16</f>
        <v>70</v>
      </c>
      <c r="M13" s="35">
        <f>M14+M15+M16</f>
        <v>125</v>
      </c>
      <c r="N13" s="36"/>
      <c r="O13" s="37"/>
      <c r="P13" s="38"/>
      <c r="Q13" s="39"/>
      <c r="S13" s="7" t="s">
        <v>34</v>
      </c>
      <c r="T13" s="7"/>
      <c r="U13" s="7"/>
      <c r="V13" s="7"/>
      <c r="Y13" s="7"/>
      <c r="Z13" s="7"/>
    </row>
    <row r="14" spans="1:26" s="6" customFormat="1" ht="33" customHeight="1" x14ac:dyDescent="0.25">
      <c r="A14" s="40" t="s">
        <v>35</v>
      </c>
      <c r="B14" s="41" t="s">
        <v>33</v>
      </c>
      <c r="C14" s="42"/>
      <c r="D14" s="43">
        <v>1</v>
      </c>
      <c r="E14" s="44"/>
      <c r="F14" s="45"/>
      <c r="G14" s="46">
        <v>2.5</v>
      </c>
      <c r="H14" s="47">
        <f>G14*30</f>
        <v>75</v>
      </c>
      <c r="I14" s="48">
        <f>SUM(J14:L14)</f>
        <v>30</v>
      </c>
      <c r="J14" s="48"/>
      <c r="K14" s="48"/>
      <c r="L14" s="48">
        <v>30</v>
      </c>
      <c r="M14" s="49">
        <f>H14-I14</f>
        <v>45</v>
      </c>
      <c r="N14" s="50">
        <v>2</v>
      </c>
      <c r="O14" s="51"/>
      <c r="P14" s="52"/>
      <c r="Q14" s="53"/>
      <c r="S14" s="7" t="s">
        <v>36</v>
      </c>
      <c r="T14" s="7"/>
      <c r="U14" s="7"/>
      <c r="V14" s="7">
        <v>1</v>
      </c>
      <c r="Y14" s="7"/>
      <c r="Z14" s="7"/>
    </row>
    <row r="15" spans="1:26" s="6" customFormat="1" ht="32.25" customHeight="1" x14ac:dyDescent="0.25">
      <c r="A15" s="40" t="s">
        <v>37</v>
      </c>
      <c r="B15" s="41" t="s">
        <v>33</v>
      </c>
      <c r="C15" s="54"/>
      <c r="D15" s="55"/>
      <c r="E15" s="55"/>
      <c r="F15" s="56"/>
      <c r="G15" s="46">
        <v>2</v>
      </c>
      <c r="H15" s="47">
        <f>G15*30</f>
        <v>60</v>
      </c>
      <c r="I15" s="48">
        <f>SUM(J15:L15)</f>
        <v>20</v>
      </c>
      <c r="J15" s="57"/>
      <c r="K15" s="57"/>
      <c r="L15" s="57">
        <v>20</v>
      </c>
      <c r="M15" s="49">
        <f>H15-I15</f>
        <v>40</v>
      </c>
      <c r="N15" s="58"/>
      <c r="O15" s="59">
        <v>2</v>
      </c>
      <c r="P15" s="60"/>
      <c r="Q15" s="61"/>
      <c r="S15" s="7" t="s">
        <v>38</v>
      </c>
      <c r="T15" s="7">
        <v>1</v>
      </c>
      <c r="U15" s="7"/>
      <c r="V15" s="7"/>
      <c r="Y15" s="7"/>
      <c r="Z15" s="7"/>
    </row>
    <row r="16" spans="1:26" s="6" customFormat="1" ht="31.5" customHeight="1" x14ac:dyDescent="0.25">
      <c r="A16" s="62" t="s">
        <v>39</v>
      </c>
      <c r="B16" s="63" t="s">
        <v>33</v>
      </c>
      <c r="C16" s="64" t="s">
        <v>22</v>
      </c>
      <c r="D16" s="65"/>
      <c r="E16" s="65"/>
      <c r="F16" s="66"/>
      <c r="G16" s="67">
        <v>2</v>
      </c>
      <c r="H16" s="68">
        <f>G16*30</f>
        <v>60</v>
      </c>
      <c r="I16" s="48">
        <f>SUM(J16:L16)</f>
        <v>20</v>
      </c>
      <c r="J16" s="69"/>
      <c r="K16" s="69"/>
      <c r="L16" s="69">
        <v>20</v>
      </c>
      <c r="M16" s="70">
        <f>H16-I16</f>
        <v>40</v>
      </c>
      <c r="N16" s="71"/>
      <c r="O16" s="72"/>
      <c r="P16" s="73">
        <v>2</v>
      </c>
      <c r="Q16" s="74"/>
      <c r="S16" s="7"/>
      <c r="T16" s="7"/>
      <c r="U16" s="7"/>
      <c r="V16" s="7"/>
      <c r="Y16" s="7"/>
      <c r="Z16" s="7"/>
    </row>
    <row r="17" spans="1:26" s="6" customFormat="1" ht="21.75" customHeight="1" x14ac:dyDescent="0.2">
      <c r="A17" s="26"/>
      <c r="B17" s="75" t="s">
        <v>40</v>
      </c>
      <c r="C17" s="1062"/>
      <c r="D17" s="1062"/>
      <c r="E17" s="1062"/>
      <c r="F17" s="1062"/>
      <c r="G17" s="76">
        <f t="shared" ref="G17:M17" si="0">G13</f>
        <v>6.5</v>
      </c>
      <c r="H17" s="77">
        <f t="shared" si="0"/>
        <v>195</v>
      </c>
      <c r="I17" s="78">
        <f t="shared" si="0"/>
        <v>70</v>
      </c>
      <c r="J17" s="78">
        <f t="shared" si="0"/>
        <v>0</v>
      </c>
      <c r="K17" s="78">
        <f t="shared" si="0"/>
        <v>0</v>
      </c>
      <c r="L17" s="78">
        <f t="shared" si="0"/>
        <v>70</v>
      </c>
      <c r="M17" s="79">
        <f t="shared" si="0"/>
        <v>125</v>
      </c>
      <c r="N17" s="80">
        <f>SUM(N13:N16)</f>
        <v>2</v>
      </c>
      <c r="O17" s="81">
        <f>SUM(O13:O16)</f>
        <v>2</v>
      </c>
      <c r="P17" s="82">
        <f>SUM(P13:P16)</f>
        <v>2</v>
      </c>
      <c r="Q17" s="83">
        <f>SUM(Q13:Q16)</f>
        <v>0</v>
      </c>
      <c r="S17" s="7" t="s">
        <v>41</v>
      </c>
      <c r="T17" s="7"/>
      <c r="U17" s="7"/>
      <c r="V17" s="7"/>
      <c r="Y17" s="7"/>
      <c r="Z17" s="7"/>
    </row>
    <row r="18" spans="1:26" s="6" customFormat="1" ht="21.75" customHeight="1" x14ac:dyDescent="0.2">
      <c r="A18" s="1062" t="s">
        <v>42</v>
      </c>
      <c r="B18" s="1062"/>
      <c r="C18" s="1062"/>
      <c r="D18" s="1062"/>
      <c r="E18" s="1062"/>
      <c r="F18" s="1062"/>
      <c r="G18" s="1062"/>
      <c r="H18" s="1062"/>
      <c r="I18" s="1062"/>
      <c r="J18" s="1062"/>
      <c r="K18" s="1062"/>
      <c r="L18" s="1062"/>
      <c r="M18" s="1062"/>
      <c r="N18" s="1062"/>
      <c r="O18" s="1062"/>
      <c r="P18" s="1062"/>
      <c r="Q18" s="1062"/>
      <c r="S18" s="7" t="s">
        <v>36</v>
      </c>
      <c r="T18" s="7"/>
      <c r="U18" s="7"/>
      <c r="V18" s="7"/>
      <c r="Y18" s="7"/>
      <c r="Z18" s="7"/>
    </row>
    <row r="19" spans="1:26" s="6" customFormat="1" ht="31.5" customHeight="1" x14ac:dyDescent="0.25">
      <c r="A19" s="27" t="s">
        <v>43</v>
      </c>
      <c r="B19" s="84" t="s">
        <v>44</v>
      </c>
      <c r="C19" s="85"/>
      <c r="D19" s="86">
        <v>1</v>
      </c>
      <c r="E19" s="87"/>
      <c r="F19" s="88"/>
      <c r="G19" s="89">
        <v>2.5</v>
      </c>
      <c r="H19" s="42">
        <f>G19*30</f>
        <v>75</v>
      </c>
      <c r="I19" s="90">
        <f>SUM(J19:L19)</f>
        <v>30</v>
      </c>
      <c r="J19" s="51">
        <v>20</v>
      </c>
      <c r="K19" s="91"/>
      <c r="L19" s="91">
        <v>10</v>
      </c>
      <c r="M19" s="92">
        <f>H19-I19</f>
        <v>45</v>
      </c>
      <c r="N19" s="93">
        <v>2</v>
      </c>
      <c r="O19" s="94"/>
      <c r="P19" s="95"/>
      <c r="Q19" s="96"/>
      <c r="S19" s="7" t="s">
        <v>38</v>
      </c>
      <c r="T19" s="7">
        <v>1</v>
      </c>
      <c r="U19" s="7">
        <v>1</v>
      </c>
      <c r="V19" s="7">
        <v>1</v>
      </c>
      <c r="Y19" s="7"/>
      <c r="Z19" s="7"/>
    </row>
    <row r="20" spans="1:26" s="6" customFormat="1" ht="18.75" customHeight="1" x14ac:dyDescent="0.2">
      <c r="A20" s="97" t="s">
        <v>45</v>
      </c>
      <c r="B20" s="98" t="s">
        <v>46</v>
      </c>
      <c r="C20" s="99"/>
      <c r="D20" s="100" t="s">
        <v>21</v>
      </c>
      <c r="E20" s="100"/>
      <c r="F20" s="101"/>
      <c r="G20" s="102">
        <v>2</v>
      </c>
      <c r="H20" s="103">
        <f>G20*30</f>
        <v>60</v>
      </c>
      <c r="I20" s="104">
        <f>SUM(J20:L20)</f>
        <v>20</v>
      </c>
      <c r="J20" s="105">
        <v>14</v>
      </c>
      <c r="K20" s="106"/>
      <c r="L20" s="106">
        <v>6</v>
      </c>
      <c r="M20" s="107">
        <f>H20-I20</f>
        <v>40</v>
      </c>
      <c r="N20" s="108"/>
      <c r="O20" s="109">
        <v>2</v>
      </c>
      <c r="P20" s="110"/>
      <c r="Q20" s="111"/>
      <c r="Y20" s="7"/>
      <c r="Z20" s="7"/>
    </row>
    <row r="21" spans="1:26" s="6" customFormat="1" x14ac:dyDescent="0.25">
      <c r="A21" s="97" t="s">
        <v>47</v>
      </c>
      <c r="B21" s="112" t="s">
        <v>48</v>
      </c>
      <c r="C21" s="99"/>
      <c r="D21" s="100" t="s">
        <v>22</v>
      </c>
      <c r="E21" s="100"/>
      <c r="F21" s="113"/>
      <c r="G21" s="102">
        <v>2</v>
      </c>
      <c r="H21" s="114">
        <f>G21*30</f>
        <v>60</v>
      </c>
      <c r="I21" s="90">
        <f>SUM(J21:L21)</f>
        <v>20</v>
      </c>
      <c r="J21" s="100">
        <v>20</v>
      </c>
      <c r="K21" s="100"/>
      <c r="L21" s="100"/>
      <c r="M21" s="115">
        <f>H21-I21</f>
        <v>40</v>
      </c>
      <c r="N21" s="108"/>
      <c r="O21" s="109"/>
      <c r="P21" s="110">
        <v>2</v>
      </c>
      <c r="Q21" s="111"/>
      <c r="S21" s="6" t="s">
        <v>49</v>
      </c>
      <c r="Y21" s="7"/>
      <c r="Z21" s="7"/>
    </row>
    <row r="22" spans="1:26" s="6" customFormat="1" ht="21.75" customHeight="1" x14ac:dyDescent="0.2">
      <c r="A22" s="26"/>
      <c r="B22" s="116" t="s">
        <v>50</v>
      </c>
      <c r="C22" s="1062"/>
      <c r="D22" s="1062"/>
      <c r="E22" s="1062"/>
      <c r="F22" s="1062"/>
      <c r="G22" s="117">
        <f>SUM(G19:G21)</f>
        <v>6.5</v>
      </c>
      <c r="H22" s="118">
        <f>SUM(H19:H21)</f>
        <v>195</v>
      </c>
      <c r="I22" s="119">
        <f>SUM(I19:I21)</f>
        <v>70</v>
      </c>
      <c r="J22" s="119">
        <f>SUM(J19:J21)</f>
        <v>54</v>
      </c>
      <c r="K22" s="119"/>
      <c r="L22" s="119">
        <f t="shared" ref="L22:Q22" si="1">SUM(L19:L21)</f>
        <v>16</v>
      </c>
      <c r="M22" s="120">
        <f t="shared" si="1"/>
        <v>125</v>
      </c>
      <c r="N22" s="121">
        <f t="shared" si="1"/>
        <v>2</v>
      </c>
      <c r="O22" s="122">
        <f t="shared" si="1"/>
        <v>2</v>
      </c>
      <c r="P22" s="123">
        <f t="shared" si="1"/>
        <v>2</v>
      </c>
      <c r="Q22" s="123">
        <f t="shared" si="1"/>
        <v>0</v>
      </c>
      <c r="Y22" s="7"/>
      <c r="Z22" s="7"/>
    </row>
    <row r="23" spans="1:26" s="6" customFormat="1" ht="21.75" customHeight="1" x14ac:dyDescent="0.2">
      <c r="A23" s="1063" t="s">
        <v>51</v>
      </c>
      <c r="B23" s="1063"/>
      <c r="C23" s="1062"/>
      <c r="D23" s="1062"/>
      <c r="E23" s="1062"/>
      <c r="F23" s="1062"/>
      <c r="G23" s="124">
        <f>G17</f>
        <v>6.5</v>
      </c>
      <c r="H23" s="125">
        <f>H17</f>
        <v>195</v>
      </c>
      <c r="I23" s="126">
        <f>I17</f>
        <v>70</v>
      </c>
      <c r="J23" s="126"/>
      <c r="K23" s="126"/>
      <c r="L23" s="126">
        <f t="shared" ref="L23:Q23" si="2">L17</f>
        <v>70</v>
      </c>
      <c r="M23" s="127">
        <f t="shared" si="2"/>
        <v>125</v>
      </c>
      <c r="N23" s="128">
        <f t="shared" si="2"/>
        <v>2</v>
      </c>
      <c r="O23" s="129">
        <f t="shared" si="2"/>
        <v>2</v>
      </c>
      <c r="P23" s="130">
        <f t="shared" si="2"/>
        <v>2</v>
      </c>
      <c r="Q23" s="131">
        <f t="shared" si="2"/>
        <v>0</v>
      </c>
      <c r="S23" s="7"/>
      <c r="T23" s="7" t="s">
        <v>52</v>
      </c>
      <c r="U23" s="7" t="s">
        <v>30</v>
      </c>
      <c r="V23" s="7" t="s">
        <v>31</v>
      </c>
      <c r="Y23" s="7"/>
      <c r="Z23" s="7"/>
    </row>
    <row r="24" spans="1:26" s="6" customFormat="1" ht="21.75" customHeight="1" x14ac:dyDescent="0.2">
      <c r="A24" s="132"/>
      <c r="B24" s="133" t="s">
        <v>53</v>
      </c>
      <c r="C24" s="134"/>
      <c r="D24" s="135" t="s">
        <v>54</v>
      </c>
      <c r="E24" s="135"/>
      <c r="F24" s="136"/>
      <c r="G24" s="137"/>
      <c r="H24" s="138"/>
      <c r="I24" s="90">
        <f>J24+K24+L24</f>
        <v>0</v>
      </c>
      <c r="J24" s="106"/>
      <c r="K24" s="106"/>
      <c r="L24" s="106"/>
      <c r="M24" s="107"/>
      <c r="N24" s="139" t="s">
        <v>55</v>
      </c>
      <c r="O24" s="140" t="s">
        <v>55</v>
      </c>
      <c r="P24" s="141" t="s">
        <v>55</v>
      </c>
      <c r="Q24" s="142"/>
      <c r="S24" s="143" t="s">
        <v>56</v>
      </c>
      <c r="T24" s="7"/>
      <c r="U24" s="7"/>
      <c r="V24" s="7"/>
      <c r="Y24" s="7"/>
      <c r="Z24" s="7"/>
    </row>
    <row r="25" spans="1:26" s="6" customFormat="1" ht="21.75" customHeight="1" x14ac:dyDescent="0.2">
      <c r="A25" s="1064" t="s">
        <v>57</v>
      </c>
      <c r="B25" s="1064"/>
      <c r="C25" s="1064"/>
      <c r="D25" s="1064"/>
      <c r="E25" s="1064"/>
      <c r="F25" s="1064"/>
      <c r="G25" s="144"/>
      <c r="H25" s="145"/>
      <c r="I25" s="146"/>
      <c r="J25" s="147"/>
      <c r="K25" s="147"/>
      <c r="L25" s="147"/>
      <c r="M25" s="148"/>
      <c r="N25" s="139"/>
      <c r="O25" s="140"/>
      <c r="P25" s="141"/>
      <c r="Q25" s="149"/>
      <c r="S25" s="7" t="s">
        <v>36</v>
      </c>
      <c r="T25" s="7">
        <v>2</v>
      </c>
      <c r="U25" s="7"/>
      <c r="V25" s="7"/>
      <c r="Y25" s="7"/>
      <c r="Z25" s="7"/>
    </row>
    <row r="26" spans="1:26" s="6" customFormat="1" ht="21.75" customHeight="1" x14ac:dyDescent="0.2">
      <c r="A26" s="150"/>
      <c r="B26" s="151"/>
      <c r="C26" s="151"/>
      <c r="D26" s="151"/>
      <c r="E26" s="151"/>
      <c r="F26" s="151"/>
      <c r="G26" s="152"/>
      <c r="H26" s="103"/>
      <c r="I26" s="153"/>
      <c r="J26" s="103"/>
      <c r="K26" s="103"/>
      <c r="L26" s="103"/>
      <c r="M26" s="103"/>
      <c r="N26" s="1065"/>
      <c r="O26" s="1065"/>
      <c r="P26" s="1065"/>
      <c r="Q26" s="1065"/>
      <c r="S26" s="7"/>
      <c r="T26" s="7"/>
      <c r="U26" s="7"/>
      <c r="V26" s="7"/>
      <c r="Y26" s="7"/>
      <c r="Z26" s="7"/>
    </row>
    <row r="27" spans="1:26" s="6" customFormat="1" ht="21.75" customHeight="1" x14ac:dyDescent="0.2">
      <c r="A27" s="150"/>
      <c r="B27" s="151"/>
      <c r="C27" s="151"/>
      <c r="D27" s="151"/>
      <c r="E27" s="151"/>
      <c r="F27" s="151"/>
      <c r="G27" s="152"/>
      <c r="H27" s="103"/>
      <c r="I27" s="153"/>
      <c r="J27" s="103"/>
      <c r="K27" s="103"/>
      <c r="L27" s="103"/>
      <c r="M27" s="103"/>
      <c r="N27" s="1065"/>
      <c r="O27" s="1065"/>
      <c r="P27" s="1065"/>
      <c r="Q27" s="1065"/>
      <c r="S27" s="7"/>
      <c r="T27" s="7"/>
      <c r="U27" s="7"/>
      <c r="V27" s="7"/>
      <c r="Y27" s="7"/>
      <c r="Z27" s="7"/>
    </row>
    <row r="28" spans="1:26" s="6" customFormat="1" ht="21.75" customHeight="1" x14ac:dyDescent="0.2">
      <c r="A28" s="150"/>
      <c r="B28" s="151"/>
      <c r="C28" s="151"/>
      <c r="D28" s="151"/>
      <c r="E28" s="151"/>
      <c r="F28" s="151"/>
      <c r="G28" s="152"/>
      <c r="H28" s="103"/>
      <c r="I28" s="153"/>
      <c r="J28" s="103"/>
      <c r="K28" s="103"/>
      <c r="L28" s="103"/>
      <c r="M28" s="103"/>
      <c r="N28" s="154"/>
      <c r="O28" s="154"/>
      <c r="P28" s="154"/>
      <c r="Q28" s="155"/>
      <c r="S28" s="7"/>
      <c r="T28" s="7"/>
      <c r="U28" s="7"/>
      <c r="V28" s="7"/>
      <c r="Y28" s="7"/>
      <c r="Z28" s="7"/>
    </row>
    <row r="29" spans="1:26" s="6" customFormat="1" ht="21.75" customHeight="1" x14ac:dyDescent="0.2">
      <c r="A29" s="1062" t="s">
        <v>49</v>
      </c>
      <c r="B29" s="1062"/>
      <c r="C29" s="1062"/>
      <c r="D29" s="1062"/>
      <c r="E29" s="1062"/>
      <c r="F29" s="1062"/>
      <c r="G29" s="1062"/>
      <c r="H29" s="1062"/>
      <c r="I29" s="1062"/>
      <c r="J29" s="1062"/>
      <c r="K29" s="1062"/>
      <c r="L29" s="1062"/>
      <c r="M29" s="1062"/>
      <c r="N29" s="1062"/>
      <c r="O29" s="1062"/>
      <c r="P29" s="1062"/>
      <c r="Q29" s="1062"/>
      <c r="S29" s="7" t="s">
        <v>38</v>
      </c>
      <c r="T29" s="7">
        <v>2</v>
      </c>
      <c r="U29" s="7">
        <v>1</v>
      </c>
      <c r="V29" s="7"/>
      <c r="Y29" s="7"/>
      <c r="Z29" s="7"/>
    </row>
    <row r="30" spans="1:26" s="6" customFormat="1" ht="28.5" customHeight="1" x14ac:dyDescent="0.2">
      <c r="A30" s="156" t="s">
        <v>43</v>
      </c>
      <c r="B30" s="157" t="s">
        <v>58</v>
      </c>
      <c r="C30" s="158"/>
      <c r="D30" s="159"/>
      <c r="E30" s="159"/>
      <c r="F30" s="160"/>
      <c r="G30" s="161">
        <f>G31+G32</f>
        <v>3</v>
      </c>
      <c r="H30" s="162">
        <f>H31+H32</f>
        <v>90</v>
      </c>
      <c r="I30" s="163">
        <f>I31+I32</f>
        <v>30</v>
      </c>
      <c r="J30" s="163">
        <f>J31+J32</f>
        <v>20</v>
      </c>
      <c r="K30" s="163"/>
      <c r="L30" s="163">
        <f>L31+L32</f>
        <v>10</v>
      </c>
      <c r="M30" s="164">
        <f>M31+M32</f>
        <v>60</v>
      </c>
      <c r="N30" s="165"/>
      <c r="O30" s="86"/>
      <c r="P30" s="166"/>
      <c r="Q30" s="167"/>
      <c r="S30" s="143" t="s">
        <v>59</v>
      </c>
      <c r="T30" s="7"/>
      <c r="U30" s="7"/>
      <c r="V30" s="7"/>
      <c r="Y30" s="7"/>
      <c r="Z30" s="7"/>
    </row>
    <row r="31" spans="1:26" s="6" customFormat="1" ht="21.75" customHeight="1" x14ac:dyDescent="0.2">
      <c r="A31" s="168" t="s">
        <v>60</v>
      </c>
      <c r="B31" s="169" t="s">
        <v>61</v>
      </c>
      <c r="C31" s="54">
        <v>1</v>
      </c>
      <c r="D31" s="57"/>
      <c r="E31" s="57"/>
      <c r="F31" s="170"/>
      <c r="G31" s="46">
        <v>1.5</v>
      </c>
      <c r="H31" s="171">
        <f>G31*30</f>
        <v>45</v>
      </c>
      <c r="I31" s="104">
        <f>SUM(J31:L31)</f>
        <v>15</v>
      </c>
      <c r="J31" s="59">
        <v>15</v>
      </c>
      <c r="K31" s="57"/>
      <c r="L31" s="57"/>
      <c r="M31" s="49">
        <f>H31-I31</f>
        <v>30</v>
      </c>
      <c r="N31" s="171">
        <v>1</v>
      </c>
      <c r="O31" s="57"/>
      <c r="P31" s="92"/>
      <c r="Q31" s="172"/>
      <c r="S31" s="7" t="s">
        <v>36</v>
      </c>
      <c r="T31" s="7">
        <v>1</v>
      </c>
      <c r="U31" s="7"/>
      <c r="V31" s="7">
        <v>1</v>
      </c>
      <c r="Y31" s="7"/>
      <c r="Z31" s="7"/>
    </row>
    <row r="32" spans="1:26" s="6" customFormat="1" ht="21.75" customHeight="1" x14ac:dyDescent="0.2">
      <c r="A32" s="168" t="s">
        <v>62</v>
      </c>
      <c r="B32" s="173" t="s">
        <v>63</v>
      </c>
      <c r="C32" s="54"/>
      <c r="D32" s="174">
        <v>1</v>
      </c>
      <c r="E32" s="55"/>
      <c r="F32" s="56"/>
      <c r="G32" s="46">
        <v>1.5</v>
      </c>
      <c r="H32" s="171">
        <f>G32*30</f>
        <v>45</v>
      </c>
      <c r="I32" s="104">
        <f>SUM(J32:L32)</f>
        <v>15</v>
      </c>
      <c r="J32" s="57">
        <v>5</v>
      </c>
      <c r="K32" s="57"/>
      <c r="L32" s="57">
        <v>10</v>
      </c>
      <c r="M32" s="49">
        <f>H32-I32</f>
        <v>30</v>
      </c>
      <c r="N32" s="171">
        <v>1</v>
      </c>
      <c r="O32" s="57"/>
      <c r="P32" s="92"/>
      <c r="Q32" s="172"/>
      <c r="S32" s="7" t="s">
        <v>38</v>
      </c>
      <c r="T32" s="7">
        <v>2</v>
      </c>
      <c r="U32" s="7">
        <v>1</v>
      </c>
      <c r="V32" s="7"/>
      <c r="Y32" s="7"/>
      <c r="Z32" s="7"/>
    </row>
    <row r="33" spans="1:26" s="6" customFormat="1" ht="21.75" customHeight="1" x14ac:dyDescent="0.2">
      <c r="A33" s="1062"/>
      <c r="B33" s="1062"/>
      <c r="C33" s="175"/>
      <c r="D33" s="176"/>
      <c r="E33" s="176"/>
      <c r="F33" s="177"/>
      <c r="G33" s="178">
        <f t="shared" ref="G33:M33" si="3">G30</f>
        <v>3</v>
      </c>
      <c r="H33" s="178">
        <f t="shared" si="3"/>
        <v>90</v>
      </c>
      <c r="I33" s="178">
        <f t="shared" si="3"/>
        <v>30</v>
      </c>
      <c r="J33" s="178">
        <f t="shared" si="3"/>
        <v>20</v>
      </c>
      <c r="K33" s="178">
        <f t="shared" si="3"/>
        <v>0</v>
      </c>
      <c r="L33" s="178">
        <f t="shared" si="3"/>
        <v>10</v>
      </c>
      <c r="M33" s="178">
        <f t="shared" si="3"/>
        <v>60</v>
      </c>
      <c r="N33" s="179">
        <f>SUM(N30:N32)</f>
        <v>2</v>
      </c>
      <c r="O33" s="180">
        <f>SUM(O30:O32)</f>
        <v>0</v>
      </c>
      <c r="P33" s="181">
        <f>SUM(P30:P32)</f>
        <v>0</v>
      </c>
      <c r="Q33" s="182">
        <f>SUM(Q30:Q32)</f>
        <v>0</v>
      </c>
      <c r="S33" s="143" t="s">
        <v>64</v>
      </c>
      <c r="T33" s="7"/>
      <c r="U33" s="7"/>
      <c r="V33" s="7"/>
      <c r="Y33" s="7"/>
      <c r="Z33" s="7"/>
    </row>
    <row r="34" spans="1:26" s="6" customFormat="1" ht="19.5" customHeight="1" x14ac:dyDescent="0.2">
      <c r="A34" s="1053" t="s">
        <v>65</v>
      </c>
      <c r="B34" s="1053"/>
      <c r="C34" s="1053"/>
      <c r="D34" s="1053"/>
      <c r="E34" s="1053"/>
      <c r="F34" s="1053"/>
      <c r="G34" s="1053"/>
      <c r="H34" s="1053"/>
      <c r="I34" s="1053"/>
      <c r="J34" s="1053"/>
      <c r="K34" s="1053"/>
      <c r="L34" s="1053"/>
      <c r="M34" s="1053"/>
      <c r="N34" s="1053"/>
      <c r="O34" s="1053"/>
      <c r="P34" s="1053"/>
      <c r="Q34" s="1053"/>
      <c r="S34" s="7" t="s">
        <v>36</v>
      </c>
      <c r="T34" s="7">
        <v>3</v>
      </c>
      <c r="U34" s="7"/>
      <c r="V34" s="7">
        <v>1</v>
      </c>
      <c r="Y34" s="7"/>
      <c r="Z34" s="7"/>
    </row>
    <row r="35" spans="1:26" s="6" customFormat="1" ht="39" customHeight="1" x14ac:dyDescent="0.2">
      <c r="A35" s="183" t="s">
        <v>43</v>
      </c>
      <c r="B35" s="184" t="s">
        <v>66</v>
      </c>
      <c r="C35" s="185"/>
      <c r="D35" s="186"/>
      <c r="E35" s="186"/>
      <c r="F35" s="187"/>
      <c r="G35" s="188">
        <f t="shared" ref="G35:M35" si="4">G36+G37</f>
        <v>3</v>
      </c>
      <c r="H35" s="189">
        <f t="shared" si="4"/>
        <v>90</v>
      </c>
      <c r="I35" s="190">
        <f t="shared" si="4"/>
        <v>37</v>
      </c>
      <c r="J35" s="190">
        <f t="shared" si="4"/>
        <v>25</v>
      </c>
      <c r="K35" s="190">
        <f t="shared" si="4"/>
        <v>0</v>
      </c>
      <c r="L35" s="190">
        <f t="shared" si="4"/>
        <v>12</v>
      </c>
      <c r="M35" s="191">
        <f t="shared" si="4"/>
        <v>53</v>
      </c>
      <c r="N35" s="192"/>
      <c r="O35" s="193"/>
      <c r="P35" s="194"/>
      <c r="Q35" s="195"/>
      <c r="S35" s="7" t="s">
        <v>38</v>
      </c>
      <c r="T35" s="7">
        <v>1</v>
      </c>
      <c r="U35" s="7">
        <v>1</v>
      </c>
      <c r="V35" s="7"/>
      <c r="Y35" s="7"/>
      <c r="Z35" s="7"/>
    </row>
    <row r="36" spans="1:26" s="6" customFormat="1" ht="18" customHeight="1" x14ac:dyDescent="0.2">
      <c r="A36" s="196" t="s">
        <v>67</v>
      </c>
      <c r="B36" s="197" t="s">
        <v>68</v>
      </c>
      <c r="C36" s="42"/>
      <c r="D36" s="43" t="s">
        <v>21</v>
      </c>
      <c r="E36" s="44"/>
      <c r="F36" s="45"/>
      <c r="G36" s="198">
        <v>1</v>
      </c>
      <c r="H36" s="199">
        <f>G36*30</f>
        <v>30</v>
      </c>
      <c r="I36" s="200">
        <v>14</v>
      </c>
      <c r="J36" s="91">
        <v>10</v>
      </c>
      <c r="K36" s="91"/>
      <c r="L36" s="91">
        <v>4</v>
      </c>
      <c r="M36" s="201">
        <f>H36-I36</f>
        <v>16</v>
      </c>
      <c r="N36" s="171"/>
      <c r="O36" s="57">
        <v>1.5</v>
      </c>
      <c r="P36" s="49"/>
      <c r="Q36" s="53"/>
      <c r="Y36" s="7"/>
      <c r="Z36" s="7"/>
    </row>
    <row r="37" spans="1:26" s="6" customFormat="1" ht="33.75" customHeight="1" x14ac:dyDescent="0.2">
      <c r="A37" s="202" t="s">
        <v>69</v>
      </c>
      <c r="B37" s="197" t="s">
        <v>70</v>
      </c>
      <c r="C37" s="203"/>
      <c r="D37" s="106">
        <v>1</v>
      </c>
      <c r="E37" s="204"/>
      <c r="F37" s="204"/>
      <c r="G37" s="205">
        <v>2</v>
      </c>
      <c r="H37" s="99">
        <f>G37*30</f>
        <v>60</v>
      </c>
      <c r="I37" s="106">
        <v>23</v>
      </c>
      <c r="J37" s="106">
        <v>15</v>
      </c>
      <c r="K37" s="106"/>
      <c r="L37" s="106">
        <v>8</v>
      </c>
      <c r="M37" s="107">
        <f>H37-I37</f>
        <v>37</v>
      </c>
      <c r="N37" s="138">
        <v>1.5</v>
      </c>
      <c r="O37" s="106"/>
      <c r="P37" s="206"/>
      <c r="Q37" s="207"/>
      <c r="Y37" s="7"/>
      <c r="Z37" s="7"/>
    </row>
    <row r="38" spans="1:26" s="6" customFormat="1" ht="35.25" customHeight="1" x14ac:dyDescent="0.25">
      <c r="A38" s="208" t="s">
        <v>45</v>
      </c>
      <c r="B38" s="63" t="s">
        <v>71</v>
      </c>
      <c r="C38" s="114">
        <v>1</v>
      </c>
      <c r="D38" s="209"/>
      <c r="E38" s="209"/>
      <c r="F38" s="210"/>
      <c r="G38" s="211">
        <v>3</v>
      </c>
      <c r="H38" s="212">
        <f>G38*30</f>
        <v>90</v>
      </c>
      <c r="I38" s="213">
        <f>SUM(J38:L38)</f>
        <v>30</v>
      </c>
      <c r="J38" s="209">
        <v>20</v>
      </c>
      <c r="K38" s="209"/>
      <c r="L38" s="209">
        <v>10</v>
      </c>
      <c r="M38" s="214">
        <f>H38-I38</f>
        <v>60</v>
      </c>
      <c r="N38" s="99">
        <v>2</v>
      </c>
      <c r="O38" s="100"/>
      <c r="P38" s="210"/>
      <c r="Q38" s="215"/>
      <c r="Y38" s="7"/>
      <c r="Z38" s="7"/>
    </row>
    <row r="39" spans="1:26" s="6" customFormat="1" ht="21.75" customHeight="1" x14ac:dyDescent="0.2">
      <c r="A39" s="1054" t="s">
        <v>72</v>
      </c>
      <c r="B39" s="1054"/>
      <c r="C39" s="216"/>
      <c r="D39" s="147"/>
      <c r="E39" s="217"/>
      <c r="F39" s="218"/>
      <c r="G39" s="219">
        <f>G35+G38+G33</f>
        <v>9</v>
      </c>
      <c r="H39" s="220">
        <f>H35+H38+H33</f>
        <v>270</v>
      </c>
      <c r="I39" s="221">
        <f>I35+I38</f>
        <v>67</v>
      </c>
      <c r="J39" s="221">
        <f>J35+J38+J33</f>
        <v>65</v>
      </c>
      <c r="K39" s="221">
        <f>K35+K38</f>
        <v>0</v>
      </c>
      <c r="L39" s="221">
        <f>L35+L38+L33</f>
        <v>32</v>
      </c>
      <c r="M39" s="222">
        <f>M35+M38+M33</f>
        <v>173</v>
      </c>
      <c r="N39" s="219">
        <f>SUM(N35:N38,N33)</f>
        <v>5.5</v>
      </c>
      <c r="O39" s="219">
        <f>SUM(O35:O38)</f>
        <v>1.5</v>
      </c>
      <c r="P39" s="83"/>
      <c r="Q39" s="223"/>
      <c r="Y39" s="7"/>
      <c r="Z39" s="7"/>
    </row>
    <row r="40" spans="1:26" s="6" customFormat="1" ht="55.5" hidden="1" customHeight="1" x14ac:dyDescent="0.2">
      <c r="A40" s="1055"/>
      <c r="B40" s="1055"/>
      <c r="C40" s="1055"/>
      <c r="D40" s="1055"/>
      <c r="E40" s="1055"/>
      <c r="F40" s="1055"/>
      <c r="G40" s="1055"/>
      <c r="H40" s="1055"/>
      <c r="I40" s="1055"/>
      <c r="J40" s="1055"/>
      <c r="K40" s="1055"/>
      <c r="L40" s="1055"/>
      <c r="M40" s="1055"/>
      <c r="N40" s="1055"/>
      <c r="O40" s="1055"/>
      <c r="P40" s="1055"/>
      <c r="Q40" s="1055"/>
      <c r="Y40" s="7"/>
      <c r="Z40" s="7"/>
    </row>
    <row r="41" spans="1:26" s="6" customFormat="1" ht="18" customHeight="1" x14ac:dyDescent="0.2">
      <c r="A41" s="1056" t="s">
        <v>73</v>
      </c>
      <c r="B41" s="1056"/>
      <c r="C41" s="1056"/>
      <c r="D41" s="1056"/>
      <c r="E41" s="1056"/>
      <c r="F41" s="1056"/>
      <c r="G41" s="1056"/>
      <c r="H41" s="1056"/>
      <c r="I41" s="1056"/>
      <c r="J41" s="1056"/>
      <c r="K41" s="1056"/>
      <c r="L41" s="1056"/>
      <c r="M41" s="1056"/>
      <c r="N41" s="1056"/>
      <c r="O41" s="1056"/>
      <c r="P41" s="1056"/>
      <c r="Q41" s="1056"/>
      <c r="Y41" s="7"/>
      <c r="Z41" s="7"/>
    </row>
    <row r="42" spans="1:26" s="6" customFormat="1" ht="18" customHeight="1" x14ac:dyDescent="0.2">
      <c r="A42" s="1057" t="s">
        <v>74</v>
      </c>
      <c r="B42" s="1057"/>
      <c r="C42" s="1057"/>
      <c r="D42" s="1057"/>
      <c r="E42" s="1057"/>
      <c r="F42" s="1057"/>
      <c r="G42" s="1057"/>
      <c r="H42" s="1057"/>
      <c r="I42" s="1057"/>
      <c r="J42" s="1057"/>
      <c r="K42" s="1057"/>
      <c r="L42" s="1057"/>
      <c r="M42" s="1057"/>
      <c r="N42" s="1057"/>
      <c r="O42" s="1057"/>
      <c r="P42" s="1057"/>
      <c r="Q42" s="1057"/>
      <c r="Y42" s="7"/>
      <c r="Z42" s="7"/>
    </row>
    <row r="43" spans="1:26" s="6" customFormat="1" ht="18" customHeight="1" x14ac:dyDescent="0.2">
      <c r="A43" s="1058" t="s">
        <v>75</v>
      </c>
      <c r="B43" s="1058"/>
      <c r="C43" s="1058"/>
      <c r="D43" s="1058"/>
      <c r="E43" s="1058"/>
      <c r="F43" s="1058"/>
      <c r="G43" s="1058"/>
      <c r="H43" s="1058"/>
      <c r="I43" s="1058"/>
      <c r="J43" s="1058"/>
      <c r="K43" s="1058"/>
      <c r="L43" s="1058"/>
      <c r="M43" s="1058"/>
      <c r="N43" s="1058"/>
      <c r="O43" s="1058"/>
      <c r="P43" s="1058"/>
      <c r="Q43" s="1058"/>
      <c r="Y43" s="7"/>
      <c r="Z43" s="7"/>
    </row>
    <row r="44" spans="1:26" s="235" customFormat="1" ht="32.25" customHeight="1" x14ac:dyDescent="0.2">
      <c r="A44" s="224" t="s">
        <v>76</v>
      </c>
      <c r="B44" s="225" t="s">
        <v>77</v>
      </c>
      <c r="C44" s="226"/>
      <c r="D44" s="227"/>
      <c r="E44" s="227"/>
      <c r="F44" s="228"/>
      <c r="G44" s="229">
        <f t="shared" ref="G44:M44" si="5">G45+G46+G47+G48</f>
        <v>14</v>
      </c>
      <c r="H44" s="230">
        <f t="shared" si="5"/>
        <v>420</v>
      </c>
      <c r="I44" s="231">
        <f t="shared" si="5"/>
        <v>159</v>
      </c>
      <c r="J44" s="231">
        <f t="shared" si="5"/>
        <v>63</v>
      </c>
      <c r="K44" s="231">
        <f t="shared" si="5"/>
        <v>63</v>
      </c>
      <c r="L44" s="231">
        <f t="shared" si="5"/>
        <v>33</v>
      </c>
      <c r="M44" s="232">
        <f t="shared" si="5"/>
        <v>261</v>
      </c>
      <c r="N44" s="233"/>
      <c r="O44" s="227"/>
      <c r="P44" s="228"/>
      <c r="Q44" s="234"/>
      <c r="S44" s="235" t="s">
        <v>75</v>
      </c>
      <c r="Y44" s="236"/>
      <c r="Z44" s="236"/>
    </row>
    <row r="45" spans="1:26" s="235" customFormat="1" ht="33" customHeight="1" x14ac:dyDescent="0.2">
      <c r="A45" s="237" t="s">
        <v>78</v>
      </c>
      <c r="B45" s="238" t="s">
        <v>79</v>
      </c>
      <c r="C45" s="171">
        <v>1</v>
      </c>
      <c r="D45" s="57"/>
      <c r="E45" s="57"/>
      <c r="F45" s="239"/>
      <c r="G45" s="46">
        <f>H45/30</f>
        <v>6</v>
      </c>
      <c r="H45" s="54">
        <v>180</v>
      </c>
      <c r="I45" s="104">
        <v>60</v>
      </c>
      <c r="J45" s="59">
        <v>30</v>
      </c>
      <c r="K45" s="57">
        <v>15</v>
      </c>
      <c r="L45" s="57">
        <v>15</v>
      </c>
      <c r="M45" s="49">
        <f>H45-I45</f>
        <v>120</v>
      </c>
      <c r="N45" s="54">
        <v>4</v>
      </c>
      <c r="O45" s="57"/>
      <c r="P45" s="49"/>
      <c r="Q45" s="61"/>
      <c r="S45" s="7"/>
      <c r="T45" s="7" t="s">
        <v>80</v>
      </c>
      <c r="U45" s="7" t="s">
        <v>81</v>
      </c>
      <c r="V45" s="7" t="s">
        <v>82</v>
      </c>
      <c r="Y45" s="236"/>
      <c r="Z45" s="236"/>
    </row>
    <row r="46" spans="1:26" s="235" customFormat="1" ht="30" customHeight="1" x14ac:dyDescent="0.2">
      <c r="A46" s="237" t="s">
        <v>83</v>
      </c>
      <c r="B46" s="238" t="s">
        <v>84</v>
      </c>
      <c r="C46" s="171"/>
      <c r="D46" s="57"/>
      <c r="E46" s="57"/>
      <c r="F46" s="239">
        <v>2</v>
      </c>
      <c r="G46" s="46">
        <f>H46/30</f>
        <v>1</v>
      </c>
      <c r="H46" s="240">
        <v>30</v>
      </c>
      <c r="I46" s="241">
        <v>18</v>
      </c>
      <c r="J46" s="241"/>
      <c r="K46" s="241"/>
      <c r="L46" s="241">
        <v>18</v>
      </c>
      <c r="M46" s="49">
        <f>H46-I46</f>
        <v>12</v>
      </c>
      <c r="N46" s="54"/>
      <c r="O46" s="57">
        <v>2</v>
      </c>
      <c r="P46" s="49"/>
      <c r="Q46" s="61"/>
      <c r="S46" s="143" t="s">
        <v>56</v>
      </c>
      <c r="T46" s="7"/>
      <c r="U46" s="7"/>
      <c r="V46" s="7"/>
      <c r="Y46" s="236"/>
      <c r="Z46" s="236"/>
    </row>
    <row r="47" spans="1:26" s="235" customFormat="1" ht="35.25" customHeight="1" x14ac:dyDescent="0.2">
      <c r="A47" s="237" t="s">
        <v>85</v>
      </c>
      <c r="B47" s="238" t="s">
        <v>86</v>
      </c>
      <c r="C47" s="171">
        <v>1</v>
      </c>
      <c r="D47" s="57"/>
      <c r="E47" s="57"/>
      <c r="F47" s="239"/>
      <c r="G47" s="46">
        <f>H47/30</f>
        <v>4</v>
      </c>
      <c r="H47" s="54">
        <v>120</v>
      </c>
      <c r="I47" s="104">
        <f>J47+K47+L47</f>
        <v>45</v>
      </c>
      <c r="J47" s="59">
        <v>15</v>
      </c>
      <c r="K47" s="57">
        <v>30</v>
      </c>
      <c r="L47" s="57"/>
      <c r="M47" s="49">
        <f>H47-I47</f>
        <v>75</v>
      </c>
      <c r="N47" s="54">
        <v>3</v>
      </c>
      <c r="O47" s="57"/>
      <c r="P47" s="49"/>
      <c r="Q47" s="61"/>
      <c r="S47" s="7" t="s">
        <v>36</v>
      </c>
      <c r="T47" s="7">
        <v>2</v>
      </c>
      <c r="U47" s="7">
        <v>1</v>
      </c>
      <c r="V47" s="7">
        <v>1</v>
      </c>
      <c r="Y47" s="236"/>
      <c r="Z47" s="236"/>
    </row>
    <row r="48" spans="1:26" s="235" customFormat="1" ht="18" customHeight="1" x14ac:dyDescent="0.2">
      <c r="A48" s="237" t="s">
        <v>87</v>
      </c>
      <c r="B48" s="238" t="s">
        <v>88</v>
      </c>
      <c r="C48" s="171" t="s">
        <v>22</v>
      </c>
      <c r="D48" s="57"/>
      <c r="E48" s="57"/>
      <c r="F48" s="239"/>
      <c r="G48" s="46">
        <f>H48/30</f>
        <v>3</v>
      </c>
      <c r="H48" s="54">
        <v>90</v>
      </c>
      <c r="I48" s="104">
        <v>36</v>
      </c>
      <c r="J48" s="59">
        <v>18</v>
      </c>
      <c r="K48" s="57">
        <v>18</v>
      </c>
      <c r="L48" s="57"/>
      <c r="M48" s="49">
        <f>H48-I48</f>
        <v>54</v>
      </c>
      <c r="N48" s="54"/>
      <c r="O48" s="57"/>
      <c r="P48" s="49">
        <v>4</v>
      </c>
      <c r="Q48" s="61"/>
      <c r="S48" s="7" t="s">
        <v>38</v>
      </c>
      <c r="T48" s="7">
        <v>1</v>
      </c>
      <c r="U48" s="7">
        <v>3</v>
      </c>
      <c r="V48" s="7">
        <v>3</v>
      </c>
      <c r="Y48" s="236"/>
      <c r="Z48" s="236"/>
    </row>
    <row r="49" spans="1:26" s="235" customFormat="1" ht="30" customHeight="1" x14ac:dyDescent="0.2">
      <c r="A49" s="242" t="s">
        <v>89</v>
      </c>
      <c r="B49" s="243" t="s">
        <v>90</v>
      </c>
      <c r="C49" s="171"/>
      <c r="D49" s="57"/>
      <c r="E49" s="57"/>
      <c r="F49" s="239"/>
      <c r="G49" s="244">
        <f>G50+G51+G52</f>
        <v>15</v>
      </c>
      <c r="H49" s="245">
        <f>H50+H51+H52</f>
        <v>450</v>
      </c>
      <c r="I49" s="246">
        <f>I50+I51+I52</f>
        <v>159</v>
      </c>
      <c r="J49" s="246">
        <f>J50+J51+J52</f>
        <v>75</v>
      </c>
      <c r="K49" s="246">
        <f>K50+K51+K52</f>
        <v>69</v>
      </c>
      <c r="L49" s="59"/>
      <c r="M49" s="247">
        <f>M50+M51+M52</f>
        <v>291</v>
      </c>
      <c r="N49" s="54"/>
      <c r="O49" s="57"/>
      <c r="P49" s="49"/>
      <c r="Q49" s="61"/>
      <c r="Y49" s="236"/>
      <c r="Z49" s="236"/>
    </row>
    <row r="50" spans="1:26" s="235" customFormat="1" ht="15.75" customHeight="1" x14ac:dyDescent="0.2">
      <c r="A50" s="237" t="s">
        <v>91</v>
      </c>
      <c r="B50" s="238" t="s">
        <v>92</v>
      </c>
      <c r="C50" s="171"/>
      <c r="D50" s="57">
        <v>1</v>
      </c>
      <c r="E50" s="57"/>
      <c r="F50" s="248"/>
      <c r="G50" s="46">
        <f>H50/30</f>
        <v>6</v>
      </c>
      <c r="H50" s="54">
        <v>180</v>
      </c>
      <c r="I50" s="104">
        <v>60</v>
      </c>
      <c r="J50" s="59">
        <v>30</v>
      </c>
      <c r="K50" s="57">
        <v>15</v>
      </c>
      <c r="L50" s="57">
        <v>15</v>
      </c>
      <c r="M50" s="49">
        <f>H50-I50</f>
        <v>120</v>
      </c>
      <c r="N50" s="54">
        <v>4</v>
      </c>
      <c r="O50" s="57"/>
      <c r="P50" s="49"/>
      <c r="Q50" s="172"/>
      <c r="S50" s="7"/>
      <c r="T50" s="7" t="s">
        <v>80</v>
      </c>
      <c r="U50" s="7" t="s">
        <v>81</v>
      </c>
      <c r="V50" s="7" t="s">
        <v>82</v>
      </c>
      <c r="Y50" s="236"/>
      <c r="Z50" s="236"/>
    </row>
    <row r="51" spans="1:26" s="235" customFormat="1" ht="18" customHeight="1" x14ac:dyDescent="0.2">
      <c r="A51" s="237" t="s">
        <v>93</v>
      </c>
      <c r="B51" s="238" t="s">
        <v>94</v>
      </c>
      <c r="C51" s="171"/>
      <c r="D51" s="57" t="s">
        <v>22</v>
      </c>
      <c r="E51" s="57"/>
      <c r="F51" s="248"/>
      <c r="G51" s="46">
        <f>H51/30</f>
        <v>5</v>
      </c>
      <c r="H51" s="54">
        <v>150</v>
      </c>
      <c r="I51" s="104">
        <v>54</v>
      </c>
      <c r="J51" s="59">
        <v>27</v>
      </c>
      <c r="K51" s="57">
        <v>27</v>
      </c>
      <c r="L51" s="57"/>
      <c r="M51" s="49">
        <f>H51-I51</f>
        <v>96</v>
      </c>
      <c r="N51" s="54"/>
      <c r="O51" s="57"/>
      <c r="P51" s="49">
        <v>6</v>
      </c>
      <c r="Q51" s="61"/>
      <c r="S51" s="143" t="s">
        <v>95</v>
      </c>
      <c r="T51" s="7"/>
      <c r="U51" s="7"/>
      <c r="V51" s="7"/>
      <c r="Y51" s="236"/>
      <c r="Z51" s="236"/>
    </row>
    <row r="52" spans="1:26" s="235" customFormat="1" ht="30" customHeight="1" x14ac:dyDescent="0.2">
      <c r="A52" s="242" t="s">
        <v>96</v>
      </c>
      <c r="B52" s="238" t="s">
        <v>97</v>
      </c>
      <c r="C52" s="171"/>
      <c r="D52" s="57" t="s">
        <v>21</v>
      </c>
      <c r="E52" s="57"/>
      <c r="F52" s="239"/>
      <c r="G52" s="46">
        <v>4</v>
      </c>
      <c r="H52" s="54">
        <v>120</v>
      </c>
      <c r="I52" s="104">
        <v>45</v>
      </c>
      <c r="J52" s="59">
        <v>18</v>
      </c>
      <c r="K52" s="57">
        <v>27</v>
      </c>
      <c r="L52" s="57"/>
      <c r="M52" s="49">
        <f>H52-I52</f>
        <v>75</v>
      </c>
      <c r="N52" s="54"/>
      <c r="O52" s="57">
        <v>5</v>
      </c>
      <c r="P52" s="49"/>
      <c r="Q52" s="61"/>
      <c r="S52" s="7" t="s">
        <v>36</v>
      </c>
      <c r="T52" s="7">
        <f>T47+T25+T14</f>
        <v>4</v>
      </c>
      <c r="U52" s="7">
        <f>U47+U25+U14</f>
        <v>1</v>
      </c>
      <c r="V52" s="7">
        <f>V47+V25+V14</f>
        <v>2</v>
      </c>
      <c r="Y52" s="236"/>
      <c r="Z52" s="236"/>
    </row>
    <row r="53" spans="1:26" s="256" customFormat="1" ht="33" customHeight="1" x14ac:dyDescent="0.25">
      <c r="A53" s="237" t="s">
        <v>98</v>
      </c>
      <c r="B53" s="249" t="s">
        <v>99</v>
      </c>
      <c r="C53" s="250" t="s">
        <v>21</v>
      </c>
      <c r="D53" s="57"/>
      <c r="E53" s="57"/>
      <c r="F53" s="239"/>
      <c r="G53" s="244">
        <v>3.5</v>
      </c>
      <c r="H53" s="251">
        <f>G53*30</f>
        <v>105</v>
      </c>
      <c r="I53" s="252">
        <f>J53+L53</f>
        <v>36</v>
      </c>
      <c r="J53" s="253">
        <v>18</v>
      </c>
      <c r="K53" s="254"/>
      <c r="L53" s="254">
        <v>18</v>
      </c>
      <c r="M53" s="255">
        <f>H53-I53</f>
        <v>69</v>
      </c>
      <c r="N53" s="54"/>
      <c r="O53" s="57">
        <v>4</v>
      </c>
      <c r="P53" s="49"/>
      <c r="Q53" s="61"/>
      <c r="S53" s="7" t="s">
        <v>38</v>
      </c>
      <c r="T53" s="7">
        <f>T48+T29+T15</f>
        <v>4</v>
      </c>
      <c r="U53" s="7">
        <f>U48+U29+U15</f>
        <v>4</v>
      </c>
      <c r="V53" s="7">
        <f>V48+V29+V15</f>
        <v>3</v>
      </c>
      <c r="W53" s="256">
        <v>1</v>
      </c>
      <c r="Y53" s="257"/>
      <c r="Z53" s="257"/>
    </row>
    <row r="54" spans="1:26" s="6" customFormat="1" ht="18" customHeight="1" x14ac:dyDescent="0.2">
      <c r="A54" s="258"/>
      <c r="B54" s="259" t="s">
        <v>100</v>
      </c>
      <c r="C54" s="260"/>
      <c r="D54" s="260"/>
      <c r="E54" s="260"/>
      <c r="F54" s="261"/>
      <c r="G54" s="262">
        <f t="shared" ref="G54:M54" si="6">G44+G49+G53</f>
        <v>32.5</v>
      </c>
      <c r="H54" s="263">
        <f t="shared" si="6"/>
        <v>975</v>
      </c>
      <c r="I54" s="264">
        <f t="shared" si="6"/>
        <v>354</v>
      </c>
      <c r="J54" s="264">
        <f t="shared" si="6"/>
        <v>156</v>
      </c>
      <c r="K54" s="264">
        <f t="shared" si="6"/>
        <v>132</v>
      </c>
      <c r="L54" s="264">
        <f t="shared" si="6"/>
        <v>51</v>
      </c>
      <c r="M54" s="265">
        <f t="shared" si="6"/>
        <v>621</v>
      </c>
      <c r="N54" s="266">
        <f>SUM(N44:N53)</f>
        <v>11</v>
      </c>
      <c r="O54" s="266">
        <f>SUM(O44:O53)</f>
        <v>11</v>
      </c>
      <c r="P54" s="267">
        <f>SUM(P44:P53)</f>
        <v>10</v>
      </c>
      <c r="Q54" s="268"/>
      <c r="S54" s="6">
        <f>30*G54</f>
        <v>975</v>
      </c>
      <c r="Y54" s="7"/>
      <c r="Z54" s="7"/>
    </row>
    <row r="55" spans="1:26" s="6" customFormat="1" ht="11.25" customHeight="1" x14ac:dyDescent="0.2">
      <c r="A55" s="1059" t="s">
        <v>101</v>
      </c>
      <c r="B55" s="1059"/>
      <c r="C55" s="1059"/>
      <c r="D55" s="1059"/>
      <c r="E55" s="1059"/>
      <c r="F55" s="1059"/>
      <c r="G55" s="1059"/>
      <c r="H55" s="1059"/>
      <c r="I55" s="1059"/>
      <c r="J55" s="1059"/>
      <c r="K55" s="1059"/>
      <c r="L55" s="1059"/>
      <c r="M55" s="1059"/>
      <c r="N55" s="1059"/>
      <c r="O55" s="1059"/>
      <c r="P55" s="1059"/>
      <c r="Q55" s="1059"/>
      <c r="S55" s="7"/>
      <c r="T55" s="7" t="s">
        <v>80</v>
      </c>
      <c r="U55" s="7" t="s">
        <v>81</v>
      </c>
      <c r="V55" s="7" t="s">
        <v>82</v>
      </c>
      <c r="Y55" s="7"/>
      <c r="Z55" s="7"/>
    </row>
    <row r="56" spans="1:26" s="6" customFormat="1" ht="12.75" customHeight="1" x14ac:dyDescent="0.2">
      <c r="A56" s="1060" t="s">
        <v>102</v>
      </c>
      <c r="B56" s="1060"/>
      <c r="C56" s="1060"/>
      <c r="D56" s="1060"/>
      <c r="E56" s="1060"/>
      <c r="F56" s="1060"/>
      <c r="G56" s="1060"/>
      <c r="H56" s="1060"/>
      <c r="I56" s="1060"/>
      <c r="J56" s="1060"/>
      <c r="K56" s="1060"/>
      <c r="L56" s="1060"/>
      <c r="M56" s="1060"/>
      <c r="N56" s="1060"/>
      <c r="O56" s="1060"/>
      <c r="P56" s="1060"/>
      <c r="Q56" s="1060"/>
      <c r="S56" s="143" t="s">
        <v>103</v>
      </c>
      <c r="T56" s="7"/>
      <c r="U56" s="7"/>
      <c r="V56" s="7"/>
      <c r="Y56" s="7"/>
      <c r="Z56" s="7"/>
    </row>
    <row r="57" spans="1:26" s="6" customFormat="1" ht="30.75" customHeight="1" x14ac:dyDescent="0.2">
      <c r="A57" s="269" t="s">
        <v>104</v>
      </c>
      <c r="B57" s="270" t="s">
        <v>105</v>
      </c>
      <c r="C57" s="271"/>
      <c r="D57" s="86" t="s">
        <v>21</v>
      </c>
      <c r="E57" s="272"/>
      <c r="F57" s="273"/>
      <c r="G57" s="274">
        <f>H57/30</f>
        <v>3</v>
      </c>
      <c r="H57" s="271">
        <v>90</v>
      </c>
      <c r="I57" s="275">
        <v>30</v>
      </c>
      <c r="J57" s="276">
        <v>20</v>
      </c>
      <c r="K57" s="272"/>
      <c r="L57" s="272">
        <v>10</v>
      </c>
      <c r="M57" s="277">
        <f>H57-I57</f>
        <v>60</v>
      </c>
      <c r="N57" s="271"/>
      <c r="O57" s="278">
        <v>3</v>
      </c>
      <c r="P57" s="279"/>
      <c r="Q57" s="280"/>
      <c r="S57" s="7" t="s">
        <v>36</v>
      </c>
      <c r="T57" s="7">
        <f>T47+T25+T18</f>
        <v>4</v>
      </c>
      <c r="U57" s="7">
        <f>U47+U25+U18</f>
        <v>1</v>
      </c>
      <c r="V57" s="7">
        <f>V47+V25+V18</f>
        <v>1</v>
      </c>
      <c r="Y57" s="7"/>
      <c r="Z57" s="7"/>
    </row>
    <row r="58" spans="1:26" s="6" customFormat="1" ht="18" customHeight="1" x14ac:dyDescent="0.2">
      <c r="A58" s="281" t="s">
        <v>106</v>
      </c>
      <c r="B58" s="282" t="s">
        <v>107</v>
      </c>
      <c r="C58" s="283"/>
      <c r="D58" s="106" t="s">
        <v>22</v>
      </c>
      <c r="E58" s="284"/>
      <c r="F58" s="285"/>
      <c r="G58" s="286">
        <f>H58/30</f>
        <v>3</v>
      </c>
      <c r="H58" s="284">
        <v>90</v>
      </c>
      <c r="I58" s="287">
        <v>30</v>
      </c>
      <c r="J58" s="288">
        <v>20</v>
      </c>
      <c r="K58" s="284"/>
      <c r="L58" s="284">
        <v>10</v>
      </c>
      <c r="M58" s="289">
        <v>60</v>
      </c>
      <c r="N58" s="290"/>
      <c r="O58" s="291"/>
      <c r="P58" s="292">
        <v>3</v>
      </c>
      <c r="Q58" s="293"/>
      <c r="S58" s="7" t="s">
        <v>38</v>
      </c>
      <c r="T58" s="7">
        <f>T48+T29+T19</f>
        <v>4</v>
      </c>
      <c r="U58" s="7">
        <f>U48+U29+U19</f>
        <v>5</v>
      </c>
      <c r="V58" s="7">
        <f>V48+V29+V19</f>
        <v>4</v>
      </c>
      <c r="W58" s="6">
        <v>1</v>
      </c>
      <c r="Y58" s="7"/>
      <c r="Z58" s="7"/>
    </row>
    <row r="59" spans="1:26" s="6" customFormat="1" ht="17.25" customHeight="1" x14ac:dyDescent="0.2">
      <c r="A59" s="294" t="s">
        <v>108</v>
      </c>
      <c r="B59" s="295" t="s">
        <v>109</v>
      </c>
      <c r="C59" s="296"/>
      <c r="D59" s="289"/>
      <c r="E59" s="297"/>
      <c r="F59" s="298"/>
      <c r="G59" s="299">
        <v>6</v>
      </c>
      <c r="H59" s="300">
        <v>180</v>
      </c>
      <c r="I59" s="301">
        <v>60</v>
      </c>
      <c r="J59" s="302"/>
      <c r="K59" s="303"/>
      <c r="L59" s="303">
        <v>60</v>
      </c>
      <c r="M59" s="304">
        <v>120</v>
      </c>
      <c r="N59" s="296"/>
      <c r="O59" s="305"/>
      <c r="P59" s="306"/>
      <c r="Q59" s="307"/>
      <c r="Y59" s="7"/>
      <c r="Z59" s="7"/>
    </row>
    <row r="60" spans="1:26" s="6" customFormat="1" ht="18" customHeight="1" x14ac:dyDescent="0.2">
      <c r="A60" s="281" t="s">
        <v>110</v>
      </c>
      <c r="B60" s="308" t="s">
        <v>109</v>
      </c>
      <c r="C60" s="309"/>
      <c r="D60" s="310" t="s">
        <v>21</v>
      </c>
      <c r="E60" s="311"/>
      <c r="F60" s="312"/>
      <c r="G60" s="313" t="s">
        <v>111</v>
      </c>
      <c r="H60" s="314" t="s">
        <v>112</v>
      </c>
      <c r="I60" s="315">
        <v>30</v>
      </c>
      <c r="J60" s="302"/>
      <c r="K60" s="303"/>
      <c r="L60" s="297">
        <v>30</v>
      </c>
      <c r="M60" s="289">
        <f>H60-I60</f>
        <v>60</v>
      </c>
      <c r="N60" s="316"/>
      <c r="O60" s="305">
        <v>3</v>
      </c>
      <c r="P60" s="306"/>
      <c r="Q60" s="307"/>
      <c r="Y60" s="7"/>
      <c r="Z60" s="7"/>
    </row>
    <row r="61" spans="1:26" s="6" customFormat="1" ht="15.75" customHeight="1" x14ac:dyDescent="0.2">
      <c r="A61" s="317" t="s">
        <v>113</v>
      </c>
      <c r="B61" s="318" t="s">
        <v>109</v>
      </c>
      <c r="C61" s="319"/>
      <c r="D61" s="320" t="s">
        <v>22</v>
      </c>
      <c r="E61" s="321"/>
      <c r="F61" s="322"/>
      <c r="G61" s="323" t="s">
        <v>111</v>
      </c>
      <c r="H61" s="324" t="s">
        <v>112</v>
      </c>
      <c r="I61" s="325">
        <v>30</v>
      </c>
      <c r="J61" s="326"/>
      <c r="K61" s="327"/>
      <c r="L61" s="328">
        <v>30</v>
      </c>
      <c r="M61" s="329">
        <f>H61-I61</f>
        <v>60</v>
      </c>
      <c r="N61" s="330"/>
      <c r="O61" s="331"/>
      <c r="P61" s="332">
        <v>3</v>
      </c>
      <c r="Q61" s="333"/>
      <c r="Y61" s="7"/>
      <c r="Z61" s="7"/>
    </row>
    <row r="62" spans="1:26" s="6" customFormat="1" ht="18" customHeight="1" x14ac:dyDescent="0.2">
      <c r="A62" s="334"/>
      <c r="B62" s="335" t="s">
        <v>114</v>
      </c>
      <c r="C62" s="336"/>
      <c r="D62" s="336"/>
      <c r="E62" s="336"/>
      <c r="F62" s="337"/>
      <c r="G62" s="338">
        <v>12</v>
      </c>
      <c r="H62" s="339">
        <v>360</v>
      </c>
      <c r="I62" s="301">
        <v>120</v>
      </c>
      <c r="J62" s="302">
        <f>SUM(J57:J61)</f>
        <v>40</v>
      </c>
      <c r="K62" s="303"/>
      <c r="L62" s="303">
        <v>80</v>
      </c>
      <c r="M62" s="340">
        <v>240</v>
      </c>
      <c r="N62" s="341"/>
      <c r="O62" s="327">
        <f>SUM(O57:O61)</f>
        <v>6</v>
      </c>
      <c r="P62" s="342">
        <f>SUM(P57:P61)</f>
        <v>6</v>
      </c>
      <c r="Q62" s="343"/>
      <c r="Y62" s="7"/>
      <c r="Z62" s="7"/>
    </row>
    <row r="63" spans="1:26" s="6" customFormat="1" ht="18" customHeight="1" x14ac:dyDescent="0.2">
      <c r="A63" s="1057" t="s">
        <v>115</v>
      </c>
      <c r="B63" s="1057"/>
      <c r="C63" s="1057"/>
      <c r="D63" s="1057"/>
      <c r="E63" s="1057"/>
      <c r="F63" s="1057"/>
      <c r="G63" s="1057"/>
      <c r="H63" s="1057"/>
      <c r="I63" s="1057"/>
      <c r="J63" s="1057"/>
      <c r="K63" s="1057"/>
      <c r="L63" s="1057"/>
      <c r="M63" s="1057"/>
      <c r="N63" s="1057"/>
      <c r="O63" s="1057"/>
      <c r="P63" s="1057"/>
      <c r="Q63" s="1057"/>
      <c r="Y63" s="7"/>
      <c r="Z63" s="7"/>
    </row>
    <row r="64" spans="1:26" s="6" customFormat="1" ht="30.75" customHeight="1" x14ac:dyDescent="0.2">
      <c r="A64" s="269" t="s">
        <v>104</v>
      </c>
      <c r="B64" s="344" t="s">
        <v>116</v>
      </c>
      <c r="C64" s="345"/>
      <c r="D64" s="86" t="s">
        <v>21</v>
      </c>
      <c r="E64" s="346"/>
      <c r="F64" s="346"/>
      <c r="G64" s="347">
        <v>3</v>
      </c>
      <c r="H64" s="348">
        <f>G64*30</f>
        <v>90</v>
      </c>
      <c r="I64" s="349">
        <v>30</v>
      </c>
      <c r="J64" s="350">
        <v>20</v>
      </c>
      <c r="K64" s="351"/>
      <c r="L64" s="351">
        <v>10</v>
      </c>
      <c r="M64" s="352">
        <f>H64-I64</f>
        <v>60</v>
      </c>
      <c r="N64" s="353"/>
      <c r="O64" s="354">
        <v>3</v>
      </c>
      <c r="P64" s="355"/>
      <c r="Q64" s="280"/>
      <c r="Y64" s="7"/>
      <c r="Z64" s="7"/>
    </row>
    <row r="65" spans="1:26" s="6" customFormat="1" ht="17.25" customHeight="1" x14ac:dyDescent="0.2">
      <c r="A65" s="281" t="s">
        <v>106</v>
      </c>
      <c r="B65" s="282" t="s">
        <v>107</v>
      </c>
      <c r="C65" s="356"/>
      <c r="D65" s="106" t="s">
        <v>22</v>
      </c>
      <c r="E65" s="336"/>
      <c r="F65" s="337"/>
      <c r="G65" s="286">
        <v>3</v>
      </c>
      <c r="H65" s="296">
        <v>90</v>
      </c>
      <c r="I65" s="315">
        <v>30</v>
      </c>
      <c r="J65" s="357">
        <v>20</v>
      </c>
      <c r="K65" s="297"/>
      <c r="L65" s="297">
        <v>10</v>
      </c>
      <c r="M65" s="289">
        <v>60</v>
      </c>
      <c r="N65" s="316"/>
      <c r="O65" s="305"/>
      <c r="P65" s="306">
        <v>3</v>
      </c>
      <c r="Q65" s="307"/>
      <c r="Y65" s="7"/>
      <c r="Z65" s="7"/>
    </row>
    <row r="66" spans="1:26" s="6" customFormat="1" ht="16.5" customHeight="1" x14ac:dyDescent="0.2">
      <c r="A66" s="294" t="s">
        <v>108</v>
      </c>
      <c r="B66" s="295" t="s">
        <v>109</v>
      </c>
      <c r="C66" s="296"/>
      <c r="D66" s="289"/>
      <c r="E66" s="297"/>
      <c r="F66" s="298"/>
      <c r="G66" s="299">
        <v>6</v>
      </c>
      <c r="H66" s="300">
        <v>180</v>
      </c>
      <c r="I66" s="301">
        <v>60</v>
      </c>
      <c r="J66" s="302"/>
      <c r="K66" s="303"/>
      <c r="L66" s="303">
        <v>60</v>
      </c>
      <c r="M66" s="304">
        <v>120</v>
      </c>
      <c r="N66" s="296"/>
      <c r="O66" s="297"/>
      <c r="P66" s="358"/>
      <c r="Q66" s="307"/>
      <c r="Y66" s="7"/>
      <c r="Z66" s="7"/>
    </row>
    <row r="67" spans="1:26" s="6" customFormat="1" ht="18" customHeight="1" x14ac:dyDescent="0.2">
      <c r="A67" s="281" t="s">
        <v>110</v>
      </c>
      <c r="B67" s="308" t="s">
        <v>109</v>
      </c>
      <c r="C67" s="309"/>
      <c r="D67" s="310" t="s">
        <v>21</v>
      </c>
      <c r="E67" s="311"/>
      <c r="F67" s="312"/>
      <c r="G67" s="359" t="s">
        <v>111</v>
      </c>
      <c r="H67" s="314" t="s">
        <v>112</v>
      </c>
      <c r="I67" s="315">
        <v>30</v>
      </c>
      <c r="J67" s="302"/>
      <c r="K67" s="303"/>
      <c r="L67" s="297">
        <v>30</v>
      </c>
      <c r="M67" s="289">
        <f>H67-I67</f>
        <v>60</v>
      </c>
      <c r="N67" s="316"/>
      <c r="O67" s="305">
        <v>3</v>
      </c>
      <c r="P67" s="306"/>
      <c r="Q67" s="307"/>
      <c r="Y67" s="7"/>
      <c r="Z67" s="7"/>
    </row>
    <row r="68" spans="1:26" s="6" customFormat="1" ht="15.75" customHeight="1" x14ac:dyDescent="0.2">
      <c r="A68" s="317" t="s">
        <v>113</v>
      </c>
      <c r="B68" s="318" t="s">
        <v>109</v>
      </c>
      <c r="C68" s="319"/>
      <c r="D68" s="320" t="s">
        <v>22</v>
      </c>
      <c r="E68" s="321"/>
      <c r="F68" s="322"/>
      <c r="G68" s="360" t="s">
        <v>111</v>
      </c>
      <c r="H68" s="324" t="s">
        <v>112</v>
      </c>
      <c r="I68" s="325">
        <v>30</v>
      </c>
      <c r="J68" s="326"/>
      <c r="K68" s="327"/>
      <c r="L68" s="328">
        <v>30</v>
      </c>
      <c r="M68" s="361">
        <f>H68-I68</f>
        <v>60</v>
      </c>
      <c r="N68" s="330"/>
      <c r="O68" s="331"/>
      <c r="P68" s="332">
        <v>3</v>
      </c>
      <c r="Q68" s="333"/>
      <c r="Y68" s="7"/>
      <c r="Z68" s="7"/>
    </row>
    <row r="69" spans="1:26" s="6" customFormat="1" ht="15.75" customHeight="1" x14ac:dyDescent="0.2">
      <c r="A69" s="362"/>
      <c r="B69" s="335" t="s">
        <v>117</v>
      </c>
      <c r="C69" s="319"/>
      <c r="D69" s="320"/>
      <c r="E69" s="321"/>
      <c r="F69" s="322"/>
      <c r="G69" s="363" t="s">
        <v>118</v>
      </c>
      <c r="H69" s="364" t="s">
        <v>119</v>
      </c>
      <c r="I69" s="365">
        <v>120</v>
      </c>
      <c r="J69" s="326">
        <v>40</v>
      </c>
      <c r="K69" s="327"/>
      <c r="L69" s="327">
        <v>80</v>
      </c>
      <c r="M69" s="366">
        <v>240</v>
      </c>
      <c r="N69" s="330"/>
      <c r="O69" s="327">
        <f>SUM(O64:O68)</f>
        <v>6</v>
      </c>
      <c r="P69" s="342">
        <f>SUM(P64:P68)</f>
        <v>6</v>
      </c>
      <c r="Q69" s="333"/>
      <c r="Y69" s="7"/>
      <c r="Z69" s="7"/>
    </row>
    <row r="70" spans="1:26" s="6" customFormat="1" ht="18" customHeight="1" x14ac:dyDescent="0.2">
      <c r="A70" s="1061" t="s">
        <v>120</v>
      </c>
      <c r="B70" s="1061"/>
      <c r="C70" s="1061"/>
      <c r="D70" s="1061"/>
      <c r="E70" s="1061"/>
      <c r="F70" s="1061"/>
      <c r="G70" s="1061"/>
      <c r="H70" s="1061"/>
      <c r="I70" s="1061"/>
      <c r="J70" s="1061"/>
      <c r="K70" s="1061"/>
      <c r="L70" s="1061"/>
      <c r="M70" s="1061"/>
      <c r="N70" s="1061"/>
      <c r="O70" s="1061"/>
      <c r="P70" s="1061"/>
      <c r="Q70" s="1061"/>
      <c r="Y70" s="7"/>
      <c r="Z70" s="7"/>
    </row>
    <row r="71" spans="1:26" s="235" customFormat="1" ht="30.75" customHeight="1" x14ac:dyDescent="0.2">
      <c r="A71" s="367" t="s">
        <v>121</v>
      </c>
      <c r="B71" s="368" t="s">
        <v>122</v>
      </c>
      <c r="C71" s="369"/>
      <c r="D71" s="370"/>
      <c r="E71" s="370"/>
      <c r="F71" s="371"/>
      <c r="G71" s="372">
        <v>12</v>
      </c>
      <c r="H71" s="373">
        <v>360</v>
      </c>
      <c r="I71" s="374">
        <v>180</v>
      </c>
      <c r="J71" s="370"/>
      <c r="K71" s="370"/>
      <c r="L71" s="374">
        <v>180</v>
      </c>
      <c r="M71" s="375">
        <v>180</v>
      </c>
      <c r="N71" s="376"/>
      <c r="O71" s="370"/>
      <c r="P71" s="377"/>
      <c r="Q71" s="378"/>
      <c r="Y71" s="236"/>
      <c r="Z71" s="236"/>
    </row>
    <row r="72" spans="1:26" s="235" customFormat="1" ht="30" customHeight="1" x14ac:dyDescent="0.2">
      <c r="A72" s="379" t="s">
        <v>123</v>
      </c>
      <c r="B72" s="380" t="s">
        <v>122</v>
      </c>
      <c r="C72" s="381"/>
      <c r="D72" s="382"/>
      <c r="E72" s="382"/>
      <c r="F72" s="383"/>
      <c r="G72" s="172">
        <v>4</v>
      </c>
      <c r="H72" s="57">
        <v>120</v>
      </c>
      <c r="I72" s="57">
        <v>60</v>
      </c>
      <c r="J72" s="382"/>
      <c r="K72" s="382"/>
      <c r="L72" s="57">
        <v>60</v>
      </c>
      <c r="M72" s="92">
        <v>60</v>
      </c>
      <c r="N72" s="171">
        <v>4</v>
      </c>
      <c r="O72" s="57"/>
      <c r="P72" s="49"/>
      <c r="Q72" s="384"/>
      <c r="Y72" s="236"/>
      <c r="Z72" s="236"/>
    </row>
    <row r="73" spans="1:26" s="235" customFormat="1" ht="29.25" customHeight="1" x14ac:dyDescent="0.2">
      <c r="A73" s="379" t="s">
        <v>124</v>
      </c>
      <c r="B73" s="380" t="s">
        <v>122</v>
      </c>
      <c r="C73" s="385"/>
      <c r="D73" s="386"/>
      <c r="E73" s="386"/>
      <c r="F73" s="387"/>
      <c r="G73" s="40" t="s">
        <v>125</v>
      </c>
      <c r="H73" s="57">
        <v>120</v>
      </c>
      <c r="I73" s="44" t="s">
        <v>126</v>
      </c>
      <c r="J73" s="44"/>
      <c r="K73" s="44"/>
      <c r="L73" s="44" t="s">
        <v>126</v>
      </c>
      <c r="M73" s="388" t="s">
        <v>126</v>
      </c>
      <c r="N73" s="199"/>
      <c r="O73" s="91">
        <v>6</v>
      </c>
      <c r="P73" s="389"/>
      <c r="Q73" s="390"/>
      <c r="Y73" s="236"/>
      <c r="Z73" s="236"/>
    </row>
    <row r="74" spans="1:26" s="235" customFormat="1" ht="33" customHeight="1" x14ac:dyDescent="0.2">
      <c r="A74" s="391" t="s">
        <v>127</v>
      </c>
      <c r="B74" s="392" t="s">
        <v>122</v>
      </c>
      <c r="C74" s="393"/>
      <c r="D74" s="394"/>
      <c r="E74" s="394"/>
      <c r="F74" s="395"/>
      <c r="G74" s="396" t="s">
        <v>125</v>
      </c>
      <c r="H74" s="57">
        <v>120</v>
      </c>
      <c r="I74" s="65" t="s">
        <v>126</v>
      </c>
      <c r="J74" s="65"/>
      <c r="K74" s="65"/>
      <c r="L74" s="65" t="s">
        <v>126</v>
      </c>
      <c r="M74" s="397" t="s">
        <v>126</v>
      </c>
      <c r="N74" s="250"/>
      <c r="O74" s="69"/>
      <c r="P74" s="70">
        <v>6</v>
      </c>
      <c r="Q74" s="398"/>
      <c r="Y74" s="236"/>
      <c r="Z74" s="236"/>
    </row>
    <row r="75" spans="1:26" s="6" customFormat="1" ht="18" customHeight="1" x14ac:dyDescent="0.2">
      <c r="A75" s="399"/>
      <c r="B75" s="400" t="s">
        <v>128</v>
      </c>
      <c r="C75" s="401"/>
      <c r="D75" s="402"/>
      <c r="E75" s="402"/>
      <c r="F75" s="403"/>
      <c r="G75" s="404">
        <v>12</v>
      </c>
      <c r="H75" s="405">
        <v>360</v>
      </c>
      <c r="I75" s="406">
        <v>180</v>
      </c>
      <c r="J75" s="406"/>
      <c r="K75" s="406"/>
      <c r="L75" s="406">
        <v>180</v>
      </c>
      <c r="M75" s="407">
        <v>180</v>
      </c>
      <c r="N75" s="408">
        <v>4</v>
      </c>
      <c r="O75" s="409">
        <v>6</v>
      </c>
      <c r="P75" s="408">
        <v>6</v>
      </c>
      <c r="Q75" s="410"/>
      <c r="Y75" s="7"/>
      <c r="Z75" s="7"/>
    </row>
    <row r="76" spans="1:26" s="6" customFormat="1" ht="18" customHeight="1" x14ac:dyDescent="0.2">
      <c r="A76" s="399"/>
      <c r="B76" s="400" t="s">
        <v>129</v>
      </c>
      <c r="C76" s="401"/>
      <c r="D76" s="402"/>
      <c r="E76" s="402"/>
      <c r="F76" s="403"/>
      <c r="G76" s="404">
        <f t="shared" ref="G76:M76" si="7">G69+G54</f>
        <v>44.5</v>
      </c>
      <c r="H76" s="409">
        <f t="shared" si="7"/>
        <v>1335</v>
      </c>
      <c r="I76" s="409">
        <f t="shared" si="7"/>
        <v>474</v>
      </c>
      <c r="J76" s="409">
        <f t="shared" si="7"/>
        <v>196</v>
      </c>
      <c r="K76" s="409">
        <f t="shared" si="7"/>
        <v>132</v>
      </c>
      <c r="L76" s="409">
        <f t="shared" si="7"/>
        <v>131</v>
      </c>
      <c r="M76" s="409">
        <f t="shared" si="7"/>
        <v>861</v>
      </c>
      <c r="N76" s="409">
        <f>N62+N54</f>
        <v>11</v>
      </c>
      <c r="O76" s="409">
        <f>O75+O54</f>
        <v>17</v>
      </c>
      <c r="P76" s="409">
        <f>P75+P54</f>
        <v>16</v>
      </c>
      <c r="Q76" s="410"/>
      <c r="Y76" s="7"/>
      <c r="Z76" s="7"/>
    </row>
    <row r="77" spans="1:26" s="6" customFormat="1" ht="12" customHeight="1" x14ac:dyDescent="0.2">
      <c r="A77" s="1057"/>
      <c r="B77" s="1057"/>
      <c r="C77" s="1057"/>
      <c r="D77" s="1057"/>
      <c r="E77" s="1057"/>
      <c r="F77" s="1057"/>
      <c r="G77" s="1057"/>
      <c r="H77" s="1057"/>
      <c r="I77" s="1057"/>
      <c r="J77" s="1057"/>
      <c r="K77" s="1057"/>
      <c r="L77" s="1057"/>
      <c r="M77" s="1057"/>
      <c r="N77" s="1057"/>
      <c r="O77" s="1057"/>
      <c r="P77" s="1057"/>
      <c r="Q77" s="1057"/>
      <c r="Y77" s="7"/>
      <c r="Z77" s="7"/>
    </row>
    <row r="78" spans="1:26" s="6" customFormat="1" ht="18" customHeight="1" x14ac:dyDescent="0.2">
      <c r="A78" s="1052"/>
      <c r="B78" s="1052"/>
      <c r="C78" s="1052"/>
      <c r="D78" s="1052"/>
      <c r="E78" s="1052"/>
      <c r="F78" s="1052"/>
      <c r="G78" s="1052"/>
      <c r="H78" s="1052"/>
      <c r="I78" s="1052"/>
      <c r="J78" s="1052"/>
      <c r="K78" s="1052"/>
      <c r="L78" s="1052"/>
      <c r="M78" s="1052"/>
      <c r="N78" s="1052"/>
      <c r="O78" s="1052"/>
      <c r="P78" s="1052"/>
      <c r="Q78" s="1052"/>
      <c r="Y78" s="7"/>
      <c r="Z78" s="7"/>
    </row>
    <row r="79" spans="1:26" s="6" customFormat="1" ht="19.5" customHeight="1" x14ac:dyDescent="0.2">
      <c r="A79" s="1045" t="s">
        <v>130</v>
      </c>
      <c r="B79" s="1045"/>
      <c r="C79" s="1045"/>
      <c r="D79" s="1045"/>
      <c r="E79" s="1045"/>
      <c r="F79" s="1045"/>
      <c r="G79" s="1045"/>
      <c r="H79" s="1045"/>
      <c r="I79" s="1045"/>
      <c r="J79" s="1045"/>
      <c r="K79" s="1045"/>
      <c r="L79" s="1045"/>
      <c r="M79" s="1045"/>
      <c r="N79" s="1045"/>
      <c r="O79" s="1045"/>
      <c r="P79" s="1045"/>
      <c r="Q79" s="1045"/>
      <c r="Y79" s="7"/>
      <c r="Z79" s="7"/>
    </row>
    <row r="80" spans="1:26" s="6" customFormat="1" ht="21" customHeight="1" x14ac:dyDescent="0.2">
      <c r="A80" s="411" t="s">
        <v>131</v>
      </c>
      <c r="B80" s="412" t="s">
        <v>132</v>
      </c>
      <c r="C80" s="413"/>
      <c r="D80" s="414" t="s">
        <v>133</v>
      </c>
      <c r="E80" s="415"/>
      <c r="F80" s="416"/>
      <c r="G80" s="417">
        <f>H80/30</f>
        <v>6</v>
      </c>
      <c r="H80" s="418">
        <v>180</v>
      </c>
      <c r="I80" s="419"/>
      <c r="J80" s="420"/>
      <c r="K80" s="421"/>
      <c r="L80" s="421"/>
      <c r="M80" s="201"/>
      <c r="N80" s="422"/>
      <c r="O80" s="422"/>
      <c r="P80" s="422"/>
      <c r="Q80" s="423"/>
      <c r="Y80" s="7"/>
      <c r="Z80" s="7"/>
    </row>
    <row r="81" spans="1:26" s="6" customFormat="1" ht="21" customHeight="1" x14ac:dyDescent="0.2">
      <c r="A81" s="424" t="s">
        <v>134</v>
      </c>
      <c r="B81" s="425" t="s">
        <v>135</v>
      </c>
      <c r="C81" s="426"/>
      <c r="D81" s="427"/>
      <c r="E81" s="428"/>
      <c r="F81" s="429"/>
      <c r="G81" s="430">
        <v>21</v>
      </c>
      <c r="H81" s="431">
        <f>G81*30</f>
        <v>630</v>
      </c>
      <c r="I81" s="432"/>
      <c r="J81" s="433"/>
      <c r="K81" s="434"/>
      <c r="L81" s="434"/>
      <c r="M81" s="107"/>
      <c r="N81" s="435"/>
      <c r="O81" s="435"/>
      <c r="P81" s="435"/>
      <c r="Q81" s="436"/>
      <c r="Y81" s="7"/>
      <c r="Z81" s="7"/>
    </row>
    <row r="82" spans="1:26" s="6" customFormat="1" ht="21" customHeight="1" x14ac:dyDescent="0.2">
      <c r="A82" s="1046" t="s">
        <v>136</v>
      </c>
      <c r="B82" s="1046"/>
      <c r="C82" s="1046"/>
      <c r="D82" s="1046"/>
      <c r="E82" s="1046"/>
      <c r="F82" s="1046"/>
      <c r="G82" s="437">
        <f>G80+G81</f>
        <v>27</v>
      </c>
      <c r="H82" s="437">
        <f>H80+H81</f>
        <v>810</v>
      </c>
      <c r="I82" s="438">
        <f t="shared" ref="I82:N82" si="8">SUM(I80:I81)</f>
        <v>0</v>
      </c>
      <c r="J82" s="438">
        <f t="shared" si="8"/>
        <v>0</v>
      </c>
      <c r="K82" s="438">
        <f t="shared" si="8"/>
        <v>0</v>
      </c>
      <c r="L82" s="438">
        <f t="shared" si="8"/>
        <v>0</v>
      </c>
      <c r="M82" s="439">
        <f t="shared" si="8"/>
        <v>0</v>
      </c>
      <c r="N82" s="440">
        <f t="shared" si="8"/>
        <v>0</v>
      </c>
      <c r="O82" s="441">
        <v>0</v>
      </c>
      <c r="P82" s="441">
        <f>SUM(P80:P81)</f>
        <v>0</v>
      </c>
      <c r="Q82" s="442"/>
      <c r="Y82" s="7"/>
      <c r="Z82" s="7"/>
    </row>
    <row r="83" spans="1:26" s="6" customFormat="1" ht="14.25" customHeight="1" x14ac:dyDescent="0.2">
      <c r="A83" s="1047"/>
      <c r="B83" s="1047"/>
      <c r="C83" s="1047"/>
      <c r="D83" s="1047"/>
      <c r="E83" s="1047"/>
      <c r="F83" s="1047"/>
      <c r="G83" s="1047"/>
      <c r="H83" s="1047"/>
      <c r="I83" s="1047"/>
      <c r="J83" s="1047"/>
      <c r="K83" s="1047"/>
      <c r="L83" s="1047"/>
      <c r="M83" s="1047"/>
      <c r="N83" s="1047"/>
      <c r="O83" s="1047"/>
      <c r="P83" s="1047"/>
      <c r="Q83" s="1047"/>
      <c r="Y83" s="7"/>
      <c r="Z83" s="7"/>
    </row>
    <row r="84" spans="1:26" s="6" customFormat="1" ht="21" customHeight="1" x14ac:dyDescent="0.2">
      <c r="A84" s="1045" t="s">
        <v>137</v>
      </c>
      <c r="B84" s="1045"/>
      <c r="C84" s="1045"/>
      <c r="D84" s="1045"/>
      <c r="E84" s="1045"/>
      <c r="F84" s="1045"/>
      <c r="G84" s="1045"/>
      <c r="H84" s="1045"/>
      <c r="I84" s="1045"/>
      <c r="J84" s="1045"/>
      <c r="K84" s="1045"/>
      <c r="L84" s="1045"/>
      <c r="M84" s="1045"/>
      <c r="N84" s="1045"/>
      <c r="O84" s="1045"/>
      <c r="P84" s="1045"/>
      <c r="Q84" s="1045"/>
      <c r="Y84" s="7"/>
      <c r="Z84" s="7"/>
    </row>
    <row r="85" spans="1:26" s="6" customFormat="1" ht="21" customHeight="1" x14ac:dyDescent="0.2">
      <c r="A85" s="132" t="s">
        <v>138</v>
      </c>
      <c r="B85" s="443" t="s">
        <v>139</v>
      </c>
      <c r="C85" s="444">
        <v>3</v>
      </c>
      <c r="D85" s="445"/>
      <c r="E85" s="445"/>
      <c r="F85" s="446"/>
      <c r="G85" s="447">
        <f>H85/30</f>
        <v>3</v>
      </c>
      <c r="H85" s="448">
        <v>90</v>
      </c>
      <c r="I85" s="449"/>
      <c r="J85" s="449"/>
      <c r="K85" s="450"/>
      <c r="L85" s="450"/>
      <c r="M85" s="451"/>
      <c r="N85" s="452"/>
      <c r="O85" s="453"/>
      <c r="P85" s="454"/>
      <c r="Q85" s="447"/>
      <c r="Y85" s="7"/>
      <c r="Z85" s="7"/>
    </row>
    <row r="86" spans="1:26" s="6" customFormat="1" ht="21" customHeight="1" x14ac:dyDescent="0.2">
      <c r="A86" s="1048" t="s">
        <v>136</v>
      </c>
      <c r="B86" s="1048"/>
      <c r="C86" s="1048"/>
      <c r="D86" s="1048"/>
      <c r="E86" s="1048"/>
      <c r="F86" s="1048"/>
      <c r="G86" s="447">
        <v>3</v>
      </c>
      <c r="H86" s="455">
        <f t="shared" ref="H86:N86" si="9">H85</f>
        <v>90</v>
      </c>
      <c r="I86" s="456">
        <f t="shared" si="9"/>
        <v>0</v>
      </c>
      <c r="J86" s="456">
        <f t="shared" si="9"/>
        <v>0</v>
      </c>
      <c r="K86" s="456">
        <f t="shared" si="9"/>
        <v>0</v>
      </c>
      <c r="L86" s="456">
        <f t="shared" si="9"/>
        <v>0</v>
      </c>
      <c r="M86" s="457">
        <f t="shared" si="9"/>
        <v>0</v>
      </c>
      <c r="N86" s="458">
        <f t="shared" si="9"/>
        <v>0</v>
      </c>
      <c r="O86" s="456">
        <v>0</v>
      </c>
      <c r="P86" s="457">
        <f>P85</f>
        <v>0</v>
      </c>
      <c r="Q86" s="447"/>
      <c r="Y86" s="7"/>
      <c r="Z86" s="7"/>
    </row>
    <row r="87" spans="1:26" s="6" customFormat="1" ht="37.5" customHeight="1" x14ac:dyDescent="0.2">
      <c r="A87" s="1046"/>
      <c r="B87" s="1046"/>
      <c r="C87" s="1046"/>
      <c r="D87" s="1046"/>
      <c r="E87" s="1046"/>
      <c r="F87" s="1046"/>
      <c r="G87" s="1046"/>
      <c r="H87" s="1046"/>
      <c r="I87" s="1046"/>
      <c r="J87" s="1046"/>
      <c r="K87" s="1046"/>
      <c r="L87" s="1046"/>
      <c r="M87" s="1046"/>
      <c r="N87" s="1046"/>
      <c r="O87" s="1046"/>
      <c r="P87" s="1046"/>
      <c r="Q87" s="1046"/>
      <c r="Y87" s="7"/>
      <c r="Z87" s="7"/>
    </row>
    <row r="88" spans="1:26" s="6" customFormat="1" ht="21" customHeight="1" x14ac:dyDescent="0.2">
      <c r="A88" s="1049" t="s">
        <v>140</v>
      </c>
      <c r="B88" s="1049"/>
      <c r="C88" s="1049"/>
      <c r="D88" s="1049"/>
      <c r="E88" s="1049"/>
      <c r="F88" s="1049"/>
      <c r="G88" s="1049"/>
      <c r="H88" s="1049"/>
      <c r="I88" s="1049"/>
      <c r="J88" s="1049"/>
      <c r="K88" s="1049"/>
      <c r="L88" s="1049"/>
      <c r="M88" s="1049"/>
      <c r="N88" s="1049"/>
      <c r="O88" s="1049"/>
      <c r="P88" s="1049"/>
      <c r="Q88" s="1049"/>
      <c r="Y88" s="7"/>
      <c r="Z88" s="7"/>
    </row>
    <row r="89" spans="1:26" s="6" customFormat="1" ht="23.25" customHeight="1" x14ac:dyDescent="0.2">
      <c r="A89" s="1050" t="s">
        <v>141</v>
      </c>
      <c r="B89" s="1050"/>
      <c r="C89" s="1050"/>
      <c r="D89" s="1050"/>
      <c r="E89" s="1050"/>
      <c r="F89" s="1050"/>
      <c r="G89" s="447">
        <f t="shared" ref="G89:M89" si="10">G23+G39+G54+G62+G82+G86</f>
        <v>90</v>
      </c>
      <c r="H89" s="459">
        <f t="shared" si="10"/>
        <v>2700</v>
      </c>
      <c r="I89" s="459">
        <f t="shared" si="10"/>
        <v>611</v>
      </c>
      <c r="J89" s="459">
        <f t="shared" si="10"/>
        <v>261</v>
      </c>
      <c r="K89" s="459">
        <f t="shared" si="10"/>
        <v>132</v>
      </c>
      <c r="L89" s="459">
        <f t="shared" si="10"/>
        <v>233</v>
      </c>
      <c r="M89" s="459">
        <f t="shared" si="10"/>
        <v>1159</v>
      </c>
      <c r="N89" s="447">
        <f>N76+N23+N39+N82+N86</f>
        <v>18.5</v>
      </c>
      <c r="O89" s="447">
        <f>O76+O23+O39+O82+O86</f>
        <v>20.5</v>
      </c>
      <c r="P89" s="447">
        <f>P76+P23+P39+P82+P86</f>
        <v>18</v>
      </c>
      <c r="Q89" s="161"/>
      <c r="Y89" s="7"/>
      <c r="Z89" s="7"/>
    </row>
    <row r="90" spans="1:26" s="461" customFormat="1" ht="21.75" customHeight="1" x14ac:dyDescent="0.2">
      <c r="A90" s="1051" t="s">
        <v>142</v>
      </c>
      <c r="B90" s="1051"/>
      <c r="C90" s="1051"/>
      <c r="D90" s="1051"/>
      <c r="E90" s="1051"/>
      <c r="F90" s="1051"/>
      <c r="G90" s="1051"/>
      <c r="H90" s="1051"/>
      <c r="I90" s="1051"/>
      <c r="J90" s="1051"/>
      <c r="K90" s="1051"/>
      <c r="L90" s="1051"/>
      <c r="M90" s="1051"/>
      <c r="N90" s="447">
        <f>N89</f>
        <v>18.5</v>
      </c>
      <c r="O90" s="460">
        <f>O89</f>
        <v>20.5</v>
      </c>
      <c r="P90" s="460">
        <f>P89</f>
        <v>18</v>
      </c>
      <c r="Q90" s="460"/>
      <c r="Y90" s="143"/>
      <c r="Z90" s="143"/>
    </row>
    <row r="91" spans="1:26" s="6" customFormat="1" x14ac:dyDescent="0.2">
      <c r="A91" s="1044" t="s">
        <v>143</v>
      </c>
      <c r="B91" s="1044"/>
      <c r="C91" s="1044"/>
      <c r="D91" s="1044"/>
      <c r="E91" s="1044"/>
      <c r="F91" s="1044"/>
      <c r="G91" s="1044"/>
      <c r="H91" s="1044"/>
      <c r="I91" s="1044"/>
      <c r="J91" s="1044"/>
      <c r="K91" s="1044"/>
      <c r="L91" s="1044"/>
      <c r="M91" s="1044"/>
      <c r="N91" s="462">
        <v>4</v>
      </c>
      <c r="O91" s="463">
        <v>1</v>
      </c>
      <c r="P91" s="464" t="s">
        <v>144</v>
      </c>
      <c r="Q91" s="464"/>
      <c r="Y91" s="7"/>
      <c r="Z91" s="7"/>
    </row>
    <row r="92" spans="1:26" s="6" customFormat="1" x14ac:dyDescent="0.2">
      <c r="A92" s="1044" t="s">
        <v>145</v>
      </c>
      <c r="B92" s="1044"/>
      <c r="C92" s="1044"/>
      <c r="D92" s="1044"/>
      <c r="E92" s="1044"/>
      <c r="F92" s="1044"/>
      <c r="G92" s="1044"/>
      <c r="H92" s="1044"/>
      <c r="I92" s="1044"/>
      <c r="J92" s="1044"/>
      <c r="K92" s="1044"/>
      <c r="L92" s="1044"/>
      <c r="M92" s="1044"/>
      <c r="N92" s="463">
        <v>4</v>
      </c>
      <c r="O92" s="463" t="s">
        <v>146</v>
      </c>
      <c r="P92" s="465" t="s">
        <v>147</v>
      </c>
      <c r="Q92" s="463">
        <v>1</v>
      </c>
      <c r="Y92" s="7"/>
      <c r="Z92" s="7"/>
    </row>
    <row r="93" spans="1:26" s="6" customFormat="1" x14ac:dyDescent="0.2">
      <c r="A93" s="1044" t="s">
        <v>148</v>
      </c>
      <c r="B93" s="1044"/>
      <c r="C93" s="1044"/>
      <c r="D93" s="1044"/>
      <c r="E93" s="1044"/>
      <c r="F93" s="1044"/>
      <c r="G93" s="1044"/>
      <c r="H93" s="1044"/>
      <c r="I93" s="1044"/>
      <c r="J93" s="1044"/>
      <c r="K93" s="1044"/>
      <c r="L93" s="1044"/>
      <c r="M93" s="1044"/>
      <c r="N93" s="463"/>
      <c r="O93" s="464"/>
      <c r="P93" s="464"/>
      <c r="Q93" s="464"/>
      <c r="S93" s="6" t="s">
        <v>149</v>
      </c>
      <c r="T93" s="6">
        <v>21</v>
      </c>
      <c r="Y93" s="7"/>
      <c r="Z93" s="7"/>
    </row>
    <row r="94" spans="1:26" s="6" customFormat="1" x14ac:dyDescent="0.2">
      <c r="A94" s="1041" t="s">
        <v>150</v>
      </c>
      <c r="B94" s="1041"/>
      <c r="C94" s="1041"/>
      <c r="D94" s="1041"/>
      <c r="E94" s="1041"/>
      <c r="F94" s="1041"/>
      <c r="G94" s="1041"/>
      <c r="H94" s="1041"/>
      <c r="I94" s="1041"/>
      <c r="J94" s="1041"/>
      <c r="K94" s="1041"/>
      <c r="L94" s="1041"/>
      <c r="M94" s="1041"/>
      <c r="N94" s="466"/>
      <c r="O94" s="467">
        <v>1</v>
      </c>
      <c r="P94" s="463"/>
      <c r="Q94" s="467"/>
      <c r="S94" s="6" t="s">
        <v>151</v>
      </c>
      <c r="T94" s="6">
        <f>0.8*21</f>
        <v>16.8</v>
      </c>
      <c r="Y94" s="7"/>
      <c r="Z94" s="7"/>
    </row>
    <row r="95" spans="1:26" s="6" customFormat="1" ht="15.75" customHeight="1" x14ac:dyDescent="0.2">
      <c r="A95" s="468"/>
      <c r="B95" s="469"/>
      <c r="C95" s="469"/>
      <c r="D95" s="469"/>
      <c r="E95" s="469"/>
      <c r="F95" s="469"/>
      <c r="G95" s="469"/>
      <c r="H95" s="469"/>
      <c r="I95" s="469"/>
      <c r="J95" s="469"/>
      <c r="K95" s="469"/>
      <c r="L95" s="469"/>
      <c r="M95" s="469"/>
      <c r="N95" s="1042">
        <f>G17+G39+G54+G62</f>
        <v>60</v>
      </c>
      <c r="O95" s="1042"/>
      <c r="P95" s="1042"/>
      <c r="Q95" s="470">
        <f>G82+G86</f>
        <v>30</v>
      </c>
      <c r="S95" s="6" t="s">
        <v>152</v>
      </c>
      <c r="T95" s="6">
        <f>0.15*T93</f>
        <v>3.15</v>
      </c>
      <c r="Y95" s="7"/>
      <c r="Z95" s="7"/>
    </row>
    <row r="96" spans="1:26" s="6" customFormat="1" ht="15.75" customHeight="1" x14ac:dyDescent="0.2">
      <c r="A96" s="471"/>
      <c r="B96" s="472"/>
      <c r="C96" s="472"/>
      <c r="D96" s="472"/>
      <c r="E96" s="472"/>
      <c r="F96" s="472"/>
      <c r="G96" s="472"/>
      <c r="H96" s="472"/>
      <c r="I96" s="472"/>
      <c r="J96" s="472"/>
      <c r="K96" s="472"/>
      <c r="L96" s="472"/>
      <c r="M96" s="472"/>
      <c r="N96" s="430"/>
      <c r="O96" s="473"/>
      <c r="P96" s="473"/>
      <c r="Q96" s="474"/>
      <c r="S96" s="6" t="s">
        <v>153</v>
      </c>
      <c r="T96" s="6">
        <f>T93-T94-T95</f>
        <v>1.0499999999999994</v>
      </c>
      <c r="Y96" s="7"/>
      <c r="Z96" s="7"/>
    </row>
    <row r="97" spans="1:26" s="6" customFormat="1" ht="15.75" customHeight="1" x14ac:dyDescent="0.2">
      <c r="A97" s="471"/>
      <c r="B97" s="472"/>
      <c r="C97" s="472"/>
      <c r="D97" s="472"/>
      <c r="E97" s="472"/>
      <c r="F97" s="472"/>
      <c r="G97" s="472"/>
      <c r="H97" s="472"/>
      <c r="I97" s="472"/>
      <c r="J97" s="472"/>
      <c r="K97" s="472"/>
      <c r="L97" s="472"/>
      <c r="M97" s="472"/>
      <c r="N97" s="430"/>
      <c r="O97" s="473"/>
      <c r="P97" s="473"/>
      <c r="Q97" s="474"/>
      <c r="Y97" s="7"/>
      <c r="Z97" s="7"/>
    </row>
    <row r="98" spans="1:26" s="6" customFormat="1" ht="15.75" customHeight="1" x14ac:dyDescent="0.2">
      <c r="A98" s="471"/>
      <c r="B98" s="472"/>
      <c r="C98" s="472"/>
      <c r="D98" s="472"/>
      <c r="E98" s="472"/>
      <c r="F98" s="472"/>
      <c r="G98" s="472"/>
      <c r="H98" s="472"/>
      <c r="I98" s="472"/>
      <c r="J98" s="472"/>
      <c r="K98" s="472"/>
      <c r="L98" s="472"/>
      <c r="M98" s="472"/>
      <c r="N98" s="430"/>
      <c r="O98" s="473"/>
      <c r="P98" s="473"/>
      <c r="Q98" s="474"/>
      <c r="Y98" s="7"/>
      <c r="Z98" s="7"/>
    </row>
    <row r="99" spans="1:26" s="6" customFormat="1" ht="15" customHeight="1" x14ac:dyDescent="0.2">
      <c r="A99" s="471"/>
      <c r="B99" s="475" t="s">
        <v>154</v>
      </c>
      <c r="C99" s="472"/>
      <c r="D99" s="476"/>
      <c r="E99" s="476"/>
      <c r="F99" s="476"/>
      <c r="G99" s="472"/>
      <c r="H99" s="1043" t="s">
        <v>155</v>
      </c>
      <c r="I99" s="1043"/>
      <c r="J99" s="1043"/>
      <c r="K99" s="1043"/>
      <c r="L99" s="1043"/>
      <c r="M99" s="472"/>
      <c r="N99" s="472"/>
      <c r="O99" s="477"/>
      <c r="P99" s="472"/>
      <c r="Q99" s="478"/>
      <c r="Y99" s="7"/>
      <c r="Z99" s="7"/>
    </row>
    <row r="100" spans="1:26" s="6" customFormat="1" ht="21.75" customHeight="1" x14ac:dyDescent="0.2">
      <c r="A100" s="471"/>
      <c r="B100" s="475" t="s">
        <v>156</v>
      </c>
      <c r="C100" s="472"/>
      <c r="D100" s="479"/>
      <c r="E100" s="479"/>
      <c r="F100" s="479"/>
      <c r="G100" s="472"/>
      <c r="H100" s="1043" t="s">
        <v>157</v>
      </c>
      <c r="I100" s="1043"/>
      <c r="J100" s="1043"/>
      <c r="K100" s="1043"/>
      <c r="L100" s="1043"/>
      <c r="M100" s="472"/>
      <c r="N100" s="472"/>
      <c r="O100" s="477"/>
      <c r="P100" s="472"/>
      <c r="Q100" s="478"/>
      <c r="Y100" s="7"/>
      <c r="Z100" s="7"/>
    </row>
    <row r="101" spans="1:26" s="6" customFormat="1" ht="20.25" customHeight="1" x14ac:dyDescent="0.2">
      <c r="A101" s="471"/>
      <c r="B101" s="475" t="s">
        <v>158</v>
      </c>
      <c r="C101" s="472"/>
      <c r="D101" s="479"/>
      <c r="E101" s="479"/>
      <c r="F101" s="479"/>
      <c r="G101" s="472"/>
      <c r="H101" s="1043" t="s">
        <v>159</v>
      </c>
      <c r="I101" s="1043"/>
      <c r="J101" s="1043"/>
      <c r="K101" s="1043"/>
      <c r="L101" s="1043"/>
      <c r="M101" s="472"/>
      <c r="N101" s="472"/>
      <c r="O101" s="472"/>
      <c r="P101" s="472"/>
      <c r="Q101" s="478"/>
      <c r="Y101" s="7"/>
      <c r="Z101" s="7"/>
    </row>
    <row r="102" spans="1:26" s="6" customFormat="1" ht="22.5" customHeight="1" x14ac:dyDescent="0.2">
      <c r="A102" s="471"/>
      <c r="B102" s="475" t="s">
        <v>160</v>
      </c>
      <c r="C102" s="472"/>
      <c r="D102" s="479"/>
      <c r="E102" s="479"/>
      <c r="F102" s="479"/>
      <c r="G102" s="472"/>
      <c r="H102" s="1043" t="s">
        <v>161</v>
      </c>
      <c r="I102" s="1043"/>
      <c r="J102" s="1043"/>
      <c r="K102" s="1043"/>
      <c r="L102" s="1043"/>
      <c r="M102" s="472"/>
      <c r="N102" s="472"/>
      <c r="O102" s="472"/>
      <c r="P102" s="472"/>
      <c r="Q102" s="478"/>
      <c r="Y102" s="7"/>
      <c r="Z102" s="7"/>
    </row>
    <row r="103" spans="1:26" s="6" customFormat="1" x14ac:dyDescent="0.2">
      <c r="A103" s="471"/>
      <c r="B103" s="472"/>
      <c r="C103" s="472"/>
      <c r="D103" s="472"/>
      <c r="E103" s="472"/>
      <c r="F103" s="472"/>
      <c r="G103" s="472"/>
      <c r="H103" s="472"/>
      <c r="I103" s="472"/>
      <c r="J103" s="472"/>
      <c r="K103" s="472"/>
      <c r="L103" s="472"/>
      <c r="M103" s="472"/>
      <c r="N103" s="472"/>
      <c r="O103" s="472"/>
      <c r="P103" s="472"/>
      <c r="Q103" s="478"/>
      <c r="Y103" s="7"/>
      <c r="Z103" s="7"/>
    </row>
    <row r="104" spans="1:26" s="6" customFormat="1" x14ac:dyDescent="0.2">
      <c r="Y104" s="7"/>
      <c r="Z104" s="7"/>
    </row>
    <row r="105" spans="1:26" s="6" customFormat="1" x14ac:dyDescent="0.2">
      <c r="A105" s="1"/>
      <c r="Y105" s="7"/>
      <c r="Z105" s="7"/>
    </row>
    <row r="106" spans="1:26" s="6" customFormat="1" x14ac:dyDescent="0.2">
      <c r="A106" s="1"/>
      <c r="Y106" s="7"/>
      <c r="Z106" s="7"/>
    </row>
    <row r="107" spans="1:26" s="6" customFormat="1" ht="15.75" customHeight="1" x14ac:dyDescent="0.2">
      <c r="A107" s="480"/>
      <c r="B107" s="1040"/>
      <c r="C107" s="1040"/>
      <c r="D107" s="1040"/>
      <c r="E107" s="1040"/>
      <c r="F107" s="1040"/>
      <c r="G107" s="1040"/>
      <c r="H107" s="1040"/>
      <c r="I107" s="1040"/>
      <c r="J107" s="1040"/>
      <c r="K107" s="1040"/>
      <c r="L107" s="1040"/>
      <c r="M107" s="1040"/>
      <c r="N107" s="1040"/>
      <c r="O107" s="1040"/>
      <c r="P107" s="1040"/>
      <c r="Q107" s="1040"/>
      <c r="Y107" s="7"/>
      <c r="Z107" s="7"/>
    </row>
    <row r="108" spans="1:26" s="6" customFormat="1" x14ac:dyDescent="0.2">
      <c r="A108" s="1"/>
      <c r="C108" s="481"/>
      <c r="D108" s="482"/>
      <c r="E108" s="482"/>
      <c r="F108" s="481"/>
      <c r="G108" s="481"/>
      <c r="H108" s="481"/>
      <c r="Y108" s="7"/>
      <c r="Z108" s="7"/>
    </row>
    <row r="109" spans="1:26" s="6" customFormat="1" x14ac:dyDescent="0.25">
      <c r="A109" s="1"/>
      <c r="B109" s="483"/>
      <c r="C109" s="484"/>
      <c r="D109" s="484"/>
      <c r="E109" s="484"/>
      <c r="F109" s="483"/>
      <c r="G109" s="483"/>
      <c r="H109" s="483"/>
      <c r="I109" s="483"/>
      <c r="J109" s="483"/>
      <c r="K109" s="483"/>
      <c r="L109" s="484"/>
      <c r="M109" s="484"/>
      <c r="N109" s="484"/>
      <c r="O109" s="485"/>
      <c r="P109" s="485"/>
      <c r="Q109" s="485"/>
      <c r="Y109" s="7"/>
      <c r="Z109" s="7"/>
    </row>
    <row r="110" spans="1:26" s="6" customFormat="1" x14ac:dyDescent="0.25">
      <c r="A110" s="1"/>
      <c r="B110" s="483"/>
      <c r="C110" s="484"/>
      <c r="D110" s="484"/>
      <c r="E110" s="484"/>
      <c r="F110" s="483"/>
      <c r="G110" s="483"/>
      <c r="H110" s="483"/>
      <c r="I110" s="483"/>
      <c r="J110" s="483"/>
      <c r="K110" s="483"/>
      <c r="L110" s="484"/>
      <c r="M110" s="484"/>
      <c r="N110" s="484"/>
      <c r="O110" s="485"/>
      <c r="P110" s="485"/>
      <c r="Q110" s="485"/>
      <c r="Y110" s="7"/>
      <c r="Z110" s="7"/>
    </row>
    <row r="111" spans="1:26" s="6" customFormat="1" x14ac:dyDescent="0.25">
      <c r="A111" s="1"/>
      <c r="B111" s="483"/>
      <c r="C111" s="484"/>
      <c r="D111" s="484"/>
      <c r="E111" s="484"/>
      <c r="F111" s="483"/>
      <c r="G111" s="483"/>
      <c r="H111" s="483"/>
      <c r="I111" s="483"/>
      <c r="J111" s="483"/>
      <c r="K111" s="483"/>
      <c r="L111" s="484"/>
      <c r="M111" s="484"/>
      <c r="N111" s="484"/>
      <c r="O111" s="485"/>
      <c r="P111" s="485"/>
      <c r="Q111" s="485"/>
      <c r="Y111" s="7"/>
      <c r="Z111" s="7"/>
    </row>
    <row r="112" spans="1:26" s="6" customFormat="1" ht="15.75" customHeight="1" x14ac:dyDescent="0.25">
      <c r="A112" s="1"/>
      <c r="B112" s="483"/>
      <c r="C112" s="484"/>
      <c r="D112" s="484"/>
      <c r="E112" s="484"/>
      <c r="F112" s="483"/>
      <c r="G112" s="483"/>
      <c r="H112" s="483"/>
      <c r="I112" s="483"/>
      <c r="J112" s="483"/>
      <c r="K112" s="483"/>
      <c r="L112" s="484"/>
      <c r="M112" s="484"/>
      <c r="N112" s="484"/>
      <c r="O112" s="485"/>
      <c r="P112" s="485"/>
      <c r="Q112" s="485"/>
      <c r="Y112" s="7"/>
      <c r="Z112" s="7"/>
    </row>
    <row r="113" spans="1:26" s="6" customFormat="1" x14ac:dyDescent="0.25">
      <c r="A113" s="1"/>
      <c r="B113" s="483"/>
      <c r="C113" s="484"/>
      <c r="D113" s="484"/>
      <c r="E113" s="484"/>
      <c r="F113" s="483"/>
      <c r="G113" s="483"/>
      <c r="H113" s="483"/>
      <c r="I113" s="483"/>
      <c r="J113" s="483"/>
      <c r="K113" s="483"/>
      <c r="L113" s="484"/>
      <c r="M113" s="484"/>
      <c r="N113" s="484"/>
      <c r="O113" s="485"/>
      <c r="P113" s="485"/>
      <c r="Q113" s="485"/>
      <c r="Y113" s="7"/>
      <c r="Z113" s="7"/>
    </row>
    <row r="114" spans="1:26" s="6" customFormat="1" x14ac:dyDescent="0.2">
      <c r="A114" s="1"/>
      <c r="B114" s="486"/>
      <c r="C114" s="487"/>
      <c r="D114" s="487"/>
      <c r="E114" s="487"/>
      <c r="F114" s="486"/>
      <c r="G114" s="486"/>
      <c r="H114" s="486"/>
      <c r="I114" s="486"/>
      <c r="J114" s="486"/>
      <c r="K114" s="486"/>
      <c r="L114" s="487"/>
      <c r="M114" s="487"/>
      <c r="N114" s="487"/>
      <c r="O114" s="488"/>
      <c r="P114" s="488"/>
      <c r="Q114" s="488"/>
      <c r="Y114" s="7"/>
      <c r="Z114" s="7"/>
    </row>
    <row r="115" spans="1:26" s="489" customFormat="1" x14ac:dyDescent="0.2">
      <c r="A115" s="1"/>
      <c r="B115" s="486"/>
      <c r="C115" s="487"/>
      <c r="D115" s="487"/>
      <c r="E115" s="487"/>
      <c r="F115" s="486"/>
      <c r="G115" s="486"/>
      <c r="H115" s="486"/>
      <c r="I115" s="486"/>
      <c r="J115" s="486"/>
      <c r="K115" s="486"/>
      <c r="L115" s="487"/>
      <c r="M115" s="487"/>
      <c r="N115" s="487"/>
      <c r="O115" s="488"/>
      <c r="P115" s="488"/>
      <c r="Q115" s="488"/>
      <c r="Y115" s="490"/>
      <c r="Z115" s="490"/>
    </row>
    <row r="116" spans="1:26" s="6" customFormat="1" x14ac:dyDescent="0.2">
      <c r="A116" s="1"/>
      <c r="B116" s="486"/>
      <c r="C116" s="487"/>
      <c r="D116" s="487"/>
      <c r="E116" s="487"/>
      <c r="F116" s="486"/>
      <c r="G116" s="486"/>
      <c r="H116" s="486"/>
      <c r="I116" s="486"/>
      <c r="J116" s="486"/>
      <c r="K116" s="486"/>
      <c r="L116" s="487"/>
      <c r="M116" s="487"/>
      <c r="N116" s="487"/>
      <c r="O116" s="488"/>
      <c r="P116" s="488"/>
      <c r="Q116" s="488"/>
      <c r="Y116" s="7"/>
      <c r="Z116" s="7"/>
    </row>
    <row r="117" spans="1:26" s="6" customFormat="1" x14ac:dyDescent="0.2">
      <c r="A117" s="1"/>
      <c r="B117" s="486"/>
      <c r="C117" s="487"/>
      <c r="D117" s="487"/>
      <c r="E117" s="487"/>
      <c r="F117" s="486"/>
      <c r="G117" s="486"/>
      <c r="H117" s="486"/>
      <c r="I117" s="486"/>
      <c r="J117" s="486"/>
      <c r="K117" s="486"/>
      <c r="L117" s="487"/>
      <c r="M117" s="487"/>
      <c r="N117" s="487"/>
      <c r="O117" s="488"/>
      <c r="P117" s="488"/>
      <c r="Q117" s="488"/>
      <c r="Y117" s="7"/>
      <c r="Z117" s="7"/>
    </row>
    <row r="118" spans="1:26" s="6" customFormat="1" x14ac:dyDescent="0.2">
      <c r="A118" s="1"/>
      <c r="B118" s="486"/>
      <c r="C118" s="487"/>
      <c r="D118" s="487"/>
      <c r="E118" s="487"/>
      <c r="F118" s="486"/>
      <c r="G118" s="486"/>
      <c r="H118" s="486"/>
      <c r="I118" s="486"/>
      <c r="J118" s="486"/>
      <c r="K118" s="486"/>
      <c r="L118" s="487"/>
      <c r="M118" s="487"/>
      <c r="N118" s="487"/>
      <c r="O118" s="488"/>
      <c r="P118" s="488"/>
      <c r="Q118" s="488"/>
      <c r="Y118" s="7"/>
      <c r="Z118" s="7"/>
    </row>
    <row r="119" spans="1:26" s="6" customFormat="1" x14ac:dyDescent="0.2">
      <c r="A119" s="1"/>
      <c r="B119" s="486"/>
      <c r="C119" s="487"/>
      <c r="D119" s="487"/>
      <c r="E119" s="487"/>
      <c r="F119" s="486"/>
      <c r="G119" s="486"/>
      <c r="H119" s="486"/>
      <c r="I119" s="486"/>
      <c r="J119" s="486"/>
      <c r="K119" s="486"/>
      <c r="L119" s="487"/>
      <c r="M119" s="487"/>
      <c r="N119" s="487"/>
      <c r="O119" s="488"/>
      <c r="P119" s="488"/>
      <c r="Q119" s="488"/>
      <c r="Y119" s="7"/>
      <c r="Z119" s="7"/>
    </row>
    <row r="120" spans="1:26" s="6" customFormat="1" x14ac:dyDescent="0.2">
      <c r="A120" s="1"/>
      <c r="B120" s="486"/>
      <c r="C120" s="487"/>
      <c r="D120" s="487"/>
      <c r="E120" s="487"/>
      <c r="F120" s="486"/>
      <c r="G120" s="486"/>
      <c r="H120" s="486"/>
      <c r="I120" s="486"/>
      <c r="J120" s="486"/>
      <c r="K120" s="486"/>
      <c r="L120" s="487"/>
      <c r="M120" s="487"/>
      <c r="N120" s="487"/>
      <c r="O120" s="488"/>
      <c r="P120" s="488"/>
      <c r="Q120" s="488"/>
      <c r="Y120" s="7"/>
      <c r="Z120" s="7"/>
    </row>
    <row r="121" spans="1:26" s="6" customFormat="1" x14ac:dyDescent="0.2">
      <c r="A121" s="1"/>
      <c r="B121" s="486"/>
      <c r="C121" s="487"/>
      <c r="D121" s="487"/>
      <c r="E121" s="487"/>
      <c r="F121" s="486"/>
      <c r="G121" s="486"/>
      <c r="H121" s="486"/>
      <c r="I121" s="486"/>
      <c r="J121" s="486"/>
      <c r="K121" s="486"/>
      <c r="L121" s="487"/>
      <c r="M121" s="487"/>
      <c r="N121" s="487"/>
      <c r="O121" s="488"/>
      <c r="P121" s="488"/>
      <c r="Q121" s="488"/>
      <c r="Y121" s="7"/>
      <c r="Z121" s="7"/>
    </row>
    <row r="122" spans="1:26" s="6" customFormat="1" x14ac:dyDescent="0.2">
      <c r="A122" s="1"/>
      <c r="B122" s="486"/>
      <c r="C122" s="487"/>
      <c r="D122" s="487"/>
      <c r="E122" s="487"/>
      <c r="F122" s="486"/>
      <c r="G122" s="486"/>
      <c r="H122" s="486"/>
      <c r="I122" s="486"/>
      <c r="J122" s="486"/>
      <c r="K122" s="486"/>
      <c r="L122" s="487"/>
      <c r="M122" s="487"/>
      <c r="N122" s="487"/>
      <c r="O122" s="488"/>
      <c r="P122" s="488"/>
      <c r="Q122" s="488"/>
      <c r="Y122" s="7"/>
      <c r="Z122" s="7"/>
    </row>
    <row r="123" spans="1:26" s="6" customFormat="1" x14ac:dyDescent="0.2">
      <c r="A123" s="1"/>
      <c r="B123" s="486"/>
      <c r="C123" s="487"/>
      <c r="D123" s="487"/>
      <c r="E123" s="487"/>
      <c r="F123" s="486"/>
      <c r="G123" s="486"/>
      <c r="H123" s="486"/>
      <c r="I123" s="486"/>
      <c r="J123" s="486"/>
      <c r="K123" s="486"/>
      <c r="L123" s="487"/>
      <c r="M123" s="487"/>
      <c r="N123" s="487"/>
      <c r="O123" s="488"/>
      <c r="P123" s="488"/>
      <c r="Q123" s="488"/>
      <c r="Y123" s="7"/>
      <c r="Z123" s="7"/>
    </row>
    <row r="124" spans="1:26" s="6" customFormat="1" x14ac:dyDescent="0.2">
      <c r="A124" s="1"/>
      <c r="B124" s="486"/>
      <c r="C124" s="487"/>
      <c r="D124" s="487"/>
      <c r="E124" s="487"/>
      <c r="F124" s="486"/>
      <c r="G124" s="486"/>
      <c r="H124" s="486"/>
      <c r="I124" s="486"/>
      <c r="J124" s="486"/>
      <c r="K124" s="486"/>
      <c r="L124" s="487"/>
      <c r="M124" s="487"/>
      <c r="N124" s="487"/>
      <c r="O124" s="488"/>
      <c r="P124" s="488"/>
      <c r="Q124" s="488"/>
      <c r="Y124" s="7"/>
      <c r="Z124" s="7"/>
    </row>
    <row r="125" spans="1:26" s="6" customFormat="1" x14ac:dyDescent="0.2">
      <c r="A125" s="1"/>
      <c r="B125" s="486"/>
      <c r="C125" s="487"/>
      <c r="D125" s="487"/>
      <c r="E125" s="487"/>
      <c r="F125" s="486"/>
      <c r="G125" s="486"/>
      <c r="H125" s="486"/>
      <c r="I125" s="486"/>
      <c r="J125" s="486"/>
      <c r="K125" s="486"/>
      <c r="L125" s="487"/>
      <c r="M125" s="487"/>
      <c r="N125" s="487"/>
      <c r="O125" s="488"/>
      <c r="P125" s="488"/>
      <c r="Q125" s="488"/>
      <c r="Y125" s="7"/>
      <c r="Z125" s="7"/>
    </row>
    <row r="126" spans="1:26" s="6" customFormat="1" x14ac:dyDescent="0.2">
      <c r="A126" s="1"/>
      <c r="B126" s="2"/>
      <c r="C126" s="3"/>
      <c r="D126" s="4"/>
      <c r="E126" s="4"/>
      <c r="F126" s="3"/>
      <c r="G126" s="3"/>
      <c r="H126" s="3"/>
      <c r="I126" s="2"/>
      <c r="J126" s="2"/>
      <c r="K126" s="2"/>
      <c r="L126" s="2"/>
      <c r="M126" s="2"/>
      <c r="N126" s="2"/>
      <c r="O126" s="2"/>
      <c r="P126" s="2"/>
      <c r="Q126" s="2"/>
      <c r="Y126" s="7"/>
      <c r="Z126" s="7"/>
    </row>
    <row r="127" spans="1:26" s="6" customFormat="1" x14ac:dyDescent="0.2">
      <c r="A127" s="1"/>
      <c r="B127" s="2"/>
      <c r="C127" s="3"/>
      <c r="D127" s="4"/>
      <c r="E127" s="4"/>
      <c r="F127" s="3"/>
      <c r="G127" s="3"/>
      <c r="H127" s="3"/>
      <c r="I127" s="2"/>
      <c r="J127" s="2"/>
      <c r="K127" s="2"/>
      <c r="L127" s="2"/>
      <c r="M127" s="2"/>
      <c r="N127" s="2"/>
      <c r="O127" s="2"/>
      <c r="P127" s="2"/>
      <c r="Q127" s="2"/>
      <c r="Y127" s="7"/>
      <c r="Z127" s="7"/>
    </row>
    <row r="128" spans="1:26" s="6" customFormat="1" x14ac:dyDescent="0.2">
      <c r="A128" s="1"/>
      <c r="B128" s="2"/>
      <c r="C128" s="3"/>
      <c r="D128" s="4"/>
      <c r="E128" s="4"/>
      <c r="F128" s="3"/>
      <c r="G128" s="3"/>
      <c r="H128" s="3"/>
      <c r="I128" s="2"/>
      <c r="J128" s="2"/>
      <c r="K128" s="2"/>
      <c r="L128" s="2"/>
      <c r="M128" s="2"/>
      <c r="N128" s="2"/>
      <c r="O128" s="2"/>
      <c r="P128" s="2"/>
      <c r="Q128" s="2"/>
      <c r="Y128" s="7"/>
      <c r="Z128" s="7"/>
    </row>
    <row r="129" spans="1:26" s="6" customFormat="1" x14ac:dyDescent="0.2">
      <c r="A129" s="1"/>
      <c r="B129" s="2"/>
      <c r="C129" s="3"/>
      <c r="D129" s="4"/>
      <c r="E129" s="4"/>
      <c r="F129" s="3"/>
      <c r="G129" s="3"/>
      <c r="H129" s="3"/>
      <c r="I129" s="2"/>
      <c r="J129" s="2"/>
      <c r="K129" s="2"/>
      <c r="L129" s="2"/>
      <c r="M129" s="2"/>
      <c r="N129" s="2"/>
      <c r="O129" s="2"/>
      <c r="P129" s="2"/>
      <c r="Q129" s="2"/>
      <c r="Y129" s="7"/>
      <c r="Z129" s="7"/>
    </row>
    <row r="130" spans="1:26" s="6" customFormat="1" x14ac:dyDescent="0.2">
      <c r="A130" s="1"/>
      <c r="B130" s="2"/>
      <c r="C130" s="3"/>
      <c r="D130" s="4"/>
      <c r="E130" s="4"/>
      <c r="F130" s="3"/>
      <c r="G130" s="3"/>
      <c r="H130" s="3"/>
      <c r="I130" s="2"/>
      <c r="J130" s="2"/>
      <c r="K130" s="2"/>
      <c r="L130" s="2"/>
      <c r="M130" s="2"/>
      <c r="N130" s="2"/>
      <c r="O130" s="2"/>
      <c r="P130" s="2"/>
      <c r="Q130" s="2"/>
      <c r="Y130" s="7"/>
      <c r="Z130" s="7"/>
    </row>
    <row r="131" spans="1:26" s="6" customFormat="1" x14ac:dyDescent="0.2">
      <c r="A131" s="1"/>
      <c r="B131" s="2"/>
      <c r="C131" s="3"/>
      <c r="D131" s="4"/>
      <c r="E131" s="4"/>
      <c r="F131" s="3"/>
      <c r="G131" s="3"/>
      <c r="H131" s="3"/>
      <c r="I131" s="2"/>
      <c r="J131" s="2"/>
      <c r="K131" s="2"/>
      <c r="L131" s="2"/>
      <c r="M131" s="2"/>
      <c r="N131" s="2"/>
      <c r="O131" s="2"/>
      <c r="P131" s="2"/>
      <c r="Q131" s="2"/>
      <c r="Y131" s="7"/>
      <c r="Z131" s="7"/>
    </row>
    <row r="132" spans="1:26" s="6" customFormat="1" x14ac:dyDescent="0.2">
      <c r="A132" s="1"/>
      <c r="B132" s="2"/>
      <c r="C132" s="3"/>
      <c r="D132" s="4"/>
      <c r="E132" s="4"/>
      <c r="F132" s="3"/>
      <c r="G132" s="3"/>
      <c r="H132" s="3"/>
      <c r="I132" s="2"/>
      <c r="J132" s="2"/>
      <c r="K132" s="2"/>
      <c r="L132" s="2"/>
      <c r="M132" s="2"/>
      <c r="N132" s="2"/>
      <c r="O132" s="2"/>
      <c r="P132" s="2"/>
      <c r="Q132" s="2"/>
      <c r="Y132" s="7"/>
      <c r="Z132" s="7"/>
    </row>
    <row r="133" spans="1:26" s="6" customFormat="1" x14ac:dyDescent="0.2">
      <c r="A133" s="1"/>
      <c r="B133" s="2"/>
      <c r="C133" s="3"/>
      <c r="D133" s="4"/>
      <c r="E133" s="4"/>
      <c r="F133" s="3"/>
      <c r="G133" s="3"/>
      <c r="H133" s="3"/>
      <c r="I133" s="2"/>
      <c r="J133" s="2"/>
      <c r="K133" s="2"/>
      <c r="L133" s="2"/>
      <c r="M133" s="2"/>
      <c r="N133" s="2"/>
      <c r="O133" s="2"/>
      <c r="P133" s="2"/>
      <c r="Q133" s="2"/>
      <c r="Y133" s="7"/>
      <c r="Z133" s="7"/>
    </row>
    <row r="134" spans="1:26" s="6" customFormat="1" x14ac:dyDescent="0.2">
      <c r="A134" s="1"/>
      <c r="B134" s="2"/>
      <c r="C134" s="3"/>
      <c r="D134" s="4"/>
      <c r="E134" s="4"/>
      <c r="F134" s="3"/>
      <c r="G134" s="3"/>
      <c r="H134" s="3"/>
      <c r="I134" s="2"/>
      <c r="J134" s="2"/>
      <c r="K134" s="2"/>
      <c r="L134" s="2"/>
      <c r="M134" s="2"/>
      <c r="N134" s="2"/>
      <c r="O134" s="2"/>
      <c r="P134" s="2"/>
      <c r="Q134" s="2"/>
      <c r="Y134" s="7"/>
      <c r="Z134" s="7"/>
    </row>
    <row r="135" spans="1:26" s="6" customFormat="1" x14ac:dyDescent="0.2">
      <c r="A135" s="1"/>
      <c r="B135" s="2"/>
      <c r="C135" s="3"/>
      <c r="D135" s="4"/>
      <c r="E135" s="4"/>
      <c r="F135" s="3"/>
      <c r="G135" s="3"/>
      <c r="H135" s="3"/>
      <c r="I135" s="2"/>
      <c r="J135" s="2"/>
      <c r="K135" s="2"/>
      <c r="L135" s="2"/>
      <c r="M135" s="2"/>
      <c r="N135" s="2"/>
      <c r="O135" s="2"/>
      <c r="P135" s="2"/>
      <c r="Q135" s="2"/>
      <c r="Y135" s="7"/>
      <c r="Z135" s="7"/>
    </row>
    <row r="136" spans="1:26" s="6" customFormat="1" x14ac:dyDescent="0.2">
      <c r="A136" s="1"/>
      <c r="B136" s="2"/>
      <c r="C136" s="3"/>
      <c r="D136" s="4"/>
      <c r="E136" s="4"/>
      <c r="F136" s="3"/>
      <c r="G136" s="3"/>
      <c r="H136" s="3"/>
      <c r="I136" s="2"/>
      <c r="J136" s="2"/>
      <c r="K136" s="2"/>
      <c r="L136" s="2"/>
      <c r="M136" s="2"/>
      <c r="N136" s="2"/>
      <c r="O136" s="2"/>
      <c r="P136" s="2"/>
      <c r="Q136" s="2"/>
      <c r="Y136" s="7"/>
      <c r="Z136" s="7"/>
    </row>
    <row r="137" spans="1:26" s="6" customFormat="1" x14ac:dyDescent="0.2">
      <c r="A137" s="1"/>
      <c r="B137" s="2"/>
      <c r="C137" s="3"/>
      <c r="D137" s="4"/>
      <c r="E137" s="4"/>
      <c r="F137" s="3"/>
      <c r="G137" s="3"/>
      <c r="H137" s="3"/>
      <c r="I137" s="2"/>
      <c r="J137" s="2"/>
      <c r="K137" s="2"/>
      <c r="L137" s="2"/>
      <c r="M137" s="2"/>
      <c r="N137" s="2"/>
      <c r="O137" s="2"/>
      <c r="P137" s="2"/>
      <c r="Q137" s="2"/>
      <c r="Y137" s="7"/>
      <c r="Z137" s="7"/>
    </row>
    <row r="138" spans="1:26" s="6" customFormat="1" x14ac:dyDescent="0.2">
      <c r="A138" s="1"/>
      <c r="B138" s="2"/>
      <c r="C138" s="3"/>
      <c r="D138" s="4"/>
      <c r="E138" s="4"/>
      <c r="F138" s="3"/>
      <c r="G138" s="3"/>
      <c r="H138" s="3"/>
      <c r="I138" s="2"/>
      <c r="J138" s="2"/>
      <c r="K138" s="2"/>
      <c r="L138" s="2"/>
      <c r="M138" s="2"/>
      <c r="N138" s="2"/>
      <c r="O138" s="2"/>
      <c r="P138" s="2"/>
      <c r="Q138" s="2"/>
      <c r="Y138" s="7"/>
      <c r="Z138" s="7"/>
    </row>
    <row r="139" spans="1:26" s="6" customFormat="1" x14ac:dyDescent="0.2">
      <c r="A139" s="1"/>
      <c r="B139" s="2"/>
      <c r="C139" s="3"/>
      <c r="D139" s="4"/>
      <c r="E139" s="4"/>
      <c r="F139" s="3"/>
      <c r="G139" s="3"/>
      <c r="H139" s="3"/>
      <c r="I139" s="2"/>
      <c r="J139" s="2"/>
      <c r="K139" s="2"/>
      <c r="L139" s="2"/>
      <c r="M139" s="2"/>
      <c r="N139" s="2"/>
      <c r="O139" s="2"/>
      <c r="P139" s="2"/>
      <c r="Q139" s="2"/>
      <c r="Y139" s="7"/>
      <c r="Z139" s="7"/>
    </row>
    <row r="140" spans="1:26" s="6" customFormat="1" x14ac:dyDescent="0.2">
      <c r="A140" s="1"/>
      <c r="B140" s="2"/>
      <c r="C140" s="3"/>
      <c r="D140" s="4"/>
      <c r="E140" s="4"/>
      <c r="F140" s="3"/>
      <c r="G140" s="3"/>
      <c r="H140" s="3"/>
      <c r="I140" s="2"/>
      <c r="J140" s="2"/>
      <c r="K140" s="2"/>
      <c r="L140" s="2"/>
      <c r="M140" s="2"/>
      <c r="N140" s="2"/>
      <c r="O140" s="2"/>
      <c r="P140" s="2"/>
      <c r="Q140" s="2"/>
      <c r="Y140" s="7"/>
      <c r="Z140" s="7"/>
    </row>
    <row r="141" spans="1:26" s="6" customFormat="1" x14ac:dyDescent="0.2">
      <c r="A141" s="1"/>
      <c r="B141" s="2"/>
      <c r="C141" s="3"/>
      <c r="D141" s="4"/>
      <c r="E141" s="4"/>
      <c r="F141" s="3"/>
      <c r="G141" s="3"/>
      <c r="H141" s="3"/>
      <c r="I141" s="2"/>
      <c r="J141" s="2"/>
      <c r="K141" s="2"/>
      <c r="L141" s="2"/>
      <c r="M141" s="2"/>
      <c r="N141" s="2"/>
      <c r="O141" s="2"/>
      <c r="P141" s="2"/>
      <c r="Q141" s="2"/>
      <c r="Y141" s="7"/>
      <c r="Z141" s="7"/>
    </row>
    <row r="142" spans="1:26" s="6" customFormat="1" x14ac:dyDescent="0.2">
      <c r="A142" s="1"/>
      <c r="B142" s="2"/>
      <c r="C142" s="3"/>
      <c r="D142" s="4"/>
      <c r="E142" s="4"/>
      <c r="F142" s="3"/>
      <c r="G142" s="3"/>
      <c r="H142" s="3"/>
      <c r="I142" s="2"/>
      <c r="J142" s="2"/>
      <c r="K142" s="2"/>
      <c r="L142" s="2"/>
      <c r="M142" s="2"/>
      <c r="N142" s="2"/>
      <c r="O142" s="2"/>
      <c r="P142" s="2"/>
      <c r="Q142" s="2"/>
      <c r="Y142" s="7"/>
      <c r="Z142" s="7"/>
    </row>
    <row r="143" spans="1:26" s="6" customFormat="1" x14ac:dyDescent="0.2">
      <c r="A143" s="1"/>
      <c r="B143" s="2"/>
      <c r="C143" s="3"/>
      <c r="D143" s="4"/>
      <c r="E143" s="4"/>
      <c r="F143" s="3"/>
      <c r="G143" s="3"/>
      <c r="H143" s="3"/>
      <c r="I143" s="2"/>
      <c r="J143" s="2"/>
      <c r="K143" s="2"/>
      <c r="L143" s="2"/>
      <c r="M143" s="2"/>
      <c r="N143" s="2"/>
      <c r="O143" s="2"/>
      <c r="P143" s="2"/>
      <c r="Q143" s="2"/>
      <c r="Y143" s="7"/>
      <c r="Z143" s="7"/>
    </row>
    <row r="144" spans="1:26" s="6" customFormat="1" x14ac:dyDescent="0.2">
      <c r="A144" s="1"/>
      <c r="B144" s="2"/>
      <c r="C144" s="3"/>
      <c r="D144" s="4"/>
      <c r="E144" s="4"/>
      <c r="F144" s="3"/>
      <c r="G144" s="3"/>
      <c r="H144" s="3"/>
      <c r="I144" s="2"/>
      <c r="J144" s="2"/>
      <c r="K144" s="2"/>
      <c r="L144" s="2"/>
      <c r="M144" s="2"/>
      <c r="N144" s="2"/>
      <c r="O144" s="2"/>
      <c r="P144" s="2"/>
      <c r="Q144" s="2"/>
      <c r="Y144" s="7"/>
      <c r="Z144" s="7"/>
    </row>
    <row r="145" spans="1:26" s="6" customFormat="1" x14ac:dyDescent="0.2">
      <c r="A145" s="1"/>
      <c r="B145" s="2"/>
      <c r="C145" s="3"/>
      <c r="D145" s="4"/>
      <c r="E145" s="4"/>
      <c r="F145" s="3"/>
      <c r="G145" s="3"/>
      <c r="H145" s="3"/>
      <c r="I145" s="2"/>
      <c r="J145" s="2"/>
      <c r="K145" s="2"/>
      <c r="L145" s="2"/>
      <c r="M145" s="2"/>
      <c r="N145" s="2"/>
      <c r="O145" s="2"/>
      <c r="P145" s="2"/>
      <c r="Q145" s="2"/>
      <c r="Y145" s="7"/>
      <c r="Z145" s="7"/>
    </row>
    <row r="146" spans="1:26" s="6" customFormat="1" x14ac:dyDescent="0.2">
      <c r="A146" s="1"/>
      <c r="B146" s="2"/>
      <c r="C146" s="3"/>
      <c r="D146" s="4"/>
      <c r="E146" s="4"/>
      <c r="F146" s="3"/>
      <c r="G146" s="3"/>
      <c r="H146" s="3"/>
      <c r="I146" s="2"/>
      <c r="J146" s="2"/>
      <c r="K146" s="2"/>
      <c r="L146" s="2"/>
      <c r="M146" s="2"/>
      <c r="N146" s="2"/>
      <c r="O146" s="2"/>
      <c r="P146" s="2"/>
      <c r="Q146" s="2"/>
      <c r="Y146" s="7"/>
      <c r="Z146" s="7"/>
    </row>
    <row r="147" spans="1:26" s="6" customFormat="1" x14ac:dyDescent="0.2">
      <c r="A147" s="1"/>
      <c r="B147" s="2"/>
      <c r="C147" s="3"/>
      <c r="D147" s="4"/>
      <c r="E147" s="4"/>
      <c r="F147" s="3"/>
      <c r="G147" s="3"/>
      <c r="H147" s="3"/>
      <c r="I147" s="2"/>
      <c r="J147" s="2"/>
      <c r="K147" s="2"/>
      <c r="L147" s="2"/>
      <c r="M147" s="2"/>
      <c r="N147" s="2"/>
      <c r="O147" s="2"/>
      <c r="P147" s="2"/>
      <c r="Q147" s="2"/>
      <c r="Y147" s="7"/>
      <c r="Z147" s="7"/>
    </row>
    <row r="148" spans="1:26" s="6" customFormat="1" x14ac:dyDescent="0.2">
      <c r="A148" s="1"/>
      <c r="B148" s="2"/>
      <c r="C148" s="3"/>
      <c r="D148" s="4"/>
      <c r="E148" s="4"/>
      <c r="F148" s="3"/>
      <c r="G148" s="3"/>
      <c r="H148" s="3"/>
      <c r="I148" s="2"/>
      <c r="J148" s="2"/>
      <c r="K148" s="2"/>
      <c r="L148" s="2"/>
      <c r="M148" s="2"/>
      <c r="N148" s="2"/>
      <c r="O148" s="2"/>
      <c r="P148" s="2"/>
      <c r="Q148" s="2"/>
      <c r="Y148" s="7"/>
      <c r="Z148" s="7"/>
    </row>
    <row r="149" spans="1:26" s="6" customFormat="1" x14ac:dyDescent="0.2">
      <c r="A149" s="1"/>
      <c r="B149" s="2"/>
      <c r="C149" s="3"/>
      <c r="D149" s="4"/>
      <c r="E149" s="4"/>
      <c r="F149" s="3"/>
      <c r="G149" s="3"/>
      <c r="H149" s="3"/>
      <c r="I149" s="2"/>
      <c r="J149" s="2"/>
      <c r="K149" s="2"/>
      <c r="L149" s="2"/>
      <c r="M149" s="2"/>
      <c r="N149" s="2"/>
      <c r="O149" s="2"/>
      <c r="P149" s="2"/>
      <c r="Q149" s="2"/>
      <c r="Y149" s="7"/>
      <c r="Z149" s="7"/>
    </row>
    <row r="150" spans="1:26" s="6" customFormat="1" x14ac:dyDescent="0.2">
      <c r="A150" s="1"/>
      <c r="B150" s="2"/>
      <c r="C150" s="3"/>
      <c r="D150" s="4"/>
      <c r="E150" s="4"/>
      <c r="F150" s="3"/>
      <c r="G150" s="3"/>
      <c r="H150" s="3"/>
      <c r="I150" s="2"/>
      <c r="J150" s="2"/>
      <c r="K150" s="2"/>
      <c r="L150" s="2"/>
      <c r="M150" s="2"/>
      <c r="N150" s="2"/>
      <c r="O150" s="2"/>
      <c r="P150" s="2"/>
      <c r="Q150" s="2"/>
      <c r="Y150" s="7"/>
      <c r="Z150" s="7"/>
    </row>
    <row r="151" spans="1:26" s="6" customFormat="1" x14ac:dyDescent="0.2">
      <c r="A151" s="1"/>
      <c r="B151" s="2"/>
      <c r="C151" s="3"/>
      <c r="D151" s="4"/>
      <c r="E151" s="4"/>
      <c r="F151" s="3"/>
      <c r="G151" s="3"/>
      <c r="H151" s="3"/>
      <c r="I151" s="2"/>
      <c r="J151" s="2"/>
      <c r="K151" s="2"/>
      <c r="L151" s="2"/>
      <c r="M151" s="2"/>
      <c r="N151" s="2"/>
      <c r="O151" s="2"/>
      <c r="P151" s="2"/>
      <c r="Q151" s="2"/>
      <c r="Y151" s="7"/>
      <c r="Z151" s="7"/>
    </row>
    <row r="152" spans="1:26" s="6" customFormat="1" x14ac:dyDescent="0.2">
      <c r="A152" s="1"/>
      <c r="B152" s="2"/>
      <c r="C152" s="3"/>
      <c r="D152" s="4"/>
      <c r="E152" s="4"/>
      <c r="F152" s="3"/>
      <c r="G152" s="3"/>
      <c r="H152" s="3"/>
      <c r="I152" s="2"/>
      <c r="J152" s="2"/>
      <c r="K152" s="2"/>
      <c r="L152" s="2"/>
      <c r="M152" s="2"/>
      <c r="N152" s="2"/>
      <c r="O152" s="2"/>
      <c r="P152" s="2"/>
      <c r="Q152" s="2"/>
      <c r="Y152" s="7"/>
      <c r="Z152" s="7"/>
    </row>
    <row r="153" spans="1:26" s="6" customFormat="1" x14ac:dyDescent="0.2">
      <c r="A153" s="1"/>
      <c r="B153" s="2"/>
      <c r="C153" s="3"/>
      <c r="D153" s="4"/>
      <c r="E153" s="4"/>
      <c r="F153" s="3"/>
      <c r="G153" s="3"/>
      <c r="H153" s="3"/>
      <c r="I153" s="2"/>
      <c r="J153" s="2"/>
      <c r="K153" s="2"/>
      <c r="L153" s="2"/>
      <c r="M153" s="2"/>
      <c r="N153" s="2"/>
      <c r="O153" s="2"/>
      <c r="P153" s="2"/>
      <c r="Q153" s="2"/>
      <c r="Y153" s="7"/>
      <c r="Z153" s="7"/>
    </row>
    <row r="154" spans="1:26" s="6" customFormat="1" x14ac:dyDescent="0.2">
      <c r="A154" s="1"/>
      <c r="B154" s="2"/>
      <c r="C154" s="3"/>
      <c r="D154" s="4"/>
      <c r="E154" s="4"/>
      <c r="F154" s="3"/>
      <c r="G154" s="3"/>
      <c r="H154" s="3"/>
      <c r="I154" s="2"/>
      <c r="J154" s="2"/>
      <c r="K154" s="2"/>
      <c r="L154" s="2"/>
      <c r="M154" s="2"/>
      <c r="N154" s="2"/>
      <c r="O154" s="2"/>
      <c r="P154" s="2"/>
      <c r="Q154" s="2"/>
      <c r="Y154" s="7"/>
      <c r="Z154" s="7"/>
    </row>
    <row r="155" spans="1:26" s="6" customFormat="1" x14ac:dyDescent="0.2">
      <c r="A155" s="1"/>
      <c r="B155" s="2"/>
      <c r="C155" s="3"/>
      <c r="D155" s="4"/>
      <c r="E155" s="4"/>
      <c r="F155" s="3"/>
      <c r="G155" s="3"/>
      <c r="H155" s="3"/>
      <c r="I155" s="2"/>
      <c r="J155" s="2"/>
      <c r="K155" s="2"/>
      <c r="L155" s="2"/>
      <c r="M155" s="2"/>
      <c r="N155" s="2"/>
      <c r="O155" s="2"/>
      <c r="P155" s="2"/>
      <c r="Q155" s="2"/>
      <c r="Y155" s="7"/>
      <c r="Z155" s="7"/>
    </row>
    <row r="156" spans="1:26" s="6" customFormat="1" x14ac:dyDescent="0.2">
      <c r="A156" s="1"/>
      <c r="B156" s="2"/>
      <c r="C156" s="3"/>
      <c r="D156" s="4"/>
      <c r="E156" s="4"/>
      <c r="F156" s="3"/>
      <c r="G156" s="3"/>
      <c r="H156" s="3"/>
      <c r="I156" s="2"/>
      <c r="J156" s="2"/>
      <c r="K156" s="2"/>
      <c r="L156" s="2"/>
      <c r="M156" s="2"/>
      <c r="N156" s="2"/>
      <c r="O156" s="2"/>
      <c r="P156" s="2"/>
      <c r="Q156" s="2"/>
      <c r="Y156" s="7"/>
      <c r="Z156" s="7"/>
    </row>
    <row r="157" spans="1:26" s="6" customFormat="1" x14ac:dyDescent="0.2">
      <c r="A157" s="1"/>
      <c r="B157" s="2"/>
      <c r="C157" s="3"/>
      <c r="D157" s="4"/>
      <c r="E157" s="4"/>
      <c r="F157" s="3"/>
      <c r="G157" s="3"/>
      <c r="H157" s="3"/>
      <c r="I157" s="2"/>
      <c r="J157" s="2"/>
      <c r="K157" s="2"/>
      <c r="L157" s="2"/>
      <c r="M157" s="2"/>
      <c r="N157" s="2"/>
      <c r="O157" s="2"/>
      <c r="P157" s="2"/>
      <c r="Q157" s="2"/>
      <c r="Y157" s="7"/>
      <c r="Z157" s="7"/>
    </row>
    <row r="158" spans="1:26" s="6" customFormat="1" x14ac:dyDescent="0.2">
      <c r="A158" s="1"/>
      <c r="B158" s="2"/>
      <c r="C158" s="3"/>
      <c r="D158" s="4"/>
      <c r="E158" s="4"/>
      <c r="F158" s="3"/>
      <c r="G158" s="3"/>
      <c r="H158" s="3"/>
      <c r="I158" s="2"/>
      <c r="J158" s="2"/>
      <c r="K158" s="2"/>
      <c r="L158" s="2"/>
      <c r="M158" s="2"/>
      <c r="N158" s="2"/>
      <c r="O158" s="2"/>
      <c r="P158" s="2"/>
      <c r="Q158" s="2"/>
      <c r="Y158" s="7"/>
      <c r="Z158" s="7"/>
    </row>
    <row r="159" spans="1:26" s="491" customFormat="1" x14ac:dyDescent="0.2">
      <c r="A159" s="1"/>
      <c r="B159" s="2"/>
      <c r="C159" s="3"/>
      <c r="D159" s="4"/>
      <c r="E159" s="4"/>
      <c r="F159" s="3"/>
      <c r="G159" s="3"/>
      <c r="H159" s="3"/>
      <c r="I159" s="2"/>
      <c r="J159" s="2"/>
      <c r="K159" s="2"/>
      <c r="L159" s="2"/>
      <c r="M159" s="2"/>
      <c r="N159" s="2"/>
      <c r="O159" s="2"/>
      <c r="P159" s="2"/>
      <c r="Q159" s="2"/>
      <c r="Y159" s="492"/>
      <c r="Z159" s="492"/>
    </row>
    <row r="160" spans="1:26" s="491" customFormat="1" x14ac:dyDescent="0.2">
      <c r="A160" s="1"/>
      <c r="B160" s="2"/>
      <c r="C160" s="3"/>
      <c r="D160" s="4"/>
      <c r="E160" s="4"/>
      <c r="F160" s="3"/>
      <c r="G160" s="3"/>
      <c r="H160" s="3"/>
      <c r="I160" s="2"/>
      <c r="J160" s="2"/>
      <c r="K160" s="2"/>
      <c r="L160" s="2"/>
      <c r="M160" s="2"/>
      <c r="N160" s="2"/>
      <c r="O160" s="2"/>
      <c r="P160" s="2"/>
      <c r="Q160" s="2"/>
      <c r="Y160" s="492"/>
      <c r="Z160" s="492"/>
    </row>
    <row r="161" spans="1:26" s="491" customFormat="1" x14ac:dyDescent="0.2">
      <c r="A161" s="1"/>
      <c r="B161" s="2"/>
      <c r="C161" s="3"/>
      <c r="D161" s="4"/>
      <c r="E161" s="4"/>
      <c r="F161" s="3"/>
      <c r="G161" s="3"/>
      <c r="H161" s="3"/>
      <c r="I161" s="2"/>
      <c r="J161" s="2"/>
      <c r="K161" s="2"/>
      <c r="L161" s="2"/>
      <c r="M161" s="2"/>
      <c r="N161" s="2"/>
      <c r="O161" s="2"/>
      <c r="P161" s="2"/>
      <c r="Q161" s="2"/>
      <c r="Y161" s="492"/>
      <c r="Z161" s="492"/>
    </row>
    <row r="162" spans="1:26" s="6" customFormat="1" x14ac:dyDescent="0.2">
      <c r="A162" s="1"/>
      <c r="B162" s="2"/>
      <c r="C162" s="3"/>
      <c r="D162" s="4"/>
      <c r="E162" s="4"/>
      <c r="F162" s="3"/>
      <c r="G162" s="3"/>
      <c r="H162" s="3"/>
      <c r="I162" s="2"/>
      <c r="J162" s="2"/>
      <c r="K162" s="2"/>
      <c r="L162" s="2"/>
      <c r="M162" s="2"/>
      <c r="N162" s="2"/>
      <c r="O162" s="2"/>
      <c r="P162" s="2"/>
      <c r="Q162" s="2"/>
      <c r="Y162" s="7"/>
      <c r="Z162" s="7"/>
    </row>
    <row r="163" spans="1:26" s="6" customFormat="1" x14ac:dyDescent="0.2">
      <c r="A163" s="1"/>
      <c r="B163" s="2"/>
      <c r="C163" s="3"/>
      <c r="D163" s="4"/>
      <c r="E163" s="4"/>
      <c r="F163" s="3"/>
      <c r="G163" s="3"/>
      <c r="H163" s="3"/>
      <c r="I163" s="2"/>
      <c r="J163" s="2"/>
      <c r="K163" s="2"/>
      <c r="L163" s="2"/>
      <c r="M163" s="2"/>
      <c r="N163" s="2"/>
      <c r="O163" s="2"/>
      <c r="P163" s="2"/>
      <c r="Q163" s="2"/>
      <c r="Y163" s="7"/>
      <c r="Z163" s="7"/>
    </row>
    <row r="164" spans="1:26" s="6" customFormat="1" x14ac:dyDescent="0.2">
      <c r="A164" s="1"/>
      <c r="B164" s="2"/>
      <c r="C164" s="3"/>
      <c r="D164" s="4"/>
      <c r="E164" s="4"/>
      <c r="F164" s="3"/>
      <c r="G164" s="3"/>
      <c r="H164" s="3"/>
      <c r="I164" s="2"/>
      <c r="J164" s="2"/>
      <c r="K164" s="2"/>
      <c r="L164" s="2"/>
      <c r="M164" s="2"/>
      <c r="N164" s="2"/>
      <c r="O164" s="2"/>
      <c r="P164" s="2"/>
      <c r="Q164" s="2"/>
      <c r="Y164" s="7"/>
      <c r="Z164" s="7"/>
    </row>
    <row r="165" spans="1:26" s="6" customFormat="1" x14ac:dyDescent="0.2">
      <c r="A165" s="1"/>
      <c r="B165" s="2"/>
      <c r="C165" s="3"/>
      <c r="D165" s="4"/>
      <c r="E165" s="4"/>
      <c r="F165" s="3"/>
      <c r="G165" s="3"/>
      <c r="H165" s="3"/>
      <c r="I165" s="2"/>
      <c r="J165" s="2"/>
      <c r="K165" s="2"/>
      <c r="L165" s="2"/>
      <c r="M165" s="2"/>
      <c r="N165" s="2"/>
      <c r="O165" s="2"/>
      <c r="P165" s="2"/>
      <c r="Q165" s="2"/>
      <c r="Y165" s="7"/>
      <c r="Z165" s="7"/>
    </row>
    <row r="166" spans="1:26" s="6" customFormat="1" x14ac:dyDescent="0.2">
      <c r="A166" s="1"/>
      <c r="B166" s="2"/>
      <c r="C166" s="3"/>
      <c r="D166" s="4"/>
      <c r="E166" s="4"/>
      <c r="F166" s="3"/>
      <c r="G166" s="3"/>
      <c r="H166" s="3"/>
      <c r="I166" s="2"/>
      <c r="J166" s="2"/>
      <c r="K166" s="2"/>
      <c r="L166" s="2"/>
      <c r="M166" s="2"/>
      <c r="N166" s="2"/>
      <c r="O166" s="2"/>
      <c r="P166" s="2"/>
      <c r="Q166" s="2"/>
      <c r="Y166" s="7"/>
      <c r="Z166" s="7"/>
    </row>
    <row r="167" spans="1:26" s="6" customFormat="1" x14ac:dyDescent="0.2">
      <c r="A167" s="1"/>
      <c r="B167" s="2"/>
      <c r="C167" s="3"/>
      <c r="D167" s="4"/>
      <c r="E167" s="4"/>
      <c r="F167" s="3"/>
      <c r="G167" s="3"/>
      <c r="H167" s="3"/>
      <c r="I167" s="2"/>
      <c r="J167" s="2"/>
      <c r="K167" s="2"/>
      <c r="L167" s="2"/>
      <c r="M167" s="2"/>
      <c r="N167" s="2"/>
      <c r="O167" s="2"/>
      <c r="P167" s="2"/>
      <c r="Q167" s="2"/>
      <c r="Y167" s="7"/>
      <c r="Z167" s="7"/>
    </row>
    <row r="168" spans="1:26" s="6" customFormat="1" x14ac:dyDescent="0.2">
      <c r="A168" s="1"/>
      <c r="B168" s="2"/>
      <c r="C168" s="3"/>
      <c r="D168" s="4"/>
      <c r="E168" s="4"/>
      <c r="F168" s="3"/>
      <c r="G168" s="3"/>
      <c r="H168" s="3"/>
      <c r="I168" s="2"/>
      <c r="J168" s="2"/>
      <c r="K168" s="2"/>
      <c r="L168" s="2"/>
      <c r="M168" s="2"/>
      <c r="N168" s="2"/>
      <c r="O168" s="2"/>
      <c r="P168" s="2"/>
      <c r="Q168" s="2"/>
      <c r="Y168" s="7"/>
      <c r="Z168" s="7"/>
    </row>
    <row r="169" spans="1:26" s="6" customFormat="1" x14ac:dyDescent="0.2">
      <c r="A169" s="1"/>
      <c r="B169" s="2"/>
      <c r="C169" s="3"/>
      <c r="D169" s="4"/>
      <c r="E169" s="4"/>
      <c r="F169" s="3"/>
      <c r="G169" s="3"/>
      <c r="H169" s="3"/>
      <c r="I169" s="2"/>
      <c r="J169" s="2"/>
      <c r="K169" s="2"/>
      <c r="L169" s="2"/>
      <c r="M169" s="2"/>
      <c r="N169" s="2"/>
      <c r="O169" s="2"/>
      <c r="P169" s="2"/>
      <c r="Q169" s="2"/>
      <c r="Y169" s="7"/>
      <c r="Z169" s="7"/>
    </row>
    <row r="170" spans="1:26" s="6" customFormat="1" x14ac:dyDescent="0.2">
      <c r="A170" s="1"/>
      <c r="B170" s="2"/>
      <c r="C170" s="3"/>
      <c r="D170" s="4"/>
      <c r="E170" s="4"/>
      <c r="F170" s="3"/>
      <c r="G170" s="3"/>
      <c r="H170" s="3"/>
      <c r="I170" s="2"/>
      <c r="J170" s="2"/>
      <c r="K170" s="2"/>
      <c r="L170" s="2"/>
      <c r="M170" s="2"/>
      <c r="N170" s="2"/>
      <c r="O170" s="2"/>
      <c r="P170" s="2"/>
      <c r="Q170" s="2"/>
      <c r="Y170" s="7"/>
      <c r="Z170" s="7"/>
    </row>
    <row r="171" spans="1:26" s="6" customFormat="1" x14ac:dyDescent="0.2">
      <c r="A171" s="1"/>
      <c r="B171" s="2"/>
      <c r="C171" s="3"/>
      <c r="D171" s="4"/>
      <c r="E171" s="4"/>
      <c r="F171" s="3"/>
      <c r="G171" s="3"/>
      <c r="H171" s="3"/>
      <c r="I171" s="2"/>
      <c r="J171" s="2"/>
      <c r="K171" s="2"/>
      <c r="L171" s="2"/>
      <c r="M171" s="2"/>
      <c r="N171" s="2"/>
      <c r="O171" s="2"/>
      <c r="P171" s="2"/>
      <c r="Q171" s="2"/>
      <c r="Y171" s="7"/>
      <c r="Z171" s="7"/>
    </row>
    <row r="172" spans="1:26" s="6" customFormat="1" x14ac:dyDescent="0.2">
      <c r="A172" s="1"/>
      <c r="B172" s="2"/>
      <c r="C172" s="3"/>
      <c r="D172" s="4"/>
      <c r="E172" s="4"/>
      <c r="F172" s="3"/>
      <c r="G172" s="3"/>
      <c r="H172" s="3"/>
      <c r="I172" s="2"/>
      <c r="J172" s="2"/>
      <c r="K172" s="2"/>
      <c r="L172" s="2"/>
      <c r="M172" s="2"/>
      <c r="N172" s="2"/>
      <c r="O172" s="2"/>
      <c r="P172" s="2"/>
      <c r="Q172" s="2"/>
      <c r="Y172" s="7"/>
      <c r="Z172" s="7"/>
    </row>
    <row r="173" spans="1:26" s="6" customFormat="1" x14ac:dyDescent="0.2">
      <c r="A173" s="1"/>
      <c r="B173" s="2"/>
      <c r="C173" s="3"/>
      <c r="D173" s="4"/>
      <c r="E173" s="4"/>
      <c r="F173" s="3"/>
      <c r="G173" s="3"/>
      <c r="H173" s="3"/>
      <c r="I173" s="2"/>
      <c r="J173" s="2"/>
      <c r="K173" s="2"/>
      <c r="L173" s="2"/>
      <c r="M173" s="2"/>
      <c r="N173" s="2"/>
      <c r="O173" s="2"/>
      <c r="P173" s="2"/>
      <c r="Q173" s="2"/>
      <c r="Y173" s="7"/>
      <c r="Z173" s="7"/>
    </row>
    <row r="174" spans="1:26" s="6" customFormat="1" x14ac:dyDescent="0.2">
      <c r="A174" s="1"/>
      <c r="B174" s="2"/>
      <c r="C174" s="3"/>
      <c r="D174" s="4"/>
      <c r="E174" s="4"/>
      <c r="F174" s="3"/>
      <c r="G174" s="3"/>
      <c r="H174" s="3"/>
      <c r="I174" s="2"/>
      <c r="J174" s="2"/>
      <c r="K174" s="2"/>
      <c r="L174" s="2"/>
      <c r="M174" s="2"/>
      <c r="N174" s="2"/>
      <c r="O174" s="2"/>
      <c r="P174" s="2"/>
      <c r="Q174" s="2"/>
      <c r="Y174" s="7"/>
      <c r="Z174" s="7"/>
    </row>
    <row r="175" spans="1:26" s="493" customFormat="1" x14ac:dyDescent="0.2">
      <c r="A175" s="1"/>
      <c r="B175" s="2"/>
      <c r="C175" s="3"/>
      <c r="D175" s="4"/>
      <c r="E175" s="4"/>
      <c r="F175" s="3"/>
      <c r="G175" s="3"/>
      <c r="H175" s="3"/>
      <c r="I175" s="2"/>
      <c r="J175" s="2"/>
      <c r="K175" s="2"/>
      <c r="L175" s="2"/>
      <c r="M175" s="2"/>
      <c r="N175" s="2"/>
      <c r="O175" s="2"/>
      <c r="P175" s="2"/>
      <c r="Q175" s="2"/>
      <c r="Y175" s="494"/>
      <c r="Z175" s="494"/>
    </row>
    <row r="176" spans="1:26" s="493" customFormat="1" x14ac:dyDescent="0.2">
      <c r="A176" s="1"/>
      <c r="B176" s="2"/>
      <c r="C176" s="3"/>
      <c r="D176" s="4"/>
      <c r="E176" s="4"/>
      <c r="F176" s="3"/>
      <c r="G176" s="3"/>
      <c r="H176" s="3"/>
      <c r="I176" s="2"/>
      <c r="J176" s="2"/>
      <c r="K176" s="2"/>
      <c r="L176" s="2"/>
      <c r="M176" s="2"/>
      <c r="N176" s="2"/>
      <c r="O176" s="2"/>
      <c r="P176" s="2"/>
      <c r="Q176" s="2"/>
      <c r="Y176" s="494"/>
      <c r="Z176" s="494"/>
    </row>
    <row r="177" spans="1:26" s="493" customFormat="1" x14ac:dyDescent="0.2">
      <c r="A177" s="1"/>
      <c r="B177" s="2"/>
      <c r="C177" s="3"/>
      <c r="D177" s="4"/>
      <c r="E177" s="4"/>
      <c r="F177" s="3"/>
      <c r="G177" s="3"/>
      <c r="H177" s="3"/>
      <c r="I177" s="2"/>
      <c r="J177" s="2"/>
      <c r="K177" s="2"/>
      <c r="L177" s="2"/>
      <c r="M177" s="2"/>
      <c r="N177" s="2"/>
      <c r="O177" s="2"/>
      <c r="P177" s="2"/>
      <c r="Q177" s="2"/>
      <c r="Y177" s="494"/>
      <c r="Z177" s="494"/>
    </row>
    <row r="178" spans="1:26" s="493" customFormat="1" x14ac:dyDescent="0.2">
      <c r="A178" s="1"/>
      <c r="B178" s="2"/>
      <c r="C178" s="3"/>
      <c r="D178" s="4"/>
      <c r="E178" s="4"/>
      <c r="F178" s="3"/>
      <c r="G178" s="3"/>
      <c r="H178" s="3"/>
      <c r="I178" s="2"/>
      <c r="J178" s="2"/>
      <c r="K178" s="2"/>
      <c r="L178" s="2"/>
      <c r="M178" s="2"/>
      <c r="N178" s="2"/>
      <c r="O178" s="2"/>
      <c r="P178" s="2"/>
      <c r="Q178" s="2"/>
      <c r="Y178" s="494"/>
      <c r="Z178" s="494"/>
    </row>
    <row r="179" spans="1:26" s="493" customFormat="1" x14ac:dyDescent="0.2">
      <c r="A179" s="1"/>
      <c r="B179" s="2"/>
      <c r="C179" s="3"/>
      <c r="D179" s="4"/>
      <c r="E179" s="4"/>
      <c r="F179" s="3"/>
      <c r="G179" s="3"/>
      <c r="H179" s="3"/>
      <c r="I179" s="2"/>
      <c r="J179" s="2"/>
      <c r="K179" s="2"/>
      <c r="L179" s="2"/>
      <c r="M179" s="2"/>
      <c r="N179" s="2"/>
      <c r="O179" s="2"/>
      <c r="P179" s="2"/>
      <c r="Q179" s="2"/>
      <c r="Y179" s="494"/>
      <c r="Z179" s="494"/>
    </row>
    <row r="180" spans="1:26" s="493" customFormat="1" x14ac:dyDescent="0.2">
      <c r="A180" s="1"/>
      <c r="B180" s="2"/>
      <c r="C180" s="3"/>
      <c r="D180" s="4"/>
      <c r="E180" s="4"/>
      <c r="F180" s="3"/>
      <c r="G180" s="3"/>
      <c r="H180" s="3"/>
      <c r="I180" s="2"/>
      <c r="J180" s="2"/>
      <c r="K180" s="2"/>
      <c r="L180" s="2"/>
      <c r="M180" s="2"/>
      <c r="N180" s="2"/>
      <c r="O180" s="2"/>
      <c r="P180" s="2"/>
      <c r="Q180" s="2"/>
      <c r="Y180" s="494"/>
      <c r="Z180" s="494"/>
    </row>
    <row r="181" spans="1:26" s="493" customFormat="1" x14ac:dyDescent="0.2">
      <c r="A181" s="1"/>
      <c r="B181" s="2"/>
      <c r="C181" s="3"/>
      <c r="D181" s="4"/>
      <c r="E181" s="4"/>
      <c r="F181" s="3"/>
      <c r="G181" s="3"/>
      <c r="H181" s="3"/>
      <c r="I181" s="2"/>
      <c r="J181" s="2"/>
      <c r="K181" s="2"/>
      <c r="L181" s="2"/>
      <c r="M181" s="2"/>
      <c r="N181" s="2"/>
      <c r="O181" s="2"/>
      <c r="P181" s="2"/>
      <c r="Q181" s="2"/>
      <c r="Y181" s="494"/>
      <c r="Z181" s="494"/>
    </row>
    <row r="182" spans="1:26" s="493" customFormat="1" x14ac:dyDescent="0.2">
      <c r="A182" s="1"/>
      <c r="B182" s="2"/>
      <c r="C182" s="3"/>
      <c r="D182" s="4"/>
      <c r="E182" s="4"/>
      <c r="F182" s="3"/>
      <c r="G182" s="3"/>
      <c r="H182" s="3"/>
      <c r="I182" s="2"/>
      <c r="J182" s="2"/>
      <c r="K182" s="2"/>
      <c r="L182" s="2"/>
      <c r="M182" s="2"/>
      <c r="N182" s="2"/>
      <c r="O182" s="2"/>
      <c r="P182" s="2"/>
      <c r="Q182" s="2"/>
      <c r="Y182" s="494"/>
      <c r="Z182" s="494"/>
    </row>
    <row r="183" spans="1:26" s="495" customFormat="1" x14ac:dyDescent="0.2">
      <c r="A183" s="1"/>
      <c r="B183" s="2"/>
      <c r="C183" s="3"/>
      <c r="D183" s="4"/>
      <c r="E183" s="4"/>
      <c r="F183" s="3"/>
      <c r="G183" s="3"/>
      <c r="H183" s="3"/>
      <c r="I183" s="2"/>
      <c r="J183" s="2"/>
      <c r="K183" s="2"/>
      <c r="L183" s="2"/>
      <c r="M183" s="2"/>
      <c r="N183" s="2"/>
      <c r="O183" s="2"/>
      <c r="P183" s="2"/>
      <c r="Q183" s="2"/>
      <c r="Y183" s="496"/>
      <c r="Z183" s="496"/>
    </row>
    <row r="184" spans="1:26" s="493" customFormat="1" x14ac:dyDescent="0.2">
      <c r="A184" s="1"/>
      <c r="B184" s="2"/>
      <c r="C184" s="3"/>
      <c r="D184" s="4"/>
      <c r="E184" s="4"/>
      <c r="F184" s="3"/>
      <c r="G184" s="3"/>
      <c r="H184" s="3"/>
      <c r="I184" s="2"/>
      <c r="J184" s="2"/>
      <c r="K184" s="2"/>
      <c r="L184" s="2"/>
      <c r="M184" s="2"/>
      <c r="N184" s="2"/>
      <c r="O184" s="2"/>
      <c r="P184" s="2"/>
      <c r="Q184" s="2"/>
      <c r="Y184" s="494"/>
      <c r="Z184" s="494"/>
    </row>
    <row r="185" spans="1:26" s="493" customFormat="1" x14ac:dyDescent="0.2">
      <c r="A185" s="1"/>
      <c r="B185" s="2"/>
      <c r="C185" s="3"/>
      <c r="D185" s="4"/>
      <c r="E185" s="4"/>
      <c r="F185" s="3"/>
      <c r="G185" s="3"/>
      <c r="H185" s="3"/>
      <c r="I185" s="2"/>
      <c r="J185" s="2"/>
      <c r="K185" s="2"/>
      <c r="L185" s="2"/>
      <c r="M185" s="2"/>
      <c r="N185" s="2"/>
      <c r="O185" s="2"/>
      <c r="P185" s="2"/>
      <c r="Q185" s="2"/>
      <c r="Y185" s="494"/>
      <c r="Z185" s="494"/>
    </row>
    <row r="186" spans="1:26" s="493" customFormat="1" x14ac:dyDescent="0.2">
      <c r="A186" s="1"/>
      <c r="B186" s="2"/>
      <c r="C186" s="3"/>
      <c r="D186" s="4"/>
      <c r="E186" s="4"/>
      <c r="F186" s="3"/>
      <c r="G186" s="3"/>
      <c r="H186" s="3"/>
      <c r="I186" s="2"/>
      <c r="J186" s="2"/>
      <c r="K186" s="2"/>
      <c r="L186" s="2"/>
      <c r="M186" s="2"/>
      <c r="N186" s="2"/>
      <c r="O186" s="2"/>
      <c r="P186" s="2"/>
      <c r="Q186" s="2"/>
      <c r="Y186" s="494"/>
      <c r="Z186" s="494"/>
    </row>
    <row r="187" spans="1:26" s="493" customFormat="1" x14ac:dyDescent="0.2">
      <c r="A187" s="1"/>
      <c r="B187" s="2"/>
      <c r="C187" s="3"/>
      <c r="D187" s="4"/>
      <c r="E187" s="4"/>
      <c r="F187" s="3"/>
      <c r="G187" s="3"/>
      <c r="H187" s="3"/>
      <c r="I187" s="2"/>
      <c r="J187" s="2"/>
      <c r="K187" s="2"/>
      <c r="L187" s="2"/>
      <c r="M187" s="2"/>
      <c r="N187" s="2"/>
      <c r="O187" s="2"/>
      <c r="P187" s="2"/>
      <c r="Q187" s="2"/>
      <c r="Y187" s="494"/>
      <c r="Z187" s="494"/>
    </row>
    <row r="188" spans="1:26" s="493" customFormat="1" x14ac:dyDescent="0.2">
      <c r="A188" s="1"/>
      <c r="B188" s="2"/>
      <c r="C188" s="3"/>
      <c r="D188" s="4"/>
      <c r="E188" s="4"/>
      <c r="F188" s="3"/>
      <c r="G188" s="3"/>
      <c r="H188" s="3"/>
      <c r="I188" s="2"/>
      <c r="J188" s="2"/>
      <c r="K188" s="2"/>
      <c r="L188" s="2"/>
      <c r="M188" s="2"/>
      <c r="N188" s="2"/>
      <c r="O188" s="2"/>
      <c r="P188" s="2"/>
      <c r="Q188" s="2"/>
      <c r="Y188" s="494"/>
      <c r="Z188" s="494"/>
    </row>
    <row r="189" spans="1:26" s="493" customFormat="1" x14ac:dyDescent="0.2">
      <c r="A189" s="1"/>
      <c r="B189" s="2"/>
      <c r="C189" s="3"/>
      <c r="D189" s="4"/>
      <c r="E189" s="4"/>
      <c r="F189" s="3"/>
      <c r="G189" s="3"/>
      <c r="H189" s="3"/>
      <c r="I189" s="2"/>
      <c r="J189" s="2"/>
      <c r="K189" s="2"/>
      <c r="L189" s="2"/>
      <c r="M189" s="2"/>
      <c r="N189" s="2"/>
      <c r="O189" s="2"/>
      <c r="P189" s="2"/>
      <c r="Q189" s="2"/>
      <c r="Y189" s="494"/>
      <c r="Z189" s="494"/>
    </row>
    <row r="190" spans="1:26" s="493" customFormat="1" x14ac:dyDescent="0.2">
      <c r="A190" s="1"/>
      <c r="B190" s="2"/>
      <c r="C190" s="3"/>
      <c r="D190" s="4"/>
      <c r="E190" s="4"/>
      <c r="F190" s="3"/>
      <c r="G190" s="3"/>
      <c r="H190" s="3"/>
      <c r="I190" s="2"/>
      <c r="J190" s="2"/>
      <c r="K190" s="2"/>
      <c r="L190" s="2"/>
      <c r="M190" s="2"/>
      <c r="N190" s="2"/>
      <c r="O190" s="2"/>
      <c r="P190" s="2"/>
      <c r="Q190" s="2"/>
      <c r="Y190" s="494"/>
      <c r="Z190" s="494"/>
    </row>
    <row r="191" spans="1:26" s="493" customFormat="1" x14ac:dyDescent="0.2">
      <c r="A191" s="1"/>
      <c r="B191" s="2"/>
      <c r="C191" s="3"/>
      <c r="D191" s="4"/>
      <c r="E191" s="4"/>
      <c r="F191" s="3"/>
      <c r="G191" s="3"/>
      <c r="H191" s="3"/>
      <c r="I191" s="2"/>
      <c r="J191" s="2"/>
      <c r="K191" s="2"/>
      <c r="L191" s="2"/>
      <c r="M191" s="2"/>
      <c r="N191" s="2"/>
      <c r="O191" s="2"/>
      <c r="P191" s="2"/>
      <c r="Q191" s="2"/>
      <c r="Y191" s="494"/>
      <c r="Z191" s="494"/>
    </row>
    <row r="192" spans="1:26" s="6" customFormat="1" x14ac:dyDescent="0.2">
      <c r="A192" s="1"/>
      <c r="B192" s="2"/>
      <c r="C192" s="3"/>
      <c r="D192" s="4"/>
      <c r="E192" s="4"/>
      <c r="F192" s="3"/>
      <c r="G192" s="3"/>
      <c r="H192" s="3"/>
      <c r="I192" s="2"/>
      <c r="J192" s="2"/>
      <c r="K192" s="2"/>
      <c r="L192" s="2"/>
      <c r="M192" s="2"/>
      <c r="N192" s="2"/>
      <c r="O192" s="2"/>
      <c r="P192" s="2"/>
      <c r="Q192" s="2"/>
      <c r="Y192" s="7"/>
      <c r="Z192" s="7"/>
    </row>
    <row r="193" spans="1:26" s="6" customFormat="1" x14ac:dyDescent="0.2">
      <c r="A193" s="1"/>
      <c r="B193" s="2"/>
      <c r="C193" s="3"/>
      <c r="D193" s="4"/>
      <c r="E193" s="4"/>
      <c r="F193" s="3"/>
      <c r="G193" s="3"/>
      <c r="H193" s="3"/>
      <c r="I193" s="2"/>
      <c r="J193" s="2"/>
      <c r="K193" s="2"/>
      <c r="L193" s="2"/>
      <c r="M193" s="2"/>
      <c r="N193" s="2"/>
      <c r="O193" s="2"/>
      <c r="P193" s="2"/>
      <c r="Q193" s="2"/>
      <c r="Y193" s="7"/>
      <c r="Z193" s="7"/>
    </row>
    <row r="194" spans="1:26" s="6" customFormat="1" x14ac:dyDescent="0.2">
      <c r="A194" s="1"/>
      <c r="B194" s="2"/>
      <c r="C194" s="3"/>
      <c r="D194" s="4"/>
      <c r="E194" s="4"/>
      <c r="F194" s="3"/>
      <c r="G194" s="3"/>
      <c r="H194" s="3"/>
      <c r="I194" s="2"/>
      <c r="J194" s="2"/>
      <c r="K194" s="2"/>
      <c r="L194" s="2"/>
      <c r="M194" s="2"/>
      <c r="N194" s="2"/>
      <c r="O194" s="2"/>
      <c r="P194" s="2"/>
      <c r="Q194" s="2"/>
      <c r="Y194" s="7"/>
      <c r="Z194" s="7"/>
    </row>
    <row r="195" spans="1:26" s="6" customFormat="1" x14ac:dyDescent="0.2">
      <c r="A195" s="1"/>
      <c r="B195" s="2"/>
      <c r="C195" s="3"/>
      <c r="D195" s="4"/>
      <c r="E195" s="4"/>
      <c r="F195" s="3"/>
      <c r="G195" s="3"/>
      <c r="H195" s="3"/>
      <c r="I195" s="2"/>
      <c r="J195" s="2"/>
      <c r="K195" s="2"/>
      <c r="L195" s="2"/>
      <c r="M195" s="2"/>
      <c r="N195" s="2"/>
      <c r="O195" s="2"/>
      <c r="P195" s="2"/>
      <c r="Q195" s="2"/>
      <c r="Y195" s="7"/>
      <c r="Z195" s="7"/>
    </row>
    <row r="196" spans="1:26" s="6" customFormat="1" x14ac:dyDescent="0.2">
      <c r="A196" s="1"/>
      <c r="B196" s="2"/>
      <c r="C196" s="3"/>
      <c r="D196" s="4"/>
      <c r="E196" s="4"/>
      <c r="F196" s="3"/>
      <c r="G196" s="3"/>
      <c r="H196" s="3"/>
      <c r="I196" s="2"/>
      <c r="J196" s="2"/>
      <c r="K196" s="2"/>
      <c r="L196" s="2"/>
      <c r="M196" s="2"/>
      <c r="N196" s="2"/>
      <c r="O196" s="2"/>
      <c r="P196" s="2"/>
      <c r="Q196" s="2"/>
      <c r="Y196" s="7"/>
      <c r="Z196" s="7"/>
    </row>
    <row r="197" spans="1:26" s="6" customFormat="1" x14ac:dyDescent="0.2">
      <c r="A197" s="1"/>
      <c r="B197" s="2"/>
      <c r="C197" s="3"/>
      <c r="D197" s="4"/>
      <c r="E197" s="4"/>
      <c r="F197" s="3"/>
      <c r="G197" s="3"/>
      <c r="H197" s="3"/>
      <c r="I197" s="2"/>
      <c r="J197" s="2"/>
      <c r="K197" s="2"/>
      <c r="L197" s="2"/>
      <c r="M197" s="2"/>
      <c r="N197" s="2"/>
      <c r="O197" s="2"/>
      <c r="P197" s="2"/>
      <c r="Q197" s="2"/>
      <c r="Y197" s="7"/>
      <c r="Z197" s="7"/>
    </row>
    <row r="198" spans="1:26" s="6" customFormat="1" x14ac:dyDescent="0.2">
      <c r="A198" s="1"/>
      <c r="B198" s="2"/>
      <c r="C198" s="3"/>
      <c r="D198" s="4"/>
      <c r="E198" s="4"/>
      <c r="F198" s="3"/>
      <c r="G198" s="3"/>
      <c r="H198" s="3"/>
      <c r="I198" s="2"/>
      <c r="J198" s="2"/>
      <c r="K198" s="2"/>
      <c r="L198" s="2"/>
      <c r="M198" s="2"/>
      <c r="N198" s="2"/>
      <c r="O198" s="2"/>
      <c r="P198" s="2"/>
      <c r="Q198" s="2"/>
      <c r="Y198" s="7"/>
      <c r="Z198" s="7"/>
    </row>
    <row r="199" spans="1:26" s="6" customFormat="1" x14ac:dyDescent="0.2">
      <c r="A199" s="1"/>
      <c r="B199" s="2"/>
      <c r="C199" s="3"/>
      <c r="D199" s="4"/>
      <c r="E199" s="4"/>
      <c r="F199" s="3"/>
      <c r="G199" s="3"/>
      <c r="H199" s="3"/>
      <c r="I199" s="2"/>
      <c r="J199" s="2"/>
      <c r="K199" s="2"/>
      <c r="L199" s="2"/>
      <c r="M199" s="2"/>
      <c r="N199" s="2"/>
      <c r="O199" s="2"/>
      <c r="P199" s="2"/>
      <c r="Q199" s="2"/>
      <c r="Y199" s="7"/>
      <c r="Z199" s="7"/>
    </row>
    <row r="200" spans="1:26" s="6" customFormat="1" x14ac:dyDescent="0.2">
      <c r="A200" s="1"/>
      <c r="B200" s="2"/>
      <c r="C200" s="3"/>
      <c r="D200" s="4"/>
      <c r="E200" s="4"/>
      <c r="F200" s="3"/>
      <c r="G200" s="3"/>
      <c r="H200" s="3"/>
      <c r="I200" s="2"/>
      <c r="J200" s="2"/>
      <c r="K200" s="2"/>
      <c r="L200" s="2"/>
      <c r="M200" s="2"/>
      <c r="N200" s="2"/>
      <c r="O200" s="2"/>
      <c r="P200" s="2"/>
      <c r="Q200" s="2"/>
      <c r="R200" s="485"/>
      <c r="Y200" s="7"/>
      <c r="Z200" s="7"/>
    </row>
    <row r="201" spans="1:26" s="6" customFormat="1" x14ac:dyDescent="0.2">
      <c r="A201" s="1"/>
      <c r="B201" s="2"/>
      <c r="C201" s="3"/>
      <c r="D201" s="4"/>
      <c r="E201" s="4"/>
      <c r="F201" s="3"/>
      <c r="G201" s="3"/>
      <c r="H201" s="3"/>
      <c r="I201" s="2"/>
      <c r="J201" s="2"/>
      <c r="K201" s="2"/>
      <c r="L201" s="2"/>
      <c r="M201" s="2"/>
      <c r="N201" s="2"/>
      <c r="O201" s="2"/>
      <c r="P201" s="2"/>
      <c r="Q201" s="2"/>
      <c r="R201" s="485"/>
      <c r="Y201" s="7"/>
      <c r="Z201" s="7"/>
    </row>
    <row r="202" spans="1:26" s="6" customFormat="1" x14ac:dyDescent="0.2">
      <c r="A202" s="1"/>
      <c r="B202" s="2"/>
      <c r="C202" s="3"/>
      <c r="D202" s="4"/>
      <c r="E202" s="4"/>
      <c r="F202" s="3"/>
      <c r="G202" s="3"/>
      <c r="H202" s="3"/>
      <c r="I202" s="2"/>
      <c r="J202" s="2"/>
      <c r="K202" s="2"/>
      <c r="L202" s="2"/>
      <c r="M202" s="2"/>
      <c r="N202" s="2"/>
      <c r="O202" s="2"/>
      <c r="P202" s="2"/>
      <c r="Q202" s="2"/>
      <c r="R202" s="485"/>
      <c r="Y202" s="7"/>
      <c r="Z202" s="7"/>
    </row>
    <row r="203" spans="1:26" s="6" customFormat="1" x14ac:dyDescent="0.2">
      <c r="A203" s="1"/>
      <c r="B203" s="2"/>
      <c r="C203" s="3"/>
      <c r="D203" s="4"/>
      <c r="E203" s="4"/>
      <c r="F203" s="3"/>
      <c r="G203" s="3"/>
      <c r="H203" s="3"/>
      <c r="I203" s="2"/>
      <c r="J203" s="2"/>
      <c r="K203" s="2"/>
      <c r="L203" s="2"/>
      <c r="M203" s="2"/>
      <c r="N203" s="2"/>
      <c r="O203" s="2"/>
      <c r="P203" s="2"/>
      <c r="Q203" s="2"/>
      <c r="R203" s="485"/>
      <c r="Y203" s="7"/>
      <c r="Z203" s="7"/>
    </row>
    <row r="204" spans="1:26" s="6" customFormat="1" x14ac:dyDescent="0.2">
      <c r="A204" s="1"/>
      <c r="B204" s="2"/>
      <c r="C204" s="3"/>
      <c r="D204" s="4"/>
      <c r="E204" s="4"/>
      <c r="F204" s="3"/>
      <c r="G204" s="3"/>
      <c r="H204" s="3"/>
      <c r="I204" s="2"/>
      <c r="J204" s="2"/>
      <c r="K204" s="2"/>
      <c r="L204" s="2"/>
      <c r="M204" s="2"/>
      <c r="N204" s="2"/>
      <c r="O204" s="2"/>
      <c r="P204" s="2"/>
      <c r="Q204" s="2"/>
      <c r="R204" s="485"/>
      <c r="Y204" s="7"/>
      <c r="Z204" s="7"/>
    </row>
    <row r="205" spans="1:26" x14ac:dyDescent="0.2">
      <c r="R205" s="488"/>
    </row>
    <row r="206" spans="1:26" x14ac:dyDescent="0.2">
      <c r="R206" s="488"/>
    </row>
    <row r="207" spans="1:26" x14ac:dyDescent="0.2">
      <c r="R207" s="488"/>
    </row>
    <row r="208" spans="1:26" x14ac:dyDescent="0.2">
      <c r="R208" s="488"/>
    </row>
    <row r="209" spans="18:25" x14ac:dyDescent="0.2">
      <c r="R209" s="488"/>
    </row>
    <row r="210" spans="18:25" x14ac:dyDescent="0.2">
      <c r="R210" s="488"/>
    </row>
    <row r="211" spans="18:25" x14ac:dyDescent="0.2">
      <c r="R211" s="488"/>
    </row>
    <row r="212" spans="18:25" x14ac:dyDescent="0.2">
      <c r="R212" s="488"/>
    </row>
    <row r="213" spans="18:25" x14ac:dyDescent="0.2">
      <c r="R213" s="488"/>
    </row>
    <row r="214" spans="18:25" x14ac:dyDescent="0.2">
      <c r="R214" s="488"/>
    </row>
    <row r="215" spans="18:25" x14ac:dyDescent="0.2">
      <c r="R215" s="488"/>
    </row>
    <row r="216" spans="18:25" x14ac:dyDescent="0.2">
      <c r="R216" s="488"/>
    </row>
    <row r="218" spans="18:25" x14ac:dyDescent="0.2">
      <c r="R218" s="497"/>
    </row>
    <row r="219" spans="18:25" x14ac:dyDescent="0.2">
      <c r="R219" s="481"/>
      <c r="S219" s="481"/>
      <c r="T219" s="481"/>
      <c r="U219" s="481"/>
      <c r="V219" s="481"/>
      <c r="W219" s="481"/>
      <c r="X219" s="481"/>
      <c r="Y219" s="498"/>
    </row>
    <row r="220" spans="18:25" x14ac:dyDescent="0.2">
      <c r="R220" s="3"/>
      <c r="S220" s="3"/>
      <c r="T220" s="3"/>
      <c r="U220" s="3"/>
      <c r="V220" s="3"/>
      <c r="W220" s="3"/>
      <c r="X220" s="3"/>
      <c r="Y220" s="499"/>
    </row>
    <row r="221" spans="18:25" x14ac:dyDescent="0.2">
      <c r="R221" s="3"/>
      <c r="S221" s="3"/>
      <c r="T221" s="3"/>
      <c r="U221" s="3"/>
      <c r="V221" s="3"/>
      <c r="W221" s="3"/>
      <c r="X221" s="3"/>
      <c r="Y221" s="499"/>
    </row>
    <row r="222" spans="18:25" x14ac:dyDescent="0.2">
      <c r="R222" s="3"/>
      <c r="S222" s="3"/>
      <c r="T222" s="3"/>
      <c r="U222" s="3"/>
      <c r="V222" s="3"/>
      <c r="W222" s="3"/>
      <c r="X222" s="3"/>
      <c r="Y222" s="499"/>
    </row>
  </sheetData>
  <sheetProtection selectLockedCells="1" selectUnlockedCells="1"/>
  <mergeCells count="69">
    <mergeCell ref="A1:Q1"/>
    <mergeCell ref="A2:A8"/>
    <mergeCell ref="B2:B8"/>
    <mergeCell ref="C2:F4"/>
    <mergeCell ref="G2:G8"/>
    <mergeCell ref="H2:M2"/>
    <mergeCell ref="N2:Q2"/>
    <mergeCell ref="H3:H8"/>
    <mergeCell ref="I3:L3"/>
    <mergeCell ref="M3:M8"/>
    <mergeCell ref="A12:Q12"/>
    <mergeCell ref="N3:P3"/>
    <mergeCell ref="I4:I8"/>
    <mergeCell ref="J4:L4"/>
    <mergeCell ref="N4:Q5"/>
    <mergeCell ref="C5:C8"/>
    <mergeCell ref="D5:D8"/>
    <mergeCell ref="E5:F6"/>
    <mergeCell ref="J5:J8"/>
    <mergeCell ref="K5:K8"/>
    <mergeCell ref="L5:L8"/>
    <mergeCell ref="E7:E8"/>
    <mergeCell ref="F7:F8"/>
    <mergeCell ref="N7:Q7"/>
    <mergeCell ref="A10:Q10"/>
    <mergeCell ref="A11:Q11"/>
    <mergeCell ref="A33:B33"/>
    <mergeCell ref="C17:F17"/>
    <mergeCell ref="A18:Q18"/>
    <mergeCell ref="C22:F22"/>
    <mergeCell ref="A23:B23"/>
    <mergeCell ref="C23:F23"/>
    <mergeCell ref="A25:F25"/>
    <mergeCell ref="N26:N27"/>
    <mergeCell ref="O26:O27"/>
    <mergeCell ref="P26:P27"/>
    <mergeCell ref="Q26:Q27"/>
    <mergeCell ref="A29:Q29"/>
    <mergeCell ref="A78:Q78"/>
    <mergeCell ref="A34:Q34"/>
    <mergeCell ref="A39:B39"/>
    <mergeCell ref="A40:Q40"/>
    <mergeCell ref="A41:Q41"/>
    <mergeCell ref="A42:Q42"/>
    <mergeCell ref="A43:Q43"/>
    <mergeCell ref="A55:Q55"/>
    <mergeCell ref="A56:Q56"/>
    <mergeCell ref="A63:Q63"/>
    <mergeCell ref="A70:Q70"/>
    <mergeCell ref="A77:Q77"/>
    <mergeCell ref="A93:M93"/>
    <mergeCell ref="A79:Q79"/>
    <mergeCell ref="A82:F82"/>
    <mergeCell ref="A83:Q83"/>
    <mergeCell ref="A84:Q84"/>
    <mergeCell ref="A86:F86"/>
    <mergeCell ref="A87:Q87"/>
    <mergeCell ref="A88:Q88"/>
    <mergeCell ref="A89:F89"/>
    <mergeCell ref="A90:M90"/>
    <mergeCell ref="A91:M91"/>
    <mergeCell ref="A92:M92"/>
    <mergeCell ref="B107:Q107"/>
    <mergeCell ref="A94:M94"/>
    <mergeCell ref="N95:P95"/>
    <mergeCell ref="H99:L99"/>
    <mergeCell ref="H100:L100"/>
    <mergeCell ref="H101:L101"/>
    <mergeCell ref="H102:L102"/>
  </mergeCells>
  <pageMargins left="0.39374999999999999" right="0.39374999999999999" top="0.55138888888888893" bottom="0.39374999999999999" header="0.51180555555555551" footer="0.51180555555555551"/>
  <pageSetup paperSize="9" scale="84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8"/>
  <sheetViews>
    <sheetView view="pageBreakPreview" zoomScale="59" zoomScaleNormal="50" zoomScaleSheetLayoutView="59" workbookViewId="0">
      <selection activeCell="AA36" sqref="AA36:AE36"/>
    </sheetView>
  </sheetViews>
  <sheetFormatPr defaultColWidth="3.28515625" defaultRowHeight="15.75" x14ac:dyDescent="0.25"/>
  <cols>
    <col min="1" max="1" width="12.7109375" style="500" customWidth="1"/>
    <col min="2" max="9" width="5.28515625" style="500" customWidth="1"/>
    <col min="10" max="11" width="6.7109375" style="500" customWidth="1"/>
    <col min="12" max="12" width="6.42578125" style="500" customWidth="1"/>
    <col min="13" max="13" width="7.28515625" style="500" customWidth="1"/>
    <col min="14" max="53" width="5.28515625" style="500" customWidth="1"/>
    <col min="54" max="56" width="3.28515625" style="500"/>
    <col min="57" max="57" width="5.85546875" style="500" customWidth="1"/>
    <col min="58" max="16384" width="3.28515625" style="500"/>
  </cols>
  <sheetData>
    <row r="1" spans="1:57" ht="22.5" x14ac:dyDescent="0.3">
      <c r="A1" s="1253"/>
      <c r="B1" s="1253"/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1253"/>
      <c r="O1" s="1253"/>
      <c r="P1" s="1232" t="s">
        <v>162</v>
      </c>
      <c r="Q1" s="1232"/>
      <c r="R1" s="1232"/>
      <c r="S1" s="1232"/>
      <c r="T1" s="1232"/>
      <c r="U1" s="1232"/>
      <c r="V1" s="1232"/>
      <c r="W1" s="1232"/>
      <c r="X1" s="1232"/>
      <c r="Y1" s="1232"/>
      <c r="Z1" s="1232"/>
      <c r="AA1" s="1232"/>
      <c r="AB1" s="1232"/>
      <c r="AC1" s="1232"/>
      <c r="AD1" s="1232"/>
      <c r="AE1" s="1232"/>
      <c r="AF1" s="1232"/>
      <c r="AG1" s="1232"/>
      <c r="AH1" s="1232"/>
      <c r="AI1" s="1232"/>
      <c r="AJ1" s="1232"/>
      <c r="AK1" s="1232"/>
      <c r="AL1" s="1232"/>
      <c r="AM1" s="1232"/>
      <c r="AN1" s="1232"/>
      <c r="AO1" s="1254"/>
      <c r="AP1" s="1254"/>
      <c r="AQ1" s="1254"/>
      <c r="AR1" s="1254"/>
      <c r="AS1" s="1254"/>
      <c r="AT1" s="1254"/>
      <c r="AU1" s="1254"/>
      <c r="AV1" s="1254"/>
      <c r="AW1" s="1254"/>
      <c r="AX1" s="1254"/>
      <c r="AY1" s="1254"/>
      <c r="AZ1" s="1254"/>
      <c r="BA1" s="1254"/>
      <c r="BB1" s="1254"/>
      <c r="BC1" s="1254"/>
      <c r="BD1" s="1254"/>
      <c r="BE1" s="1254"/>
    </row>
    <row r="2" spans="1:57" ht="20.25" customHeight="1" x14ac:dyDescent="0.35">
      <c r="A2" s="1255" t="s">
        <v>163</v>
      </c>
      <c r="B2" s="1255"/>
      <c r="C2" s="1255"/>
      <c r="D2" s="1255"/>
      <c r="E2" s="1255"/>
      <c r="F2" s="1255"/>
      <c r="G2" s="1255"/>
      <c r="H2" s="1255"/>
      <c r="I2" s="1255"/>
      <c r="J2" s="1255"/>
      <c r="K2" s="1255"/>
      <c r="L2" s="1255"/>
      <c r="M2" s="1255"/>
      <c r="N2" s="1255"/>
      <c r="O2" s="1255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  <c r="AK2" s="503"/>
      <c r="AL2" s="503"/>
      <c r="AM2" s="503"/>
      <c r="AN2" s="503"/>
      <c r="AO2" s="1254"/>
      <c r="AP2" s="1254"/>
      <c r="AQ2" s="1254"/>
      <c r="AR2" s="1254"/>
      <c r="AS2" s="1254"/>
      <c r="AT2" s="1254"/>
      <c r="AU2" s="1254"/>
      <c r="AV2" s="1254"/>
      <c r="AW2" s="1254"/>
      <c r="AX2" s="1254"/>
      <c r="AY2" s="1254"/>
      <c r="AZ2" s="1254"/>
      <c r="BA2" s="1254"/>
      <c r="BB2" s="1254"/>
      <c r="BC2" s="1254"/>
      <c r="BD2" s="1254"/>
      <c r="BE2" s="1254"/>
    </row>
    <row r="3" spans="1:57" ht="23.25" customHeight="1" x14ac:dyDescent="0.35">
      <c r="A3" s="1255" t="s">
        <v>164</v>
      </c>
      <c r="B3" s="1255"/>
      <c r="C3" s="1255"/>
      <c r="D3" s="1255"/>
      <c r="E3" s="1255"/>
      <c r="F3" s="1255"/>
      <c r="G3" s="1255"/>
      <c r="H3" s="1255"/>
      <c r="I3" s="1255"/>
      <c r="J3" s="1255"/>
      <c r="K3" s="1255"/>
      <c r="L3" s="1255"/>
      <c r="M3" s="1255"/>
      <c r="N3" s="1255"/>
      <c r="O3" s="1255"/>
      <c r="P3" s="1256" t="s">
        <v>165</v>
      </c>
      <c r="Q3" s="1256"/>
      <c r="R3" s="1256"/>
      <c r="S3" s="1256"/>
      <c r="T3" s="1256"/>
      <c r="U3" s="1256"/>
      <c r="V3" s="1256"/>
      <c r="W3" s="1256"/>
      <c r="X3" s="1256"/>
      <c r="Y3" s="1256"/>
      <c r="Z3" s="1256"/>
      <c r="AA3" s="1256"/>
      <c r="AB3" s="1256"/>
      <c r="AC3" s="1256"/>
      <c r="AD3" s="1256"/>
      <c r="AE3" s="1256"/>
      <c r="AF3" s="1256"/>
      <c r="AG3" s="1256"/>
      <c r="AH3" s="1256"/>
      <c r="AI3" s="1256"/>
      <c r="AJ3" s="1256"/>
      <c r="AK3" s="1256"/>
      <c r="AL3" s="1256"/>
      <c r="AM3" s="1256"/>
      <c r="AN3" s="1256"/>
      <c r="AO3" s="1254"/>
      <c r="AP3" s="1254"/>
      <c r="AQ3" s="1254"/>
      <c r="AR3" s="1254"/>
      <c r="AS3" s="1254"/>
      <c r="AT3" s="1254"/>
      <c r="AU3" s="1254"/>
      <c r="AV3" s="1254"/>
      <c r="AW3" s="1254"/>
      <c r="AX3" s="1254"/>
      <c r="AY3" s="1254"/>
      <c r="AZ3" s="1254"/>
      <c r="BA3" s="1254"/>
      <c r="BB3" s="1254"/>
      <c r="BC3" s="1254"/>
      <c r="BD3" s="1254"/>
      <c r="BE3" s="1254"/>
    </row>
    <row r="4" spans="1:57" s="505" customFormat="1" ht="23.25" x14ac:dyDescent="0.35">
      <c r="A4" s="1255" t="s">
        <v>274</v>
      </c>
      <c r="B4" s="1255"/>
      <c r="C4" s="1255"/>
      <c r="D4" s="1255"/>
      <c r="E4" s="1255"/>
      <c r="F4" s="1255"/>
      <c r="G4" s="1255"/>
      <c r="H4" s="1255"/>
      <c r="I4" s="1255"/>
      <c r="J4" s="1255"/>
      <c r="K4" s="1255"/>
      <c r="L4" s="1255"/>
      <c r="M4" s="1255"/>
      <c r="N4" s="1255"/>
      <c r="O4" s="1255"/>
      <c r="P4" s="1243"/>
      <c r="Q4" s="1243"/>
      <c r="R4" s="1243"/>
      <c r="S4" s="1243"/>
      <c r="T4" s="1243"/>
      <c r="U4" s="1243"/>
      <c r="V4" s="1243"/>
      <c r="W4" s="1243"/>
      <c r="X4" s="1243"/>
      <c r="Y4" s="1243"/>
      <c r="Z4" s="1243"/>
      <c r="AA4" s="1243"/>
      <c r="AB4" s="1243"/>
      <c r="AC4" s="1243"/>
      <c r="AD4" s="1243"/>
      <c r="AE4" s="1243"/>
      <c r="AF4" s="1243"/>
      <c r="AG4" s="1243"/>
      <c r="AH4" s="1243"/>
      <c r="AI4" s="1243"/>
      <c r="AJ4" s="1243"/>
      <c r="AK4" s="1243"/>
      <c r="AL4" s="1243"/>
      <c r="AM4" s="1243"/>
      <c r="AN4" s="1243"/>
      <c r="AO4" s="1244"/>
      <c r="AP4" s="1244"/>
      <c r="AQ4" s="1244"/>
      <c r="AR4" s="1244"/>
      <c r="AS4" s="1244"/>
      <c r="AT4" s="1244"/>
      <c r="AU4" s="1244"/>
      <c r="AV4" s="1244"/>
      <c r="AW4" s="1244"/>
      <c r="AX4" s="1244"/>
      <c r="AY4" s="1244"/>
      <c r="AZ4" s="1244"/>
      <c r="BA4" s="1244"/>
      <c r="BB4" s="1244"/>
      <c r="BC4" s="1244"/>
      <c r="BD4" s="1244"/>
      <c r="BE4" s="1244"/>
    </row>
    <row r="5" spans="1:57" s="505" customFormat="1" ht="18.75" customHeight="1" x14ac:dyDescent="0.3">
      <c r="A5" s="1257" t="s">
        <v>275</v>
      </c>
      <c r="B5" s="1257"/>
      <c r="C5" s="1257"/>
      <c r="D5" s="1257"/>
      <c r="E5" s="1257"/>
      <c r="F5" s="1257"/>
      <c r="G5" s="1257"/>
      <c r="H5" s="1257"/>
      <c r="I5" s="1257"/>
      <c r="J5" s="1257"/>
      <c r="K5" s="1257"/>
      <c r="L5" s="1257"/>
      <c r="M5" s="1257"/>
      <c r="N5" s="1257"/>
      <c r="O5" s="1257"/>
      <c r="P5" s="1258" t="s">
        <v>166</v>
      </c>
      <c r="Q5" s="1258"/>
      <c r="R5" s="1258"/>
      <c r="S5" s="1258"/>
      <c r="T5" s="1258"/>
      <c r="U5" s="1258"/>
      <c r="V5" s="1258"/>
      <c r="W5" s="1258"/>
      <c r="X5" s="1258"/>
      <c r="Y5" s="1258"/>
      <c r="Z5" s="1258"/>
      <c r="AA5" s="1258"/>
      <c r="AB5" s="1258"/>
      <c r="AC5" s="1258"/>
      <c r="AD5" s="1258"/>
      <c r="AE5" s="1258"/>
      <c r="AF5" s="1258"/>
      <c r="AG5" s="1258"/>
      <c r="AH5" s="1258"/>
      <c r="AI5" s="1258"/>
      <c r="AJ5" s="1258"/>
      <c r="AK5" s="1258"/>
      <c r="AL5" s="1258"/>
      <c r="AM5" s="1258"/>
      <c r="AN5" s="1258"/>
      <c r="AO5" s="1244" t="s">
        <v>167</v>
      </c>
      <c r="AP5" s="1244"/>
      <c r="AQ5" s="1244"/>
      <c r="AR5" s="1244"/>
      <c r="AS5" s="1244"/>
      <c r="AT5" s="1244"/>
      <c r="AU5" s="1244"/>
      <c r="AV5" s="1244"/>
      <c r="AW5" s="1244"/>
      <c r="AX5" s="1244"/>
      <c r="AY5" s="1244"/>
      <c r="AZ5" s="1244"/>
      <c r="BA5" s="1244"/>
      <c r="BB5" s="1244"/>
      <c r="BC5" s="1244"/>
      <c r="BD5" s="1244"/>
      <c r="BE5" s="1244"/>
    </row>
    <row r="6" spans="1:57" s="505" customFormat="1" ht="23.25" customHeight="1" x14ac:dyDescent="0.35">
      <c r="A6" s="502"/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1243" t="s">
        <v>276</v>
      </c>
      <c r="Q6" s="1243"/>
      <c r="R6" s="1243"/>
      <c r="S6" s="1243"/>
      <c r="T6" s="1243"/>
      <c r="U6" s="1243"/>
      <c r="V6" s="1243"/>
      <c r="W6" s="1243"/>
      <c r="X6" s="1243"/>
      <c r="Y6" s="1243"/>
      <c r="Z6" s="1243"/>
      <c r="AA6" s="1243"/>
      <c r="AB6" s="1243"/>
      <c r="AC6" s="1243"/>
      <c r="AD6" s="1243"/>
      <c r="AE6" s="1243"/>
      <c r="AF6" s="1243"/>
      <c r="AG6" s="1243"/>
      <c r="AH6" s="1243"/>
      <c r="AI6" s="1243"/>
      <c r="AJ6" s="1243"/>
      <c r="AK6" s="1243"/>
      <c r="AL6" s="1243"/>
      <c r="AM6" s="1243"/>
      <c r="AN6" s="1243"/>
      <c r="AO6" s="1244"/>
      <c r="AP6" s="1244"/>
      <c r="AQ6" s="1244"/>
      <c r="AR6" s="1244"/>
      <c r="AS6" s="1244"/>
      <c r="AT6" s="1244"/>
      <c r="AU6" s="1244"/>
      <c r="AV6" s="1244"/>
      <c r="AW6" s="1244"/>
      <c r="AX6" s="1244"/>
      <c r="AY6" s="1244"/>
      <c r="AZ6" s="1244"/>
      <c r="BA6" s="1244"/>
      <c r="BB6" s="1244"/>
      <c r="BC6" s="1244"/>
      <c r="BD6" s="1244"/>
      <c r="BE6" s="1244"/>
    </row>
    <row r="7" spans="1:57" s="505" customFormat="1" ht="21" customHeight="1" x14ac:dyDescent="0.35">
      <c r="A7" s="1259" t="s">
        <v>168</v>
      </c>
      <c r="B7" s="1259"/>
      <c r="C7" s="1259"/>
      <c r="D7" s="1259"/>
      <c r="E7" s="1259"/>
      <c r="F7" s="1259"/>
      <c r="G7" s="1259"/>
      <c r="H7" s="1259"/>
      <c r="I7" s="1259"/>
      <c r="J7" s="1259"/>
      <c r="K7" s="1259"/>
      <c r="L7" s="1259"/>
      <c r="M7" s="1259"/>
      <c r="N7" s="1259"/>
      <c r="O7" s="1259"/>
      <c r="P7" s="1243" t="s">
        <v>246</v>
      </c>
      <c r="Q7" s="1243"/>
      <c r="R7" s="1243"/>
      <c r="S7" s="1243"/>
      <c r="T7" s="1243"/>
      <c r="U7" s="1243"/>
      <c r="V7" s="1243"/>
      <c r="W7" s="1243"/>
      <c r="X7" s="1243"/>
      <c r="Y7" s="1243"/>
      <c r="Z7" s="1243"/>
      <c r="AA7" s="1243"/>
      <c r="AB7" s="1243"/>
      <c r="AC7" s="1243"/>
      <c r="AD7" s="1243"/>
      <c r="AE7" s="1243"/>
      <c r="AF7" s="1243"/>
      <c r="AG7" s="1243"/>
      <c r="AH7" s="1243"/>
      <c r="AI7" s="1243"/>
      <c r="AJ7" s="1243"/>
      <c r="AK7" s="1243"/>
      <c r="AL7" s="1243"/>
      <c r="AM7" s="1243"/>
      <c r="AN7" s="1243"/>
      <c r="AO7" s="1244"/>
      <c r="AP7" s="1244"/>
      <c r="AQ7" s="1244"/>
      <c r="AR7" s="1244"/>
      <c r="AS7" s="1244"/>
      <c r="AT7" s="1244"/>
      <c r="AU7" s="1244"/>
      <c r="AV7" s="1244"/>
      <c r="AW7" s="1244"/>
      <c r="AX7" s="1244"/>
      <c r="AY7" s="1244"/>
      <c r="AZ7" s="1244"/>
      <c r="BA7" s="1244"/>
      <c r="BB7" s="1244"/>
      <c r="BC7" s="1244"/>
      <c r="BD7" s="1244"/>
      <c r="BE7" s="1244"/>
    </row>
    <row r="8" spans="1:57" s="505" customFormat="1" ht="24" customHeight="1" x14ac:dyDescent="0.35">
      <c r="A8" s="1255" t="s">
        <v>169</v>
      </c>
      <c r="B8" s="1255"/>
      <c r="C8" s="1255"/>
      <c r="D8" s="1255"/>
      <c r="E8" s="1255"/>
      <c r="F8" s="1255"/>
      <c r="G8" s="1255"/>
      <c r="H8" s="1255"/>
      <c r="I8" s="1255"/>
      <c r="J8" s="1255"/>
      <c r="K8" s="1255"/>
      <c r="L8" s="1255"/>
      <c r="M8" s="1255"/>
      <c r="N8" s="1255"/>
      <c r="O8" s="1255"/>
      <c r="P8" s="1243" t="s">
        <v>245</v>
      </c>
      <c r="Q8" s="1243"/>
      <c r="R8" s="1243"/>
      <c r="S8" s="1243"/>
      <c r="T8" s="1243"/>
      <c r="U8" s="1243"/>
      <c r="V8" s="1243"/>
      <c r="W8" s="1243"/>
      <c r="X8" s="1243"/>
      <c r="Y8" s="1243"/>
      <c r="Z8" s="1243"/>
      <c r="AA8" s="1243"/>
      <c r="AB8" s="1243"/>
      <c r="AC8" s="1243"/>
      <c r="AD8" s="1243"/>
      <c r="AE8" s="1243"/>
      <c r="AF8" s="1243"/>
      <c r="AG8" s="1243"/>
      <c r="AH8" s="1243"/>
      <c r="AI8" s="1243"/>
      <c r="AJ8" s="1243"/>
      <c r="AK8" s="1243"/>
      <c r="AL8" s="1243"/>
      <c r="AM8" s="1243"/>
      <c r="AN8" s="1243"/>
      <c r="AO8" s="1244"/>
      <c r="AP8" s="1244"/>
      <c r="AQ8" s="1244"/>
      <c r="AR8" s="1244"/>
      <c r="AS8" s="1244"/>
      <c r="AT8" s="1244"/>
      <c r="AU8" s="1244"/>
      <c r="AV8" s="1244"/>
      <c r="AW8" s="1244"/>
      <c r="AX8" s="1244"/>
      <c r="AY8" s="1244"/>
      <c r="AZ8" s="1244"/>
      <c r="BA8" s="1244"/>
      <c r="BB8" s="1244"/>
      <c r="BC8" s="1244"/>
      <c r="BD8" s="1244"/>
      <c r="BE8" s="1244"/>
    </row>
    <row r="9" spans="1:57" s="505" customFormat="1" ht="24" customHeight="1" x14ac:dyDescent="0.35">
      <c r="A9" s="506"/>
      <c r="B9" s="506"/>
      <c r="C9" s="506"/>
      <c r="D9" s="506"/>
      <c r="E9" s="506"/>
      <c r="F9" s="506"/>
      <c r="G9" s="506"/>
      <c r="H9" s="506"/>
      <c r="I9" s="506"/>
      <c r="J9" s="506"/>
      <c r="K9" s="506"/>
      <c r="L9" s="506"/>
      <c r="M9" s="506"/>
      <c r="N9" s="506"/>
      <c r="O9" s="506"/>
      <c r="P9" s="1243" t="s">
        <v>244</v>
      </c>
      <c r="Q9" s="1243"/>
      <c r="R9" s="1243"/>
      <c r="S9" s="1243"/>
      <c r="T9" s="1243"/>
      <c r="U9" s="1243"/>
      <c r="V9" s="1243"/>
      <c r="W9" s="1243"/>
      <c r="X9" s="1243"/>
      <c r="Y9" s="1243"/>
      <c r="Z9" s="1243"/>
      <c r="AA9" s="1243"/>
      <c r="AB9" s="1243"/>
      <c r="AC9" s="1243"/>
      <c r="AD9" s="1243"/>
      <c r="AE9" s="1243"/>
      <c r="AF9" s="1243"/>
      <c r="AG9" s="1243"/>
      <c r="AH9" s="1243"/>
      <c r="AI9" s="1243"/>
      <c r="AJ9" s="1243"/>
      <c r="AK9" s="1243"/>
      <c r="AL9" s="1243"/>
      <c r="AM9" s="1243"/>
      <c r="AN9" s="1243"/>
      <c r="AO9" s="1244" t="s">
        <v>277</v>
      </c>
      <c r="AP9" s="1244"/>
      <c r="AQ9" s="1244"/>
      <c r="AR9" s="1244"/>
      <c r="AS9" s="1244"/>
      <c r="AT9" s="1244"/>
      <c r="AU9" s="1244"/>
      <c r="AV9" s="1244"/>
      <c r="AW9" s="1244"/>
      <c r="AX9" s="1244"/>
      <c r="AY9" s="1244"/>
      <c r="AZ9" s="1244"/>
      <c r="BA9" s="1244"/>
      <c r="BB9" s="1244"/>
      <c r="BC9" s="1244"/>
      <c r="BD9" s="1244"/>
      <c r="BE9" s="1244"/>
    </row>
    <row r="10" spans="1:57" s="505" customFormat="1" ht="24.75" customHeight="1" x14ac:dyDescent="0.3">
      <c r="P10" s="1245"/>
      <c r="Q10" s="1245"/>
      <c r="R10" s="1245"/>
      <c r="S10" s="1245"/>
      <c r="T10" s="1245"/>
      <c r="U10" s="1245"/>
      <c r="V10" s="1245"/>
      <c r="W10" s="1245"/>
      <c r="X10" s="1245"/>
      <c r="Y10" s="1245"/>
      <c r="Z10" s="1245"/>
      <c r="AA10" s="1245"/>
      <c r="AB10" s="1245"/>
      <c r="AC10" s="1245"/>
      <c r="AD10" s="1245"/>
      <c r="AE10" s="1245"/>
      <c r="AF10" s="1245"/>
      <c r="AG10" s="1245"/>
      <c r="AH10" s="1245"/>
      <c r="AI10" s="1245"/>
      <c r="AJ10" s="1245"/>
      <c r="AK10" s="1245"/>
      <c r="AL10" s="1245"/>
      <c r="AM10" s="1245"/>
      <c r="AN10" s="1245"/>
      <c r="AO10" s="1244" t="s">
        <v>278</v>
      </c>
      <c r="AP10" s="1244"/>
      <c r="AQ10" s="1244"/>
      <c r="AR10" s="1244"/>
      <c r="AS10" s="1244"/>
      <c r="AT10" s="1244"/>
      <c r="AU10" s="1244"/>
      <c r="AV10" s="1244"/>
      <c r="AW10" s="1244"/>
      <c r="AX10" s="1244"/>
      <c r="AY10" s="1244"/>
      <c r="AZ10" s="1244"/>
      <c r="BA10" s="1244"/>
      <c r="BB10" s="1244"/>
      <c r="BC10" s="1244"/>
      <c r="BD10" s="1244"/>
      <c r="BE10" s="1244"/>
    </row>
    <row r="11" spans="1:57" s="505" customFormat="1" ht="24" customHeight="1" x14ac:dyDescent="0.3">
      <c r="P11" s="1245"/>
      <c r="Q11" s="1245"/>
      <c r="R11" s="1245"/>
      <c r="S11" s="1245"/>
      <c r="T11" s="1245"/>
      <c r="U11" s="1245"/>
      <c r="V11" s="1245"/>
      <c r="W11" s="1245"/>
      <c r="X11" s="1245"/>
      <c r="Y11" s="1245"/>
      <c r="Z11" s="1245"/>
      <c r="AA11" s="1245"/>
      <c r="AB11" s="1245"/>
      <c r="AC11" s="1245"/>
      <c r="AD11" s="1245"/>
      <c r="AE11" s="1245"/>
      <c r="AF11" s="1245"/>
      <c r="AG11" s="1245"/>
      <c r="AH11" s="1245"/>
      <c r="AI11" s="1245"/>
      <c r="AJ11" s="1245"/>
      <c r="AK11" s="1245"/>
      <c r="AL11" s="1245"/>
      <c r="AM11" s="1245"/>
      <c r="AN11" s="1245"/>
      <c r="AO11" s="1244" t="s">
        <v>279</v>
      </c>
      <c r="AP11" s="1244"/>
      <c r="AQ11" s="1244"/>
      <c r="AR11" s="1244"/>
      <c r="AS11" s="1244"/>
      <c r="AT11" s="1244"/>
      <c r="AU11" s="1244"/>
      <c r="AV11" s="1244"/>
      <c r="AW11" s="1244"/>
      <c r="AX11" s="1244"/>
      <c r="AY11" s="1244"/>
      <c r="AZ11" s="1244"/>
      <c r="BA11" s="1244"/>
      <c r="BB11" s="1244"/>
      <c r="BC11" s="1244"/>
      <c r="BD11" s="1244"/>
      <c r="BE11" s="1244"/>
    </row>
    <row r="12" spans="1:57" s="505" customFormat="1" ht="24" hidden="1" customHeight="1" x14ac:dyDescent="0.3">
      <c r="P12" s="1260"/>
      <c r="Q12" s="1260"/>
      <c r="R12" s="1260"/>
      <c r="S12" s="1260"/>
      <c r="T12" s="1260"/>
      <c r="U12" s="1260"/>
      <c r="V12" s="1260"/>
      <c r="W12" s="1260"/>
      <c r="X12" s="1260"/>
      <c r="Y12" s="1260"/>
      <c r="Z12" s="1260"/>
      <c r="AA12" s="1260"/>
      <c r="AB12" s="1260"/>
      <c r="AC12" s="1260"/>
      <c r="AD12" s="1260"/>
      <c r="AE12" s="1260"/>
      <c r="AF12" s="1260"/>
      <c r="AG12" s="1260"/>
      <c r="AH12" s="1260"/>
      <c r="AI12" s="1260"/>
      <c r="AJ12" s="1260"/>
      <c r="AK12" s="1260"/>
      <c r="AL12" s="1260"/>
      <c r="AM12" s="1260"/>
      <c r="AN12" s="1260"/>
      <c r="AO12" s="504"/>
      <c r="AP12" s="507"/>
      <c r="AQ12" s="507"/>
      <c r="AR12" s="507"/>
      <c r="AS12" s="507"/>
      <c r="AT12" s="507"/>
      <c r="AU12" s="507"/>
      <c r="AV12" s="507"/>
      <c r="AW12" s="507"/>
      <c r="AX12" s="507"/>
      <c r="AY12" s="507"/>
      <c r="AZ12" s="507"/>
      <c r="BA12" s="507"/>
      <c r="BB12" s="507"/>
      <c r="BC12" s="507"/>
      <c r="BD12" s="507"/>
      <c r="BE12" s="507"/>
    </row>
    <row r="13" spans="1:57" s="505" customFormat="1" ht="24" hidden="1" customHeight="1" x14ac:dyDescent="0.3">
      <c r="P13" s="1260"/>
      <c r="Q13" s="1260"/>
      <c r="R13" s="1260"/>
      <c r="S13" s="1260"/>
      <c r="T13" s="1260"/>
      <c r="U13" s="1260"/>
      <c r="V13" s="1260"/>
      <c r="W13" s="1260"/>
      <c r="X13" s="1260"/>
      <c r="Y13" s="1260"/>
      <c r="Z13" s="1260"/>
      <c r="AA13" s="1260"/>
      <c r="AB13" s="1260"/>
      <c r="AC13" s="1260"/>
      <c r="AD13" s="1260"/>
      <c r="AE13" s="1260"/>
      <c r="AF13" s="1260"/>
      <c r="AG13" s="1260"/>
      <c r="AH13" s="1260"/>
      <c r="AI13" s="1260"/>
      <c r="AJ13" s="1260"/>
      <c r="AK13" s="1260"/>
      <c r="AL13" s="1260"/>
      <c r="AM13" s="1260"/>
      <c r="AN13" s="1260"/>
      <c r="AO13" s="504"/>
      <c r="AP13" s="507"/>
      <c r="AQ13" s="507"/>
      <c r="AR13" s="507"/>
      <c r="AS13" s="507"/>
      <c r="AT13" s="507"/>
      <c r="AU13" s="507"/>
      <c r="AV13" s="507"/>
      <c r="AW13" s="507"/>
      <c r="AX13" s="507"/>
      <c r="AY13" s="507"/>
      <c r="AZ13" s="507"/>
      <c r="BA13" s="507"/>
      <c r="BB13" s="507"/>
      <c r="BC13" s="507"/>
      <c r="BD13" s="507"/>
      <c r="BE13" s="507"/>
    </row>
    <row r="14" spans="1:57" s="505" customFormat="1" ht="24" hidden="1" customHeight="1" x14ac:dyDescent="0.3">
      <c r="P14" s="1260"/>
      <c r="Q14" s="1260"/>
      <c r="R14" s="1260"/>
      <c r="S14" s="1260"/>
      <c r="T14" s="1260"/>
      <c r="U14" s="1260"/>
      <c r="V14" s="1260"/>
      <c r="W14" s="1260"/>
      <c r="X14" s="1260"/>
      <c r="Y14" s="1260"/>
      <c r="Z14" s="1260"/>
      <c r="AA14" s="1260"/>
      <c r="AB14" s="1260"/>
      <c r="AC14" s="1260"/>
      <c r="AD14" s="1260"/>
      <c r="AE14" s="1260"/>
      <c r="AF14" s="1260"/>
      <c r="AG14" s="1260"/>
      <c r="AH14" s="1260"/>
      <c r="AI14" s="1260"/>
      <c r="AJ14" s="1260"/>
      <c r="AK14" s="1260"/>
      <c r="AL14" s="1260"/>
      <c r="AM14" s="1260"/>
      <c r="AN14" s="1260"/>
      <c r="AO14" s="504"/>
      <c r="AP14" s="507"/>
      <c r="AQ14" s="507"/>
      <c r="AR14" s="507"/>
      <c r="AS14" s="507"/>
      <c r="AT14" s="507"/>
      <c r="AU14" s="507"/>
      <c r="AV14" s="507"/>
      <c r="AW14" s="507"/>
      <c r="AX14" s="507"/>
      <c r="AY14" s="507"/>
      <c r="AZ14" s="507"/>
      <c r="BA14" s="507"/>
      <c r="BB14" s="507"/>
      <c r="BC14" s="507"/>
      <c r="BD14" s="507"/>
      <c r="BE14" s="507"/>
    </row>
    <row r="15" spans="1:57" s="505" customFormat="1" ht="25.5" customHeight="1" x14ac:dyDescent="0.3">
      <c r="P15" s="1260"/>
      <c r="Q15" s="1260"/>
      <c r="R15" s="1260"/>
      <c r="S15" s="1260"/>
      <c r="T15" s="1260"/>
      <c r="U15" s="1260"/>
      <c r="V15" s="1260"/>
      <c r="W15" s="1260"/>
      <c r="X15" s="1260"/>
      <c r="Y15" s="1260"/>
      <c r="Z15" s="1260"/>
      <c r="AA15" s="1260"/>
      <c r="AB15" s="1260"/>
      <c r="AC15" s="1260"/>
      <c r="AD15" s="1260"/>
      <c r="AE15" s="1260"/>
      <c r="AF15" s="1260"/>
      <c r="AG15" s="1260"/>
      <c r="AH15" s="1260"/>
      <c r="AI15" s="1260"/>
      <c r="AJ15" s="1260"/>
      <c r="AK15" s="1260"/>
      <c r="AL15" s="1260"/>
      <c r="AM15" s="1260"/>
      <c r="AN15" s="1260"/>
      <c r="AO15" s="504"/>
      <c r="AP15" s="507"/>
      <c r="AQ15" s="507"/>
      <c r="AR15" s="507"/>
      <c r="AS15" s="507"/>
      <c r="AT15" s="507"/>
      <c r="AU15" s="507"/>
      <c r="AV15" s="507"/>
      <c r="AW15" s="507"/>
      <c r="AX15" s="507"/>
      <c r="AY15" s="507"/>
      <c r="AZ15" s="507"/>
      <c r="BA15" s="507"/>
      <c r="BB15" s="507"/>
      <c r="BC15" s="507"/>
      <c r="BD15" s="507"/>
      <c r="BE15" s="507"/>
    </row>
    <row r="16" spans="1:57" s="505" customFormat="1" ht="24" customHeight="1" x14ac:dyDescent="0.3">
      <c r="P16" s="508"/>
      <c r="Q16" s="508"/>
      <c r="R16" s="508"/>
      <c r="S16" s="508"/>
      <c r="T16" s="508"/>
      <c r="U16" s="508"/>
      <c r="V16" s="508"/>
      <c r="W16" s="508"/>
      <c r="X16" s="508"/>
      <c r="Y16" s="508"/>
      <c r="Z16" s="508"/>
      <c r="AA16" s="508"/>
      <c r="AB16" s="508"/>
      <c r="AC16" s="508"/>
      <c r="AD16" s="508"/>
      <c r="AE16" s="508"/>
      <c r="AF16" s="508"/>
      <c r="AG16" s="508"/>
      <c r="AH16" s="508"/>
      <c r="AI16" s="508"/>
      <c r="AJ16" s="508"/>
      <c r="AK16" s="508"/>
      <c r="AL16" s="508"/>
      <c r="AM16" s="508"/>
      <c r="AN16" s="508"/>
      <c r="AO16" s="504"/>
      <c r="AP16" s="507"/>
      <c r="AQ16" s="507"/>
      <c r="AR16" s="507"/>
      <c r="AS16" s="507"/>
      <c r="AT16" s="507"/>
      <c r="AU16" s="507"/>
      <c r="AV16" s="507"/>
      <c r="AW16" s="507"/>
      <c r="AX16" s="507"/>
      <c r="AY16" s="507"/>
      <c r="AZ16" s="507"/>
      <c r="BA16" s="507"/>
      <c r="BB16" s="507"/>
      <c r="BC16" s="507"/>
      <c r="BD16" s="507"/>
      <c r="BE16" s="507"/>
    </row>
    <row r="17" spans="1:57" s="505" customFormat="1" ht="18.75" x14ac:dyDescent="0.3">
      <c r="AO17" s="1261"/>
      <c r="AP17" s="1261"/>
      <c r="AQ17" s="1261"/>
      <c r="AR17" s="1261"/>
      <c r="AS17" s="1261"/>
      <c r="AT17" s="1261"/>
      <c r="AU17" s="1261"/>
      <c r="AV17" s="1261"/>
      <c r="AW17" s="1261"/>
      <c r="AX17" s="1261"/>
      <c r="AY17" s="1261"/>
      <c r="AZ17" s="1261"/>
      <c r="BA17" s="1261"/>
      <c r="BB17" s="1261"/>
      <c r="BC17" s="1261"/>
      <c r="BD17" s="1261"/>
      <c r="BE17" s="1261"/>
    </row>
    <row r="18" spans="1:57" s="505" customFormat="1" ht="23.25" customHeight="1" x14ac:dyDescent="0.3">
      <c r="P18" s="1242" t="s">
        <v>327</v>
      </c>
      <c r="Q18" s="1242"/>
      <c r="R18" s="1242"/>
      <c r="S18" s="1242"/>
      <c r="T18" s="1242"/>
      <c r="U18" s="1242"/>
      <c r="V18" s="1242"/>
      <c r="W18" s="1242"/>
      <c r="X18" s="1242"/>
      <c r="Y18" s="1242"/>
      <c r="Z18" s="1242"/>
      <c r="AA18" s="1242"/>
      <c r="AB18" s="1242"/>
      <c r="AC18" s="1242"/>
      <c r="AD18" s="1242"/>
      <c r="AE18" s="1242"/>
      <c r="AF18" s="1242"/>
      <c r="AG18" s="1242"/>
      <c r="AH18" s="1242"/>
      <c r="AI18" s="1242"/>
      <c r="AJ18" s="1242"/>
      <c r="AK18" s="1242"/>
      <c r="AL18" s="1242"/>
      <c r="AM18" s="1242"/>
      <c r="AN18" s="1242"/>
      <c r="AO18" s="509"/>
      <c r="AP18" s="509"/>
      <c r="AQ18" s="509"/>
      <c r="AR18" s="509"/>
      <c r="AS18" s="509"/>
      <c r="AT18" s="509"/>
      <c r="AU18" s="509"/>
      <c r="AV18" s="509"/>
      <c r="AW18" s="509"/>
      <c r="AX18" s="509"/>
      <c r="AY18" s="509"/>
      <c r="AZ18" s="509"/>
      <c r="BA18" s="509"/>
      <c r="BB18" s="509"/>
      <c r="BC18" s="509"/>
      <c r="BD18" s="509"/>
      <c r="BE18" s="509"/>
    </row>
    <row r="19" spans="1:57" s="505" customFormat="1" ht="18.75" customHeight="1" x14ac:dyDescent="0.3">
      <c r="A19" s="1232" t="s">
        <v>227</v>
      </c>
      <c r="B19" s="1232"/>
      <c r="C19" s="1232"/>
      <c r="D19" s="1232"/>
      <c r="E19" s="1232"/>
      <c r="F19" s="1232"/>
      <c r="G19" s="1232"/>
      <c r="H19" s="1232"/>
      <c r="I19" s="1232"/>
      <c r="J19" s="1232"/>
      <c r="K19" s="1232"/>
      <c r="L19" s="1232"/>
      <c r="M19" s="1232"/>
      <c r="N19" s="1232"/>
      <c r="O19" s="1232"/>
      <c r="P19" s="1232"/>
      <c r="Q19" s="1232"/>
      <c r="R19" s="1232"/>
      <c r="S19" s="1232"/>
      <c r="T19" s="1232"/>
      <c r="U19" s="1232"/>
      <c r="V19" s="1232"/>
      <c r="W19" s="1232"/>
      <c r="X19" s="1232"/>
      <c r="Y19" s="1232"/>
      <c r="Z19" s="1232"/>
      <c r="AA19" s="1232"/>
      <c r="AB19" s="1232"/>
      <c r="AC19" s="1232"/>
      <c r="AD19" s="1232"/>
      <c r="AE19" s="1232"/>
      <c r="AF19" s="1232"/>
      <c r="AG19" s="1232"/>
      <c r="AH19" s="1232"/>
      <c r="AI19" s="1232"/>
      <c r="AJ19" s="1232"/>
      <c r="AK19" s="1232"/>
      <c r="AL19" s="1232"/>
      <c r="AM19" s="1232"/>
      <c r="AN19" s="1232"/>
      <c r="AO19" s="1232"/>
      <c r="AP19" s="1232"/>
      <c r="AQ19" s="1232"/>
      <c r="AR19" s="1232"/>
      <c r="AS19" s="1232"/>
      <c r="AT19" s="1232"/>
      <c r="AU19" s="1232"/>
      <c r="AV19" s="1232"/>
      <c r="AW19" s="1232"/>
      <c r="AX19" s="1232"/>
      <c r="AY19" s="1232"/>
      <c r="AZ19" s="1232"/>
      <c r="BA19" s="1232"/>
      <c r="BB19" s="1232"/>
      <c r="BC19" s="1232"/>
      <c r="BD19" s="1232"/>
      <c r="BE19" s="1232"/>
    </row>
    <row r="20" spans="1:57" ht="16.5" thickBot="1" x14ac:dyDescent="0.3"/>
    <row r="21" spans="1:57" ht="18" customHeight="1" thickBot="1" x14ac:dyDescent="0.3">
      <c r="A21" s="1233" t="s">
        <v>170</v>
      </c>
      <c r="B21" s="1235" t="s">
        <v>171</v>
      </c>
      <c r="C21" s="1236"/>
      <c r="D21" s="1236"/>
      <c r="E21" s="1237"/>
      <c r="F21" s="1238" t="s">
        <v>172</v>
      </c>
      <c r="G21" s="1236"/>
      <c r="H21" s="1236"/>
      <c r="I21" s="1239"/>
      <c r="J21" s="1235" t="s">
        <v>173</v>
      </c>
      <c r="K21" s="1236"/>
      <c r="L21" s="1236"/>
      <c r="M21" s="1237"/>
      <c r="N21" s="1235" t="s">
        <v>174</v>
      </c>
      <c r="O21" s="1236"/>
      <c r="P21" s="1236"/>
      <c r="Q21" s="1236"/>
      <c r="R21" s="1237"/>
      <c r="S21" s="1235" t="s">
        <v>175</v>
      </c>
      <c r="T21" s="1236"/>
      <c r="U21" s="1236"/>
      <c r="V21" s="1236"/>
      <c r="W21" s="1237"/>
      <c r="X21" s="1238" t="s">
        <v>176</v>
      </c>
      <c r="Y21" s="1236"/>
      <c r="Z21" s="1236"/>
      <c r="AA21" s="1239"/>
      <c r="AB21" s="1235" t="s">
        <v>177</v>
      </c>
      <c r="AC21" s="1236"/>
      <c r="AD21" s="1236"/>
      <c r="AE21" s="1237"/>
      <c r="AF21" s="1238" t="s">
        <v>178</v>
      </c>
      <c r="AG21" s="1236"/>
      <c r="AH21" s="1236"/>
      <c r="AI21" s="1239"/>
      <c r="AJ21" s="1235" t="s">
        <v>179</v>
      </c>
      <c r="AK21" s="1236"/>
      <c r="AL21" s="1236"/>
      <c r="AM21" s="1236"/>
      <c r="AN21" s="1237"/>
      <c r="AO21" s="1238" t="s">
        <v>180</v>
      </c>
      <c r="AP21" s="1236"/>
      <c r="AQ21" s="1236"/>
      <c r="AR21" s="1239"/>
      <c r="AS21" s="1235" t="s">
        <v>181</v>
      </c>
      <c r="AT21" s="1236"/>
      <c r="AU21" s="1236"/>
      <c r="AV21" s="1237"/>
      <c r="AW21" s="1238" t="s">
        <v>182</v>
      </c>
      <c r="AX21" s="1236"/>
      <c r="AY21" s="1236"/>
      <c r="AZ21" s="1236"/>
      <c r="BA21" s="1237"/>
      <c r="BB21" s="1246"/>
      <c r="BC21" s="1246"/>
      <c r="BD21" s="1246"/>
      <c r="BE21" s="1246"/>
    </row>
    <row r="22" spans="1:57" s="512" customFormat="1" ht="20.25" customHeight="1" thickBot="1" x14ac:dyDescent="0.25">
      <c r="A22" s="1234"/>
      <c r="B22" s="996">
        <v>1</v>
      </c>
      <c r="C22" s="997">
        <v>2</v>
      </c>
      <c r="D22" s="997">
        <v>3</v>
      </c>
      <c r="E22" s="998">
        <v>4</v>
      </c>
      <c r="F22" s="999">
        <v>5</v>
      </c>
      <c r="G22" s="997">
        <v>6</v>
      </c>
      <c r="H22" s="997">
        <v>7</v>
      </c>
      <c r="I22" s="1000">
        <v>8</v>
      </c>
      <c r="J22" s="996">
        <v>9</v>
      </c>
      <c r="K22" s="997">
        <v>10</v>
      </c>
      <c r="L22" s="997">
        <v>11</v>
      </c>
      <c r="M22" s="998">
        <v>12</v>
      </c>
      <c r="N22" s="996">
        <v>13</v>
      </c>
      <c r="O22" s="997">
        <v>14</v>
      </c>
      <c r="P22" s="997">
        <v>15</v>
      </c>
      <c r="Q22" s="997">
        <v>16</v>
      </c>
      <c r="R22" s="998">
        <v>17</v>
      </c>
      <c r="S22" s="996">
        <v>18</v>
      </c>
      <c r="T22" s="997">
        <v>19</v>
      </c>
      <c r="U22" s="997">
        <v>20</v>
      </c>
      <c r="V22" s="997">
        <v>21</v>
      </c>
      <c r="W22" s="998">
        <v>22</v>
      </c>
      <c r="X22" s="999">
        <v>23</v>
      </c>
      <c r="Y22" s="997">
        <v>24</v>
      </c>
      <c r="Z22" s="997">
        <v>25</v>
      </c>
      <c r="AA22" s="1000">
        <v>26</v>
      </c>
      <c r="AB22" s="996">
        <v>27</v>
      </c>
      <c r="AC22" s="997">
        <v>28</v>
      </c>
      <c r="AD22" s="997">
        <v>29</v>
      </c>
      <c r="AE22" s="998">
        <v>30</v>
      </c>
      <c r="AF22" s="999">
        <v>31</v>
      </c>
      <c r="AG22" s="997">
        <v>32</v>
      </c>
      <c r="AH22" s="997">
        <v>33</v>
      </c>
      <c r="AI22" s="1000">
        <v>34</v>
      </c>
      <c r="AJ22" s="996">
        <v>35</v>
      </c>
      <c r="AK22" s="997">
        <v>36</v>
      </c>
      <c r="AL22" s="997">
        <v>37</v>
      </c>
      <c r="AM22" s="997">
        <v>38</v>
      </c>
      <c r="AN22" s="998">
        <v>39</v>
      </c>
      <c r="AO22" s="999">
        <v>40</v>
      </c>
      <c r="AP22" s="997">
        <v>41</v>
      </c>
      <c r="AQ22" s="997">
        <v>42</v>
      </c>
      <c r="AR22" s="1000">
        <v>43</v>
      </c>
      <c r="AS22" s="996">
        <v>44</v>
      </c>
      <c r="AT22" s="997">
        <v>45</v>
      </c>
      <c r="AU22" s="997">
        <v>46</v>
      </c>
      <c r="AV22" s="998">
        <v>47</v>
      </c>
      <c r="AW22" s="999">
        <v>48</v>
      </c>
      <c r="AX22" s="997">
        <v>49</v>
      </c>
      <c r="AY22" s="997">
        <v>50</v>
      </c>
      <c r="AZ22" s="997">
        <v>51</v>
      </c>
      <c r="BA22" s="998">
        <v>52</v>
      </c>
      <c r="BB22" s="511"/>
      <c r="BC22" s="511"/>
      <c r="BD22" s="511"/>
      <c r="BE22" s="511"/>
    </row>
    <row r="23" spans="1:57" ht="19.5" customHeight="1" x14ac:dyDescent="0.3">
      <c r="A23" s="1001">
        <v>1</v>
      </c>
      <c r="B23" s="1021" t="s">
        <v>317</v>
      </c>
      <c r="C23" s="977"/>
      <c r="D23" s="977"/>
      <c r="E23" s="978"/>
      <c r="F23" s="979"/>
      <c r="G23" s="977"/>
      <c r="H23" s="977"/>
      <c r="I23" s="980"/>
      <c r="J23" s="981"/>
      <c r="K23" s="977"/>
      <c r="L23" s="977"/>
      <c r="M23" s="978"/>
      <c r="N23" s="976"/>
      <c r="O23" s="977"/>
      <c r="P23" s="982"/>
      <c r="Q23" s="982" t="s">
        <v>183</v>
      </c>
      <c r="R23" s="983" t="s">
        <v>317</v>
      </c>
      <c r="S23" s="984" t="s">
        <v>184</v>
      </c>
      <c r="T23" s="982" t="s">
        <v>184</v>
      </c>
      <c r="U23" s="985"/>
      <c r="V23" s="986"/>
      <c r="W23" s="987"/>
      <c r="X23" s="988"/>
      <c r="Y23" s="986"/>
      <c r="Z23" s="986"/>
      <c r="AA23" s="989"/>
      <c r="AB23" s="990"/>
      <c r="AC23" s="986"/>
      <c r="AD23" s="986"/>
      <c r="AE23" s="987"/>
      <c r="AF23" s="991"/>
      <c r="AG23" s="985"/>
      <c r="AH23" s="985"/>
      <c r="AI23" s="992"/>
      <c r="AJ23" s="993"/>
      <c r="AK23" s="985"/>
      <c r="AL23" s="985"/>
      <c r="AM23" s="985"/>
      <c r="AN23" s="994"/>
      <c r="AO23" s="995"/>
      <c r="AP23" s="982"/>
      <c r="AQ23" s="1017" t="s">
        <v>183</v>
      </c>
      <c r="AR23" s="1018" t="s">
        <v>184</v>
      </c>
      <c r="AS23" s="1019" t="s">
        <v>184</v>
      </c>
      <c r="AT23" s="1020" t="s">
        <v>184</v>
      </c>
      <c r="AU23" s="1020" t="s">
        <v>184</v>
      </c>
      <c r="AV23" s="1018" t="s">
        <v>184</v>
      </c>
      <c r="AW23" s="1019" t="s">
        <v>184</v>
      </c>
      <c r="AX23" s="1020" t="s">
        <v>184</v>
      </c>
      <c r="AY23" s="1020" t="s">
        <v>184</v>
      </c>
      <c r="AZ23" s="1020" t="s">
        <v>184</v>
      </c>
      <c r="BA23" s="1018" t="s">
        <v>184</v>
      </c>
      <c r="BB23" s="514"/>
      <c r="BC23" s="515"/>
      <c r="BD23" s="514"/>
      <c r="BE23" s="515"/>
    </row>
    <row r="24" spans="1:57" ht="19.5" customHeight="1" thickBot="1" x14ac:dyDescent="0.3">
      <c r="A24" s="584">
        <v>2</v>
      </c>
      <c r="B24" s="579" t="s">
        <v>185</v>
      </c>
      <c r="C24" s="579" t="s">
        <v>185</v>
      </c>
      <c r="D24" s="579" t="s">
        <v>185</v>
      </c>
      <c r="E24" s="1022" t="s">
        <v>186</v>
      </c>
      <c r="F24" s="583" t="s">
        <v>186</v>
      </c>
      <c r="G24" s="579" t="s">
        <v>186</v>
      </c>
      <c r="H24" s="579" t="s">
        <v>186</v>
      </c>
      <c r="I24" s="587" t="s">
        <v>186</v>
      </c>
      <c r="J24" s="585" t="s">
        <v>186</v>
      </c>
      <c r="K24" s="579" t="s">
        <v>186</v>
      </c>
      <c r="L24" s="579" t="s">
        <v>186</v>
      </c>
      <c r="M24" s="586" t="s">
        <v>186</v>
      </c>
      <c r="N24" s="585" t="s">
        <v>186</v>
      </c>
      <c r="O24" s="579" t="s">
        <v>186</v>
      </c>
      <c r="P24" s="579" t="s">
        <v>186</v>
      </c>
      <c r="Q24" s="580" t="s">
        <v>271</v>
      </c>
      <c r="R24" s="591" t="s">
        <v>271</v>
      </c>
      <c r="S24" s="589"/>
      <c r="T24" s="580"/>
      <c r="U24" s="580"/>
      <c r="V24" s="580"/>
      <c r="W24" s="591"/>
      <c r="X24" s="590"/>
      <c r="Y24" s="580"/>
      <c r="Z24" s="580"/>
      <c r="AA24" s="592"/>
      <c r="AB24" s="589"/>
      <c r="AC24" s="580"/>
      <c r="AD24" s="580"/>
      <c r="AE24" s="591"/>
      <c r="AF24" s="590"/>
      <c r="AG24" s="580"/>
      <c r="AH24" s="580"/>
      <c r="AI24" s="592"/>
      <c r="AJ24" s="589"/>
      <c r="AK24" s="580"/>
      <c r="AL24" s="580"/>
      <c r="AM24" s="580"/>
      <c r="AN24" s="591"/>
      <c r="AO24" s="588"/>
      <c r="AP24" s="581"/>
      <c r="AQ24" s="581"/>
      <c r="AR24" s="593"/>
      <c r="AS24" s="594"/>
      <c r="AT24" s="581"/>
      <c r="AU24" s="581"/>
      <c r="AV24" s="582"/>
      <c r="AW24" s="588"/>
      <c r="AX24" s="581"/>
      <c r="AY24" s="581"/>
      <c r="AZ24" s="581"/>
      <c r="BA24" s="582"/>
      <c r="BB24" s="517"/>
      <c r="BC24" s="517"/>
      <c r="BD24" s="517"/>
      <c r="BE24" s="517"/>
    </row>
    <row r="25" spans="1:57" s="517" customFormat="1" ht="3" customHeight="1" x14ac:dyDescent="0.25">
      <c r="A25" s="1231"/>
      <c r="B25" s="1231"/>
      <c r="C25" s="1231"/>
      <c r="D25" s="1231"/>
      <c r="E25" s="1231"/>
      <c r="F25" s="1231"/>
      <c r="G25" s="1231"/>
      <c r="H25" s="1231"/>
      <c r="I25" s="1231"/>
      <c r="J25" s="500"/>
      <c r="K25" s="500"/>
      <c r="L25" s="500"/>
      <c r="M25" s="500"/>
      <c r="N25" s="500"/>
      <c r="O25" s="500"/>
      <c r="P25" s="500"/>
      <c r="Q25" s="500"/>
      <c r="R25" s="500"/>
      <c r="S25" s="500"/>
      <c r="T25" s="500"/>
      <c r="U25" s="500"/>
      <c r="V25" s="500"/>
      <c r="W25" s="500"/>
      <c r="X25" s="500"/>
      <c r="Y25" s="500"/>
      <c r="Z25" s="500"/>
      <c r="AA25" s="500"/>
      <c r="AB25" s="500"/>
      <c r="AC25" s="500"/>
      <c r="AD25" s="500"/>
      <c r="AE25" s="500"/>
      <c r="AF25" s="500"/>
      <c r="AG25" s="500"/>
      <c r="AH25" s="500"/>
      <c r="AI25" s="500"/>
      <c r="AJ25" s="500"/>
      <c r="AK25" s="500"/>
      <c r="AL25" s="500"/>
      <c r="AM25" s="500"/>
      <c r="AN25" s="500"/>
      <c r="AO25" s="500"/>
      <c r="AP25" s="500"/>
      <c r="AQ25" s="500"/>
      <c r="AR25" s="500"/>
      <c r="AS25" s="500"/>
      <c r="AT25" s="500"/>
      <c r="AU25" s="500"/>
      <c r="AV25" s="519"/>
      <c r="AW25" s="519"/>
      <c r="AX25" s="519"/>
      <c r="AY25" s="519"/>
      <c r="AZ25" s="519"/>
      <c r="BA25" s="500"/>
      <c r="BB25" s="500"/>
      <c r="BC25" s="500"/>
      <c r="BD25" s="500"/>
      <c r="BE25" s="500"/>
    </row>
    <row r="26" spans="1:57" ht="15.75" hidden="1" customHeight="1" x14ac:dyDescent="0.25">
      <c r="A26" s="1240" t="s">
        <v>187</v>
      </c>
      <c r="B26" s="1240"/>
      <c r="C26" s="1240"/>
      <c r="D26" s="1240"/>
      <c r="E26" s="1240"/>
      <c r="F26" s="1240"/>
      <c r="G26" s="1240"/>
      <c r="H26" s="1240"/>
      <c r="I26" s="1240"/>
      <c r="J26" s="1240"/>
      <c r="K26" s="1240"/>
      <c r="L26" s="1240"/>
      <c r="M26" s="1240"/>
      <c r="N26" s="1240"/>
      <c r="O26" s="1240"/>
      <c r="P26" s="1240"/>
      <c r="Q26" s="1240"/>
      <c r="R26" s="1240"/>
      <c r="S26" s="1240"/>
      <c r="T26" s="1240"/>
      <c r="U26" s="1240"/>
      <c r="V26" s="1240"/>
      <c r="W26" s="1240"/>
      <c r="X26" s="1240"/>
      <c r="Y26" s="1240"/>
      <c r="Z26" s="1240"/>
      <c r="AA26" s="1240"/>
      <c r="AB26" s="1240"/>
      <c r="AC26" s="1240"/>
      <c r="AD26" s="1240"/>
      <c r="AE26" s="1240"/>
      <c r="AF26" s="1240"/>
      <c r="AG26" s="1240"/>
      <c r="AH26" s="1240"/>
      <c r="AI26" s="1240"/>
      <c r="AJ26" s="1240"/>
      <c r="AK26" s="1240"/>
      <c r="AL26" s="1240"/>
      <c r="AM26" s="1240"/>
      <c r="AN26" s="1240"/>
      <c r="AO26" s="1240"/>
      <c r="AP26" s="1240"/>
      <c r="AQ26" s="1240"/>
      <c r="AR26" s="1240"/>
      <c r="AS26" s="1240"/>
      <c r="AT26" s="1240"/>
      <c r="AU26" s="1240"/>
      <c r="AV26" s="519"/>
      <c r="AW26" s="519"/>
      <c r="AX26" s="519"/>
      <c r="AY26" s="519"/>
      <c r="AZ26" s="519"/>
    </row>
    <row r="27" spans="1:57" ht="26.25" customHeight="1" x14ac:dyDescent="0.3">
      <c r="A27" s="521"/>
      <c r="B27" s="1241" t="s">
        <v>188</v>
      </c>
      <c r="C27" s="1241"/>
      <c r="D27" s="1241"/>
      <c r="E27" s="1241"/>
      <c r="F27" s="522"/>
      <c r="G27" s="523"/>
      <c r="H27" s="1144" t="s">
        <v>189</v>
      </c>
      <c r="I27" s="1144"/>
      <c r="J27" s="1144"/>
      <c r="K27" s="522"/>
      <c r="L27" s="523"/>
      <c r="M27" s="1144"/>
      <c r="N27" s="1144"/>
      <c r="O27" s="1144"/>
      <c r="P27" s="1144"/>
      <c r="Q27" s="1144"/>
      <c r="R27" s="1144"/>
      <c r="S27" s="523" t="s">
        <v>183</v>
      </c>
      <c r="T27" s="1144" t="s">
        <v>190</v>
      </c>
      <c r="U27" s="1144"/>
      <c r="V27" s="1144"/>
      <c r="W27" s="1144"/>
      <c r="X27" s="522"/>
      <c r="Y27" s="523" t="s">
        <v>185</v>
      </c>
      <c r="Z27" s="1144" t="s">
        <v>191</v>
      </c>
      <c r="AA27" s="1144"/>
      <c r="AB27" s="1144"/>
      <c r="AC27" s="1144"/>
      <c r="AD27" s="522"/>
      <c r="AE27" s="523" t="s">
        <v>186</v>
      </c>
      <c r="AF27" s="1144" t="s">
        <v>192</v>
      </c>
      <c r="AG27" s="1144"/>
      <c r="AH27" s="1144"/>
      <c r="AI27" s="1144"/>
      <c r="AJ27" s="1144"/>
      <c r="AK27" s="1144"/>
      <c r="AL27" s="1144"/>
      <c r="AM27" s="1144"/>
      <c r="AN27" s="523" t="s">
        <v>271</v>
      </c>
      <c r="AO27" s="1144" t="s">
        <v>272</v>
      </c>
      <c r="AP27" s="1144"/>
      <c r="AQ27" s="1144"/>
      <c r="AR27" s="1144"/>
      <c r="AS27" s="1144"/>
      <c r="AT27" s="1144"/>
      <c r="AU27" s="522"/>
      <c r="AV27" s="523" t="s">
        <v>184</v>
      </c>
      <c r="AW27" s="1154" t="s">
        <v>193</v>
      </c>
      <c r="AX27" s="1154"/>
      <c r="AY27" s="1154"/>
      <c r="AZ27" s="1154"/>
      <c r="BA27" s="522"/>
      <c r="BB27" s="522"/>
      <c r="BC27" s="505"/>
      <c r="BD27" s="505"/>
      <c r="BE27" s="505"/>
    </row>
    <row r="28" spans="1:57" ht="36.75" customHeight="1" x14ac:dyDescent="0.3">
      <c r="A28" s="1155" t="s">
        <v>318</v>
      </c>
      <c r="B28" s="1155"/>
      <c r="C28" s="1155"/>
      <c r="D28" s="1155"/>
      <c r="E28" s="1155"/>
      <c r="F28" s="1155"/>
      <c r="G28" s="1155"/>
      <c r="H28" s="1155"/>
      <c r="I28" s="1155"/>
      <c r="J28" s="1155"/>
      <c r="K28" s="1155"/>
      <c r="L28" s="1155"/>
      <c r="M28" s="1155"/>
      <c r="N28" s="1155"/>
      <c r="O28" s="1155"/>
      <c r="P28" s="1155"/>
      <c r="Q28" s="1155"/>
      <c r="R28" s="1155"/>
      <c r="S28" s="1155"/>
      <c r="T28" s="1155"/>
      <c r="U28" s="1155"/>
      <c r="V28" s="1155"/>
      <c r="W28" s="1155"/>
      <c r="X28" s="1155"/>
      <c r="Y28" s="1155"/>
      <c r="Z28" s="1155"/>
      <c r="AA28" s="1155"/>
      <c r="AB28" s="1155"/>
      <c r="AC28" s="1155"/>
      <c r="AD28" s="1155"/>
      <c r="AE28" s="1155"/>
      <c r="AF28" s="1155"/>
      <c r="AG28" s="1155"/>
      <c r="AH28" s="1155"/>
      <c r="AI28" s="1155"/>
      <c r="AJ28" s="1155"/>
      <c r="AK28" s="1155"/>
      <c r="AL28" s="1155"/>
      <c r="AM28" s="1155"/>
      <c r="AN28" s="1155"/>
      <c r="AO28" s="1155"/>
      <c r="AP28" s="1155"/>
      <c r="AQ28" s="1155"/>
      <c r="AR28" s="1155"/>
      <c r="AS28" s="1155"/>
      <c r="AT28" s="1155"/>
      <c r="AU28" s="1155"/>
      <c r="AV28" s="1155"/>
      <c r="AW28" s="1155"/>
      <c r="AX28" s="1155"/>
      <c r="AY28" s="1155"/>
      <c r="AZ28" s="1155"/>
      <c r="BA28" s="1155"/>
      <c r="BB28" s="1155"/>
      <c r="BC28" s="1155"/>
      <c r="BD28" s="1155"/>
      <c r="BE28" s="1155"/>
    </row>
    <row r="29" spans="1:57" ht="12.75" customHeight="1" thickBot="1" x14ac:dyDescent="0.35">
      <c r="A29" s="524"/>
      <c r="B29" s="525"/>
      <c r="C29" s="525"/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V29" s="525"/>
      <c r="W29" s="525"/>
      <c r="X29" s="525"/>
      <c r="Y29" s="525"/>
      <c r="Z29" s="525"/>
      <c r="AA29" s="525"/>
      <c r="AB29" s="525"/>
      <c r="AC29" s="525"/>
      <c r="AD29" s="525"/>
      <c r="AE29" s="525"/>
      <c r="AF29" s="525"/>
      <c r="AG29" s="525"/>
      <c r="AH29" s="525"/>
      <c r="AI29" s="525"/>
      <c r="AJ29" s="525"/>
      <c r="AK29" s="525"/>
      <c r="AL29" s="525"/>
      <c r="AM29" s="525"/>
      <c r="AN29" s="525"/>
      <c r="AO29" s="525"/>
      <c r="AP29" s="525"/>
      <c r="AQ29" s="525"/>
      <c r="AR29" s="525"/>
      <c r="AS29" s="525"/>
      <c r="AT29" s="525"/>
      <c r="AU29" s="525"/>
      <c r="AV29" s="525"/>
      <c r="AW29" s="525"/>
      <c r="AX29" s="525"/>
      <c r="AY29" s="525"/>
      <c r="AZ29" s="525"/>
      <c r="BA29" s="505"/>
      <c r="BB29" s="505"/>
      <c r="BC29" s="505"/>
      <c r="BD29" s="505"/>
      <c r="BE29" s="505"/>
    </row>
    <row r="30" spans="1:57" ht="12.75" customHeight="1" thickBot="1" x14ac:dyDescent="0.35">
      <c r="A30" s="1156" t="s">
        <v>170</v>
      </c>
      <c r="B30" s="1157"/>
      <c r="C30" s="1145" t="s">
        <v>194</v>
      </c>
      <c r="D30" s="1146"/>
      <c r="E30" s="1151" t="s">
        <v>319</v>
      </c>
      <c r="F30" s="1146"/>
      <c r="G30" s="1160" t="s">
        <v>195</v>
      </c>
      <c r="H30" s="1160"/>
      <c r="I30" s="1160"/>
      <c r="J30" s="1160" t="s">
        <v>196</v>
      </c>
      <c r="K30" s="1160"/>
      <c r="L30" s="1160"/>
      <c r="M30" s="1160"/>
      <c r="N30" s="1160" t="s">
        <v>197</v>
      </c>
      <c r="O30" s="1160"/>
      <c r="P30" s="1160"/>
      <c r="Q30" s="1160" t="s">
        <v>269</v>
      </c>
      <c r="R30" s="1160"/>
      <c r="S30" s="1160"/>
      <c r="T30" s="1162" t="s">
        <v>198</v>
      </c>
      <c r="U30" s="1162"/>
      <c r="V30" s="1162"/>
      <c r="W30" s="1164" t="s">
        <v>199</v>
      </c>
      <c r="X30" s="1165"/>
      <c r="Y30" s="1166"/>
      <c r="Z30" s="526"/>
      <c r="AA30" s="1170" t="s">
        <v>200</v>
      </c>
      <c r="AB30" s="1171"/>
      <c r="AC30" s="1171"/>
      <c r="AD30" s="1171"/>
      <c r="AE30" s="1172"/>
      <c r="AF30" s="1176" t="s">
        <v>201</v>
      </c>
      <c r="AG30" s="1160"/>
      <c r="AH30" s="1162"/>
      <c r="AI30" s="1164" t="s">
        <v>202</v>
      </c>
      <c r="AJ30" s="1178"/>
      <c r="AK30" s="1179"/>
      <c r="AL30" s="527"/>
      <c r="AM30" s="1182" t="s">
        <v>273</v>
      </c>
      <c r="AN30" s="1183"/>
      <c r="AO30" s="1184"/>
      <c r="AP30" s="1191" t="s">
        <v>268</v>
      </c>
      <c r="AQ30" s="1191"/>
      <c r="AR30" s="1191"/>
      <c r="AS30" s="1191"/>
      <c r="AT30" s="1191"/>
      <c r="AU30" s="1191"/>
      <c r="AV30" s="1191"/>
      <c r="AW30" s="1192"/>
      <c r="AX30" s="1197" t="s">
        <v>201</v>
      </c>
      <c r="AY30" s="1198"/>
      <c r="AZ30" s="1198"/>
      <c r="BA30" s="1199"/>
      <c r="BB30" s="505"/>
      <c r="BC30" s="505"/>
      <c r="BD30" s="505"/>
      <c r="BE30" s="505"/>
    </row>
    <row r="31" spans="1:57" ht="21" customHeight="1" thickBot="1" x14ac:dyDescent="0.35">
      <c r="A31" s="1158"/>
      <c r="B31" s="1159"/>
      <c r="C31" s="1147"/>
      <c r="D31" s="1148"/>
      <c r="E31" s="1152"/>
      <c r="F31" s="1148"/>
      <c r="G31" s="1161"/>
      <c r="H31" s="1161"/>
      <c r="I31" s="1161"/>
      <c r="J31" s="1161"/>
      <c r="K31" s="1161"/>
      <c r="L31" s="1161"/>
      <c r="M31" s="1161"/>
      <c r="N31" s="1161"/>
      <c r="O31" s="1161"/>
      <c r="P31" s="1161"/>
      <c r="Q31" s="1161"/>
      <c r="R31" s="1161"/>
      <c r="S31" s="1161"/>
      <c r="T31" s="1163"/>
      <c r="U31" s="1163"/>
      <c r="V31" s="1163"/>
      <c r="W31" s="1167"/>
      <c r="X31" s="1168"/>
      <c r="Y31" s="1169"/>
      <c r="Z31" s="526"/>
      <c r="AA31" s="1173"/>
      <c r="AB31" s="1174"/>
      <c r="AC31" s="1174"/>
      <c r="AD31" s="1174"/>
      <c r="AE31" s="1175"/>
      <c r="AF31" s="1177"/>
      <c r="AG31" s="1161"/>
      <c r="AH31" s="1163"/>
      <c r="AI31" s="1167"/>
      <c r="AJ31" s="1180"/>
      <c r="AK31" s="1181"/>
      <c r="AL31" s="528"/>
      <c r="AM31" s="1185"/>
      <c r="AN31" s="1186"/>
      <c r="AO31" s="1187"/>
      <c r="AP31" s="1193"/>
      <c r="AQ31" s="1193"/>
      <c r="AR31" s="1193"/>
      <c r="AS31" s="1193"/>
      <c r="AT31" s="1193"/>
      <c r="AU31" s="1193"/>
      <c r="AV31" s="1193"/>
      <c r="AW31" s="1194"/>
      <c r="AX31" s="1200"/>
      <c r="AY31" s="1201"/>
      <c r="AZ31" s="1201"/>
      <c r="BA31" s="1202"/>
      <c r="BB31" s="505"/>
      <c r="BC31" s="505"/>
      <c r="BD31" s="505"/>
      <c r="BE31" s="505"/>
    </row>
    <row r="32" spans="1:57" ht="39" customHeight="1" thickBot="1" x14ac:dyDescent="0.35">
      <c r="A32" s="1158"/>
      <c r="B32" s="1159"/>
      <c r="C32" s="1149"/>
      <c r="D32" s="1150"/>
      <c r="E32" s="1153"/>
      <c r="F32" s="1150"/>
      <c r="G32" s="1161"/>
      <c r="H32" s="1161"/>
      <c r="I32" s="1161"/>
      <c r="J32" s="1161"/>
      <c r="K32" s="1161"/>
      <c r="L32" s="1161"/>
      <c r="M32" s="1161"/>
      <c r="N32" s="1161"/>
      <c r="O32" s="1161"/>
      <c r="P32" s="1161"/>
      <c r="Q32" s="1161"/>
      <c r="R32" s="1161"/>
      <c r="S32" s="1161"/>
      <c r="T32" s="1163"/>
      <c r="U32" s="1163"/>
      <c r="V32" s="1163"/>
      <c r="W32" s="1167"/>
      <c r="X32" s="1168"/>
      <c r="Y32" s="1169"/>
      <c r="Z32" s="526"/>
      <c r="AA32" s="1206" t="s">
        <v>280</v>
      </c>
      <c r="AB32" s="1207"/>
      <c r="AC32" s="1207"/>
      <c r="AD32" s="1207"/>
      <c r="AE32" s="1208"/>
      <c r="AF32" s="1212">
        <v>3</v>
      </c>
      <c r="AG32" s="1213"/>
      <c r="AH32" s="1214"/>
      <c r="AI32" s="1215">
        <v>3</v>
      </c>
      <c r="AJ32" s="1216"/>
      <c r="AK32" s="1217"/>
      <c r="AL32" s="528"/>
      <c r="AM32" s="1185"/>
      <c r="AN32" s="1186"/>
      <c r="AO32" s="1187"/>
      <c r="AP32" s="1193"/>
      <c r="AQ32" s="1193"/>
      <c r="AR32" s="1193"/>
      <c r="AS32" s="1193"/>
      <c r="AT32" s="1193"/>
      <c r="AU32" s="1193"/>
      <c r="AV32" s="1193"/>
      <c r="AW32" s="1194"/>
      <c r="AX32" s="1200"/>
      <c r="AY32" s="1201"/>
      <c r="AZ32" s="1201"/>
      <c r="BA32" s="1202"/>
      <c r="BB32" s="505"/>
      <c r="BC32" s="505"/>
      <c r="BD32" s="505"/>
      <c r="BE32" s="505"/>
    </row>
    <row r="33" spans="1:57" ht="20.25" customHeight="1" thickBot="1" x14ac:dyDescent="0.35">
      <c r="A33" s="1227">
        <v>1</v>
      </c>
      <c r="B33" s="1228"/>
      <c r="C33" s="1223">
        <v>36</v>
      </c>
      <c r="D33" s="1224"/>
      <c r="E33" s="1225">
        <v>2</v>
      </c>
      <c r="F33" s="1226"/>
      <c r="G33" s="1218">
        <v>2</v>
      </c>
      <c r="H33" s="1229"/>
      <c r="I33" s="1230"/>
      <c r="J33" s="1218"/>
      <c r="K33" s="1229"/>
      <c r="L33" s="1229"/>
      <c r="M33" s="1230"/>
      <c r="N33" s="1218"/>
      <c r="O33" s="1229"/>
      <c r="P33" s="1230"/>
      <c r="Q33" s="1209"/>
      <c r="R33" s="1210"/>
      <c r="S33" s="1211"/>
      <c r="T33" s="1218">
        <v>12</v>
      </c>
      <c r="U33" s="1219"/>
      <c r="V33" s="1219"/>
      <c r="W33" s="1220">
        <f>C33+E33+G33+J33+N33+Q33+T33</f>
        <v>52</v>
      </c>
      <c r="X33" s="1221"/>
      <c r="Y33" s="1222"/>
      <c r="Z33" s="526"/>
      <c r="AA33" s="1115"/>
      <c r="AB33" s="1115"/>
      <c r="AC33" s="1115"/>
      <c r="AD33" s="1115"/>
      <c r="AE33" s="1115"/>
      <c r="AF33" s="1116"/>
      <c r="AG33" s="1116"/>
      <c r="AH33" s="1116"/>
      <c r="AI33" s="1116"/>
      <c r="AJ33" s="1116"/>
      <c r="AK33" s="1116"/>
      <c r="AL33" s="528"/>
      <c r="AM33" s="1188"/>
      <c r="AN33" s="1189"/>
      <c r="AO33" s="1190"/>
      <c r="AP33" s="1195"/>
      <c r="AQ33" s="1195"/>
      <c r="AR33" s="1195"/>
      <c r="AS33" s="1195"/>
      <c r="AT33" s="1195"/>
      <c r="AU33" s="1195"/>
      <c r="AV33" s="1195"/>
      <c r="AW33" s="1196"/>
      <c r="AX33" s="1203"/>
      <c r="AY33" s="1204"/>
      <c r="AZ33" s="1204"/>
      <c r="BA33" s="1205"/>
      <c r="BB33" s="505"/>
      <c r="BC33" s="505"/>
      <c r="BD33" s="505"/>
      <c r="BE33" s="505"/>
    </row>
    <row r="34" spans="1:57" ht="20.25" customHeight="1" thickBot="1" x14ac:dyDescent="0.35">
      <c r="A34" s="1109">
        <v>2</v>
      </c>
      <c r="B34" s="1110"/>
      <c r="C34" s="1113"/>
      <c r="D34" s="1114"/>
      <c r="E34" s="1247"/>
      <c r="F34" s="1248"/>
      <c r="G34" s="1102"/>
      <c r="H34" s="1111"/>
      <c r="I34" s="1112"/>
      <c r="J34" s="1102">
        <v>3</v>
      </c>
      <c r="K34" s="1111"/>
      <c r="L34" s="1111"/>
      <c r="M34" s="1112"/>
      <c r="N34" s="1102">
        <v>12</v>
      </c>
      <c r="O34" s="1111"/>
      <c r="P34" s="1112"/>
      <c r="Q34" s="1099">
        <v>2</v>
      </c>
      <c r="R34" s="1100"/>
      <c r="S34" s="1101"/>
      <c r="T34" s="1102"/>
      <c r="U34" s="1103"/>
      <c r="V34" s="1103"/>
      <c r="W34" s="1104">
        <f>C34+G34+J34+N34+Q34+T34</f>
        <v>17</v>
      </c>
      <c r="X34" s="1105"/>
      <c r="Y34" s="1106"/>
      <c r="Z34" s="526"/>
      <c r="AA34" s="1117"/>
      <c r="AB34" s="1117"/>
      <c r="AC34" s="1117"/>
      <c r="AD34" s="1117"/>
      <c r="AE34" s="1117"/>
      <c r="AF34" s="1143"/>
      <c r="AG34" s="1143"/>
      <c r="AH34" s="1143"/>
      <c r="AI34" s="1143"/>
      <c r="AJ34" s="1143"/>
      <c r="AK34" s="1143"/>
      <c r="AL34" s="529"/>
      <c r="AM34" s="1119">
        <v>1</v>
      </c>
      <c r="AN34" s="1120"/>
      <c r="AO34" s="1121"/>
      <c r="AP34" s="1128" t="s">
        <v>252</v>
      </c>
      <c r="AQ34" s="1129"/>
      <c r="AR34" s="1129"/>
      <c r="AS34" s="1129"/>
      <c r="AT34" s="1129"/>
      <c r="AU34" s="1129"/>
      <c r="AV34" s="1129"/>
      <c r="AW34" s="1130"/>
      <c r="AX34" s="1137">
        <v>3</v>
      </c>
      <c r="AY34" s="1129"/>
      <c r="AZ34" s="1129"/>
      <c r="BA34" s="1138"/>
      <c r="BB34" s="505"/>
      <c r="BC34" s="505"/>
      <c r="BD34" s="505"/>
      <c r="BE34" s="505"/>
    </row>
    <row r="35" spans="1:57" ht="27" customHeight="1" thickBot="1" x14ac:dyDescent="0.35">
      <c r="A35" s="1087" t="s">
        <v>204</v>
      </c>
      <c r="B35" s="1088"/>
      <c r="C35" s="1249">
        <f>SUM(C33:C34)</f>
        <v>36</v>
      </c>
      <c r="D35" s="1250"/>
      <c r="E35" s="1251">
        <v>2</v>
      </c>
      <c r="F35" s="1252"/>
      <c r="G35" s="1089">
        <f>SUM(G33:I34)</f>
        <v>2</v>
      </c>
      <c r="H35" s="1090"/>
      <c r="I35" s="1091"/>
      <c r="J35" s="1092">
        <f>SUM(J33:M34)</f>
        <v>3</v>
      </c>
      <c r="K35" s="1093"/>
      <c r="L35" s="1093"/>
      <c r="M35" s="1094"/>
      <c r="N35" s="1092">
        <f>SUM(N33:P34)</f>
        <v>12</v>
      </c>
      <c r="O35" s="1093"/>
      <c r="P35" s="1094"/>
      <c r="Q35" s="1095">
        <f>SUM(Q33:S34)</f>
        <v>2</v>
      </c>
      <c r="R35" s="1096"/>
      <c r="S35" s="1097"/>
      <c r="T35" s="1089">
        <f>SUM(T33:V34)</f>
        <v>12</v>
      </c>
      <c r="U35" s="1098"/>
      <c r="V35" s="1098"/>
      <c r="W35" s="1107">
        <f>SUM(W33:Y34)</f>
        <v>69</v>
      </c>
      <c r="X35" s="1098"/>
      <c r="Y35" s="1108"/>
      <c r="Z35" s="526"/>
      <c r="AA35" s="1117"/>
      <c r="AB35" s="1117"/>
      <c r="AC35" s="1117"/>
      <c r="AD35" s="1117"/>
      <c r="AE35" s="1117"/>
      <c r="AF35" s="1143"/>
      <c r="AG35" s="1143"/>
      <c r="AH35" s="1143"/>
      <c r="AI35" s="1143"/>
      <c r="AJ35" s="1143"/>
      <c r="AK35" s="1143"/>
      <c r="AL35" s="530"/>
      <c r="AM35" s="1122"/>
      <c r="AN35" s="1123"/>
      <c r="AO35" s="1124"/>
      <c r="AP35" s="1131"/>
      <c r="AQ35" s="1132"/>
      <c r="AR35" s="1132"/>
      <c r="AS35" s="1132"/>
      <c r="AT35" s="1132"/>
      <c r="AU35" s="1132"/>
      <c r="AV35" s="1132"/>
      <c r="AW35" s="1133"/>
      <c r="AX35" s="1139"/>
      <c r="AY35" s="1132"/>
      <c r="AZ35" s="1132"/>
      <c r="BA35" s="1140"/>
      <c r="BB35" s="505"/>
      <c r="BC35" s="505"/>
      <c r="BD35" s="505"/>
      <c r="BE35" s="505"/>
    </row>
    <row r="36" spans="1:57" ht="36.75" customHeight="1" thickBot="1" x14ac:dyDescent="0.35">
      <c r="A36" s="521"/>
      <c r="B36" s="531"/>
      <c r="C36" s="531"/>
      <c r="D36" s="531"/>
      <c r="E36" s="531"/>
      <c r="F36" s="531"/>
      <c r="G36" s="531"/>
      <c r="H36" s="532"/>
      <c r="I36" s="532"/>
      <c r="J36" s="532"/>
      <c r="K36" s="532"/>
      <c r="L36" s="532"/>
      <c r="O36" s="532"/>
      <c r="P36" s="532"/>
      <c r="Q36" s="532"/>
      <c r="R36" s="532"/>
      <c r="S36" s="532"/>
      <c r="T36" s="505"/>
      <c r="U36" s="505"/>
      <c r="V36" s="532"/>
      <c r="W36" s="532"/>
      <c r="X36" s="532"/>
      <c r="Y36" s="532"/>
      <c r="Z36" s="532"/>
      <c r="AA36" s="1117"/>
      <c r="AB36" s="1117"/>
      <c r="AC36" s="1117"/>
      <c r="AD36" s="1117"/>
      <c r="AE36" s="1117"/>
      <c r="AF36" s="1118"/>
      <c r="AG36" s="1118"/>
      <c r="AH36" s="1118"/>
      <c r="AI36" s="1118"/>
      <c r="AJ36" s="1118"/>
      <c r="AK36" s="1118"/>
      <c r="AL36" s="534"/>
      <c r="AM36" s="1125"/>
      <c r="AN36" s="1126"/>
      <c r="AO36" s="1127"/>
      <c r="AP36" s="1134"/>
      <c r="AQ36" s="1135"/>
      <c r="AR36" s="1135"/>
      <c r="AS36" s="1135"/>
      <c r="AT36" s="1135"/>
      <c r="AU36" s="1135"/>
      <c r="AV36" s="1135"/>
      <c r="AW36" s="1136"/>
      <c r="AX36" s="1141"/>
      <c r="AY36" s="1135"/>
      <c r="AZ36" s="1135"/>
      <c r="BA36" s="1142"/>
      <c r="BB36" s="505"/>
      <c r="BC36" s="505"/>
      <c r="BD36" s="505"/>
      <c r="BE36" s="505"/>
    </row>
    <row r="37" spans="1:57" ht="12.75" customHeight="1" x14ac:dyDescent="0.3">
      <c r="A37" s="521"/>
      <c r="B37" s="531"/>
      <c r="C37" s="531"/>
      <c r="D37" s="531"/>
      <c r="E37" s="531"/>
      <c r="F37" s="531"/>
      <c r="G37" s="531"/>
      <c r="H37" s="532"/>
      <c r="I37" s="532"/>
      <c r="J37" s="532"/>
      <c r="K37" s="532"/>
      <c r="L37" s="532"/>
      <c r="O37" s="532"/>
      <c r="P37" s="532"/>
      <c r="Q37" s="532"/>
      <c r="R37" s="532"/>
      <c r="S37" s="532"/>
      <c r="T37" s="505"/>
      <c r="U37" s="505"/>
      <c r="V37" s="532"/>
      <c r="W37" s="532"/>
      <c r="X37" s="532"/>
      <c r="Y37" s="532"/>
      <c r="Z37" s="532"/>
      <c r="AA37" s="532"/>
      <c r="AB37" s="532"/>
      <c r="AC37" s="532"/>
      <c r="AD37" s="532"/>
      <c r="AE37" s="532"/>
      <c r="AF37" s="514"/>
      <c r="AG37" s="514"/>
      <c r="AH37" s="535"/>
      <c r="AI37" s="535"/>
      <c r="AJ37" s="534"/>
      <c r="AK37" s="534"/>
      <c r="AL37" s="534"/>
      <c r="AM37" s="534"/>
      <c r="AN37" s="535"/>
      <c r="AO37" s="535"/>
      <c r="AP37" s="532"/>
      <c r="AQ37" s="532"/>
      <c r="AR37" s="532"/>
      <c r="AS37" s="532"/>
      <c r="AT37" s="532"/>
      <c r="AU37" s="505"/>
      <c r="AV37" s="519"/>
      <c r="AW37" s="519"/>
      <c r="AX37" s="519"/>
      <c r="AY37" s="519"/>
      <c r="AZ37" s="519"/>
      <c r="BA37" s="505"/>
      <c r="BB37" s="505"/>
      <c r="BC37" s="505"/>
      <c r="BD37" s="505"/>
      <c r="BE37" s="505"/>
    </row>
    <row r="38" spans="1:57" ht="18.75" x14ac:dyDescent="0.3">
      <c r="A38" s="517"/>
      <c r="B38" s="517"/>
      <c r="C38" s="517"/>
      <c r="D38" s="517"/>
      <c r="E38" s="517"/>
      <c r="F38" s="517"/>
      <c r="G38" s="517"/>
      <c r="H38" s="518"/>
      <c r="I38" s="518"/>
      <c r="J38" s="518"/>
      <c r="K38" s="518"/>
      <c r="L38" s="518"/>
      <c r="M38" s="517"/>
      <c r="N38" s="517"/>
      <c r="O38" s="510"/>
      <c r="P38" s="510"/>
      <c r="Q38" s="510"/>
      <c r="R38" s="510"/>
      <c r="S38" s="510"/>
      <c r="T38" s="535"/>
      <c r="U38" s="535"/>
      <c r="V38" s="510"/>
      <c r="W38" s="510"/>
      <c r="X38" s="510"/>
      <c r="Y38" s="510"/>
      <c r="Z38" s="510"/>
      <c r="AA38" s="510"/>
      <c r="AB38" s="535"/>
      <c r="AC38" s="535"/>
      <c r="AD38" s="510"/>
      <c r="AE38" s="510"/>
      <c r="AF38" s="510"/>
      <c r="AG38" s="510"/>
      <c r="AH38" s="535"/>
      <c r="AI38" s="535"/>
      <c r="AJ38" s="510"/>
      <c r="AK38" s="510"/>
      <c r="AL38" s="510"/>
      <c r="AM38" s="510"/>
      <c r="AN38" s="535"/>
      <c r="AO38" s="535"/>
      <c r="AP38" s="510"/>
      <c r="AQ38" s="510"/>
      <c r="AR38" s="510"/>
      <c r="AS38" s="510"/>
      <c r="AT38" s="535"/>
      <c r="AU38" s="535"/>
      <c r="AV38" s="520"/>
      <c r="AW38" s="520"/>
      <c r="AX38" s="520"/>
      <c r="AY38" s="520"/>
      <c r="AZ38" s="520"/>
      <c r="BA38" s="535"/>
      <c r="BB38" s="535"/>
      <c r="BC38" s="535"/>
      <c r="BD38" s="535"/>
      <c r="BE38" s="535"/>
    </row>
  </sheetData>
  <sheetProtection selectLockedCells="1" selectUnlockedCells="1"/>
  <mergeCells count="112">
    <mergeCell ref="A5:O5"/>
    <mergeCell ref="P5:AN5"/>
    <mergeCell ref="AO5:BE8"/>
    <mergeCell ref="P6:AN6"/>
    <mergeCell ref="A7:O7"/>
    <mergeCell ref="P7:AN7"/>
    <mergeCell ref="A8:O8"/>
    <mergeCell ref="P12:AN12"/>
    <mergeCell ref="P13:AN13"/>
    <mergeCell ref="A1:O1"/>
    <mergeCell ref="P1:AN1"/>
    <mergeCell ref="AO1:BE3"/>
    <mergeCell ref="A2:O2"/>
    <mergeCell ref="A3:O3"/>
    <mergeCell ref="P3:AN3"/>
    <mergeCell ref="A4:O4"/>
    <mergeCell ref="P4:AN4"/>
    <mergeCell ref="AO4:BE4"/>
    <mergeCell ref="P18:AN18"/>
    <mergeCell ref="P8:AN8"/>
    <mergeCell ref="P9:AN9"/>
    <mergeCell ref="AO9:BE9"/>
    <mergeCell ref="P10:AN10"/>
    <mergeCell ref="AO10:BE10"/>
    <mergeCell ref="P11:AN11"/>
    <mergeCell ref="AO11:BE11"/>
    <mergeCell ref="AJ21:AN21"/>
    <mergeCell ref="AO21:AR21"/>
    <mergeCell ref="AS21:AV21"/>
    <mergeCell ref="AW21:BA21"/>
    <mergeCell ref="BB21:BE21"/>
    <mergeCell ref="P14:AN14"/>
    <mergeCell ref="P15:AN15"/>
    <mergeCell ref="AO17:BE17"/>
    <mergeCell ref="C33:D33"/>
    <mergeCell ref="E33:F33"/>
    <mergeCell ref="A33:B33"/>
    <mergeCell ref="G33:I33"/>
    <mergeCell ref="J33:M33"/>
    <mergeCell ref="N33:P33"/>
    <mergeCell ref="A25:I25"/>
    <mergeCell ref="A19:BE19"/>
    <mergeCell ref="A21:A22"/>
    <mergeCell ref="B21:E21"/>
    <mergeCell ref="F21:I21"/>
    <mergeCell ref="J21:M21"/>
    <mergeCell ref="N21:R21"/>
    <mergeCell ref="S21:W21"/>
    <mergeCell ref="X21:AA21"/>
    <mergeCell ref="AB21:AE21"/>
    <mergeCell ref="AF21:AI21"/>
    <mergeCell ref="A26:AU26"/>
    <mergeCell ref="B27:E27"/>
    <mergeCell ref="H27:J27"/>
    <mergeCell ref="M27:R27"/>
    <mergeCell ref="T27:W27"/>
    <mergeCell ref="Z27:AC27"/>
    <mergeCell ref="AF27:AM27"/>
    <mergeCell ref="AO27:AT27"/>
    <mergeCell ref="C30:D32"/>
    <mergeCell ref="E30:F32"/>
    <mergeCell ref="AW27:AZ27"/>
    <mergeCell ref="A28:BE28"/>
    <mergeCell ref="A30:B32"/>
    <mergeCell ref="G30:I32"/>
    <mergeCell ref="J30:M32"/>
    <mergeCell ref="N30:P32"/>
    <mergeCell ref="Q30:S32"/>
    <mergeCell ref="T30:V32"/>
    <mergeCell ref="W30:Y32"/>
    <mergeCell ref="AA30:AE31"/>
    <mergeCell ref="AF30:AH31"/>
    <mergeCell ref="AI30:AK31"/>
    <mergeCell ref="AM30:AO33"/>
    <mergeCell ref="AP30:AW33"/>
    <mergeCell ref="AX30:BA33"/>
    <mergeCell ref="AA32:AE32"/>
    <mergeCell ref="Q33:S33"/>
    <mergeCell ref="AF32:AH32"/>
    <mergeCell ref="AI32:AK32"/>
    <mergeCell ref="T33:V33"/>
    <mergeCell ref="W33:Y33"/>
    <mergeCell ref="AA33:AE33"/>
    <mergeCell ref="AF33:AH33"/>
    <mergeCell ref="AI33:AK33"/>
    <mergeCell ref="AA36:AE36"/>
    <mergeCell ref="AF36:AH36"/>
    <mergeCell ref="AI36:AK36"/>
    <mergeCell ref="AM34:AO36"/>
    <mergeCell ref="AP34:AW36"/>
    <mergeCell ref="AX34:BA36"/>
    <mergeCell ref="AI34:AK35"/>
    <mergeCell ref="AA34:AE35"/>
    <mergeCell ref="AF34:AH35"/>
    <mergeCell ref="A35:B35"/>
    <mergeCell ref="G35:I35"/>
    <mergeCell ref="J35:M35"/>
    <mergeCell ref="N35:P35"/>
    <mergeCell ref="Q35:S35"/>
    <mergeCell ref="T35:V35"/>
    <mergeCell ref="Q34:S34"/>
    <mergeCell ref="T34:V34"/>
    <mergeCell ref="W34:Y34"/>
    <mergeCell ref="W35:Y35"/>
    <mergeCell ref="A34:B34"/>
    <mergeCell ref="G34:I34"/>
    <mergeCell ref="J34:M34"/>
    <mergeCell ref="N34:P34"/>
    <mergeCell ref="C34:D34"/>
    <mergeCell ref="E34:F34"/>
    <mergeCell ref="C35:D35"/>
    <mergeCell ref="E35:F35"/>
  </mergeCells>
  <pageMargins left="0.39370078740157483" right="0.39370078740157483" top="0.78740157480314965" bottom="0.39370078740157483" header="0.51181102362204722" footer="0.51181102362204722"/>
  <pageSetup paperSize="9" scale="45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74" zoomScaleNormal="75" zoomScaleSheetLayoutView="74" workbookViewId="0">
      <selection activeCell="C7" sqref="C7"/>
    </sheetView>
  </sheetViews>
  <sheetFormatPr defaultRowHeight="12.75" x14ac:dyDescent="0.2"/>
  <cols>
    <col min="1" max="1" width="3.28515625" style="536" customWidth="1"/>
    <col min="2" max="2" width="4.7109375" style="536" customWidth="1"/>
    <col min="3" max="3" width="8.7109375" style="536" customWidth="1"/>
    <col min="4" max="4" width="18.140625" style="536" customWidth="1"/>
    <col min="5" max="5" width="16.5703125" style="536" customWidth="1"/>
    <col min="6" max="6" width="14.7109375" style="536" customWidth="1"/>
    <col min="7" max="7" width="20.85546875" style="536" customWidth="1"/>
    <col min="8" max="8" width="14.7109375" style="536" customWidth="1"/>
    <col min="9" max="9" width="12.85546875" style="536" customWidth="1"/>
    <col min="10" max="10" width="12" style="536" customWidth="1"/>
    <col min="11" max="11" width="0" style="536" hidden="1" customWidth="1"/>
    <col min="12" max="12" width="13.140625" style="536" customWidth="1"/>
    <col min="13" max="16384" width="9.140625" style="536"/>
  </cols>
  <sheetData>
    <row r="1" spans="1:12" ht="18.75" x14ac:dyDescent="0.3">
      <c r="A1" s="505"/>
      <c r="B1" s="535"/>
      <c r="C1" s="1264" t="s">
        <v>205</v>
      </c>
      <c r="D1" s="1264"/>
      <c r="E1" s="1264"/>
      <c r="F1" s="1264"/>
      <c r="G1" s="1264"/>
      <c r="H1" s="1264"/>
      <c r="I1" s="1264"/>
      <c r="J1" s="1264"/>
      <c r="K1" s="1264"/>
      <c r="L1" s="505"/>
    </row>
    <row r="2" spans="1:12" ht="47.25" x14ac:dyDescent="0.3">
      <c r="A2" s="505"/>
      <c r="B2" s="505"/>
      <c r="C2" s="297" t="s">
        <v>170</v>
      </c>
      <c r="D2" s="297" t="s">
        <v>194</v>
      </c>
      <c r="E2" s="297" t="s">
        <v>195</v>
      </c>
      <c r="F2" s="297" t="s">
        <v>196</v>
      </c>
      <c r="G2" s="297" t="s">
        <v>206</v>
      </c>
      <c r="H2" s="297" t="s">
        <v>207</v>
      </c>
      <c r="I2" s="297" t="s">
        <v>198</v>
      </c>
      <c r="J2" s="297" t="s">
        <v>204</v>
      </c>
      <c r="K2" s="505"/>
    </row>
    <row r="3" spans="1:12" s="505" customFormat="1" ht="18.75" x14ac:dyDescent="0.3">
      <c r="C3" s="513" t="s">
        <v>208</v>
      </c>
      <c r="D3" s="513">
        <v>33</v>
      </c>
      <c r="E3" s="513">
        <v>7</v>
      </c>
      <c r="F3" s="513"/>
      <c r="G3" s="513"/>
      <c r="H3" s="513"/>
      <c r="I3" s="537" t="s">
        <v>209</v>
      </c>
      <c r="J3" s="537" t="s">
        <v>210</v>
      </c>
    </row>
    <row r="4" spans="1:12" s="505" customFormat="1" ht="18.75" x14ac:dyDescent="0.3">
      <c r="C4" s="513" t="s">
        <v>211</v>
      </c>
      <c r="D4" s="513"/>
      <c r="E4" s="513"/>
      <c r="F4" s="513">
        <v>4</v>
      </c>
      <c r="G4" s="513">
        <v>11</v>
      </c>
      <c r="H4" s="513">
        <v>2</v>
      </c>
      <c r="I4" s="537" t="s">
        <v>125</v>
      </c>
      <c r="J4" s="537" t="s">
        <v>212</v>
      </c>
    </row>
    <row r="5" spans="1:12" s="505" customFormat="1" ht="18.75" x14ac:dyDescent="0.3">
      <c r="C5" s="513" t="s">
        <v>199</v>
      </c>
      <c r="D5" s="513">
        <v>33</v>
      </c>
      <c r="E5" s="513">
        <v>7</v>
      </c>
      <c r="F5" s="513">
        <v>4</v>
      </c>
      <c r="G5" s="513">
        <v>11</v>
      </c>
      <c r="H5" s="513">
        <v>2</v>
      </c>
      <c r="I5" s="537" t="s">
        <v>118</v>
      </c>
      <c r="J5" s="537" t="s">
        <v>213</v>
      </c>
    </row>
    <row r="6" spans="1:12" s="505" customFormat="1" ht="18.75" x14ac:dyDescent="0.3">
      <c r="C6" s="501"/>
      <c r="D6" s="538"/>
      <c r="E6" s="501"/>
      <c r="F6" s="501"/>
      <c r="G6" s="501"/>
      <c r="H6" s="501"/>
      <c r="I6" s="501"/>
      <c r="J6" s="501"/>
      <c r="K6" s="510"/>
    </row>
    <row r="7" spans="1:12" s="505" customFormat="1" ht="18.75" customHeight="1" x14ac:dyDescent="0.3">
      <c r="C7" s="501"/>
      <c r="D7" s="538"/>
      <c r="E7" s="1265" t="s">
        <v>214</v>
      </c>
      <c r="F7" s="1265"/>
      <c r="G7" s="1265"/>
      <c r="H7" s="501"/>
      <c r="I7" s="501"/>
      <c r="J7" s="501"/>
      <c r="K7" s="510"/>
    </row>
    <row r="8" spans="1:12" s="505" customFormat="1" ht="18.75" customHeight="1" x14ac:dyDescent="0.3">
      <c r="C8" s="501"/>
      <c r="D8" s="1266" t="s">
        <v>215</v>
      </c>
      <c r="E8" s="1266"/>
      <c r="F8" s="1266"/>
      <c r="G8" s="513" t="s">
        <v>216</v>
      </c>
      <c r="H8" s="513" t="s">
        <v>202</v>
      </c>
      <c r="I8" s="501"/>
      <c r="J8" s="501"/>
      <c r="K8" s="510"/>
    </row>
    <row r="9" spans="1:12" s="505" customFormat="1" ht="12.75" customHeight="1" x14ac:dyDescent="0.3">
      <c r="C9" s="501"/>
      <c r="D9" s="1266" t="s">
        <v>132</v>
      </c>
      <c r="E9" s="1266"/>
      <c r="F9" s="1266"/>
      <c r="G9" s="516">
        <v>4</v>
      </c>
      <c r="H9" s="516">
        <v>4</v>
      </c>
      <c r="I9" s="501"/>
      <c r="J9" s="501"/>
      <c r="K9" s="510"/>
    </row>
    <row r="10" spans="1:12" s="505" customFormat="1" ht="18.75" customHeight="1" x14ac:dyDescent="0.3">
      <c r="C10" s="501"/>
      <c r="D10" s="1267" t="s">
        <v>217</v>
      </c>
      <c r="E10" s="1267"/>
      <c r="F10" s="1267"/>
      <c r="G10" s="539"/>
      <c r="H10" s="539"/>
      <c r="I10" s="501"/>
      <c r="J10" s="501"/>
      <c r="K10" s="510"/>
    </row>
    <row r="11" spans="1:12" s="505" customFormat="1" ht="18.75" x14ac:dyDescent="0.3">
      <c r="C11" s="501"/>
      <c r="D11" s="538"/>
      <c r="E11" s="501"/>
      <c r="F11" s="501"/>
      <c r="G11" s="501"/>
      <c r="H11" s="501"/>
      <c r="I11" s="501"/>
      <c r="J11" s="501"/>
      <c r="K11" s="510"/>
    </row>
    <row r="12" spans="1:12" s="505" customFormat="1" ht="18.75" customHeight="1" x14ac:dyDescent="0.3">
      <c r="C12" s="501"/>
      <c r="D12" s="538"/>
      <c r="E12" s="1268" t="s">
        <v>218</v>
      </c>
      <c r="F12" s="1268"/>
      <c r="G12" s="1268"/>
      <c r="H12" s="501"/>
      <c r="I12" s="501"/>
      <c r="J12" s="501"/>
      <c r="K12" s="510"/>
    </row>
    <row r="13" spans="1:12" s="505" customFormat="1" ht="63.75" customHeight="1" x14ac:dyDescent="0.3">
      <c r="C13" s="501"/>
      <c r="D13" s="1262" t="s">
        <v>203</v>
      </c>
      <c r="E13" s="1262"/>
      <c r="F13" s="1262"/>
      <c r="G13" s="540" t="s">
        <v>219</v>
      </c>
      <c r="H13" s="533" t="s">
        <v>216</v>
      </c>
      <c r="I13" s="501"/>
      <c r="J13" s="501"/>
      <c r="K13" s="510"/>
    </row>
    <row r="14" spans="1:12" s="505" customFormat="1" ht="18.75" customHeight="1" x14ac:dyDescent="0.3">
      <c r="C14" s="501"/>
      <c r="D14" s="1263" t="s">
        <v>139</v>
      </c>
      <c r="E14" s="1263"/>
      <c r="F14" s="1263"/>
      <c r="G14" s="513" t="s">
        <v>220</v>
      </c>
      <c r="H14" s="513">
        <v>4</v>
      </c>
      <c r="I14" s="501"/>
      <c r="J14" s="501"/>
      <c r="K14" s="510"/>
    </row>
    <row r="15" spans="1:12" s="505" customFormat="1" ht="18.75" customHeight="1" x14ac:dyDescent="0.3">
      <c r="C15" s="501"/>
      <c r="D15" s="1263"/>
      <c r="E15" s="1263"/>
      <c r="F15" s="1263"/>
      <c r="G15" s="513"/>
      <c r="H15" s="513"/>
      <c r="I15" s="501"/>
      <c r="J15" s="501"/>
      <c r="K15" s="510"/>
    </row>
    <row r="16" spans="1:12" s="505" customFormat="1" ht="18.75" x14ac:dyDescent="0.3">
      <c r="C16" s="501"/>
      <c r="D16" s="538"/>
      <c r="E16" s="501"/>
      <c r="F16" s="501"/>
      <c r="G16" s="501"/>
      <c r="H16" s="501"/>
      <c r="I16" s="501"/>
      <c r="J16" s="501"/>
      <c r="K16" s="510"/>
    </row>
  </sheetData>
  <sheetProtection selectLockedCells="1" selectUnlockedCells="1"/>
  <mergeCells count="9">
    <mergeCell ref="D13:F13"/>
    <mergeCell ref="D14:F14"/>
    <mergeCell ref="D15:F15"/>
    <mergeCell ref="C1:K1"/>
    <mergeCell ref="E7:G7"/>
    <mergeCell ref="D8:F8"/>
    <mergeCell ref="D9:F9"/>
    <mergeCell ref="D10:F10"/>
    <mergeCell ref="E12:G12"/>
  </mergeCells>
  <pageMargins left="0.39374999999999999" right="0.39374999999999999" top="0.78749999999999998" bottom="0.39374999999999999" header="0.51180555555555551" footer="0.51180555555555551"/>
  <pageSetup paperSize="9" firstPageNumber="0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82"/>
  <sheetViews>
    <sheetView tabSelected="1" view="pageBreakPreview" zoomScale="75" zoomScaleNormal="75" zoomScaleSheetLayoutView="75" workbookViewId="0">
      <selection activeCell="AT18" sqref="AT18"/>
    </sheetView>
  </sheetViews>
  <sheetFormatPr defaultRowHeight="15.75" x14ac:dyDescent="0.2"/>
  <cols>
    <col min="1" max="1" width="9.42578125" style="1" customWidth="1"/>
    <col min="2" max="2" width="41.85546875" style="2" customWidth="1"/>
    <col min="3" max="3" width="5.42578125" style="3" customWidth="1"/>
    <col min="4" max="4" width="5.85546875" style="4" customWidth="1"/>
    <col min="5" max="5" width="5.28515625" style="4" customWidth="1"/>
    <col min="6" max="6" width="5.140625" style="3" customWidth="1"/>
    <col min="7" max="7" width="7.28515625" style="3" customWidth="1"/>
    <col min="8" max="8" width="9.28515625" style="3" customWidth="1"/>
    <col min="9" max="9" width="9.28515625" style="2" customWidth="1"/>
    <col min="10" max="10" width="11.140625" style="2" customWidth="1"/>
    <col min="11" max="11" width="10.5703125" style="2" customWidth="1"/>
    <col min="12" max="12" width="10.28515625" style="2" customWidth="1"/>
    <col min="13" max="13" width="9.85546875" style="2" customWidth="1"/>
    <col min="14" max="14" width="9.7109375" style="2" customWidth="1"/>
    <col min="15" max="15" width="7.140625" style="2" customWidth="1"/>
    <col min="16" max="16" width="10.42578125" style="2" customWidth="1"/>
    <col min="17" max="23" width="0" style="2" hidden="1" customWidth="1"/>
    <col min="24" max="25" width="0" style="5" hidden="1" customWidth="1"/>
    <col min="26" max="45" width="0" style="2" hidden="1" customWidth="1"/>
    <col min="46" max="16384" width="9.140625" style="2"/>
  </cols>
  <sheetData>
    <row r="1" spans="1:45" s="6" customFormat="1" ht="19.5" thickBot="1" x14ac:dyDescent="0.25">
      <c r="A1" s="1325" t="s">
        <v>281</v>
      </c>
      <c r="B1" s="1326"/>
      <c r="C1" s="1327"/>
      <c r="D1" s="1327"/>
      <c r="E1" s="1327"/>
      <c r="F1" s="1327"/>
      <c r="G1" s="1326"/>
      <c r="H1" s="1326"/>
      <c r="I1" s="1326"/>
      <c r="J1" s="1326"/>
      <c r="K1" s="1326"/>
      <c r="L1" s="1326"/>
      <c r="M1" s="1326"/>
      <c r="N1" s="1327"/>
      <c r="O1" s="1327"/>
      <c r="P1" s="1327"/>
      <c r="Q1" s="1327"/>
      <c r="R1" s="1327"/>
      <c r="S1" s="1327"/>
      <c r="T1" s="1327"/>
      <c r="U1" s="1327"/>
      <c r="V1" s="1327"/>
      <c r="W1" s="1327"/>
      <c r="X1" s="1327"/>
      <c r="Y1" s="1327"/>
      <c r="Z1" s="1327"/>
      <c r="AA1" s="1327"/>
      <c r="AB1" s="1327"/>
      <c r="AC1" s="1327"/>
      <c r="AD1" s="1327"/>
      <c r="AE1" s="1327"/>
      <c r="AF1" s="1327"/>
      <c r="AG1" s="1327"/>
      <c r="AH1" s="1327"/>
      <c r="AI1" s="1327"/>
      <c r="AJ1" s="1327"/>
      <c r="AK1" s="1327"/>
      <c r="AL1" s="1327"/>
      <c r="AM1" s="1327"/>
      <c r="AN1" s="1327"/>
      <c r="AO1" s="1327"/>
      <c r="AP1" s="1327"/>
      <c r="AQ1" s="1327"/>
      <c r="AR1" s="1327"/>
      <c r="AS1" s="1327"/>
    </row>
    <row r="2" spans="1:45" s="6" customFormat="1" ht="33" customHeight="1" thickBot="1" x14ac:dyDescent="0.25">
      <c r="A2" s="1328" t="s">
        <v>1</v>
      </c>
      <c r="B2" s="1329" t="s">
        <v>2</v>
      </c>
      <c r="C2" s="1330" t="s">
        <v>3</v>
      </c>
      <c r="D2" s="1331"/>
      <c r="E2" s="1331"/>
      <c r="F2" s="1332"/>
      <c r="G2" s="1082" t="s">
        <v>4</v>
      </c>
      <c r="H2" s="1080" t="s">
        <v>5</v>
      </c>
      <c r="I2" s="1080"/>
      <c r="J2" s="1080"/>
      <c r="K2" s="1080"/>
      <c r="L2" s="1080"/>
      <c r="M2" s="1329"/>
      <c r="N2" s="1340" t="s">
        <v>6</v>
      </c>
      <c r="O2" s="1341"/>
      <c r="P2" s="1341"/>
      <c r="Q2" s="1341"/>
      <c r="R2" s="1341"/>
      <c r="S2" s="1341"/>
      <c r="T2" s="1341"/>
      <c r="U2" s="1341"/>
      <c r="V2" s="1341"/>
      <c r="W2" s="1341"/>
      <c r="X2" s="1341"/>
      <c r="Y2" s="1341"/>
      <c r="Z2" s="1341"/>
      <c r="AA2" s="1341"/>
      <c r="AB2" s="1341"/>
      <c r="AC2" s="1341"/>
      <c r="AD2" s="1341"/>
      <c r="AE2" s="1341"/>
      <c r="AF2" s="1341"/>
      <c r="AG2" s="1341"/>
      <c r="AH2" s="1341"/>
      <c r="AI2" s="1341"/>
      <c r="AJ2" s="1341"/>
      <c r="AK2" s="1341"/>
      <c r="AL2" s="1341"/>
      <c r="AM2" s="1341"/>
      <c r="AN2" s="1341"/>
      <c r="AO2" s="1341"/>
      <c r="AP2" s="1341"/>
      <c r="AQ2" s="1341"/>
      <c r="AR2" s="1341"/>
      <c r="AS2" s="1341"/>
    </row>
    <row r="3" spans="1:45" s="6" customFormat="1" ht="17.25" customHeight="1" thickBot="1" x14ac:dyDescent="0.25">
      <c r="A3" s="1328"/>
      <c r="B3" s="1329"/>
      <c r="C3" s="1333"/>
      <c r="D3" s="1081"/>
      <c r="E3" s="1081"/>
      <c r="F3" s="1334"/>
      <c r="G3" s="1082"/>
      <c r="H3" s="1084" t="s">
        <v>7</v>
      </c>
      <c r="I3" s="1085" t="s">
        <v>8</v>
      </c>
      <c r="J3" s="1085"/>
      <c r="K3" s="1085"/>
      <c r="L3" s="1085"/>
      <c r="M3" s="1086" t="s">
        <v>9</v>
      </c>
      <c r="N3" s="1342" t="s">
        <v>10</v>
      </c>
      <c r="O3" s="1343"/>
      <c r="P3" s="1344" t="s">
        <v>11</v>
      </c>
      <c r="Q3" s="1345"/>
      <c r="R3" s="1345"/>
      <c r="S3" s="1345"/>
      <c r="T3" s="1345"/>
      <c r="U3" s="1345"/>
      <c r="V3" s="1345"/>
      <c r="W3" s="1345"/>
      <c r="X3" s="1345"/>
      <c r="Y3" s="1345"/>
      <c r="Z3" s="1345"/>
      <c r="AA3" s="1345"/>
      <c r="AB3" s="1345"/>
      <c r="AC3" s="1345"/>
      <c r="AD3" s="1345"/>
      <c r="AE3" s="1345"/>
      <c r="AF3" s="1345"/>
      <c r="AG3" s="1345"/>
      <c r="AH3" s="1345"/>
      <c r="AI3" s="1345"/>
      <c r="AJ3" s="1345"/>
      <c r="AK3" s="1345"/>
      <c r="AL3" s="1345"/>
      <c r="AM3" s="1345"/>
      <c r="AN3" s="1345"/>
      <c r="AO3" s="1345"/>
      <c r="AP3" s="1345"/>
      <c r="AQ3" s="1345"/>
      <c r="AR3" s="1345"/>
      <c r="AS3" s="1345"/>
    </row>
    <row r="4" spans="1:45" s="6" customFormat="1" ht="15.75" customHeight="1" thickBot="1" x14ac:dyDescent="0.25">
      <c r="A4" s="1328"/>
      <c r="B4" s="1329"/>
      <c r="C4" s="1335"/>
      <c r="D4" s="1336"/>
      <c r="E4" s="1336"/>
      <c r="F4" s="1337"/>
      <c r="G4" s="1082"/>
      <c r="H4" s="1084"/>
      <c r="I4" s="1067" t="s">
        <v>12</v>
      </c>
      <c r="J4" s="1068" t="s">
        <v>13</v>
      </c>
      <c r="K4" s="1068"/>
      <c r="L4" s="1068"/>
      <c r="M4" s="1086"/>
      <c r="N4" s="1346" t="s">
        <v>14</v>
      </c>
      <c r="O4" s="1347"/>
      <c r="P4" s="1347"/>
      <c r="Q4" s="1347"/>
      <c r="R4" s="1347"/>
      <c r="S4" s="1347"/>
      <c r="T4" s="1347"/>
      <c r="U4" s="1347"/>
      <c r="V4" s="1347"/>
      <c r="W4" s="1347"/>
      <c r="X4" s="1347"/>
      <c r="Y4" s="1347"/>
      <c r="Z4" s="1347"/>
      <c r="AA4" s="1347"/>
      <c r="AB4" s="1347"/>
      <c r="AC4" s="1347"/>
      <c r="AD4" s="1347"/>
      <c r="AE4" s="1347"/>
      <c r="AF4" s="1347"/>
      <c r="AG4" s="1347"/>
      <c r="AH4" s="1347"/>
      <c r="AI4" s="1347"/>
      <c r="AJ4" s="1347"/>
      <c r="AK4" s="1347"/>
      <c r="AL4" s="1347"/>
      <c r="AM4" s="1347"/>
      <c r="AN4" s="1347"/>
      <c r="AO4" s="1347"/>
      <c r="AP4" s="1347"/>
      <c r="AQ4" s="1347"/>
      <c r="AR4" s="1347"/>
      <c r="AS4" s="1347"/>
    </row>
    <row r="5" spans="1:45" s="6" customFormat="1" ht="12.75" customHeight="1" thickBot="1" x14ac:dyDescent="0.25">
      <c r="A5" s="1328"/>
      <c r="B5" s="1080"/>
      <c r="C5" s="1070" t="s">
        <v>15</v>
      </c>
      <c r="D5" s="1071" t="s">
        <v>16</v>
      </c>
      <c r="E5" s="1350" t="s">
        <v>17</v>
      </c>
      <c r="F5" s="1350"/>
      <c r="G5" s="1082"/>
      <c r="H5" s="1084"/>
      <c r="I5" s="1067"/>
      <c r="J5" s="1073" t="s">
        <v>18</v>
      </c>
      <c r="K5" s="1067" t="s">
        <v>19</v>
      </c>
      <c r="L5" s="1067" t="s">
        <v>20</v>
      </c>
      <c r="M5" s="1086"/>
      <c r="N5" s="1348"/>
      <c r="O5" s="1349"/>
      <c r="P5" s="1349"/>
      <c r="Q5" s="1349"/>
      <c r="R5" s="1349"/>
      <c r="S5" s="1349"/>
      <c r="T5" s="1349"/>
      <c r="U5" s="1349"/>
      <c r="V5" s="1349"/>
      <c r="W5" s="1349"/>
      <c r="X5" s="1349"/>
      <c r="Y5" s="1349"/>
      <c r="Z5" s="1349"/>
      <c r="AA5" s="1349"/>
      <c r="AB5" s="1349"/>
      <c r="AC5" s="1349"/>
      <c r="AD5" s="1349"/>
      <c r="AE5" s="1349"/>
      <c r="AF5" s="1349"/>
      <c r="AG5" s="1349"/>
      <c r="AH5" s="1349"/>
      <c r="AI5" s="1349"/>
      <c r="AJ5" s="1349"/>
      <c r="AK5" s="1349"/>
      <c r="AL5" s="1349"/>
      <c r="AM5" s="1349"/>
      <c r="AN5" s="1349"/>
      <c r="AO5" s="1349"/>
      <c r="AP5" s="1349"/>
      <c r="AQ5" s="1349"/>
      <c r="AR5" s="1349"/>
      <c r="AS5" s="1349"/>
    </row>
    <row r="6" spans="1:45" s="6" customFormat="1" ht="16.5" thickBot="1" x14ac:dyDescent="0.25">
      <c r="A6" s="1328"/>
      <c r="B6" s="1080"/>
      <c r="C6" s="1070"/>
      <c r="D6" s="1071"/>
      <c r="E6" s="1072"/>
      <c r="F6" s="1072"/>
      <c r="G6" s="1082"/>
      <c r="H6" s="1084"/>
      <c r="I6" s="1067"/>
      <c r="J6" s="1073"/>
      <c r="K6" s="1067"/>
      <c r="L6" s="1067"/>
      <c r="M6" s="1086"/>
      <c r="N6" s="554">
        <v>1</v>
      </c>
      <c r="O6" s="557">
        <v>2</v>
      </c>
      <c r="P6" s="556">
        <v>3</v>
      </c>
      <c r="Q6" s="555"/>
      <c r="R6" s="555"/>
      <c r="S6" s="555"/>
      <c r="T6" s="555"/>
      <c r="U6" s="555"/>
      <c r="V6" s="555"/>
      <c r="W6" s="555"/>
      <c r="X6" s="555"/>
      <c r="Y6" s="555"/>
      <c r="Z6" s="555"/>
      <c r="AA6" s="555"/>
      <c r="AB6" s="555"/>
      <c r="AC6" s="555"/>
      <c r="AD6" s="555"/>
      <c r="AE6" s="555"/>
      <c r="AF6" s="555"/>
      <c r="AG6" s="555"/>
      <c r="AH6" s="555"/>
      <c r="AI6" s="555"/>
      <c r="AJ6" s="555"/>
      <c r="AK6" s="555"/>
      <c r="AL6" s="555"/>
      <c r="AM6" s="555"/>
      <c r="AN6" s="555"/>
      <c r="AO6" s="555"/>
      <c r="AP6" s="555"/>
      <c r="AQ6" s="555"/>
      <c r="AR6" s="555"/>
      <c r="AS6" s="558"/>
    </row>
    <row r="7" spans="1:45" s="6" customFormat="1" ht="44.25" customHeight="1" thickBot="1" x14ac:dyDescent="0.25">
      <c r="A7" s="1328"/>
      <c r="B7" s="1080"/>
      <c r="C7" s="1070"/>
      <c r="D7" s="1071"/>
      <c r="E7" s="1074" t="s">
        <v>23</v>
      </c>
      <c r="F7" s="1075" t="s">
        <v>24</v>
      </c>
      <c r="G7" s="1082"/>
      <c r="H7" s="1084"/>
      <c r="I7" s="1067"/>
      <c r="J7" s="1073"/>
      <c r="K7" s="1067"/>
      <c r="L7" s="1067"/>
      <c r="M7" s="1086"/>
      <c r="N7" s="1338" t="s">
        <v>25</v>
      </c>
      <c r="O7" s="1339"/>
      <c r="P7" s="1339"/>
      <c r="Q7" s="1339"/>
      <c r="R7" s="1339"/>
      <c r="S7" s="1339"/>
      <c r="T7" s="1339"/>
      <c r="U7" s="1339"/>
      <c r="V7" s="1339"/>
      <c r="W7" s="1339"/>
      <c r="X7" s="1339"/>
      <c r="Y7" s="1339"/>
      <c r="Z7" s="1339"/>
      <c r="AA7" s="1339"/>
      <c r="AB7" s="1339"/>
      <c r="AC7" s="1339"/>
      <c r="AD7" s="1339"/>
      <c r="AE7" s="1339"/>
      <c r="AF7" s="1339"/>
      <c r="AG7" s="1339"/>
      <c r="AH7" s="1339"/>
      <c r="AI7" s="1339"/>
      <c r="AJ7" s="1339"/>
      <c r="AK7" s="1339"/>
      <c r="AL7" s="1339"/>
      <c r="AM7" s="1339"/>
      <c r="AN7" s="1339"/>
      <c r="AO7" s="1339"/>
      <c r="AP7" s="1339"/>
      <c r="AQ7" s="1339"/>
      <c r="AR7" s="1339"/>
      <c r="AS7" s="1339"/>
    </row>
    <row r="8" spans="1:45" s="6" customFormat="1" ht="16.5" thickBot="1" x14ac:dyDescent="0.25">
      <c r="A8" s="1328"/>
      <c r="B8" s="1080"/>
      <c r="C8" s="1070"/>
      <c r="D8" s="1071"/>
      <c r="E8" s="1074"/>
      <c r="F8" s="1075"/>
      <c r="G8" s="1082"/>
      <c r="H8" s="1084"/>
      <c r="I8" s="1067"/>
      <c r="J8" s="1073"/>
      <c r="K8" s="1067"/>
      <c r="L8" s="1067"/>
      <c r="M8" s="1086"/>
      <c r="N8" s="554">
        <v>15</v>
      </c>
      <c r="O8" s="560">
        <v>9</v>
      </c>
      <c r="P8" s="561">
        <v>15</v>
      </c>
      <c r="Q8" s="562"/>
      <c r="R8" s="562"/>
      <c r="S8" s="562"/>
      <c r="T8" s="562"/>
      <c r="U8" s="562"/>
      <c r="V8" s="562"/>
      <c r="W8" s="562"/>
      <c r="X8" s="555"/>
      <c r="Y8" s="555"/>
      <c r="Z8" s="562"/>
      <c r="AA8" s="562"/>
      <c r="AB8" s="562"/>
      <c r="AC8" s="562"/>
      <c r="AD8" s="562"/>
      <c r="AE8" s="562"/>
      <c r="AF8" s="562"/>
      <c r="AG8" s="562"/>
      <c r="AH8" s="562"/>
      <c r="AI8" s="562"/>
      <c r="AJ8" s="562"/>
      <c r="AK8" s="562"/>
      <c r="AL8" s="562"/>
      <c r="AM8" s="562"/>
      <c r="AN8" s="562"/>
      <c r="AO8" s="562"/>
      <c r="AP8" s="562"/>
      <c r="AQ8" s="562"/>
      <c r="AR8" s="562"/>
      <c r="AS8" s="562"/>
    </row>
    <row r="9" spans="1:45" s="6" customFormat="1" ht="16.5" thickBot="1" x14ac:dyDescent="0.25">
      <c r="A9" s="546">
        <v>1</v>
      </c>
      <c r="B9" s="547">
        <v>2</v>
      </c>
      <c r="C9" s="548">
        <v>3</v>
      </c>
      <c r="D9" s="549">
        <v>4</v>
      </c>
      <c r="E9" s="549">
        <v>5</v>
      </c>
      <c r="F9" s="550">
        <v>6</v>
      </c>
      <c r="G9" s="551">
        <v>7</v>
      </c>
      <c r="H9" s="552">
        <v>8</v>
      </c>
      <c r="I9" s="549">
        <v>9</v>
      </c>
      <c r="J9" s="549">
        <v>10</v>
      </c>
      <c r="K9" s="549">
        <v>11</v>
      </c>
      <c r="L9" s="549">
        <v>12</v>
      </c>
      <c r="M9" s="553">
        <v>13</v>
      </c>
      <c r="N9" s="543">
        <v>14</v>
      </c>
      <c r="O9" s="544">
        <v>16</v>
      </c>
      <c r="P9" s="545">
        <v>17</v>
      </c>
      <c r="Q9" s="542"/>
      <c r="R9" s="542"/>
      <c r="S9" s="542"/>
      <c r="T9" s="542"/>
      <c r="U9" s="542"/>
      <c r="V9" s="542"/>
      <c r="W9" s="542"/>
      <c r="X9" s="559"/>
      <c r="Y9" s="559"/>
      <c r="Z9" s="542"/>
      <c r="AA9" s="542"/>
      <c r="AB9" s="542"/>
      <c r="AC9" s="542"/>
      <c r="AD9" s="542"/>
      <c r="AE9" s="542"/>
      <c r="AF9" s="542"/>
      <c r="AG9" s="542"/>
      <c r="AH9" s="542"/>
      <c r="AI9" s="542"/>
      <c r="AJ9" s="542"/>
      <c r="AK9" s="542"/>
      <c r="AL9" s="542"/>
      <c r="AM9" s="542"/>
      <c r="AN9" s="542"/>
      <c r="AO9" s="542"/>
      <c r="AP9" s="542"/>
      <c r="AQ9" s="542"/>
      <c r="AR9" s="542"/>
      <c r="AS9" s="542"/>
    </row>
    <row r="10" spans="1:45" s="6" customFormat="1" ht="16.5" customHeight="1" thickBot="1" x14ac:dyDescent="0.25">
      <c r="A10" s="1292" t="s">
        <v>228</v>
      </c>
      <c r="B10" s="1293"/>
      <c r="C10" s="1293"/>
      <c r="D10" s="1293"/>
      <c r="E10" s="1293"/>
      <c r="F10" s="1293"/>
      <c r="G10" s="1293"/>
      <c r="H10" s="1293"/>
      <c r="I10" s="1293"/>
      <c r="J10" s="1293"/>
      <c r="K10" s="1293"/>
      <c r="L10" s="1293"/>
      <c r="M10" s="1293"/>
      <c r="N10" s="1293"/>
      <c r="O10" s="1293"/>
      <c r="P10" s="1293"/>
      <c r="Q10" s="1293"/>
      <c r="R10" s="1293"/>
      <c r="S10" s="1293"/>
      <c r="T10" s="1293"/>
      <c r="U10" s="1293"/>
      <c r="V10" s="1293"/>
      <c r="W10" s="1293"/>
      <c r="X10" s="1293"/>
      <c r="Y10" s="1293"/>
      <c r="Z10" s="1293"/>
      <c r="AA10" s="1293"/>
      <c r="AB10" s="1293"/>
      <c r="AC10" s="1293"/>
      <c r="AD10" s="1293"/>
      <c r="AE10" s="1293"/>
      <c r="AF10" s="1293"/>
      <c r="AG10" s="1293"/>
      <c r="AH10" s="1293"/>
      <c r="AI10" s="1293"/>
      <c r="AJ10" s="1293"/>
      <c r="AK10" s="1293"/>
      <c r="AL10" s="1293"/>
      <c r="AM10" s="1293"/>
      <c r="AN10" s="1293"/>
      <c r="AO10" s="1293"/>
      <c r="AP10" s="1293"/>
      <c r="AQ10" s="1293"/>
      <c r="AR10" s="1293"/>
      <c r="AS10" s="1293"/>
    </row>
    <row r="11" spans="1:45" s="6" customFormat="1" ht="16.5" customHeight="1" thickBot="1" x14ac:dyDescent="0.25">
      <c r="A11" s="1323" t="s">
        <v>221</v>
      </c>
      <c r="B11" s="1324"/>
      <c r="C11" s="1324"/>
      <c r="D11" s="1324"/>
      <c r="E11" s="1324"/>
      <c r="F11" s="1324"/>
      <c r="G11" s="1324"/>
      <c r="H11" s="1324"/>
      <c r="I11" s="1324"/>
      <c r="J11" s="1324"/>
      <c r="K11" s="1324"/>
      <c r="L11" s="1324"/>
      <c r="M11" s="1324"/>
      <c r="N11" s="1306"/>
      <c r="O11" s="1306"/>
      <c r="P11" s="1324"/>
      <c r="Q11" s="1324"/>
      <c r="R11" s="1324"/>
      <c r="S11" s="1324"/>
      <c r="T11" s="1324"/>
      <c r="U11" s="1324"/>
      <c r="V11" s="1324"/>
      <c r="W11" s="1324"/>
      <c r="X11" s="1324"/>
      <c r="Y11" s="1324"/>
      <c r="Z11" s="1324"/>
      <c r="AA11" s="1324"/>
      <c r="AB11" s="1324"/>
      <c r="AC11" s="1324"/>
      <c r="AD11" s="1324"/>
      <c r="AE11" s="1324"/>
      <c r="AF11" s="1324"/>
      <c r="AG11" s="1324"/>
      <c r="AH11" s="1324"/>
      <c r="AI11" s="1324"/>
      <c r="AJ11" s="1324"/>
      <c r="AK11" s="1324"/>
      <c r="AL11" s="1324"/>
      <c r="AM11" s="1324"/>
      <c r="AN11" s="1324"/>
      <c r="AO11" s="1324"/>
      <c r="AP11" s="1324"/>
      <c r="AQ11" s="1324"/>
      <c r="AR11" s="1324"/>
      <c r="AS11" s="1324"/>
    </row>
    <row r="12" spans="1:45" s="6" customFormat="1" ht="36.75" customHeight="1" x14ac:dyDescent="0.2">
      <c r="A12" s="781" t="s">
        <v>229</v>
      </c>
      <c r="B12" s="654" t="s">
        <v>58</v>
      </c>
      <c r="C12" s="652">
        <v>1</v>
      </c>
      <c r="D12" s="631"/>
      <c r="E12" s="631"/>
      <c r="F12" s="632"/>
      <c r="G12" s="650">
        <v>3</v>
      </c>
      <c r="H12" s="648">
        <f>G12*30</f>
        <v>90</v>
      </c>
      <c r="I12" s="638">
        <v>4</v>
      </c>
      <c r="J12" s="1025" t="s">
        <v>320</v>
      </c>
      <c r="K12" s="639"/>
      <c r="L12" s="638"/>
      <c r="M12" s="640">
        <f>H12-I12</f>
        <v>86</v>
      </c>
      <c r="N12" s="1024" t="s">
        <v>320</v>
      </c>
      <c r="O12" s="201"/>
      <c r="P12" s="630"/>
      <c r="Q12" s="611"/>
      <c r="R12" s="643" t="s">
        <v>59</v>
      </c>
      <c r="S12" s="611"/>
      <c r="T12" s="611"/>
      <c r="U12" s="611"/>
      <c r="V12" s="611"/>
      <c r="W12" s="611"/>
      <c r="X12" s="611"/>
      <c r="Y12" s="611"/>
      <c r="Z12" s="611"/>
      <c r="AA12" s="611"/>
      <c r="AB12" s="611"/>
      <c r="AC12" s="611"/>
      <c r="AD12" s="611"/>
      <c r="AE12" s="611"/>
      <c r="AF12" s="611"/>
      <c r="AG12" s="611"/>
      <c r="AH12" s="611"/>
      <c r="AI12" s="611"/>
      <c r="AJ12" s="611"/>
      <c r="AK12" s="611"/>
      <c r="AL12" s="611"/>
      <c r="AM12" s="611"/>
      <c r="AN12" s="611"/>
      <c r="AO12" s="611"/>
      <c r="AP12" s="611"/>
      <c r="AQ12" s="611"/>
      <c r="AR12" s="611"/>
      <c r="AS12" s="611"/>
    </row>
    <row r="13" spans="1:45" s="472" customFormat="1" ht="27" customHeight="1" x14ac:dyDescent="0.2">
      <c r="A13" s="782" t="s">
        <v>230</v>
      </c>
      <c r="B13" s="655" t="s">
        <v>222</v>
      </c>
      <c r="C13" s="653"/>
      <c r="D13" s="595">
        <v>2</v>
      </c>
      <c r="E13" s="629"/>
      <c r="F13" s="633"/>
      <c r="G13" s="651">
        <v>3</v>
      </c>
      <c r="H13" s="649">
        <f>G13*30</f>
        <v>90</v>
      </c>
      <c r="I13" s="609">
        <v>4</v>
      </c>
      <c r="J13" s="1024" t="s">
        <v>320</v>
      </c>
      <c r="K13" s="637"/>
      <c r="L13" s="1024"/>
      <c r="M13" s="641">
        <f>H13-I13</f>
        <v>86</v>
      </c>
      <c r="N13" s="636"/>
      <c r="O13" s="1024" t="s">
        <v>320</v>
      </c>
      <c r="P13" s="644"/>
      <c r="Q13" s="642"/>
      <c r="R13" s="642" t="s">
        <v>38</v>
      </c>
      <c r="S13" s="642">
        <v>1</v>
      </c>
      <c r="T13" s="642">
        <v>1</v>
      </c>
      <c r="U13" s="642"/>
      <c r="V13" s="642"/>
      <c r="W13" s="642"/>
      <c r="X13" s="642"/>
      <c r="Y13" s="642"/>
      <c r="Z13" s="642"/>
      <c r="AA13" s="642"/>
      <c r="AB13" s="642"/>
      <c r="AC13" s="642"/>
      <c r="AD13" s="642"/>
      <c r="AE13" s="642"/>
      <c r="AF13" s="642"/>
      <c r="AG13" s="642"/>
      <c r="AH13" s="642"/>
      <c r="AI13" s="642"/>
      <c r="AJ13" s="642"/>
      <c r="AK13" s="642"/>
      <c r="AL13" s="642"/>
      <c r="AM13" s="642"/>
      <c r="AN13" s="642"/>
      <c r="AO13" s="642"/>
      <c r="AP13" s="642"/>
      <c r="AQ13" s="642"/>
      <c r="AR13" s="642"/>
      <c r="AS13" s="642"/>
    </row>
    <row r="14" spans="1:45" s="6" customFormat="1" ht="30.75" customHeight="1" x14ac:dyDescent="0.25">
      <c r="A14" s="783" t="s">
        <v>231</v>
      </c>
      <c r="B14" s="656" t="s">
        <v>33</v>
      </c>
      <c r="C14" s="658"/>
      <c r="D14" s="726"/>
      <c r="E14" s="726"/>
      <c r="F14" s="727"/>
      <c r="G14" s="728">
        <f t="shared" ref="G14:M14" si="0">SUM(G15:G16)</f>
        <v>3.5</v>
      </c>
      <c r="H14" s="729">
        <f t="shared" si="0"/>
        <v>105</v>
      </c>
      <c r="I14" s="730">
        <v>8</v>
      </c>
      <c r="J14" s="731">
        <f t="shared" si="0"/>
        <v>0</v>
      </c>
      <c r="K14" s="731">
        <f t="shared" si="0"/>
        <v>0</v>
      </c>
      <c r="L14" s="730">
        <v>8</v>
      </c>
      <c r="M14" s="732">
        <f t="shared" si="0"/>
        <v>97</v>
      </c>
      <c r="N14" s="105"/>
      <c r="O14" s="733"/>
      <c r="P14" s="601"/>
      <c r="Q14" s="596"/>
      <c r="R14" s="596" t="s">
        <v>34</v>
      </c>
      <c r="S14" s="596"/>
      <c r="T14" s="596"/>
      <c r="U14" s="596"/>
      <c r="V14" s="596"/>
      <c r="W14" s="596"/>
      <c r="X14" s="596"/>
      <c r="Y14" s="596"/>
      <c r="Z14" s="596"/>
      <c r="AA14" s="596"/>
      <c r="AB14" s="596"/>
      <c r="AC14" s="596"/>
      <c r="AD14" s="596"/>
      <c r="AE14" s="596"/>
      <c r="AF14" s="596"/>
      <c r="AG14" s="596"/>
      <c r="AH14" s="596"/>
      <c r="AI14" s="596"/>
      <c r="AJ14" s="596"/>
      <c r="AK14" s="596"/>
      <c r="AL14" s="596"/>
      <c r="AM14" s="596"/>
      <c r="AN14" s="596"/>
      <c r="AO14" s="596"/>
      <c r="AP14" s="596"/>
      <c r="AQ14" s="596"/>
      <c r="AR14" s="596"/>
      <c r="AS14" s="596"/>
    </row>
    <row r="15" spans="1:45" s="6" customFormat="1" ht="33" customHeight="1" x14ac:dyDescent="0.2">
      <c r="A15" s="783" t="s">
        <v>232</v>
      </c>
      <c r="B15" s="718" t="s">
        <v>33</v>
      </c>
      <c r="C15" s="734"/>
      <c r="D15" s="735">
        <v>1</v>
      </c>
      <c r="E15" s="735"/>
      <c r="F15" s="712"/>
      <c r="G15" s="711">
        <v>1.5</v>
      </c>
      <c r="H15" s="736">
        <f>G15*30</f>
        <v>45</v>
      </c>
      <c r="I15" s="744">
        <v>4</v>
      </c>
      <c r="J15" s="737"/>
      <c r="K15" s="737"/>
      <c r="L15" s="1024" t="s">
        <v>320</v>
      </c>
      <c r="M15" s="738">
        <f>H15-I15</f>
        <v>41</v>
      </c>
      <c r="N15" s="1024" t="s">
        <v>320</v>
      </c>
      <c r="O15" s="712"/>
      <c r="P15" s="601"/>
      <c r="Q15" s="596"/>
      <c r="R15" s="596" t="s">
        <v>36</v>
      </c>
      <c r="S15" s="596"/>
      <c r="T15" s="596"/>
      <c r="U15" s="596">
        <v>1</v>
      </c>
      <c r="V15" s="596"/>
      <c r="W15" s="596"/>
      <c r="X15" s="596"/>
      <c r="Y15" s="596"/>
      <c r="Z15" s="596"/>
      <c r="AA15" s="596"/>
      <c r="AB15" s="596"/>
      <c r="AC15" s="596"/>
      <c r="AD15" s="596"/>
      <c r="AE15" s="596"/>
      <c r="AF15" s="596"/>
      <c r="AG15" s="596"/>
      <c r="AH15" s="596"/>
      <c r="AI15" s="596"/>
      <c r="AJ15" s="596"/>
      <c r="AK15" s="596"/>
      <c r="AL15" s="596"/>
      <c r="AM15" s="596"/>
      <c r="AN15" s="596"/>
      <c r="AO15" s="596"/>
      <c r="AP15" s="596"/>
      <c r="AQ15" s="596"/>
      <c r="AR15" s="596"/>
      <c r="AS15" s="596"/>
    </row>
    <row r="16" spans="1:45" s="6" customFormat="1" ht="32.25" customHeight="1" thickBot="1" x14ac:dyDescent="0.25">
      <c r="A16" s="783" t="s">
        <v>233</v>
      </c>
      <c r="B16" s="719" t="s">
        <v>33</v>
      </c>
      <c r="C16" s="720">
        <v>2</v>
      </c>
      <c r="D16" s="721"/>
      <c r="E16" s="721"/>
      <c r="F16" s="722"/>
      <c r="G16" s="715">
        <v>2</v>
      </c>
      <c r="H16" s="723">
        <f>G16*30</f>
        <v>60</v>
      </c>
      <c r="I16" s="745">
        <v>4</v>
      </c>
      <c r="J16" s="724"/>
      <c r="K16" s="724"/>
      <c r="L16" s="1023" t="s">
        <v>320</v>
      </c>
      <c r="M16" s="725">
        <f>H16-I16</f>
        <v>56</v>
      </c>
      <c r="N16" s="716"/>
      <c r="O16" s="1024" t="s">
        <v>320</v>
      </c>
      <c r="P16" s="601"/>
      <c r="Q16" s="596"/>
      <c r="R16" s="596" t="s">
        <v>38</v>
      </c>
      <c r="S16" s="596">
        <v>1</v>
      </c>
      <c r="T16" s="596"/>
      <c r="U16" s="596"/>
      <c r="V16" s="596"/>
      <c r="W16" s="596"/>
      <c r="X16" s="596"/>
      <c r="Y16" s="596"/>
      <c r="Z16" s="596"/>
      <c r="AA16" s="596"/>
      <c r="AB16" s="596"/>
      <c r="AC16" s="596"/>
      <c r="AD16" s="596"/>
      <c r="AE16" s="596"/>
      <c r="AF16" s="596"/>
      <c r="AG16" s="596"/>
      <c r="AH16" s="596"/>
      <c r="AI16" s="596"/>
      <c r="AJ16" s="596"/>
      <c r="AK16" s="596"/>
      <c r="AL16" s="596"/>
      <c r="AM16" s="596"/>
      <c r="AN16" s="596"/>
      <c r="AO16" s="596"/>
      <c r="AP16" s="596"/>
      <c r="AQ16" s="596"/>
      <c r="AR16" s="596"/>
      <c r="AS16" s="596"/>
    </row>
    <row r="17" spans="1:48" s="6" customFormat="1" ht="33.75" hidden="1" customHeight="1" x14ac:dyDescent="0.2">
      <c r="A17" s="699" t="s">
        <v>69</v>
      </c>
      <c r="B17" s="700"/>
      <c r="C17" s="701"/>
      <c r="D17" s="619"/>
      <c r="E17" s="619"/>
      <c r="F17" s="646"/>
      <c r="G17" s="700"/>
      <c r="H17" s="701"/>
      <c r="I17" s="619"/>
      <c r="J17" s="619"/>
      <c r="K17" s="619"/>
      <c r="L17" s="619"/>
      <c r="M17" s="646"/>
      <c r="P17" s="645"/>
      <c r="Q17" s="596"/>
      <c r="R17" s="596"/>
      <c r="S17" s="596"/>
      <c r="T17" s="596"/>
      <c r="U17" s="596"/>
      <c r="V17" s="596"/>
      <c r="W17" s="596"/>
      <c r="X17" s="596"/>
      <c r="Y17" s="596"/>
      <c r="Z17" s="596"/>
      <c r="AA17" s="596"/>
      <c r="AB17" s="596"/>
      <c r="AC17" s="596"/>
      <c r="AD17" s="596"/>
      <c r="AE17" s="596"/>
      <c r="AF17" s="596"/>
      <c r="AG17" s="596"/>
      <c r="AH17" s="596"/>
      <c r="AI17" s="596"/>
      <c r="AJ17" s="596"/>
      <c r="AK17" s="596"/>
      <c r="AL17" s="596"/>
      <c r="AM17" s="596"/>
      <c r="AN17" s="596"/>
      <c r="AO17" s="596"/>
      <c r="AP17" s="596"/>
      <c r="AQ17" s="596"/>
      <c r="AR17" s="596"/>
      <c r="AS17" s="596"/>
    </row>
    <row r="18" spans="1:48" s="6" customFormat="1" ht="21.75" customHeight="1" thickBot="1" x14ac:dyDescent="0.25">
      <c r="A18" s="1290" t="s">
        <v>234</v>
      </c>
      <c r="B18" s="1291"/>
      <c r="C18" s="1299"/>
      <c r="D18" s="1300"/>
      <c r="E18" s="1300"/>
      <c r="F18" s="1301"/>
      <c r="G18" s="702">
        <f t="shared" ref="G18:M18" si="1">G12+G13+G14</f>
        <v>9.5</v>
      </c>
      <c r="H18" s="703">
        <f t="shared" si="1"/>
        <v>285</v>
      </c>
      <c r="I18" s="703">
        <f t="shared" si="1"/>
        <v>16</v>
      </c>
      <c r="J18" s="703">
        <v>8</v>
      </c>
      <c r="K18" s="703"/>
      <c r="L18" s="703">
        <v>8</v>
      </c>
      <c r="M18" s="704">
        <f t="shared" si="1"/>
        <v>269</v>
      </c>
      <c r="N18" s="634" t="s">
        <v>321</v>
      </c>
      <c r="O18" s="635" t="s">
        <v>321</v>
      </c>
      <c r="P18" s="665"/>
      <c r="Q18" s="624">
        <f t="shared" ref="Q18:AS18" si="2">SUM(Q12:Q17)</f>
        <v>0</v>
      </c>
      <c r="R18" s="624">
        <f t="shared" si="2"/>
        <v>0</v>
      </c>
      <c r="S18" s="624">
        <f t="shared" si="2"/>
        <v>2</v>
      </c>
      <c r="T18" s="624">
        <f t="shared" si="2"/>
        <v>1</v>
      </c>
      <c r="U18" s="624">
        <f t="shared" si="2"/>
        <v>1</v>
      </c>
      <c r="V18" s="624">
        <f t="shared" si="2"/>
        <v>0</v>
      </c>
      <c r="W18" s="624">
        <f t="shared" si="2"/>
        <v>0</v>
      </c>
      <c r="X18" s="624">
        <f t="shared" si="2"/>
        <v>0</v>
      </c>
      <c r="Y18" s="624">
        <f t="shared" si="2"/>
        <v>0</v>
      </c>
      <c r="Z18" s="624">
        <f t="shared" si="2"/>
        <v>0</v>
      </c>
      <c r="AA18" s="624">
        <f t="shared" si="2"/>
        <v>0</v>
      </c>
      <c r="AB18" s="624">
        <f t="shared" si="2"/>
        <v>0</v>
      </c>
      <c r="AC18" s="624">
        <f t="shared" si="2"/>
        <v>0</v>
      </c>
      <c r="AD18" s="624">
        <f t="shared" si="2"/>
        <v>0</v>
      </c>
      <c r="AE18" s="624">
        <f t="shared" si="2"/>
        <v>0</v>
      </c>
      <c r="AF18" s="624">
        <f t="shared" si="2"/>
        <v>0</v>
      </c>
      <c r="AG18" s="624">
        <f t="shared" si="2"/>
        <v>0</v>
      </c>
      <c r="AH18" s="624">
        <f t="shared" si="2"/>
        <v>0</v>
      </c>
      <c r="AI18" s="624">
        <f t="shared" si="2"/>
        <v>0</v>
      </c>
      <c r="AJ18" s="624">
        <f t="shared" si="2"/>
        <v>0</v>
      </c>
      <c r="AK18" s="624">
        <f t="shared" si="2"/>
        <v>0</v>
      </c>
      <c r="AL18" s="624">
        <f t="shared" si="2"/>
        <v>0</v>
      </c>
      <c r="AM18" s="624">
        <f t="shared" si="2"/>
        <v>0</v>
      </c>
      <c r="AN18" s="624">
        <f t="shared" si="2"/>
        <v>0</v>
      </c>
      <c r="AO18" s="624">
        <f t="shared" si="2"/>
        <v>0</v>
      </c>
      <c r="AP18" s="624">
        <f t="shared" si="2"/>
        <v>0</v>
      </c>
      <c r="AQ18" s="624">
        <f t="shared" si="2"/>
        <v>0</v>
      </c>
      <c r="AR18" s="624">
        <f t="shared" si="2"/>
        <v>0</v>
      </c>
      <c r="AS18" s="624">
        <f t="shared" si="2"/>
        <v>0</v>
      </c>
      <c r="AT18" s="6">
        <f>30*G18</f>
        <v>285</v>
      </c>
    </row>
    <row r="19" spans="1:48" s="6" customFormat="1" ht="21.75" customHeight="1" thickBot="1" x14ac:dyDescent="0.25">
      <c r="A19" s="1269" t="s">
        <v>223</v>
      </c>
      <c r="B19" s="1270"/>
      <c r="C19" s="1270"/>
      <c r="D19" s="1270"/>
      <c r="E19" s="1270"/>
      <c r="F19" s="1270"/>
      <c r="G19" s="1270"/>
      <c r="H19" s="1270"/>
      <c r="I19" s="1270"/>
      <c r="J19" s="1270"/>
      <c r="K19" s="1270"/>
      <c r="L19" s="1270"/>
      <c r="M19" s="1270"/>
      <c r="N19" s="1270"/>
      <c r="O19" s="1270"/>
      <c r="P19" s="1270"/>
      <c r="Q19" s="1270"/>
      <c r="R19" s="1270"/>
      <c r="S19" s="1270"/>
      <c r="T19" s="1270"/>
      <c r="U19" s="1270"/>
      <c r="V19" s="1270"/>
      <c r="W19" s="1270"/>
      <c r="X19" s="1270"/>
      <c r="Y19" s="1270"/>
      <c r="Z19" s="1270"/>
      <c r="AA19" s="1270"/>
      <c r="AB19" s="1270"/>
      <c r="AC19" s="1270"/>
      <c r="AD19" s="1270"/>
      <c r="AE19" s="1270"/>
      <c r="AF19" s="1270"/>
      <c r="AG19" s="1270"/>
      <c r="AH19" s="1270"/>
      <c r="AI19" s="1270"/>
      <c r="AJ19" s="1270"/>
      <c r="AK19" s="1270"/>
      <c r="AL19" s="1270"/>
      <c r="AM19" s="1270"/>
      <c r="AN19" s="1270"/>
      <c r="AO19" s="1270"/>
      <c r="AP19" s="1270"/>
      <c r="AQ19" s="1270"/>
      <c r="AR19" s="1270"/>
      <c r="AS19" s="1270"/>
    </row>
    <row r="20" spans="1:48" s="6" customFormat="1" ht="36" customHeight="1" x14ac:dyDescent="0.2">
      <c r="A20" s="784" t="s">
        <v>253</v>
      </c>
      <c r="B20" s="777" t="s">
        <v>247</v>
      </c>
      <c r="C20" s="679">
        <v>1</v>
      </c>
      <c r="D20" s="676"/>
      <c r="E20" s="676"/>
      <c r="F20" s="680"/>
      <c r="G20" s="710">
        <v>4</v>
      </c>
      <c r="H20" s="681">
        <f>G20*30</f>
        <v>120</v>
      </c>
      <c r="I20" s="707">
        <v>4</v>
      </c>
      <c r="J20" s="708" t="s">
        <v>321</v>
      </c>
      <c r="K20" s="708"/>
      <c r="L20" s="708"/>
      <c r="M20" s="709">
        <f>H20-I20</f>
        <v>116</v>
      </c>
      <c r="N20" s="682" t="s">
        <v>321</v>
      </c>
      <c r="O20" s="683"/>
      <c r="P20" s="601"/>
      <c r="Q20" s="684"/>
      <c r="R20" s="617" t="s">
        <v>56</v>
      </c>
      <c r="S20" s="596"/>
      <c r="T20" s="596"/>
      <c r="U20" s="596"/>
      <c r="V20" s="684"/>
      <c r="W20" s="684"/>
      <c r="X20" s="684"/>
      <c r="Y20" s="684"/>
      <c r="Z20" s="684"/>
      <c r="AA20" s="684"/>
      <c r="AB20" s="684"/>
      <c r="AC20" s="684"/>
      <c r="AD20" s="684"/>
      <c r="AE20" s="684"/>
      <c r="AF20" s="684"/>
      <c r="AG20" s="684"/>
      <c r="AH20" s="684"/>
      <c r="AI20" s="684"/>
      <c r="AJ20" s="684"/>
      <c r="AK20" s="684"/>
      <c r="AL20" s="684"/>
      <c r="AM20" s="684"/>
      <c r="AN20" s="684"/>
      <c r="AO20" s="684"/>
      <c r="AP20" s="684"/>
      <c r="AQ20" s="684"/>
      <c r="AR20" s="684"/>
      <c r="AS20" s="684"/>
      <c r="AT20" s="567"/>
      <c r="AU20" s="567"/>
      <c r="AV20" s="567"/>
    </row>
    <row r="21" spans="1:48" s="612" customFormat="1" ht="30" customHeight="1" x14ac:dyDescent="0.2">
      <c r="A21" s="785" t="s">
        <v>266</v>
      </c>
      <c r="B21" s="778" t="s">
        <v>255</v>
      </c>
      <c r="C21" s="614">
        <v>1</v>
      </c>
      <c r="D21" s="606"/>
      <c r="E21" s="606"/>
      <c r="F21" s="615"/>
      <c r="G21" s="672">
        <v>4</v>
      </c>
      <c r="H21" s="614">
        <f>G21*30</f>
        <v>120</v>
      </c>
      <c r="I21" s="707">
        <v>8</v>
      </c>
      <c r="J21" s="607" t="s">
        <v>321</v>
      </c>
      <c r="K21" s="606"/>
      <c r="L21" s="606"/>
      <c r="M21" s="616">
        <f>H21-I21</f>
        <v>112</v>
      </c>
      <c r="N21" s="618" t="s">
        <v>321</v>
      </c>
      <c r="O21" s="616"/>
      <c r="P21" s="614"/>
      <c r="Q21" s="613"/>
      <c r="R21" s="596" t="s">
        <v>38</v>
      </c>
      <c r="S21" s="596">
        <v>1</v>
      </c>
      <c r="T21" s="596">
        <v>3</v>
      </c>
      <c r="U21" s="596">
        <v>3</v>
      </c>
      <c r="V21" s="613"/>
      <c r="W21" s="613"/>
      <c r="X21" s="613"/>
      <c r="Y21" s="613"/>
      <c r="Z21" s="613"/>
      <c r="AA21" s="613"/>
      <c r="AB21" s="613"/>
      <c r="AC21" s="613"/>
      <c r="AD21" s="613"/>
      <c r="AE21" s="613"/>
      <c r="AF21" s="613"/>
      <c r="AG21" s="613"/>
      <c r="AH21" s="613"/>
      <c r="AI21" s="613"/>
      <c r="AJ21" s="613"/>
      <c r="AK21" s="613"/>
      <c r="AL21" s="613"/>
      <c r="AM21" s="613"/>
      <c r="AN21" s="613"/>
      <c r="AO21" s="613"/>
      <c r="AP21" s="613"/>
      <c r="AQ21" s="613"/>
      <c r="AR21" s="613"/>
      <c r="AS21" s="613"/>
      <c r="AT21" s="567"/>
    </row>
    <row r="22" spans="1:48" s="612" customFormat="1" ht="50.25" customHeight="1" x14ac:dyDescent="0.2">
      <c r="A22" s="785" t="s">
        <v>267</v>
      </c>
      <c r="B22" s="778" t="s">
        <v>249</v>
      </c>
      <c r="C22" s="605">
        <v>2</v>
      </c>
      <c r="D22" s="671"/>
      <c r="E22" s="606"/>
      <c r="F22" s="615"/>
      <c r="G22" s="849">
        <v>4</v>
      </c>
      <c r="H22" s="614">
        <f>G22*30</f>
        <v>120</v>
      </c>
      <c r="I22" s="707">
        <v>8</v>
      </c>
      <c r="J22" s="607" t="s">
        <v>321</v>
      </c>
      <c r="K22" s="606"/>
      <c r="L22" s="606"/>
      <c r="M22" s="616">
        <f>H22-I22</f>
        <v>112</v>
      </c>
      <c r="N22" s="848"/>
      <c r="O22" s="616" t="s">
        <v>321</v>
      </c>
      <c r="P22" s="614"/>
      <c r="R22" s="596"/>
      <c r="S22" s="596"/>
      <c r="T22" s="596"/>
      <c r="U22" s="596"/>
      <c r="X22" s="613"/>
      <c r="Y22" s="613"/>
      <c r="AT22" s="567"/>
    </row>
    <row r="23" spans="1:48" s="6" customFormat="1" ht="20.25" customHeight="1" x14ac:dyDescent="0.2">
      <c r="A23" s="786" t="s">
        <v>267</v>
      </c>
      <c r="B23" s="743" t="s">
        <v>109</v>
      </c>
      <c r="C23" s="739"/>
      <c r="D23" s="671">
        <v>2</v>
      </c>
      <c r="E23" s="740"/>
      <c r="F23" s="741"/>
      <c r="G23" s="861">
        <v>6</v>
      </c>
      <c r="H23" s="862">
        <f>G23*30</f>
        <v>180</v>
      </c>
      <c r="I23" s="707">
        <v>4</v>
      </c>
      <c r="J23" s="607"/>
      <c r="K23" s="606"/>
      <c r="L23" s="606" t="s">
        <v>320</v>
      </c>
      <c r="M23" s="616">
        <f>H23-I23</f>
        <v>176</v>
      </c>
      <c r="N23" s="605"/>
      <c r="O23" s="616" t="s">
        <v>320</v>
      </c>
      <c r="P23" s="614"/>
      <c r="R23" s="596"/>
      <c r="S23" s="596" t="s">
        <v>80</v>
      </c>
      <c r="T23" s="596" t="s">
        <v>81</v>
      </c>
      <c r="U23" s="596" t="s">
        <v>82</v>
      </c>
      <c r="X23" s="596"/>
      <c r="Y23" s="596"/>
    </row>
    <row r="24" spans="1:48" s="6" customFormat="1" ht="30.75" customHeight="1" thickBot="1" x14ac:dyDescent="0.25">
      <c r="A24" s="787" t="s">
        <v>282</v>
      </c>
      <c r="B24" s="743" t="s">
        <v>226</v>
      </c>
      <c r="C24" s="695"/>
      <c r="D24" s="696">
        <v>2</v>
      </c>
      <c r="E24" s="697"/>
      <c r="F24" s="698"/>
      <c r="G24" s="863">
        <v>4</v>
      </c>
      <c r="H24" s="864">
        <f>G24*30</f>
        <v>120</v>
      </c>
      <c r="I24" s="707">
        <v>4</v>
      </c>
      <c r="J24" s="858" t="s">
        <v>320</v>
      </c>
      <c r="K24" s="859"/>
      <c r="L24" s="858"/>
      <c r="M24" s="860">
        <f>H24-I24</f>
        <v>116</v>
      </c>
      <c r="N24" s="866"/>
      <c r="O24" s="867" t="s">
        <v>320</v>
      </c>
      <c r="P24" s="868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19"/>
      <c r="AJ24" s="619"/>
      <c r="AK24" s="619"/>
      <c r="AL24" s="619"/>
      <c r="AM24" s="619"/>
      <c r="AN24" s="619"/>
      <c r="AO24" s="619"/>
      <c r="AP24" s="619"/>
      <c r="AQ24" s="619"/>
      <c r="AR24" s="619"/>
      <c r="AS24" s="619"/>
    </row>
    <row r="25" spans="1:48" s="6" customFormat="1" ht="21.75" customHeight="1" thickBot="1" x14ac:dyDescent="0.25">
      <c r="A25" s="1290" t="s">
        <v>254</v>
      </c>
      <c r="B25" s="1291"/>
      <c r="C25" s="1296"/>
      <c r="D25" s="1297"/>
      <c r="E25" s="1297"/>
      <c r="F25" s="1298"/>
      <c r="G25" s="610">
        <f>G20+G21+G23+G24+G22</f>
        <v>22</v>
      </c>
      <c r="H25" s="610">
        <f>H20+H21+H23+H24+H22</f>
        <v>660</v>
      </c>
      <c r="I25" s="657">
        <f>I20+I21+I23+I24+I22</f>
        <v>28</v>
      </c>
      <c r="J25" s="657">
        <v>24</v>
      </c>
      <c r="K25" s="657"/>
      <c r="L25" s="657">
        <v>4</v>
      </c>
      <c r="M25" s="657">
        <f t="shared" ref="H25:M25" si="3">M20+M21+M23+M24</f>
        <v>520</v>
      </c>
      <c r="N25" s="634" t="s">
        <v>322</v>
      </c>
      <c r="O25" s="635" t="s">
        <v>322</v>
      </c>
      <c r="P25" s="665"/>
      <c r="Q25" s="647">
        <f t="shared" ref="Q25:AS25" si="4">SUM(Q3:Q24)</f>
        <v>0</v>
      </c>
      <c r="R25" s="647">
        <f t="shared" si="4"/>
        <v>0</v>
      </c>
      <c r="S25" s="647">
        <f t="shared" si="4"/>
        <v>5</v>
      </c>
      <c r="T25" s="647">
        <f t="shared" si="4"/>
        <v>5</v>
      </c>
      <c r="U25" s="647">
        <f t="shared" si="4"/>
        <v>5</v>
      </c>
      <c r="V25" s="647">
        <f t="shared" si="4"/>
        <v>0</v>
      </c>
      <c r="W25" s="647">
        <f t="shared" si="4"/>
        <v>0</v>
      </c>
      <c r="X25" s="647">
        <f t="shared" si="4"/>
        <v>0</v>
      </c>
      <c r="Y25" s="647">
        <f t="shared" si="4"/>
        <v>0</v>
      </c>
      <c r="Z25" s="647">
        <f t="shared" si="4"/>
        <v>0</v>
      </c>
      <c r="AA25" s="647">
        <f t="shared" si="4"/>
        <v>0</v>
      </c>
      <c r="AB25" s="647">
        <f t="shared" si="4"/>
        <v>0</v>
      </c>
      <c r="AC25" s="647">
        <f t="shared" si="4"/>
        <v>0</v>
      </c>
      <c r="AD25" s="647">
        <f t="shared" si="4"/>
        <v>0</v>
      </c>
      <c r="AE25" s="647">
        <f t="shared" si="4"/>
        <v>0</v>
      </c>
      <c r="AF25" s="647">
        <f t="shared" si="4"/>
        <v>0</v>
      </c>
      <c r="AG25" s="647">
        <f t="shared" si="4"/>
        <v>0</v>
      </c>
      <c r="AH25" s="647">
        <f t="shared" si="4"/>
        <v>0</v>
      </c>
      <c r="AI25" s="647">
        <f t="shared" si="4"/>
        <v>0</v>
      </c>
      <c r="AJ25" s="647">
        <f t="shared" si="4"/>
        <v>0</v>
      </c>
      <c r="AK25" s="647">
        <f t="shared" si="4"/>
        <v>0</v>
      </c>
      <c r="AL25" s="647">
        <f t="shared" si="4"/>
        <v>0</v>
      </c>
      <c r="AM25" s="647">
        <f t="shared" si="4"/>
        <v>0</v>
      </c>
      <c r="AN25" s="647">
        <f t="shared" si="4"/>
        <v>0</v>
      </c>
      <c r="AO25" s="647">
        <f t="shared" si="4"/>
        <v>0</v>
      </c>
      <c r="AP25" s="647">
        <f t="shared" si="4"/>
        <v>0</v>
      </c>
      <c r="AQ25" s="647">
        <f t="shared" si="4"/>
        <v>0</v>
      </c>
      <c r="AR25" s="647">
        <f t="shared" si="4"/>
        <v>0</v>
      </c>
      <c r="AS25" s="647">
        <f t="shared" si="4"/>
        <v>0</v>
      </c>
      <c r="AT25" s="6">
        <f>30*G25</f>
        <v>660</v>
      </c>
    </row>
    <row r="26" spans="1:48" s="6" customFormat="1" ht="18" customHeight="1" thickBot="1" x14ac:dyDescent="0.25">
      <c r="A26" s="1302" t="s">
        <v>283</v>
      </c>
      <c r="B26" s="1303"/>
      <c r="C26" s="1303"/>
      <c r="D26" s="1303"/>
      <c r="E26" s="1303"/>
      <c r="F26" s="1303"/>
      <c r="G26" s="1303"/>
      <c r="H26" s="1303"/>
      <c r="I26" s="1303"/>
      <c r="J26" s="1303"/>
      <c r="K26" s="1303"/>
      <c r="L26" s="1303"/>
      <c r="M26" s="1303"/>
      <c r="N26" s="1304"/>
      <c r="O26" s="1304"/>
      <c r="P26" s="1305"/>
      <c r="Q26" s="1305"/>
      <c r="R26" s="1305"/>
      <c r="S26" s="1305"/>
      <c r="T26" s="1305"/>
      <c r="U26" s="1305"/>
      <c r="V26" s="1305"/>
      <c r="W26" s="1305"/>
      <c r="X26" s="1305"/>
      <c r="Y26" s="1305"/>
      <c r="Z26" s="1305"/>
      <c r="AA26" s="1305"/>
      <c r="AB26" s="1305"/>
      <c r="AC26" s="1305"/>
      <c r="AD26" s="1305"/>
      <c r="AE26" s="1305"/>
      <c r="AF26" s="1305"/>
      <c r="AG26" s="1305"/>
      <c r="AH26" s="1305"/>
      <c r="AI26" s="1305"/>
      <c r="AJ26" s="1305"/>
      <c r="AK26" s="1305"/>
      <c r="AL26" s="1305"/>
      <c r="AM26" s="1305"/>
      <c r="AN26" s="1305"/>
      <c r="AO26" s="1305"/>
      <c r="AP26" s="1305"/>
      <c r="AQ26" s="1305"/>
      <c r="AR26" s="1305"/>
      <c r="AS26" s="1305"/>
      <c r="AT26" s="567"/>
      <c r="AU26" s="567"/>
      <c r="AV26" s="567"/>
    </row>
    <row r="27" spans="1:48" s="6" customFormat="1" ht="18" customHeight="1" thickBot="1" x14ac:dyDescent="0.25">
      <c r="A27" s="893" t="s">
        <v>235</v>
      </c>
      <c r="B27" s="604" t="s">
        <v>132</v>
      </c>
      <c r="C27" s="599"/>
      <c r="D27" s="597">
        <v>3</v>
      </c>
      <c r="E27" s="597"/>
      <c r="F27" s="600"/>
      <c r="G27" s="620">
        <v>6</v>
      </c>
      <c r="H27" s="602">
        <f>G27*30</f>
        <v>180</v>
      </c>
      <c r="I27" s="598"/>
      <c r="J27" s="598"/>
      <c r="K27" s="598"/>
      <c r="L27" s="598"/>
      <c r="M27" s="603">
        <f>H27-I27</f>
        <v>180</v>
      </c>
      <c r="N27" s="658"/>
      <c r="O27" s="659"/>
      <c r="P27" s="870"/>
      <c r="Q27" s="664"/>
      <c r="R27" s="664"/>
      <c r="S27" s="664"/>
      <c r="T27" s="664"/>
      <c r="U27" s="664"/>
      <c r="V27" s="664"/>
      <c r="W27" s="664"/>
      <c r="X27" s="664"/>
      <c r="Y27" s="664"/>
      <c r="Z27" s="664"/>
      <c r="AA27" s="664"/>
      <c r="AB27" s="664"/>
      <c r="AC27" s="664"/>
      <c r="AD27" s="664"/>
      <c r="AE27" s="664"/>
      <c r="AF27" s="664"/>
      <c r="AG27" s="664"/>
      <c r="AH27" s="664"/>
      <c r="AI27" s="664"/>
      <c r="AJ27" s="664"/>
      <c r="AK27" s="664"/>
      <c r="AL27" s="664"/>
      <c r="AM27" s="664"/>
      <c r="AN27" s="664"/>
      <c r="AO27" s="664"/>
      <c r="AP27" s="664"/>
      <c r="AQ27" s="664"/>
      <c r="AR27" s="664"/>
      <c r="AS27" s="664"/>
    </row>
    <row r="28" spans="1:48" s="6" customFormat="1" ht="21.75" customHeight="1" thickBot="1" x14ac:dyDescent="0.25">
      <c r="A28" s="1290" t="s">
        <v>236</v>
      </c>
      <c r="B28" s="1291"/>
      <c r="C28" s="1296"/>
      <c r="D28" s="1297"/>
      <c r="E28" s="1297"/>
      <c r="F28" s="1298"/>
      <c r="G28" s="610">
        <f t="shared" ref="G28:M28" si="5">SUM(G27:G27)</f>
        <v>6</v>
      </c>
      <c r="H28" s="869">
        <f t="shared" si="5"/>
        <v>180</v>
      </c>
      <c r="I28" s="869">
        <f t="shared" si="5"/>
        <v>0</v>
      </c>
      <c r="J28" s="869">
        <f t="shared" si="5"/>
        <v>0</v>
      </c>
      <c r="K28" s="869"/>
      <c r="L28" s="869">
        <f t="shared" si="5"/>
        <v>0</v>
      </c>
      <c r="M28" s="869">
        <f t="shared" si="5"/>
        <v>180</v>
      </c>
      <c r="N28" s="634">
        <f t="shared" ref="N28:AS28" si="6">SUM(N27:N27)</f>
        <v>0</v>
      </c>
      <c r="O28" s="635">
        <f t="shared" si="6"/>
        <v>0</v>
      </c>
      <c r="P28" s="665"/>
      <c r="Q28" s="660">
        <f t="shared" si="6"/>
        <v>0</v>
      </c>
      <c r="R28" s="660">
        <f t="shared" si="6"/>
        <v>0</v>
      </c>
      <c r="S28" s="660">
        <f t="shared" si="6"/>
        <v>0</v>
      </c>
      <c r="T28" s="660">
        <f t="shared" si="6"/>
        <v>0</v>
      </c>
      <c r="U28" s="660">
        <f t="shared" si="6"/>
        <v>0</v>
      </c>
      <c r="V28" s="660">
        <f t="shared" si="6"/>
        <v>0</v>
      </c>
      <c r="W28" s="660">
        <f t="shared" si="6"/>
        <v>0</v>
      </c>
      <c r="X28" s="660">
        <f t="shared" si="6"/>
        <v>0</v>
      </c>
      <c r="Y28" s="660">
        <f t="shared" si="6"/>
        <v>0</v>
      </c>
      <c r="Z28" s="660">
        <f t="shared" si="6"/>
        <v>0</v>
      </c>
      <c r="AA28" s="660">
        <f t="shared" si="6"/>
        <v>0</v>
      </c>
      <c r="AB28" s="660">
        <f t="shared" si="6"/>
        <v>0</v>
      </c>
      <c r="AC28" s="660">
        <f t="shared" si="6"/>
        <v>0</v>
      </c>
      <c r="AD28" s="660">
        <f t="shared" si="6"/>
        <v>0</v>
      </c>
      <c r="AE28" s="660">
        <f t="shared" si="6"/>
        <v>0</v>
      </c>
      <c r="AF28" s="660">
        <f t="shared" si="6"/>
        <v>0</v>
      </c>
      <c r="AG28" s="660">
        <f t="shared" si="6"/>
        <v>0</v>
      </c>
      <c r="AH28" s="660">
        <f t="shared" si="6"/>
        <v>0</v>
      </c>
      <c r="AI28" s="660">
        <f t="shared" si="6"/>
        <v>0</v>
      </c>
      <c r="AJ28" s="660">
        <f t="shared" si="6"/>
        <v>0</v>
      </c>
      <c r="AK28" s="660">
        <f t="shared" si="6"/>
        <v>0</v>
      </c>
      <c r="AL28" s="660">
        <f t="shared" si="6"/>
        <v>0</v>
      </c>
      <c r="AM28" s="660">
        <f t="shared" si="6"/>
        <v>0</v>
      </c>
      <c r="AN28" s="660">
        <f t="shared" si="6"/>
        <v>0</v>
      </c>
      <c r="AO28" s="660">
        <f t="shared" si="6"/>
        <v>0</v>
      </c>
      <c r="AP28" s="660">
        <f t="shared" si="6"/>
        <v>0</v>
      </c>
      <c r="AQ28" s="660">
        <f t="shared" si="6"/>
        <v>0</v>
      </c>
      <c r="AR28" s="660">
        <f t="shared" si="6"/>
        <v>0</v>
      </c>
      <c r="AS28" s="660">
        <f t="shared" si="6"/>
        <v>0</v>
      </c>
    </row>
    <row r="29" spans="1:48" s="6" customFormat="1" ht="21.75" customHeight="1" thickBot="1" x14ac:dyDescent="0.25">
      <c r="A29" s="1302" t="s">
        <v>270</v>
      </c>
      <c r="B29" s="1303"/>
      <c r="C29" s="1303"/>
      <c r="D29" s="1303"/>
      <c r="E29" s="1303"/>
      <c r="F29" s="1303"/>
      <c r="G29" s="1303"/>
      <c r="H29" s="1303"/>
      <c r="I29" s="1303"/>
      <c r="J29" s="1303"/>
      <c r="K29" s="1303"/>
      <c r="L29" s="1303"/>
      <c r="M29" s="1303"/>
      <c r="N29" s="1304"/>
      <c r="O29" s="1304"/>
      <c r="P29" s="1305"/>
      <c r="Q29" s="1305"/>
      <c r="R29" s="1305"/>
      <c r="S29" s="1305"/>
      <c r="T29" s="1305"/>
      <c r="U29" s="1305"/>
      <c r="V29" s="1305"/>
      <c r="W29" s="1305"/>
      <c r="X29" s="1305"/>
      <c r="Y29" s="1305"/>
      <c r="Z29" s="1305"/>
      <c r="AA29" s="1305"/>
      <c r="AB29" s="1305"/>
      <c r="AC29" s="1305"/>
      <c r="AD29" s="1305"/>
      <c r="AE29" s="1305"/>
      <c r="AF29" s="1305"/>
      <c r="AG29" s="1305"/>
      <c r="AH29" s="1305"/>
      <c r="AI29" s="1305"/>
      <c r="AJ29" s="1305"/>
      <c r="AK29" s="1305"/>
      <c r="AL29" s="1305"/>
      <c r="AM29" s="1305"/>
      <c r="AN29" s="1305"/>
      <c r="AO29" s="1305"/>
      <c r="AP29" s="1305"/>
      <c r="AQ29" s="1305"/>
      <c r="AR29" s="1305"/>
      <c r="AS29" s="1305"/>
    </row>
    <row r="30" spans="1:48" s="6" customFormat="1" ht="16.5" customHeight="1" thickBot="1" x14ac:dyDescent="0.25">
      <c r="A30" s="894" t="s">
        <v>138</v>
      </c>
      <c r="B30" s="577" t="s">
        <v>252</v>
      </c>
      <c r="C30" s="576"/>
      <c r="D30" s="573"/>
      <c r="E30" s="573"/>
      <c r="F30" s="578"/>
      <c r="G30" s="569">
        <v>24</v>
      </c>
      <c r="H30" s="575">
        <f>G30*30</f>
        <v>720</v>
      </c>
      <c r="I30" s="574"/>
      <c r="J30" s="574"/>
      <c r="K30" s="574"/>
      <c r="L30" s="574"/>
      <c r="M30" s="962">
        <f>H30-I30</f>
        <v>720</v>
      </c>
      <c r="N30" s="570"/>
      <c r="O30" s="661"/>
      <c r="P30" s="871"/>
      <c r="Q30" s="775"/>
      <c r="R30" s="775"/>
      <c r="S30" s="775"/>
      <c r="T30" s="775"/>
      <c r="U30" s="775"/>
      <c r="V30" s="775"/>
      <c r="W30" s="775"/>
      <c r="X30" s="775"/>
      <c r="Y30" s="775"/>
      <c r="Z30" s="775"/>
      <c r="AA30" s="775"/>
      <c r="AB30" s="775"/>
      <c r="AC30" s="775"/>
      <c r="AD30" s="775"/>
      <c r="AE30" s="775"/>
      <c r="AF30" s="775"/>
      <c r="AG30" s="775"/>
      <c r="AH30" s="775"/>
      <c r="AI30" s="775"/>
      <c r="AJ30" s="775"/>
      <c r="AK30" s="775"/>
      <c r="AL30" s="775"/>
      <c r="AM30" s="775"/>
      <c r="AN30" s="775"/>
      <c r="AO30" s="775"/>
      <c r="AP30" s="775"/>
      <c r="AQ30" s="775"/>
      <c r="AR30" s="775"/>
      <c r="AS30" s="775"/>
    </row>
    <row r="31" spans="1:48" s="6" customFormat="1" ht="16.5" customHeight="1" thickBot="1" x14ac:dyDescent="0.25">
      <c r="A31" s="1290" t="s">
        <v>237</v>
      </c>
      <c r="B31" s="1291"/>
      <c r="C31" s="1296"/>
      <c r="D31" s="1297"/>
      <c r="E31" s="1297"/>
      <c r="F31" s="1298"/>
      <c r="G31" s="610">
        <f t="shared" ref="G31:AS31" si="7">SUM(G30:G30)</f>
        <v>24</v>
      </c>
      <c r="H31" s="657">
        <f t="shared" si="7"/>
        <v>720</v>
      </c>
      <c r="I31" s="657">
        <f t="shared" si="7"/>
        <v>0</v>
      </c>
      <c r="J31" s="657">
        <f t="shared" si="7"/>
        <v>0</v>
      </c>
      <c r="K31" s="657"/>
      <c r="L31" s="657">
        <f t="shared" si="7"/>
        <v>0</v>
      </c>
      <c r="M31" s="657">
        <f t="shared" si="7"/>
        <v>720</v>
      </c>
      <c r="N31" s="666">
        <f t="shared" si="7"/>
        <v>0</v>
      </c>
      <c r="O31" s="667">
        <f t="shared" si="7"/>
        <v>0</v>
      </c>
      <c r="P31" s="662">
        <f t="shared" si="7"/>
        <v>0</v>
      </c>
      <c r="Q31" s="663">
        <f t="shared" si="7"/>
        <v>0</v>
      </c>
      <c r="R31" s="663">
        <f t="shared" si="7"/>
        <v>0</v>
      </c>
      <c r="S31" s="663">
        <f t="shared" si="7"/>
        <v>0</v>
      </c>
      <c r="T31" s="663">
        <f t="shared" si="7"/>
        <v>0</v>
      </c>
      <c r="U31" s="663">
        <f t="shared" si="7"/>
        <v>0</v>
      </c>
      <c r="V31" s="663">
        <f t="shared" si="7"/>
        <v>0</v>
      </c>
      <c r="W31" s="663">
        <f t="shared" si="7"/>
        <v>0</v>
      </c>
      <c r="X31" s="663">
        <f t="shared" si="7"/>
        <v>0</v>
      </c>
      <c r="Y31" s="663">
        <f t="shared" si="7"/>
        <v>0</v>
      </c>
      <c r="Z31" s="663">
        <f t="shared" si="7"/>
        <v>0</v>
      </c>
      <c r="AA31" s="663">
        <f t="shared" si="7"/>
        <v>0</v>
      </c>
      <c r="AB31" s="663">
        <f t="shared" si="7"/>
        <v>0</v>
      </c>
      <c r="AC31" s="663">
        <f t="shared" si="7"/>
        <v>0</v>
      </c>
      <c r="AD31" s="663">
        <f t="shared" si="7"/>
        <v>0</v>
      </c>
      <c r="AE31" s="663">
        <f t="shared" si="7"/>
        <v>0</v>
      </c>
      <c r="AF31" s="663">
        <f t="shared" si="7"/>
        <v>0</v>
      </c>
      <c r="AG31" s="663">
        <f t="shared" si="7"/>
        <v>0</v>
      </c>
      <c r="AH31" s="663">
        <f t="shared" si="7"/>
        <v>0</v>
      </c>
      <c r="AI31" s="663">
        <f t="shared" si="7"/>
        <v>0</v>
      </c>
      <c r="AJ31" s="663">
        <f t="shared" si="7"/>
        <v>0</v>
      </c>
      <c r="AK31" s="663">
        <f t="shared" si="7"/>
        <v>0</v>
      </c>
      <c r="AL31" s="663">
        <f t="shared" si="7"/>
        <v>0</v>
      </c>
      <c r="AM31" s="663">
        <f t="shared" si="7"/>
        <v>0</v>
      </c>
      <c r="AN31" s="663">
        <f t="shared" si="7"/>
        <v>0</v>
      </c>
      <c r="AO31" s="663">
        <f t="shared" si="7"/>
        <v>0</v>
      </c>
      <c r="AP31" s="663">
        <f t="shared" si="7"/>
        <v>0</v>
      </c>
      <c r="AQ31" s="663">
        <f t="shared" si="7"/>
        <v>0</v>
      </c>
      <c r="AR31" s="663">
        <f t="shared" si="7"/>
        <v>0</v>
      </c>
      <c r="AS31" s="663">
        <f t="shared" si="7"/>
        <v>0</v>
      </c>
    </row>
    <row r="32" spans="1:48" s="6" customFormat="1" ht="26.25" customHeight="1" thickBot="1" x14ac:dyDescent="0.25">
      <c r="A32" s="1290" t="s">
        <v>238</v>
      </c>
      <c r="B32" s="1291"/>
      <c r="C32" s="1296"/>
      <c r="D32" s="1297"/>
      <c r="E32" s="1297"/>
      <c r="F32" s="1298"/>
      <c r="G32" s="610">
        <f>G18+G28+G31+G25</f>
        <v>61.5</v>
      </c>
      <c r="H32" s="657">
        <f t="shared" ref="H32:M32" si="8">H18+H28+H31+H25</f>
        <v>1845</v>
      </c>
      <c r="I32" s="657">
        <f t="shared" si="8"/>
        <v>44</v>
      </c>
      <c r="J32" s="657">
        <f t="shared" si="8"/>
        <v>32</v>
      </c>
      <c r="K32" s="657"/>
      <c r="L32" s="657">
        <f t="shared" si="8"/>
        <v>12</v>
      </c>
      <c r="M32" s="657">
        <f t="shared" si="8"/>
        <v>1689</v>
      </c>
      <c r="N32" s="634" t="s">
        <v>323</v>
      </c>
      <c r="O32" s="635" t="s">
        <v>323</v>
      </c>
      <c r="P32" s="665"/>
      <c r="Q32" s="647">
        <f t="shared" ref="Q32:AS32" si="9">SUM(Q11:Q31)</f>
        <v>0</v>
      </c>
      <c r="R32" s="647">
        <f t="shared" si="9"/>
        <v>0</v>
      </c>
      <c r="S32" s="647">
        <f t="shared" si="9"/>
        <v>10</v>
      </c>
      <c r="T32" s="647">
        <f t="shared" si="9"/>
        <v>10</v>
      </c>
      <c r="U32" s="647">
        <f t="shared" si="9"/>
        <v>10</v>
      </c>
      <c r="V32" s="647">
        <f t="shared" si="9"/>
        <v>0</v>
      </c>
      <c r="W32" s="647">
        <f t="shared" si="9"/>
        <v>0</v>
      </c>
      <c r="X32" s="647">
        <f t="shared" si="9"/>
        <v>0</v>
      </c>
      <c r="Y32" s="647">
        <f t="shared" si="9"/>
        <v>0</v>
      </c>
      <c r="Z32" s="647">
        <f t="shared" si="9"/>
        <v>0</v>
      </c>
      <c r="AA32" s="647">
        <f t="shared" si="9"/>
        <v>0</v>
      </c>
      <c r="AB32" s="647">
        <f t="shared" si="9"/>
        <v>0</v>
      </c>
      <c r="AC32" s="647">
        <f t="shared" si="9"/>
        <v>0</v>
      </c>
      <c r="AD32" s="647">
        <f t="shared" si="9"/>
        <v>0</v>
      </c>
      <c r="AE32" s="647">
        <f t="shared" si="9"/>
        <v>0</v>
      </c>
      <c r="AF32" s="647">
        <f t="shared" si="9"/>
        <v>0</v>
      </c>
      <c r="AG32" s="647">
        <f t="shared" si="9"/>
        <v>0</v>
      </c>
      <c r="AH32" s="647">
        <f t="shared" si="9"/>
        <v>0</v>
      </c>
      <c r="AI32" s="647">
        <f t="shared" si="9"/>
        <v>0</v>
      </c>
      <c r="AJ32" s="647">
        <f t="shared" si="9"/>
        <v>0</v>
      </c>
      <c r="AK32" s="647">
        <f t="shared" si="9"/>
        <v>0</v>
      </c>
      <c r="AL32" s="647">
        <f t="shared" si="9"/>
        <v>0</v>
      </c>
      <c r="AM32" s="647">
        <f t="shared" si="9"/>
        <v>0</v>
      </c>
      <c r="AN32" s="647">
        <f t="shared" si="9"/>
        <v>0</v>
      </c>
      <c r="AO32" s="647">
        <f t="shared" si="9"/>
        <v>0</v>
      </c>
      <c r="AP32" s="647">
        <f t="shared" si="9"/>
        <v>0</v>
      </c>
      <c r="AQ32" s="647">
        <f t="shared" si="9"/>
        <v>0</v>
      </c>
      <c r="AR32" s="647">
        <f t="shared" si="9"/>
        <v>0</v>
      </c>
      <c r="AS32" s="647">
        <f t="shared" si="9"/>
        <v>0</v>
      </c>
    </row>
    <row r="33" spans="1:46" s="6" customFormat="1" ht="20.25" customHeight="1" thickBot="1" x14ac:dyDescent="0.25">
      <c r="A33" s="1292" t="s">
        <v>239</v>
      </c>
      <c r="B33" s="1293"/>
      <c r="C33" s="1293"/>
      <c r="D33" s="1293"/>
      <c r="E33" s="1293"/>
      <c r="F33" s="1293"/>
      <c r="G33" s="1293"/>
      <c r="H33" s="1293"/>
      <c r="I33" s="1293"/>
      <c r="J33" s="1293"/>
      <c r="K33" s="1293"/>
      <c r="L33" s="1293"/>
      <c r="M33" s="1293"/>
      <c r="N33" s="1307"/>
      <c r="O33" s="1307"/>
      <c r="P33" s="1307"/>
      <c r="Q33" s="1307"/>
      <c r="R33" s="1307"/>
      <c r="S33" s="1307"/>
      <c r="T33" s="1307"/>
      <c r="U33" s="1307"/>
      <c r="V33" s="1307"/>
      <c r="W33" s="1307"/>
      <c r="X33" s="1307"/>
      <c r="Y33" s="1307"/>
      <c r="Z33" s="1307"/>
      <c r="AA33" s="1307"/>
      <c r="AB33" s="1307"/>
      <c r="AC33" s="1307"/>
      <c r="AD33" s="1307"/>
      <c r="AE33" s="1307"/>
      <c r="AF33" s="1307"/>
      <c r="AG33" s="1307"/>
      <c r="AH33" s="1307"/>
      <c r="AI33" s="1307"/>
      <c r="AJ33" s="1307"/>
      <c r="AK33" s="1307"/>
      <c r="AL33" s="1307"/>
      <c r="AM33" s="1307"/>
      <c r="AN33" s="1307"/>
      <c r="AO33" s="1307"/>
      <c r="AP33" s="1307"/>
      <c r="AQ33" s="1307"/>
      <c r="AR33" s="1307"/>
      <c r="AS33" s="1307"/>
    </row>
    <row r="34" spans="1:46" s="6" customFormat="1" ht="20.25" customHeight="1" thickBot="1" x14ac:dyDescent="0.25">
      <c r="A34" s="1292" t="s">
        <v>221</v>
      </c>
      <c r="B34" s="1306"/>
      <c r="C34" s="1306"/>
      <c r="D34" s="1306"/>
      <c r="E34" s="1306"/>
      <c r="F34" s="1306"/>
      <c r="G34" s="1306"/>
      <c r="H34" s="1306"/>
      <c r="I34" s="1306"/>
      <c r="J34" s="1306"/>
      <c r="K34" s="1306"/>
      <c r="L34" s="1306"/>
      <c r="M34" s="1306"/>
      <c r="N34" s="1306"/>
      <c r="O34" s="1306"/>
      <c r="P34" s="1306"/>
      <c r="Q34" s="1306"/>
      <c r="R34" s="1306"/>
      <c r="S34" s="1306"/>
      <c r="T34" s="1306"/>
      <c r="U34" s="1306"/>
      <c r="V34" s="1306"/>
      <c r="W34" s="1306"/>
      <c r="X34" s="1306"/>
      <c r="Y34" s="1306"/>
      <c r="Z34" s="1306"/>
      <c r="AA34" s="1306"/>
      <c r="AB34" s="1306"/>
      <c r="AC34" s="1306"/>
      <c r="AD34" s="1306"/>
      <c r="AE34" s="1306"/>
      <c r="AF34" s="1306"/>
      <c r="AG34" s="1306"/>
      <c r="AH34" s="1306"/>
      <c r="AI34" s="1306"/>
      <c r="AJ34" s="1306"/>
      <c r="AK34" s="1306"/>
      <c r="AL34" s="1306"/>
      <c r="AM34" s="1306"/>
      <c r="AN34" s="1306"/>
      <c r="AO34" s="1306"/>
      <c r="AP34" s="1306"/>
      <c r="AQ34" s="1306"/>
      <c r="AR34" s="1306"/>
      <c r="AS34" s="1306"/>
    </row>
    <row r="35" spans="1:46" s="6" customFormat="1" ht="21.75" customHeight="1" thickBot="1" x14ac:dyDescent="0.25">
      <c r="A35" s="1274" t="s">
        <v>299</v>
      </c>
      <c r="B35" s="1275"/>
      <c r="C35" s="1275"/>
      <c r="D35" s="1275"/>
      <c r="E35" s="1275"/>
      <c r="F35" s="1275"/>
      <c r="G35" s="1275"/>
      <c r="H35" s="1275"/>
      <c r="I35" s="1275"/>
      <c r="J35" s="1275"/>
      <c r="K35" s="1275"/>
      <c r="L35" s="1275"/>
      <c r="M35" s="1275"/>
      <c r="N35" s="1275"/>
      <c r="O35" s="1275"/>
      <c r="P35" s="1275"/>
      <c r="Q35" s="1275"/>
      <c r="R35" s="1275"/>
      <c r="S35" s="1275"/>
      <c r="T35" s="1275"/>
      <c r="U35" s="1275"/>
      <c r="V35" s="1275"/>
      <c r="W35" s="1275"/>
      <c r="X35" s="1275"/>
      <c r="Y35" s="1275"/>
      <c r="Z35" s="1275"/>
      <c r="AA35" s="1275"/>
      <c r="AB35" s="1275"/>
      <c r="AC35" s="1275"/>
      <c r="AD35" s="1275"/>
      <c r="AE35" s="1275"/>
      <c r="AF35" s="1275"/>
      <c r="AG35" s="1275"/>
      <c r="AH35" s="1275"/>
      <c r="AI35" s="1275"/>
      <c r="AJ35" s="1275"/>
      <c r="AK35" s="1275"/>
      <c r="AL35" s="1275"/>
      <c r="AM35" s="1275"/>
      <c r="AN35" s="1275"/>
      <c r="AO35" s="1275"/>
      <c r="AP35" s="1275"/>
      <c r="AQ35" s="1275"/>
      <c r="AR35" s="1275"/>
      <c r="AS35" s="1275"/>
    </row>
    <row r="36" spans="1:46" s="6" customFormat="1" ht="20.25" customHeight="1" x14ac:dyDescent="0.2">
      <c r="A36" s="1002" t="s">
        <v>256</v>
      </c>
      <c r="B36" s="1003" t="s">
        <v>293</v>
      </c>
      <c r="C36" s="1004"/>
      <c r="D36" s="1005">
        <v>2</v>
      </c>
      <c r="E36" s="1006"/>
      <c r="F36" s="1007"/>
      <c r="G36" s="827">
        <v>4</v>
      </c>
      <c r="H36" s="1008">
        <f>G36*30</f>
        <v>120</v>
      </c>
      <c r="I36" s="1009">
        <v>8</v>
      </c>
      <c r="J36" s="1010" t="s">
        <v>321</v>
      </c>
      <c r="K36" s="1011"/>
      <c r="L36" s="1011"/>
      <c r="M36" s="1012">
        <f>H36-I36</f>
        <v>112</v>
      </c>
      <c r="N36" s="1013"/>
      <c r="O36" s="1014" t="s">
        <v>321</v>
      </c>
      <c r="P36" s="1015"/>
      <c r="Q36" s="1016"/>
      <c r="R36" s="1016"/>
      <c r="S36" s="1016"/>
      <c r="T36" s="1016"/>
      <c r="U36" s="1016"/>
      <c r="V36" s="1016"/>
      <c r="W36" s="1016"/>
      <c r="X36" s="1016"/>
      <c r="Y36" s="1016"/>
      <c r="Z36" s="1016"/>
      <c r="AA36" s="1016"/>
      <c r="AB36" s="1016"/>
      <c r="AC36" s="1016"/>
      <c r="AD36" s="1016"/>
      <c r="AE36" s="1016"/>
      <c r="AF36" s="1016"/>
      <c r="AG36" s="1016"/>
      <c r="AH36" s="1016"/>
      <c r="AI36" s="1016"/>
      <c r="AJ36" s="1016"/>
      <c r="AK36" s="1016"/>
      <c r="AL36" s="1016"/>
      <c r="AM36" s="1016"/>
      <c r="AN36" s="1016"/>
      <c r="AO36" s="1016"/>
      <c r="AP36" s="1016"/>
      <c r="AQ36" s="1016"/>
      <c r="AR36" s="1016"/>
      <c r="AS36" s="1016"/>
    </row>
    <row r="37" spans="1:46" s="6" customFormat="1" ht="36" customHeight="1" x14ac:dyDescent="0.2">
      <c r="A37" s="779" t="s">
        <v>257</v>
      </c>
      <c r="B37" s="850" t="s">
        <v>316</v>
      </c>
      <c r="C37" s="851"/>
      <c r="D37" s="819">
        <v>2</v>
      </c>
      <c r="E37" s="740"/>
      <c r="F37" s="852"/>
      <c r="G37" s="803">
        <v>4</v>
      </c>
      <c r="H37" s="856">
        <f>G37*30</f>
        <v>120</v>
      </c>
      <c r="I37" s="804">
        <v>8</v>
      </c>
      <c r="J37" s="742" t="s">
        <v>320</v>
      </c>
      <c r="K37" s="740" t="s">
        <v>320</v>
      </c>
      <c r="L37" s="740"/>
      <c r="M37" s="805">
        <f>H37-I37</f>
        <v>112</v>
      </c>
      <c r="N37" s="854"/>
      <c r="O37" s="712" t="s">
        <v>321</v>
      </c>
      <c r="P37" s="853"/>
      <c r="R37" s="855"/>
    </row>
    <row r="38" spans="1:46" s="673" customFormat="1" ht="24.75" customHeight="1" x14ac:dyDescent="0.2">
      <c r="A38" s="779" t="s">
        <v>258</v>
      </c>
      <c r="B38" s="818" t="s">
        <v>107</v>
      </c>
      <c r="C38" s="819"/>
      <c r="D38" s="819">
        <v>2</v>
      </c>
      <c r="E38" s="819"/>
      <c r="F38" s="819"/>
      <c r="G38" s="774">
        <v>4</v>
      </c>
      <c r="H38" s="750">
        <f>G38*30</f>
        <v>120</v>
      </c>
      <c r="I38" s="872">
        <v>8</v>
      </c>
      <c r="J38" s="873" t="s">
        <v>321</v>
      </c>
      <c r="K38" s="873"/>
      <c r="L38" s="873"/>
      <c r="M38" s="874">
        <f>H38-I38</f>
        <v>112</v>
      </c>
      <c r="N38" s="820"/>
      <c r="O38" s="712" t="s">
        <v>321</v>
      </c>
      <c r="P38" s="675"/>
      <c r="Q38" s="713"/>
      <c r="R38" s="712"/>
      <c r="S38" s="714"/>
      <c r="T38" s="714"/>
      <c r="U38" s="714"/>
      <c r="V38" s="714"/>
      <c r="W38" s="714"/>
      <c r="X38" s="714"/>
      <c r="Y38" s="714"/>
      <c r="Z38" s="714"/>
      <c r="AA38" s="714"/>
      <c r="AB38" s="714"/>
      <c r="AC38" s="714"/>
      <c r="AD38" s="714"/>
      <c r="AE38" s="714"/>
      <c r="AF38" s="714"/>
      <c r="AG38" s="714"/>
      <c r="AH38" s="714"/>
      <c r="AI38" s="714"/>
      <c r="AJ38" s="714"/>
      <c r="AK38" s="714"/>
      <c r="AL38" s="714"/>
      <c r="AM38" s="714"/>
      <c r="AN38" s="714"/>
      <c r="AO38" s="714"/>
      <c r="AP38" s="714"/>
      <c r="AQ38" s="714"/>
      <c r="AR38" s="714"/>
      <c r="AS38" s="714"/>
    </row>
    <row r="39" spans="1:46" s="6" customFormat="1" ht="25.5" customHeight="1" thickBot="1" x14ac:dyDescent="0.25">
      <c r="A39" s="780" t="s">
        <v>258</v>
      </c>
      <c r="B39" s="688" t="s">
        <v>300</v>
      </c>
      <c r="C39" s="685"/>
      <c r="D39" s="689">
        <v>2</v>
      </c>
      <c r="E39" s="689"/>
      <c r="F39" s="857"/>
      <c r="G39" s="686">
        <v>4</v>
      </c>
      <c r="H39" s="687">
        <v>180</v>
      </c>
      <c r="I39" s="898"/>
      <c r="J39" s="899"/>
      <c r="K39" s="899"/>
      <c r="L39" s="899"/>
      <c r="M39" s="900"/>
      <c r="N39" s="875"/>
      <c r="O39" s="876"/>
      <c r="P39" s="877"/>
      <c r="Q39" s="878"/>
      <c r="R39" s="878"/>
      <c r="S39" s="878"/>
      <c r="T39" s="878"/>
      <c r="U39" s="878"/>
      <c r="V39" s="878"/>
      <c r="W39" s="878"/>
      <c r="X39" s="879"/>
      <c r="Y39" s="879"/>
      <c r="Z39" s="878"/>
      <c r="AA39" s="878"/>
      <c r="AB39" s="878"/>
      <c r="AC39" s="878"/>
      <c r="AD39" s="878"/>
      <c r="AE39" s="878"/>
      <c r="AF39" s="878"/>
      <c r="AG39" s="878"/>
      <c r="AH39" s="878"/>
      <c r="AI39" s="878"/>
      <c r="AJ39" s="878"/>
      <c r="AK39" s="878"/>
      <c r="AL39" s="878"/>
      <c r="AM39" s="878"/>
      <c r="AN39" s="878"/>
      <c r="AO39" s="878"/>
      <c r="AP39" s="878"/>
      <c r="AQ39" s="878"/>
      <c r="AR39" s="878"/>
      <c r="AS39" s="878"/>
    </row>
    <row r="40" spans="1:46" s="6" customFormat="1" ht="19.5" customHeight="1" thickBot="1" x14ac:dyDescent="0.25">
      <c r="A40" s="1277" t="s">
        <v>240</v>
      </c>
      <c r="B40" s="1278"/>
      <c r="C40" s="1271"/>
      <c r="D40" s="1272"/>
      <c r="E40" s="1272"/>
      <c r="F40" s="1273"/>
      <c r="G40" s="563">
        <f>G38</f>
        <v>4</v>
      </c>
      <c r="H40" s="669">
        <f>H38</f>
        <v>120</v>
      </c>
      <c r="I40" s="669">
        <f>I38</f>
        <v>8</v>
      </c>
      <c r="J40" s="669">
        <v>8</v>
      </c>
      <c r="K40" s="669">
        <f>K38</f>
        <v>0</v>
      </c>
      <c r="L40" s="669">
        <f>L38</f>
        <v>0</v>
      </c>
      <c r="M40" s="670">
        <f>M38</f>
        <v>112</v>
      </c>
      <c r="N40" s="634"/>
      <c r="O40" s="635" t="str">
        <f t="shared" ref="O40:AS40" si="10">O38</f>
        <v>8/0</v>
      </c>
      <c r="P40" s="668">
        <f t="shared" si="10"/>
        <v>0</v>
      </c>
      <c r="Q40" s="660">
        <f t="shared" si="10"/>
        <v>0</v>
      </c>
      <c r="R40" s="660">
        <f t="shared" si="10"/>
        <v>0</v>
      </c>
      <c r="S40" s="660">
        <f t="shared" si="10"/>
        <v>0</v>
      </c>
      <c r="T40" s="660">
        <f t="shared" si="10"/>
        <v>0</v>
      </c>
      <c r="U40" s="660">
        <f t="shared" si="10"/>
        <v>0</v>
      </c>
      <c r="V40" s="660">
        <f t="shared" si="10"/>
        <v>0</v>
      </c>
      <c r="W40" s="660">
        <f t="shared" si="10"/>
        <v>0</v>
      </c>
      <c r="X40" s="660">
        <f t="shared" si="10"/>
        <v>0</v>
      </c>
      <c r="Y40" s="660">
        <f t="shared" si="10"/>
        <v>0</v>
      </c>
      <c r="Z40" s="660">
        <f t="shared" si="10"/>
        <v>0</v>
      </c>
      <c r="AA40" s="660">
        <f t="shared" si="10"/>
        <v>0</v>
      </c>
      <c r="AB40" s="660">
        <f t="shared" si="10"/>
        <v>0</v>
      </c>
      <c r="AC40" s="660">
        <f t="shared" si="10"/>
        <v>0</v>
      </c>
      <c r="AD40" s="660">
        <f t="shared" si="10"/>
        <v>0</v>
      </c>
      <c r="AE40" s="660">
        <f t="shared" si="10"/>
        <v>0</v>
      </c>
      <c r="AF40" s="660">
        <f t="shared" si="10"/>
        <v>0</v>
      </c>
      <c r="AG40" s="660">
        <f t="shared" si="10"/>
        <v>0</v>
      </c>
      <c r="AH40" s="660">
        <f t="shared" si="10"/>
        <v>0</v>
      </c>
      <c r="AI40" s="660">
        <f t="shared" si="10"/>
        <v>0</v>
      </c>
      <c r="AJ40" s="660">
        <f t="shared" si="10"/>
        <v>0</v>
      </c>
      <c r="AK40" s="660">
        <f t="shared" si="10"/>
        <v>0</v>
      </c>
      <c r="AL40" s="660">
        <f t="shared" si="10"/>
        <v>0</v>
      </c>
      <c r="AM40" s="660">
        <f t="shared" si="10"/>
        <v>0</v>
      </c>
      <c r="AN40" s="660">
        <f t="shared" si="10"/>
        <v>0</v>
      </c>
      <c r="AO40" s="660">
        <f t="shared" si="10"/>
        <v>0</v>
      </c>
      <c r="AP40" s="660">
        <f t="shared" si="10"/>
        <v>0</v>
      </c>
      <c r="AQ40" s="660">
        <f t="shared" si="10"/>
        <v>0</v>
      </c>
      <c r="AR40" s="660">
        <f t="shared" si="10"/>
        <v>0</v>
      </c>
      <c r="AS40" s="660">
        <f t="shared" si="10"/>
        <v>0</v>
      </c>
    </row>
    <row r="41" spans="1:46" s="612" customFormat="1" ht="22.5" customHeight="1" thickBot="1" x14ac:dyDescent="0.25">
      <c r="A41" s="1269" t="s">
        <v>223</v>
      </c>
      <c r="B41" s="1270"/>
      <c r="C41" s="1270"/>
      <c r="D41" s="1270"/>
      <c r="E41" s="1270"/>
      <c r="F41" s="1270"/>
      <c r="G41" s="1270"/>
      <c r="H41" s="1270"/>
      <c r="I41" s="1270"/>
      <c r="J41" s="1270"/>
      <c r="K41" s="1270"/>
      <c r="L41" s="1270"/>
      <c r="M41" s="1270"/>
      <c r="N41" s="1270"/>
      <c r="O41" s="1270"/>
      <c r="P41" s="1270"/>
      <c r="Q41" s="1270"/>
      <c r="R41" s="1270"/>
      <c r="S41" s="1270"/>
      <c r="T41" s="1270"/>
      <c r="U41" s="1270"/>
      <c r="V41" s="1270"/>
      <c r="W41" s="1270"/>
      <c r="X41" s="1270"/>
      <c r="Y41" s="1270"/>
      <c r="Z41" s="1270"/>
      <c r="AA41" s="1270"/>
      <c r="AB41" s="1270"/>
      <c r="AC41" s="1270"/>
      <c r="AD41" s="1270"/>
      <c r="AE41" s="1270"/>
      <c r="AF41" s="1270"/>
      <c r="AG41" s="1270"/>
      <c r="AH41" s="1270"/>
      <c r="AI41" s="1270"/>
      <c r="AJ41" s="1270"/>
      <c r="AK41" s="1270"/>
      <c r="AL41" s="1270"/>
      <c r="AM41" s="1270"/>
      <c r="AN41" s="1270"/>
      <c r="AO41" s="1270"/>
      <c r="AP41" s="1270"/>
      <c r="AQ41" s="1270"/>
      <c r="AR41" s="1270"/>
      <c r="AS41" s="1270"/>
      <c r="AT41" s="567"/>
    </row>
    <row r="42" spans="1:46" s="612" customFormat="1" ht="18" customHeight="1" thickBot="1" x14ac:dyDescent="0.25">
      <c r="A42" s="1274" t="s">
        <v>305</v>
      </c>
      <c r="B42" s="1275"/>
      <c r="C42" s="1275"/>
      <c r="D42" s="1275"/>
      <c r="E42" s="1275"/>
      <c r="F42" s="1275"/>
      <c r="G42" s="1275"/>
      <c r="H42" s="1276"/>
      <c r="I42" s="1276"/>
      <c r="J42" s="1276"/>
      <c r="K42" s="1276"/>
      <c r="L42" s="1276"/>
      <c r="M42" s="1276"/>
      <c r="N42" s="1275"/>
      <c r="O42" s="1275"/>
      <c r="P42" s="1275"/>
      <c r="Q42" s="1275"/>
      <c r="R42" s="1275"/>
      <c r="S42" s="1275"/>
      <c r="T42" s="1275"/>
      <c r="U42" s="1275"/>
      <c r="V42" s="1275"/>
      <c r="W42" s="1275"/>
      <c r="X42" s="1275"/>
      <c r="Y42" s="1275"/>
      <c r="Z42" s="1275"/>
      <c r="AA42" s="1275"/>
      <c r="AB42" s="1275"/>
      <c r="AC42" s="1275"/>
      <c r="AD42" s="1275"/>
      <c r="AE42" s="1275"/>
      <c r="AF42" s="1275"/>
      <c r="AG42" s="1275"/>
      <c r="AH42" s="1275"/>
      <c r="AI42" s="1275"/>
      <c r="AJ42" s="1275"/>
      <c r="AK42" s="1275"/>
      <c r="AL42" s="1275"/>
      <c r="AM42" s="1275"/>
      <c r="AN42" s="1275"/>
      <c r="AO42" s="1275"/>
      <c r="AP42" s="1275"/>
      <c r="AQ42" s="1275"/>
      <c r="AR42" s="1275"/>
      <c r="AS42" s="1275"/>
      <c r="AT42" s="567"/>
    </row>
    <row r="43" spans="1:46" s="612" customFormat="1" ht="37.5" customHeight="1" x14ac:dyDescent="0.2">
      <c r="A43" s="835" t="s">
        <v>224</v>
      </c>
      <c r="B43" s="746" t="s">
        <v>79</v>
      </c>
      <c r="C43" s="836"/>
      <c r="D43" s="837"/>
      <c r="E43" s="837"/>
      <c r="F43" s="838"/>
      <c r="G43" s="880">
        <f>G44+G45</f>
        <v>7</v>
      </c>
      <c r="H43" s="888">
        <f t="shared" ref="H43:H49" si="11">G43*30</f>
        <v>210</v>
      </c>
      <c r="I43" s="889">
        <f>I44+I45</f>
        <v>12</v>
      </c>
      <c r="J43" s="889">
        <v>8</v>
      </c>
      <c r="K43" s="889"/>
      <c r="L43" s="889">
        <v>4</v>
      </c>
      <c r="M43" s="890">
        <f>M44+M45</f>
        <v>198</v>
      </c>
      <c r="N43" s="840"/>
      <c r="O43" s="839"/>
      <c r="P43" s="841"/>
      <c r="Q43" s="842"/>
      <c r="R43" s="839"/>
      <c r="S43" s="673"/>
      <c r="T43" s="673"/>
      <c r="U43" s="673"/>
      <c r="V43" s="673"/>
      <c r="W43" s="673"/>
      <c r="X43" s="673"/>
      <c r="Y43" s="673"/>
      <c r="Z43" s="673"/>
      <c r="AA43" s="673"/>
      <c r="AB43" s="673"/>
      <c r="AC43" s="673"/>
      <c r="AD43" s="673"/>
      <c r="AE43" s="673"/>
      <c r="AF43" s="673"/>
      <c r="AG43" s="673"/>
      <c r="AH43" s="673"/>
      <c r="AI43" s="673"/>
      <c r="AJ43" s="673"/>
      <c r="AK43" s="673"/>
      <c r="AL43" s="673"/>
      <c r="AM43" s="673"/>
      <c r="AN43" s="673"/>
      <c r="AO43" s="673"/>
      <c r="AP43" s="673"/>
      <c r="AQ43" s="673"/>
      <c r="AR43" s="673"/>
      <c r="AS43" s="673"/>
      <c r="AT43" s="567"/>
    </row>
    <row r="44" spans="1:46" s="673" customFormat="1" ht="33" customHeight="1" x14ac:dyDescent="0.2">
      <c r="A44" s="843" t="s">
        <v>297</v>
      </c>
      <c r="B44" s="917" t="s">
        <v>79</v>
      </c>
      <c r="C44" s="844"/>
      <c r="D44" s="845" t="s">
        <v>284</v>
      </c>
      <c r="E44" s="845"/>
      <c r="F44" s="846"/>
      <c r="G44" s="881">
        <v>6</v>
      </c>
      <c r="H44" s="674">
        <f t="shared" si="11"/>
        <v>180</v>
      </c>
      <c r="I44" s="834">
        <v>8</v>
      </c>
      <c r="J44" s="834" t="s">
        <v>321</v>
      </c>
      <c r="K44" s="834"/>
      <c r="L44" s="834"/>
      <c r="M44" s="690">
        <f t="shared" ref="M44:M49" si="12">H44-I44</f>
        <v>172</v>
      </c>
      <c r="N44" s="847" t="s">
        <v>321</v>
      </c>
      <c r="O44" s="752"/>
      <c r="P44" s="674"/>
      <c r="Q44" s="759"/>
      <c r="R44" s="752"/>
      <c r="S44" s="773"/>
      <c r="T44" s="773"/>
      <c r="U44" s="773"/>
      <c r="V44" s="773"/>
      <c r="W44" s="773"/>
      <c r="X44" s="773"/>
      <c r="Y44" s="773"/>
      <c r="Z44" s="773"/>
      <c r="AA44" s="773"/>
      <c r="AB44" s="773"/>
      <c r="AC44" s="773"/>
      <c r="AD44" s="773"/>
      <c r="AE44" s="773"/>
      <c r="AF44" s="773"/>
      <c r="AG44" s="773"/>
      <c r="AH44" s="773"/>
      <c r="AI44" s="773"/>
      <c r="AJ44" s="773"/>
      <c r="AK44" s="773"/>
      <c r="AL44" s="773"/>
      <c r="AM44" s="773"/>
      <c r="AN44" s="773"/>
      <c r="AO44" s="773"/>
      <c r="AP44" s="773"/>
      <c r="AQ44" s="773"/>
      <c r="AR44" s="773"/>
      <c r="AS44" s="773"/>
    </row>
    <row r="45" spans="1:46" s="673" customFormat="1" ht="31.5" x14ac:dyDescent="0.2">
      <c r="A45" s="747" t="s">
        <v>298</v>
      </c>
      <c r="B45" s="918" t="s">
        <v>285</v>
      </c>
      <c r="C45" s="831"/>
      <c r="D45" s="832"/>
      <c r="E45" s="833"/>
      <c r="F45" s="738">
        <v>2</v>
      </c>
      <c r="G45" s="882">
        <v>1</v>
      </c>
      <c r="H45" s="674">
        <f t="shared" si="11"/>
        <v>30</v>
      </c>
      <c r="I45" s="834">
        <v>4</v>
      </c>
      <c r="J45" s="834"/>
      <c r="K45" s="834"/>
      <c r="L45" s="834" t="s">
        <v>320</v>
      </c>
      <c r="M45" s="690">
        <f t="shared" si="12"/>
        <v>26</v>
      </c>
      <c r="N45" s="753"/>
      <c r="O45" s="755" t="s">
        <v>320</v>
      </c>
      <c r="P45" s="756"/>
      <c r="Q45" s="754"/>
      <c r="R45" s="757"/>
    </row>
    <row r="46" spans="1:46" s="673" customFormat="1" ht="19.5" customHeight="1" x14ac:dyDescent="0.2">
      <c r="A46" s="747" t="s">
        <v>306</v>
      </c>
      <c r="B46" s="760" t="s">
        <v>92</v>
      </c>
      <c r="C46" s="758"/>
      <c r="D46" s="832">
        <v>1</v>
      </c>
      <c r="E46" s="749"/>
      <c r="F46" s="752"/>
      <c r="G46" s="883">
        <v>5.5</v>
      </c>
      <c r="H46" s="750">
        <f t="shared" si="11"/>
        <v>165</v>
      </c>
      <c r="I46" s="751">
        <v>8</v>
      </c>
      <c r="J46" s="751" t="s">
        <v>321</v>
      </c>
      <c r="K46" s="751"/>
      <c r="L46" s="751"/>
      <c r="M46" s="752">
        <f t="shared" si="12"/>
        <v>157</v>
      </c>
      <c r="N46" s="705" t="s">
        <v>321</v>
      </c>
      <c r="O46" s="690"/>
      <c r="P46" s="674"/>
      <c r="Q46" s="759"/>
      <c r="R46" s="690"/>
    </row>
    <row r="47" spans="1:46" s="673" customFormat="1" ht="33" customHeight="1" x14ac:dyDescent="0.2">
      <c r="A47" s="747" t="s">
        <v>307</v>
      </c>
      <c r="B47" s="760" t="s">
        <v>97</v>
      </c>
      <c r="C47" s="758"/>
      <c r="D47" s="832">
        <v>1</v>
      </c>
      <c r="E47" s="749"/>
      <c r="F47" s="752"/>
      <c r="G47" s="883">
        <v>4</v>
      </c>
      <c r="H47" s="750">
        <f t="shared" si="11"/>
        <v>120</v>
      </c>
      <c r="I47" s="751">
        <v>8</v>
      </c>
      <c r="J47" s="751" t="s">
        <v>321</v>
      </c>
      <c r="K47" s="751"/>
      <c r="L47" s="751"/>
      <c r="M47" s="752">
        <f t="shared" si="12"/>
        <v>112</v>
      </c>
      <c r="N47" s="705" t="s">
        <v>321</v>
      </c>
      <c r="O47" s="690"/>
      <c r="P47" s="674"/>
      <c r="Q47" s="759"/>
      <c r="R47" s="690"/>
    </row>
    <row r="48" spans="1:46" s="673" customFormat="1" ht="33" customHeight="1" x14ac:dyDescent="0.2">
      <c r="A48" s="747" t="s">
        <v>225</v>
      </c>
      <c r="B48" s="761" t="s">
        <v>94</v>
      </c>
      <c r="C48" s="748"/>
      <c r="D48" s="832">
        <v>2</v>
      </c>
      <c r="E48" s="749"/>
      <c r="F48" s="762"/>
      <c r="G48" s="883">
        <v>5</v>
      </c>
      <c r="H48" s="750">
        <f t="shared" si="11"/>
        <v>150</v>
      </c>
      <c r="I48" s="751">
        <v>8</v>
      </c>
      <c r="J48" s="751" t="s">
        <v>320</v>
      </c>
      <c r="K48" s="751" t="s">
        <v>320</v>
      </c>
      <c r="L48" s="751"/>
      <c r="M48" s="752">
        <f t="shared" si="12"/>
        <v>142</v>
      </c>
      <c r="N48" s="753"/>
      <c r="O48" s="865" t="s">
        <v>321</v>
      </c>
      <c r="P48" s="756"/>
      <c r="Q48" s="754"/>
      <c r="R48" s="757"/>
    </row>
    <row r="49" spans="1:67" s="673" customFormat="1" ht="30.75" customHeight="1" thickBot="1" x14ac:dyDescent="0.25">
      <c r="A49" s="766" t="s">
        <v>248</v>
      </c>
      <c r="B49" s="767" t="s">
        <v>286</v>
      </c>
      <c r="C49" s="768"/>
      <c r="D49" s="970">
        <v>2</v>
      </c>
      <c r="E49" s="769"/>
      <c r="F49" s="770"/>
      <c r="G49" s="884">
        <v>3</v>
      </c>
      <c r="H49" s="763">
        <f t="shared" si="11"/>
        <v>90</v>
      </c>
      <c r="I49" s="764">
        <v>4</v>
      </c>
      <c r="J49" s="764" t="s">
        <v>320</v>
      </c>
      <c r="K49" s="764"/>
      <c r="L49" s="764"/>
      <c r="M49" s="765">
        <f t="shared" si="12"/>
        <v>86</v>
      </c>
      <c r="N49" s="771"/>
      <c r="O49" s="776" t="s">
        <v>320</v>
      </c>
      <c r="P49" s="691"/>
      <c r="Q49" s="772"/>
      <c r="R49" s="692"/>
    </row>
    <row r="50" spans="1:67" s="6" customFormat="1" ht="48.75" customHeight="1" x14ac:dyDescent="0.2">
      <c r="A50" s="910" t="s">
        <v>260</v>
      </c>
      <c r="B50" s="914" t="s">
        <v>301</v>
      </c>
      <c r="C50" s="677"/>
      <c r="D50" s="678">
        <v>1</v>
      </c>
      <c r="E50" s="678"/>
      <c r="F50" s="911"/>
      <c r="G50" s="963">
        <v>5.5</v>
      </c>
      <c r="H50" s="964">
        <f>G50*30</f>
        <v>165</v>
      </c>
      <c r="I50" s="965">
        <v>8</v>
      </c>
      <c r="J50" s="965" t="s">
        <v>320</v>
      </c>
      <c r="K50" s="965" t="s">
        <v>320</v>
      </c>
      <c r="L50" s="965"/>
      <c r="M50" s="966">
        <f>H50-I50</f>
        <v>157</v>
      </c>
      <c r="N50" s="912" t="s">
        <v>321</v>
      </c>
      <c r="O50" s="913"/>
      <c r="P50" s="652"/>
      <c r="Q50" s="611"/>
      <c r="R50" s="611"/>
      <c r="S50" s="611"/>
      <c r="T50" s="611"/>
      <c r="U50" s="611"/>
      <c r="V50" s="611"/>
      <c r="W50" s="611"/>
      <c r="X50" s="611"/>
      <c r="Y50" s="611"/>
      <c r="Z50" s="611"/>
      <c r="AA50" s="611"/>
      <c r="AB50" s="611"/>
      <c r="AC50" s="611"/>
      <c r="AD50" s="611"/>
      <c r="AE50" s="611"/>
      <c r="AF50" s="611"/>
      <c r="AG50" s="611"/>
      <c r="AH50" s="611"/>
      <c r="AI50" s="611"/>
      <c r="AJ50" s="611"/>
      <c r="AK50" s="611"/>
      <c r="AL50" s="611"/>
      <c r="AM50" s="611"/>
      <c r="AN50" s="611"/>
      <c r="AO50" s="611"/>
      <c r="AP50" s="611"/>
      <c r="AQ50" s="611"/>
      <c r="AR50" s="611"/>
      <c r="AS50" s="611"/>
      <c r="AT50" s="567"/>
      <c r="AU50" s="567"/>
      <c r="AV50" s="567"/>
    </row>
    <row r="51" spans="1:67" s="6" customFormat="1" ht="34.5" customHeight="1" x14ac:dyDescent="0.2">
      <c r="A51" s="783" t="s">
        <v>261</v>
      </c>
      <c r="B51" s="915" t="s">
        <v>302</v>
      </c>
      <c r="C51" s="679"/>
      <c r="D51" s="676">
        <v>2</v>
      </c>
      <c r="E51" s="676"/>
      <c r="F51" s="903"/>
      <c r="G51" s="967">
        <v>4.5</v>
      </c>
      <c r="H51" s="968">
        <f>G51*30</f>
        <v>135</v>
      </c>
      <c r="I51" s="954">
        <v>8</v>
      </c>
      <c r="J51" s="954" t="s">
        <v>320</v>
      </c>
      <c r="K51" s="954"/>
      <c r="L51" s="954" t="s">
        <v>320</v>
      </c>
      <c r="M51" s="969">
        <f>H51-I51</f>
        <v>127</v>
      </c>
      <c r="N51" s="891"/>
      <c r="O51" s="892" t="s">
        <v>321</v>
      </c>
      <c r="P51" s="906"/>
      <c r="Q51" s="596"/>
      <c r="R51" s="596"/>
      <c r="S51" s="596"/>
      <c r="T51" s="596"/>
      <c r="U51" s="596"/>
      <c r="V51" s="596"/>
      <c r="W51" s="596"/>
      <c r="X51" s="596"/>
      <c r="Y51" s="596"/>
      <c r="Z51" s="596"/>
      <c r="AA51" s="596"/>
      <c r="AB51" s="596"/>
      <c r="AC51" s="596"/>
      <c r="AD51" s="596"/>
      <c r="AE51" s="596"/>
      <c r="AF51" s="596"/>
      <c r="AG51" s="596"/>
      <c r="AH51" s="596"/>
      <c r="AI51" s="596"/>
      <c r="AJ51" s="596"/>
      <c r="AK51" s="596"/>
      <c r="AL51" s="596"/>
      <c r="AM51" s="596"/>
      <c r="AN51" s="596"/>
      <c r="AO51" s="596"/>
      <c r="AP51" s="596"/>
      <c r="AQ51" s="596"/>
      <c r="AR51" s="596"/>
      <c r="AS51" s="596"/>
      <c r="AT51" s="567"/>
      <c r="AU51" s="567"/>
      <c r="AV51" s="567"/>
    </row>
    <row r="52" spans="1:67" s="6" customFormat="1" ht="37.5" customHeight="1" x14ac:dyDescent="0.2">
      <c r="A52" s="902" t="s">
        <v>308</v>
      </c>
      <c r="B52" s="916" t="s">
        <v>287</v>
      </c>
      <c r="C52" s="679"/>
      <c r="D52" s="595"/>
      <c r="E52" s="595"/>
      <c r="F52" s="903"/>
      <c r="G52" s="952">
        <f t="shared" ref="G52:M52" si="13">G53+G54</f>
        <v>6</v>
      </c>
      <c r="H52" s="953">
        <f t="shared" si="13"/>
        <v>180</v>
      </c>
      <c r="I52" s="954">
        <f t="shared" si="13"/>
        <v>12</v>
      </c>
      <c r="J52" s="954">
        <v>8</v>
      </c>
      <c r="K52" s="955">
        <f t="shared" si="13"/>
        <v>0</v>
      </c>
      <c r="L52" s="954">
        <v>4</v>
      </c>
      <c r="M52" s="954">
        <f t="shared" si="13"/>
        <v>168</v>
      </c>
      <c r="N52" s="601"/>
      <c r="O52" s="909"/>
      <c r="P52" s="906"/>
      <c r="Q52" s="596"/>
      <c r="R52" s="596"/>
      <c r="S52" s="596"/>
      <c r="T52" s="596"/>
      <c r="U52" s="596"/>
      <c r="V52" s="596"/>
      <c r="W52" s="596"/>
      <c r="X52" s="596"/>
      <c r="Y52" s="596"/>
      <c r="Z52" s="596"/>
      <c r="AA52" s="596"/>
      <c r="AB52" s="596"/>
      <c r="AC52" s="596"/>
      <c r="AD52" s="596"/>
      <c r="AE52" s="596"/>
      <c r="AF52" s="596"/>
      <c r="AG52" s="596"/>
      <c r="AH52" s="596"/>
      <c r="AI52" s="596"/>
      <c r="AJ52" s="596"/>
      <c r="AK52" s="596"/>
      <c r="AL52" s="596"/>
      <c r="AM52" s="596"/>
      <c r="AN52" s="596"/>
      <c r="AO52" s="596"/>
      <c r="AP52" s="596"/>
      <c r="AQ52" s="596"/>
      <c r="AR52" s="596"/>
      <c r="AS52" s="596"/>
    </row>
    <row r="53" spans="1:67" s="6" customFormat="1" ht="40.5" customHeight="1" x14ac:dyDescent="0.2">
      <c r="A53" s="902" t="s">
        <v>309</v>
      </c>
      <c r="B53" s="919" t="s">
        <v>287</v>
      </c>
      <c r="C53" s="679"/>
      <c r="D53" s="595">
        <v>1</v>
      </c>
      <c r="E53" s="595"/>
      <c r="F53" s="903"/>
      <c r="G53" s="950">
        <v>4.5</v>
      </c>
      <c r="H53" s="906">
        <f>G53*30</f>
        <v>135</v>
      </c>
      <c r="I53" s="886">
        <v>8</v>
      </c>
      <c r="J53" s="887" t="s">
        <v>321</v>
      </c>
      <c r="K53" s="887"/>
      <c r="L53" s="887"/>
      <c r="M53" s="905">
        <f>H53-I53</f>
        <v>127</v>
      </c>
      <c r="N53" s="601" t="s">
        <v>321</v>
      </c>
      <c r="O53" s="909"/>
      <c r="P53" s="906"/>
      <c r="Q53" s="596"/>
      <c r="R53" s="596"/>
      <c r="S53" s="596"/>
      <c r="T53" s="596"/>
      <c r="U53" s="596"/>
      <c r="V53" s="596"/>
      <c r="W53" s="596"/>
      <c r="X53" s="596"/>
      <c r="Y53" s="596"/>
      <c r="Z53" s="596"/>
      <c r="AA53" s="596"/>
      <c r="AB53" s="596"/>
      <c r="AC53" s="596"/>
      <c r="AD53" s="596"/>
      <c r="AE53" s="596"/>
      <c r="AF53" s="596"/>
      <c r="AG53" s="596"/>
      <c r="AH53" s="596"/>
      <c r="AI53" s="596"/>
      <c r="AJ53" s="596"/>
      <c r="AK53" s="596"/>
      <c r="AL53" s="596"/>
      <c r="AM53" s="596"/>
      <c r="AN53" s="596"/>
      <c r="AO53" s="596"/>
      <c r="AP53" s="596"/>
      <c r="AQ53" s="596"/>
      <c r="AR53" s="596"/>
      <c r="AS53" s="596"/>
    </row>
    <row r="54" spans="1:67" s="235" customFormat="1" ht="56.25" customHeight="1" x14ac:dyDescent="0.2">
      <c r="A54" s="902" t="s">
        <v>310</v>
      </c>
      <c r="B54" s="920" t="s">
        <v>303</v>
      </c>
      <c r="C54" s="679"/>
      <c r="D54" s="676"/>
      <c r="E54" s="676">
        <v>2</v>
      </c>
      <c r="F54" s="904"/>
      <c r="G54" s="951">
        <v>1.5</v>
      </c>
      <c r="H54" s="885">
        <f>G54*30</f>
        <v>45</v>
      </c>
      <c r="I54" s="707">
        <v>4</v>
      </c>
      <c r="J54" s="708"/>
      <c r="K54" s="708"/>
      <c r="L54" s="708" t="s">
        <v>320</v>
      </c>
      <c r="M54" s="709">
        <f>H54-I54</f>
        <v>41</v>
      </c>
      <c r="N54" s="682"/>
      <c r="O54" s="908" t="s">
        <v>320</v>
      </c>
      <c r="P54" s="907"/>
      <c r="Q54" s="684"/>
      <c r="R54" s="684" t="s">
        <v>75</v>
      </c>
      <c r="S54" s="684"/>
      <c r="T54" s="684"/>
      <c r="U54" s="684"/>
      <c r="V54" s="684"/>
      <c r="W54" s="684"/>
      <c r="X54" s="684"/>
      <c r="Y54" s="684"/>
      <c r="Z54" s="684"/>
      <c r="AA54" s="684"/>
      <c r="AB54" s="684"/>
      <c r="AC54" s="684"/>
      <c r="AD54" s="684"/>
      <c r="AE54" s="684"/>
      <c r="AF54" s="684"/>
      <c r="AG54" s="684"/>
      <c r="AH54" s="684"/>
      <c r="AI54" s="684"/>
      <c r="AJ54" s="684"/>
      <c r="AK54" s="684"/>
      <c r="AL54" s="684"/>
      <c r="AM54" s="684"/>
      <c r="AN54" s="684"/>
      <c r="AO54" s="684"/>
      <c r="AP54" s="684"/>
      <c r="AQ54" s="684"/>
      <c r="AR54" s="684"/>
      <c r="AS54" s="684"/>
      <c r="AT54" s="566"/>
      <c r="AU54" s="566"/>
      <c r="AV54" s="56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</row>
    <row r="55" spans="1:67" s="6" customFormat="1" ht="33.75" customHeight="1" x14ac:dyDescent="0.2">
      <c r="A55" s="783" t="s">
        <v>311</v>
      </c>
      <c r="B55" s="921" t="s">
        <v>304</v>
      </c>
      <c r="C55" s="679"/>
      <c r="D55" s="676">
        <v>2</v>
      </c>
      <c r="E55" s="676"/>
      <c r="F55" s="903"/>
      <c r="G55" s="967">
        <v>3</v>
      </c>
      <c r="H55" s="968">
        <f>G55*30</f>
        <v>90</v>
      </c>
      <c r="I55" s="954">
        <v>4</v>
      </c>
      <c r="J55" s="954" t="s">
        <v>320</v>
      </c>
      <c r="K55" s="954"/>
      <c r="L55" s="954"/>
      <c r="M55" s="969">
        <f>H55-I55</f>
        <v>86</v>
      </c>
      <c r="N55" s="891"/>
      <c r="O55" s="892" t="s">
        <v>320</v>
      </c>
      <c r="P55" s="906"/>
      <c r="Q55" s="596"/>
      <c r="R55" s="596"/>
      <c r="S55" s="596"/>
      <c r="T55" s="596"/>
      <c r="U55" s="596"/>
      <c r="V55" s="596"/>
      <c r="W55" s="596"/>
      <c r="X55" s="596"/>
      <c r="Y55" s="596"/>
      <c r="Z55" s="596"/>
      <c r="AA55" s="596"/>
      <c r="AB55" s="596"/>
      <c r="AC55" s="596"/>
      <c r="AD55" s="596"/>
      <c r="AE55" s="596"/>
      <c r="AF55" s="596"/>
      <c r="AG55" s="596"/>
      <c r="AH55" s="596"/>
      <c r="AI55" s="596"/>
      <c r="AJ55" s="596"/>
      <c r="AK55" s="596"/>
      <c r="AL55" s="596"/>
      <c r="AM55" s="596"/>
      <c r="AN55" s="596"/>
      <c r="AO55" s="596"/>
      <c r="AP55" s="596"/>
      <c r="AQ55" s="596"/>
      <c r="AR55" s="596"/>
      <c r="AS55" s="596"/>
      <c r="AT55" s="567"/>
      <c r="AU55" s="567"/>
      <c r="AV55" s="567"/>
    </row>
    <row r="56" spans="1:67" s="6" customFormat="1" ht="38.25" customHeight="1" thickBot="1" x14ac:dyDescent="0.25">
      <c r="A56" s="922" t="s">
        <v>288</v>
      </c>
      <c r="B56" s="923" t="s">
        <v>250</v>
      </c>
      <c r="C56" s="693"/>
      <c r="D56" s="694">
        <v>1</v>
      </c>
      <c r="E56" s="694"/>
      <c r="F56" s="924"/>
      <c r="G56" s="971">
        <v>5.5</v>
      </c>
      <c r="H56" s="972">
        <f>G56*30</f>
        <v>165</v>
      </c>
      <c r="I56" s="973">
        <v>8</v>
      </c>
      <c r="J56" s="974" t="s">
        <v>321</v>
      </c>
      <c r="K56" s="974"/>
      <c r="L56" s="974"/>
      <c r="M56" s="975">
        <f t="shared" ref="M56:M63" si="14">H56-I56</f>
        <v>157</v>
      </c>
      <c r="N56" s="706" t="s">
        <v>321</v>
      </c>
      <c r="O56" s="925"/>
      <c r="P56" s="658"/>
      <c r="Q56" s="901"/>
      <c r="R56" s="619"/>
      <c r="S56" s="619"/>
      <c r="T56" s="619"/>
      <c r="U56" s="619"/>
      <c r="V56" s="901"/>
      <c r="W56" s="901"/>
      <c r="X56" s="901"/>
      <c r="Y56" s="901"/>
      <c r="Z56" s="901"/>
      <c r="AA56" s="901"/>
      <c r="AB56" s="901"/>
      <c r="AC56" s="901"/>
      <c r="AD56" s="901"/>
      <c r="AE56" s="901"/>
      <c r="AF56" s="901"/>
      <c r="AG56" s="901"/>
      <c r="AH56" s="901"/>
      <c r="AI56" s="901"/>
      <c r="AJ56" s="901"/>
      <c r="AK56" s="901"/>
      <c r="AL56" s="901"/>
      <c r="AM56" s="901"/>
      <c r="AN56" s="901"/>
      <c r="AO56" s="901"/>
      <c r="AP56" s="901"/>
      <c r="AQ56" s="901"/>
      <c r="AR56" s="901"/>
      <c r="AS56" s="901"/>
    </row>
    <row r="57" spans="1:67" s="6" customFormat="1" ht="33" customHeight="1" x14ac:dyDescent="0.2">
      <c r="A57" s="895" t="s">
        <v>262</v>
      </c>
      <c r="B57" s="926" t="s">
        <v>290</v>
      </c>
      <c r="C57" s="927"/>
      <c r="D57" s="928"/>
      <c r="E57" s="928"/>
      <c r="F57" s="929"/>
      <c r="G57" s="930">
        <v>6</v>
      </c>
      <c r="H57" s="931">
        <f t="shared" ref="H57:H63" si="15">G57*30</f>
        <v>180</v>
      </c>
      <c r="I57" s="932">
        <f t="shared" ref="I57" si="16">J57+K57+L57</f>
        <v>90</v>
      </c>
      <c r="J57" s="933">
        <v>45</v>
      </c>
      <c r="K57" s="934"/>
      <c r="L57" s="934">
        <v>45</v>
      </c>
      <c r="M57" s="935">
        <f t="shared" si="14"/>
        <v>90</v>
      </c>
      <c r="N57" s="936"/>
      <c r="O57" s="937"/>
      <c r="P57" s="799"/>
      <c r="Q57" s="611"/>
      <c r="R57" s="643" t="s">
        <v>64</v>
      </c>
      <c r="S57" s="611"/>
      <c r="T57" s="611"/>
      <c r="U57" s="611"/>
      <c r="V57" s="611"/>
      <c r="W57" s="611"/>
      <c r="X57" s="611"/>
      <c r="Y57" s="611"/>
      <c r="Z57" s="611"/>
      <c r="AA57" s="611"/>
      <c r="AB57" s="611"/>
      <c r="AC57" s="611"/>
      <c r="AD57" s="611"/>
      <c r="AE57" s="611"/>
      <c r="AF57" s="611"/>
      <c r="AG57" s="611"/>
      <c r="AH57" s="611"/>
      <c r="AI57" s="611"/>
      <c r="AJ57" s="611"/>
      <c r="AK57" s="611"/>
      <c r="AL57" s="611"/>
      <c r="AM57" s="611"/>
      <c r="AN57" s="611"/>
      <c r="AO57" s="611"/>
      <c r="AP57" s="611"/>
      <c r="AQ57" s="611"/>
      <c r="AR57" s="611"/>
      <c r="AS57" s="611"/>
    </row>
    <row r="58" spans="1:67" s="6" customFormat="1" ht="33" customHeight="1" x14ac:dyDescent="0.2">
      <c r="A58" s="786" t="s">
        <v>312</v>
      </c>
      <c r="B58" s="806" t="s">
        <v>290</v>
      </c>
      <c r="C58" s="788"/>
      <c r="D58" s="789">
        <v>2</v>
      </c>
      <c r="E58" s="789"/>
      <c r="F58" s="790"/>
      <c r="G58" s="791">
        <v>5</v>
      </c>
      <c r="H58" s="788">
        <f t="shared" si="15"/>
        <v>150</v>
      </c>
      <c r="I58" s="792">
        <v>8</v>
      </c>
      <c r="J58" s="793" t="s">
        <v>320</v>
      </c>
      <c r="K58" s="789"/>
      <c r="L58" s="789" t="s">
        <v>320</v>
      </c>
      <c r="M58" s="794">
        <f t="shared" si="14"/>
        <v>142</v>
      </c>
      <c r="N58" s="795"/>
      <c r="O58" s="794" t="s">
        <v>321</v>
      </c>
      <c r="P58" s="614"/>
      <c r="Q58" s="596"/>
      <c r="R58" s="596" t="s">
        <v>36</v>
      </c>
      <c r="S58" s="596">
        <v>1</v>
      </c>
      <c r="T58" s="596">
        <v>1</v>
      </c>
      <c r="U58" s="596">
        <v>2</v>
      </c>
      <c r="V58" s="596"/>
      <c r="W58" s="596"/>
      <c r="X58" s="596"/>
      <c r="Y58" s="596"/>
      <c r="Z58" s="596"/>
      <c r="AA58" s="596"/>
      <c r="AB58" s="596"/>
      <c r="AC58" s="596"/>
      <c r="AD58" s="596"/>
      <c r="AE58" s="596"/>
      <c r="AF58" s="596"/>
      <c r="AG58" s="596"/>
      <c r="AH58" s="596"/>
      <c r="AI58" s="596"/>
      <c r="AJ58" s="596"/>
      <c r="AK58" s="596"/>
      <c r="AL58" s="596"/>
      <c r="AM58" s="596"/>
      <c r="AN58" s="596"/>
      <c r="AO58" s="596"/>
      <c r="AP58" s="596"/>
      <c r="AQ58" s="596"/>
      <c r="AR58" s="596"/>
      <c r="AS58" s="596"/>
    </row>
    <row r="59" spans="1:67" s="6" customFormat="1" ht="33.75" customHeight="1" x14ac:dyDescent="0.2">
      <c r="A59" s="786" t="s">
        <v>313</v>
      </c>
      <c r="B59" s="806" t="s">
        <v>291</v>
      </c>
      <c r="C59" s="788"/>
      <c r="D59" s="789"/>
      <c r="E59" s="789"/>
      <c r="F59" s="790">
        <v>2</v>
      </c>
      <c r="G59" s="791">
        <v>1</v>
      </c>
      <c r="H59" s="788">
        <f t="shared" si="15"/>
        <v>30</v>
      </c>
      <c r="I59" s="792">
        <v>4</v>
      </c>
      <c r="J59" s="793"/>
      <c r="K59" s="789"/>
      <c r="L59" s="789" t="s">
        <v>320</v>
      </c>
      <c r="M59" s="794">
        <f t="shared" si="14"/>
        <v>26</v>
      </c>
      <c r="N59" s="795"/>
      <c r="O59" s="794" t="s">
        <v>320</v>
      </c>
      <c r="P59" s="614"/>
      <c r="Q59" s="596"/>
      <c r="R59" s="596" t="s">
        <v>38</v>
      </c>
      <c r="S59" s="596">
        <v>1</v>
      </c>
      <c r="T59" s="596">
        <v>2</v>
      </c>
      <c r="U59" s="596">
        <v>2</v>
      </c>
      <c r="V59" s="596"/>
      <c r="W59" s="596"/>
      <c r="X59" s="596"/>
      <c r="Y59" s="596"/>
      <c r="Z59" s="596"/>
      <c r="AA59" s="596"/>
      <c r="AB59" s="596"/>
      <c r="AC59" s="596"/>
      <c r="AD59" s="596"/>
      <c r="AE59" s="596"/>
      <c r="AF59" s="596"/>
      <c r="AG59" s="596"/>
      <c r="AH59" s="596"/>
      <c r="AI59" s="596"/>
      <c r="AJ59" s="596"/>
      <c r="AK59" s="596"/>
      <c r="AL59" s="596"/>
      <c r="AM59" s="596"/>
      <c r="AN59" s="596"/>
      <c r="AO59" s="596"/>
      <c r="AP59" s="596"/>
      <c r="AQ59" s="596"/>
      <c r="AR59" s="596"/>
      <c r="AS59" s="596"/>
    </row>
    <row r="60" spans="1:67" s="6" customFormat="1" ht="18.75" customHeight="1" x14ac:dyDescent="0.2">
      <c r="A60" s="896" t="s">
        <v>263</v>
      </c>
      <c r="B60" s="807" t="s">
        <v>292</v>
      </c>
      <c r="C60" s="788"/>
      <c r="D60" s="789">
        <v>1</v>
      </c>
      <c r="E60" s="789"/>
      <c r="F60" s="790"/>
      <c r="G60" s="796">
        <v>6</v>
      </c>
      <c r="H60" s="797">
        <f t="shared" si="15"/>
        <v>180</v>
      </c>
      <c r="I60" s="798">
        <v>8</v>
      </c>
      <c r="J60" s="798" t="s">
        <v>321</v>
      </c>
      <c r="K60" s="798">
        <f>SUM(K61:K61)</f>
        <v>0</v>
      </c>
      <c r="L60" s="798"/>
      <c r="M60" s="802">
        <f t="shared" si="14"/>
        <v>172</v>
      </c>
      <c r="N60" s="795" t="s">
        <v>321</v>
      </c>
      <c r="O60" s="794"/>
      <c r="P60" s="614"/>
      <c r="Q60" s="596"/>
      <c r="R60" s="596"/>
      <c r="S60" s="596"/>
      <c r="T60" s="596"/>
      <c r="U60" s="596"/>
      <c r="V60" s="596"/>
      <c r="W60" s="596"/>
      <c r="X60" s="596"/>
      <c r="Y60" s="596"/>
      <c r="Z60" s="596"/>
      <c r="AA60" s="596"/>
      <c r="AB60" s="596"/>
      <c r="AC60" s="596"/>
      <c r="AD60" s="596"/>
      <c r="AE60" s="596"/>
      <c r="AF60" s="596"/>
      <c r="AG60" s="596"/>
      <c r="AH60" s="596"/>
      <c r="AI60" s="596"/>
      <c r="AJ60" s="596"/>
      <c r="AK60" s="596"/>
      <c r="AL60" s="596"/>
      <c r="AM60" s="596"/>
      <c r="AN60" s="596"/>
      <c r="AO60" s="596"/>
      <c r="AP60" s="596"/>
      <c r="AQ60" s="596"/>
      <c r="AR60" s="596"/>
      <c r="AS60" s="596"/>
    </row>
    <row r="61" spans="1:67" s="6" customFormat="1" ht="20.25" customHeight="1" x14ac:dyDescent="0.2">
      <c r="A61" s="786" t="s">
        <v>264</v>
      </c>
      <c r="B61" s="821" t="s">
        <v>294</v>
      </c>
      <c r="C61" s="808"/>
      <c r="D61" s="809">
        <v>1</v>
      </c>
      <c r="E61" s="809"/>
      <c r="F61" s="810"/>
      <c r="G61" s="824">
        <v>4</v>
      </c>
      <c r="H61" s="823">
        <f t="shared" si="15"/>
        <v>120</v>
      </c>
      <c r="I61" s="825">
        <v>8</v>
      </c>
      <c r="J61" s="800" t="s">
        <v>320</v>
      </c>
      <c r="K61" s="801"/>
      <c r="L61" s="801" t="s">
        <v>320</v>
      </c>
      <c r="M61" s="826">
        <f t="shared" si="14"/>
        <v>112</v>
      </c>
      <c r="N61" s="811" t="s">
        <v>321</v>
      </c>
      <c r="O61" s="616"/>
      <c r="P61" s="817"/>
      <c r="Q61" s="596"/>
      <c r="R61" s="596"/>
      <c r="S61" s="596"/>
      <c r="T61" s="596"/>
      <c r="U61" s="596"/>
      <c r="V61" s="596"/>
      <c r="W61" s="596"/>
      <c r="X61" s="596"/>
      <c r="Y61" s="596"/>
      <c r="Z61" s="596"/>
      <c r="AA61" s="596"/>
      <c r="AB61" s="596"/>
      <c r="AC61" s="596"/>
      <c r="AD61" s="596"/>
      <c r="AE61" s="596"/>
      <c r="AF61" s="596"/>
      <c r="AG61" s="596"/>
      <c r="AH61" s="596"/>
      <c r="AI61" s="596"/>
      <c r="AJ61" s="596"/>
      <c r="AK61" s="596"/>
      <c r="AL61" s="596"/>
      <c r="AM61" s="596"/>
      <c r="AN61" s="596"/>
      <c r="AO61" s="596"/>
      <c r="AP61" s="596"/>
      <c r="AQ61" s="596"/>
      <c r="AR61" s="596"/>
      <c r="AS61" s="596"/>
    </row>
    <row r="62" spans="1:67" s="6" customFormat="1" ht="18.75" customHeight="1" x14ac:dyDescent="0.2">
      <c r="A62" s="786" t="s">
        <v>265</v>
      </c>
      <c r="B62" s="822" t="s">
        <v>295</v>
      </c>
      <c r="C62" s="812"/>
      <c r="D62" s="813" t="s">
        <v>315</v>
      </c>
      <c r="E62" s="813"/>
      <c r="F62" s="814"/>
      <c r="G62" s="827">
        <v>3</v>
      </c>
      <c r="H62" s="823">
        <f t="shared" si="15"/>
        <v>90</v>
      </c>
      <c r="I62" s="828">
        <v>4</v>
      </c>
      <c r="J62" s="829" t="s">
        <v>320</v>
      </c>
      <c r="K62" s="829"/>
      <c r="L62" s="829"/>
      <c r="M62" s="830">
        <f t="shared" si="14"/>
        <v>86</v>
      </c>
      <c r="N62" s="815"/>
      <c r="O62" s="816" t="s">
        <v>320</v>
      </c>
      <c r="P62" s="817"/>
      <c r="Q62" s="596"/>
      <c r="R62" s="596"/>
      <c r="S62" s="596"/>
      <c r="T62" s="596"/>
      <c r="U62" s="596"/>
      <c r="V62" s="596"/>
      <c r="W62" s="596"/>
      <c r="X62" s="596"/>
      <c r="Y62" s="596"/>
      <c r="Z62" s="596"/>
      <c r="AA62" s="596"/>
      <c r="AB62" s="596"/>
      <c r="AC62" s="596"/>
      <c r="AD62" s="596"/>
      <c r="AE62" s="596"/>
      <c r="AF62" s="596"/>
      <c r="AG62" s="596"/>
      <c r="AH62" s="596"/>
      <c r="AI62" s="596"/>
      <c r="AJ62" s="596"/>
      <c r="AK62" s="596"/>
      <c r="AL62" s="596"/>
      <c r="AM62" s="596"/>
      <c r="AN62" s="596"/>
      <c r="AO62" s="596"/>
      <c r="AP62" s="596"/>
      <c r="AQ62" s="596"/>
      <c r="AR62" s="596"/>
      <c r="AS62" s="596"/>
    </row>
    <row r="63" spans="1:67" s="6" customFormat="1" ht="20.25" customHeight="1" thickBot="1" x14ac:dyDescent="0.25">
      <c r="A63" s="897" t="s">
        <v>289</v>
      </c>
      <c r="B63" s="938" t="s">
        <v>296</v>
      </c>
      <c r="C63" s="939"/>
      <c r="D63" s="940">
        <v>1</v>
      </c>
      <c r="E63" s="940"/>
      <c r="F63" s="941"/>
      <c r="G63" s="942">
        <v>5.5</v>
      </c>
      <c r="H63" s="943">
        <f t="shared" si="15"/>
        <v>165</v>
      </c>
      <c r="I63" s="944">
        <v>8</v>
      </c>
      <c r="J63" s="945" t="s">
        <v>320</v>
      </c>
      <c r="K63" s="946" t="s">
        <v>320</v>
      </c>
      <c r="L63" s="946"/>
      <c r="M63" s="947">
        <f t="shared" si="14"/>
        <v>157</v>
      </c>
      <c r="N63" s="948" t="s">
        <v>321</v>
      </c>
      <c r="O63" s="949"/>
      <c r="P63" s="956"/>
      <c r="Q63" s="619"/>
      <c r="R63" s="619"/>
      <c r="S63" s="619"/>
      <c r="T63" s="619"/>
      <c r="U63" s="619"/>
      <c r="V63" s="619"/>
      <c r="W63" s="619"/>
      <c r="X63" s="619"/>
      <c r="Y63" s="619"/>
      <c r="Z63" s="619"/>
      <c r="AA63" s="619"/>
      <c r="AB63" s="619"/>
      <c r="AC63" s="619"/>
      <c r="AD63" s="619"/>
      <c r="AE63" s="619"/>
      <c r="AF63" s="619"/>
      <c r="AG63" s="619"/>
      <c r="AH63" s="619"/>
      <c r="AI63" s="619"/>
      <c r="AJ63" s="619"/>
      <c r="AK63" s="619"/>
      <c r="AL63" s="619"/>
      <c r="AM63" s="619"/>
      <c r="AN63" s="619"/>
      <c r="AO63" s="619"/>
      <c r="AP63" s="619"/>
      <c r="AQ63" s="619"/>
      <c r="AR63" s="619"/>
      <c r="AS63" s="619"/>
    </row>
    <row r="64" spans="1:67" s="6" customFormat="1" ht="18" customHeight="1" thickBot="1" x14ac:dyDescent="0.25">
      <c r="A64" s="1294" t="s">
        <v>241</v>
      </c>
      <c r="B64" s="1295"/>
      <c r="C64" s="1294"/>
      <c r="D64" s="1308"/>
      <c r="E64" s="1308"/>
      <c r="F64" s="1295"/>
      <c r="G64" s="572">
        <f t="shared" ref="G64:M64" si="17">G46+G47+G48+G49+G44+G45</f>
        <v>24.5</v>
      </c>
      <c r="H64" s="959">
        <f t="shared" si="17"/>
        <v>735</v>
      </c>
      <c r="I64" s="959">
        <f t="shared" si="17"/>
        <v>40</v>
      </c>
      <c r="J64" s="959">
        <v>32</v>
      </c>
      <c r="K64" s="959">
        <v>4</v>
      </c>
      <c r="L64" s="959">
        <v>4</v>
      </c>
      <c r="M64" s="959">
        <f t="shared" si="17"/>
        <v>695</v>
      </c>
      <c r="N64" s="572" t="s">
        <v>323</v>
      </c>
      <c r="O64" s="572" t="s">
        <v>322</v>
      </c>
      <c r="P64" s="571"/>
      <c r="Q64" s="958" t="e">
        <f>SUM(#REF!)+SUM(#REF!)</f>
        <v>#REF!</v>
      </c>
      <c r="R64" s="957" t="e">
        <f>SUM(#REF!)+SUM(#REF!)</f>
        <v>#REF!</v>
      </c>
      <c r="S64" s="957" t="e">
        <f>SUM(#REF!)+SUM(#REF!)</f>
        <v>#REF!</v>
      </c>
      <c r="T64" s="957" t="e">
        <f>SUM(#REF!)+SUM(#REF!)</f>
        <v>#REF!</v>
      </c>
      <c r="U64" s="957" t="e">
        <f>SUM(#REF!)+SUM(#REF!)</f>
        <v>#REF!</v>
      </c>
      <c r="V64" s="957" t="e">
        <f>SUM(#REF!)+SUM(#REF!)</f>
        <v>#REF!</v>
      </c>
      <c r="W64" s="957" t="e">
        <f>SUM(#REF!)+SUM(#REF!)</f>
        <v>#REF!</v>
      </c>
      <c r="X64" s="957" t="e">
        <f>SUM(#REF!)+SUM(#REF!)</f>
        <v>#REF!</v>
      </c>
      <c r="Y64" s="957" t="e">
        <f>SUM(#REF!)+SUM(#REF!)</f>
        <v>#REF!</v>
      </c>
      <c r="Z64" s="957" t="e">
        <f>SUM(#REF!)+SUM(#REF!)</f>
        <v>#REF!</v>
      </c>
      <c r="AA64" s="957" t="e">
        <f>SUM(#REF!)+SUM(#REF!)</f>
        <v>#REF!</v>
      </c>
      <c r="AB64" s="957" t="e">
        <f>SUM(#REF!)+SUM(#REF!)</f>
        <v>#REF!</v>
      </c>
      <c r="AC64" s="957" t="e">
        <f>SUM(#REF!)+SUM(#REF!)</f>
        <v>#REF!</v>
      </c>
      <c r="AD64" s="957" t="e">
        <f>SUM(#REF!)+SUM(#REF!)</f>
        <v>#REF!</v>
      </c>
      <c r="AE64" s="957" t="e">
        <f>SUM(#REF!)+SUM(#REF!)</f>
        <v>#REF!</v>
      </c>
      <c r="AF64" s="957" t="e">
        <f>SUM(#REF!)+SUM(#REF!)</f>
        <v>#REF!</v>
      </c>
      <c r="AG64" s="957" t="e">
        <f>SUM(#REF!)+SUM(#REF!)</f>
        <v>#REF!</v>
      </c>
      <c r="AH64" s="957" t="e">
        <f>SUM(#REF!)+SUM(#REF!)</f>
        <v>#REF!</v>
      </c>
      <c r="AI64" s="957" t="e">
        <f>SUM(#REF!)+SUM(#REF!)</f>
        <v>#REF!</v>
      </c>
      <c r="AJ64" s="957" t="e">
        <f>SUM(#REF!)+SUM(#REF!)</f>
        <v>#REF!</v>
      </c>
      <c r="AK64" s="957" t="e">
        <f>SUM(#REF!)+SUM(#REF!)</f>
        <v>#REF!</v>
      </c>
      <c r="AL64" s="957" t="e">
        <f>SUM(#REF!)+SUM(#REF!)</f>
        <v>#REF!</v>
      </c>
      <c r="AM64" s="957" t="e">
        <f>SUM(#REF!)+SUM(#REF!)</f>
        <v>#REF!</v>
      </c>
      <c r="AN64" s="957" t="e">
        <f>SUM(#REF!)+SUM(#REF!)</f>
        <v>#REF!</v>
      </c>
      <c r="AO64" s="957" t="e">
        <f>SUM(#REF!)+SUM(#REF!)</f>
        <v>#REF!</v>
      </c>
      <c r="AP64" s="957" t="e">
        <f>SUM(#REF!)+SUM(#REF!)</f>
        <v>#REF!</v>
      </c>
      <c r="AQ64" s="957" t="e">
        <f>SUM(#REF!)+SUM(#REF!)</f>
        <v>#REF!</v>
      </c>
      <c r="AR64" s="957" t="e">
        <f>SUM(#REF!)+SUM(#REF!)</f>
        <v>#REF!</v>
      </c>
      <c r="AS64" s="957" t="e">
        <f>SUM(#REF!)+SUM(#REF!)</f>
        <v>#REF!</v>
      </c>
    </row>
    <row r="65" spans="1:45" s="461" customFormat="1" ht="21.75" customHeight="1" thickBot="1" x14ac:dyDescent="0.25">
      <c r="A65" s="1290" t="s">
        <v>259</v>
      </c>
      <c r="B65" s="1291"/>
      <c r="C65" s="1310"/>
      <c r="D65" s="1311"/>
      <c r="E65" s="1311"/>
      <c r="F65" s="1312"/>
      <c r="G65" s="571">
        <f t="shared" ref="G65:M65" si="18">G64+G40</f>
        <v>28.5</v>
      </c>
      <c r="H65" s="960">
        <f t="shared" si="18"/>
        <v>855</v>
      </c>
      <c r="I65" s="960">
        <f t="shared" si="18"/>
        <v>48</v>
      </c>
      <c r="J65" s="960">
        <f t="shared" si="18"/>
        <v>40</v>
      </c>
      <c r="K65" s="960">
        <f t="shared" si="18"/>
        <v>4</v>
      </c>
      <c r="L65" s="960">
        <f t="shared" si="18"/>
        <v>4</v>
      </c>
      <c r="M65" s="960">
        <f t="shared" si="18"/>
        <v>807</v>
      </c>
      <c r="N65" s="571" t="s">
        <v>323</v>
      </c>
      <c r="O65" s="572" t="s">
        <v>323</v>
      </c>
      <c r="P65" s="571"/>
      <c r="Q65" s="665" t="e">
        <f>SUM(#REF!)+SUM(#REF!)</f>
        <v>#REF!</v>
      </c>
      <c r="R65" s="624" t="e">
        <f>SUM(#REF!)+SUM(#REF!)</f>
        <v>#REF!</v>
      </c>
      <c r="S65" s="624" t="e">
        <f>SUM(#REF!)+SUM(#REF!)</f>
        <v>#REF!</v>
      </c>
      <c r="T65" s="624" t="e">
        <f>SUM(#REF!)+SUM(#REF!)</f>
        <v>#REF!</v>
      </c>
      <c r="U65" s="624" t="e">
        <f>SUM(#REF!)+SUM(#REF!)</f>
        <v>#REF!</v>
      </c>
      <c r="V65" s="624" t="e">
        <f>SUM(#REF!)+SUM(#REF!)</f>
        <v>#REF!</v>
      </c>
      <c r="W65" s="624" t="e">
        <f>SUM(#REF!)+SUM(#REF!)</f>
        <v>#REF!</v>
      </c>
      <c r="X65" s="624" t="e">
        <f>SUM(#REF!)+SUM(#REF!)</f>
        <v>#REF!</v>
      </c>
      <c r="Y65" s="624" t="e">
        <f>SUM(#REF!)+SUM(#REF!)</f>
        <v>#REF!</v>
      </c>
      <c r="Z65" s="624" t="e">
        <f>SUM(#REF!)+SUM(#REF!)</f>
        <v>#REF!</v>
      </c>
      <c r="AA65" s="624" t="e">
        <f>SUM(#REF!)+SUM(#REF!)</f>
        <v>#REF!</v>
      </c>
      <c r="AB65" s="624" t="e">
        <f>SUM(#REF!)+SUM(#REF!)</f>
        <v>#REF!</v>
      </c>
      <c r="AC65" s="624" t="e">
        <f>SUM(#REF!)+SUM(#REF!)</f>
        <v>#REF!</v>
      </c>
      <c r="AD65" s="624" t="e">
        <f>SUM(#REF!)+SUM(#REF!)</f>
        <v>#REF!</v>
      </c>
      <c r="AE65" s="624" t="e">
        <f>SUM(#REF!)+SUM(#REF!)</f>
        <v>#REF!</v>
      </c>
      <c r="AF65" s="624" t="e">
        <f>SUM(#REF!)+SUM(#REF!)</f>
        <v>#REF!</v>
      </c>
      <c r="AG65" s="624" t="e">
        <f>SUM(#REF!)+SUM(#REF!)</f>
        <v>#REF!</v>
      </c>
      <c r="AH65" s="624" t="e">
        <f>SUM(#REF!)+SUM(#REF!)</f>
        <v>#REF!</v>
      </c>
      <c r="AI65" s="624" t="e">
        <f>SUM(#REF!)+SUM(#REF!)</f>
        <v>#REF!</v>
      </c>
      <c r="AJ65" s="624" t="e">
        <f>SUM(#REF!)+SUM(#REF!)</f>
        <v>#REF!</v>
      </c>
      <c r="AK65" s="624" t="e">
        <f>SUM(#REF!)+SUM(#REF!)</f>
        <v>#REF!</v>
      </c>
      <c r="AL65" s="624" t="e">
        <f>SUM(#REF!)+SUM(#REF!)</f>
        <v>#REF!</v>
      </c>
      <c r="AM65" s="624" t="e">
        <f>SUM(#REF!)+SUM(#REF!)</f>
        <v>#REF!</v>
      </c>
      <c r="AN65" s="624" t="e">
        <f>SUM(#REF!)+SUM(#REF!)</f>
        <v>#REF!</v>
      </c>
      <c r="AO65" s="624" t="e">
        <f>SUM(#REF!)+SUM(#REF!)</f>
        <v>#REF!</v>
      </c>
      <c r="AP65" s="624" t="e">
        <f>SUM(#REF!)+SUM(#REF!)</f>
        <v>#REF!</v>
      </c>
      <c r="AQ65" s="624" t="e">
        <f>SUM(#REF!)+SUM(#REF!)</f>
        <v>#REF!</v>
      </c>
      <c r="AR65" s="624" t="e">
        <f>SUM(#REF!)+SUM(#REF!)</f>
        <v>#REF!</v>
      </c>
      <c r="AS65" s="624" t="e">
        <f>SUM(#REF!)+SUM(#REF!)</f>
        <v>#REF!</v>
      </c>
    </row>
    <row r="66" spans="1:45" s="6" customFormat="1" ht="16.5" customHeight="1" thickBot="1" x14ac:dyDescent="0.25">
      <c r="A66" s="1294"/>
      <c r="B66" s="1308"/>
      <c r="C66" s="1308"/>
      <c r="D66" s="1308"/>
      <c r="E66" s="1308"/>
      <c r="F66" s="1308"/>
      <c r="G66" s="1308"/>
      <c r="H66" s="1308"/>
      <c r="I66" s="1308"/>
      <c r="J66" s="1308"/>
      <c r="K66" s="1308"/>
      <c r="L66" s="1308"/>
      <c r="M66" s="1308"/>
      <c r="N66" s="1308"/>
      <c r="O66" s="1308"/>
      <c r="P66" s="1309"/>
      <c r="Q66" s="1309"/>
      <c r="R66" s="1309"/>
      <c r="S66" s="1309"/>
      <c r="T66" s="1309"/>
      <c r="U66" s="1309"/>
      <c r="V66" s="1309"/>
      <c r="W66" s="1309"/>
      <c r="X66" s="1309"/>
      <c r="Y66" s="1309"/>
      <c r="Z66" s="1309"/>
      <c r="AA66" s="1309"/>
      <c r="AB66" s="1309"/>
      <c r="AC66" s="1309"/>
      <c r="AD66" s="1309"/>
      <c r="AE66" s="1309"/>
      <c r="AF66" s="1309"/>
      <c r="AG66" s="1309"/>
      <c r="AH66" s="1309"/>
      <c r="AI66" s="1309"/>
      <c r="AJ66" s="1309"/>
      <c r="AK66" s="1309"/>
      <c r="AL66" s="1309"/>
      <c r="AM66" s="1309"/>
      <c r="AN66" s="1309"/>
      <c r="AO66" s="1309"/>
      <c r="AP66" s="1309"/>
      <c r="AQ66" s="1309"/>
      <c r="AR66" s="1309"/>
      <c r="AS66" s="1309"/>
    </row>
    <row r="67" spans="1:45" s="6" customFormat="1" ht="16.5" customHeight="1" thickBot="1" x14ac:dyDescent="0.25">
      <c r="A67" s="1313" t="s">
        <v>141</v>
      </c>
      <c r="B67" s="1314"/>
      <c r="C67" s="1314"/>
      <c r="D67" s="1314"/>
      <c r="E67" s="1314"/>
      <c r="F67" s="1315"/>
      <c r="G67" s="568">
        <f t="shared" ref="G67:M67" si="19">G32+G65</f>
        <v>90</v>
      </c>
      <c r="H67" s="961">
        <f t="shared" si="19"/>
        <v>2700</v>
      </c>
      <c r="I67" s="961">
        <f t="shared" si="19"/>
        <v>92</v>
      </c>
      <c r="J67" s="961">
        <f t="shared" si="19"/>
        <v>72</v>
      </c>
      <c r="K67" s="961">
        <f t="shared" si="19"/>
        <v>4</v>
      </c>
      <c r="L67" s="961">
        <f t="shared" si="19"/>
        <v>16</v>
      </c>
      <c r="M67" s="961">
        <f t="shared" si="19"/>
        <v>2496</v>
      </c>
      <c r="N67" s="568" t="s">
        <v>326</v>
      </c>
      <c r="O67" s="568" t="s">
        <v>326</v>
      </c>
      <c r="P67" s="568"/>
      <c r="Q67" s="568" t="e">
        <f>Q32+#REF!+#REF!+Q64</f>
        <v>#REF!</v>
      </c>
      <c r="R67" s="568" t="e">
        <f>R32+#REF!+#REF!+R64</f>
        <v>#REF!</v>
      </c>
      <c r="S67" s="568" t="e">
        <f>S32+#REF!+#REF!+S64</f>
        <v>#REF!</v>
      </c>
      <c r="T67" s="568" t="e">
        <f>T32+#REF!+#REF!+T64</f>
        <v>#REF!</v>
      </c>
      <c r="U67" s="568" t="e">
        <f>U32+#REF!+#REF!+U64</f>
        <v>#REF!</v>
      </c>
      <c r="V67" s="568" t="e">
        <f>V32+#REF!+#REF!+V64</f>
        <v>#REF!</v>
      </c>
      <c r="W67" s="568" t="e">
        <f>W32+#REF!+#REF!+W64</f>
        <v>#REF!</v>
      </c>
      <c r="X67" s="568" t="e">
        <f>X32+#REF!+#REF!+X64</f>
        <v>#REF!</v>
      </c>
      <c r="Y67" s="568" t="e">
        <f>Y32+#REF!+#REF!+Y64</f>
        <v>#REF!</v>
      </c>
      <c r="Z67" s="568" t="e">
        <f>Z32+#REF!+#REF!+Z64</f>
        <v>#REF!</v>
      </c>
      <c r="AA67" s="568" t="e">
        <f>AA32+#REF!+#REF!+AA64</f>
        <v>#REF!</v>
      </c>
      <c r="AB67" s="568" t="e">
        <f>AB32+#REF!+#REF!+AB64</f>
        <v>#REF!</v>
      </c>
      <c r="AC67" s="568" t="e">
        <f>AC32+#REF!+#REF!+AC64</f>
        <v>#REF!</v>
      </c>
      <c r="AD67" s="568" t="e">
        <f>AD32+#REF!+#REF!+AD64</f>
        <v>#REF!</v>
      </c>
      <c r="AE67" s="568" t="e">
        <f>AE32+#REF!+#REF!+AE64</f>
        <v>#REF!</v>
      </c>
      <c r="AF67" s="568" t="e">
        <f>AF32+#REF!+#REF!+AF64</f>
        <v>#REF!</v>
      </c>
      <c r="AG67" s="568" t="e">
        <f>AG32+#REF!+#REF!+AG64</f>
        <v>#REF!</v>
      </c>
      <c r="AH67" s="568" t="e">
        <f>AH32+#REF!+#REF!+AH64</f>
        <v>#REF!</v>
      </c>
      <c r="AI67" s="568" t="e">
        <f>AI32+#REF!+#REF!+AI64</f>
        <v>#REF!</v>
      </c>
      <c r="AJ67" s="568" t="e">
        <f>AJ32+#REF!+#REF!+AJ64</f>
        <v>#REF!</v>
      </c>
      <c r="AK67" s="568" t="e">
        <f>AK32+#REF!+#REF!+AK64</f>
        <v>#REF!</v>
      </c>
      <c r="AL67" s="568" t="e">
        <f>AL32+#REF!+#REF!+AL64</f>
        <v>#REF!</v>
      </c>
      <c r="AM67" s="568" t="e">
        <f>AM32+#REF!+#REF!+AM64</f>
        <v>#REF!</v>
      </c>
      <c r="AN67" s="568" t="e">
        <f>AN32+#REF!+#REF!+AN64</f>
        <v>#REF!</v>
      </c>
      <c r="AO67" s="568" t="e">
        <f>AO32+#REF!+#REF!+AO64</f>
        <v>#REF!</v>
      </c>
      <c r="AP67" s="568" t="e">
        <f>AP32+#REF!+#REF!+AP64</f>
        <v>#REF!</v>
      </c>
      <c r="AQ67" s="568" t="e">
        <f>AQ32+#REF!+#REF!+AQ64</f>
        <v>#REF!</v>
      </c>
      <c r="AR67" s="568" t="e">
        <f>AR32+#REF!+#REF!+AR64</f>
        <v>#REF!</v>
      </c>
      <c r="AS67" s="568" t="e">
        <f>AS32+#REF!+#REF!+AS64</f>
        <v>#REF!</v>
      </c>
    </row>
    <row r="68" spans="1:45" s="6" customFormat="1" ht="15.75" customHeight="1" thickBot="1" x14ac:dyDescent="0.25">
      <c r="A68" s="1281" t="s">
        <v>143</v>
      </c>
      <c r="B68" s="1282"/>
      <c r="C68" s="1282"/>
      <c r="D68" s="1282"/>
      <c r="E68" s="1282"/>
      <c r="F68" s="1282"/>
      <c r="G68" s="1282"/>
      <c r="H68" s="1282"/>
      <c r="I68" s="1282"/>
      <c r="J68" s="1282"/>
      <c r="K68" s="1282"/>
      <c r="L68" s="1282"/>
      <c r="M68" s="1283"/>
      <c r="N68" s="625">
        <v>3</v>
      </c>
      <c r="O68" s="627">
        <v>2</v>
      </c>
      <c r="P68" s="627"/>
      <c r="X68" s="7"/>
      <c r="Y68" s="7"/>
    </row>
    <row r="69" spans="1:45" s="6" customFormat="1" ht="17.25" customHeight="1" thickBot="1" x14ac:dyDescent="0.25">
      <c r="A69" s="1281" t="s">
        <v>145</v>
      </c>
      <c r="B69" s="1282"/>
      <c r="C69" s="1282"/>
      <c r="D69" s="1282"/>
      <c r="E69" s="1282"/>
      <c r="F69" s="1282"/>
      <c r="G69" s="1282"/>
      <c r="H69" s="1282"/>
      <c r="I69" s="1282"/>
      <c r="J69" s="1282"/>
      <c r="K69" s="1282"/>
      <c r="L69" s="1282"/>
      <c r="M69" s="1283"/>
      <c r="N69" s="626">
        <v>4</v>
      </c>
      <c r="O69" s="628">
        <v>6</v>
      </c>
      <c r="P69" s="626">
        <v>1</v>
      </c>
      <c r="Q69" s="608" t="e">
        <f>COUNTIF($D5:$D34,Q$6)+COUNTIF($D46:$D64,Q$6)+COUNTIF(#REF!,Q$6)</f>
        <v>#REF!</v>
      </c>
      <c r="R69" s="608" t="e">
        <f>COUNTIF($D5:$D34,R$6)+COUNTIF($D46:$D64,R$6)+COUNTIF(#REF!,R$6)</f>
        <v>#REF!</v>
      </c>
      <c r="S69" s="608" t="e">
        <f>COUNTIF($D5:$D34,S$6)+COUNTIF($D46:$D64,S$6)+COUNTIF(#REF!,S$6)</f>
        <v>#REF!</v>
      </c>
      <c r="T69" s="608" t="e">
        <f>COUNTIF($D5:$D34,T$6)+COUNTIF($D46:$D64,T$6)+COUNTIF(#REF!,T$6)</f>
        <v>#REF!</v>
      </c>
      <c r="U69" s="608" t="e">
        <f>COUNTIF($D5:$D34,U$6)+COUNTIF($D46:$D64,U$6)+COUNTIF(#REF!,U$6)</f>
        <v>#REF!</v>
      </c>
      <c r="V69" s="608" t="e">
        <f>COUNTIF($D5:$D34,V$6)+COUNTIF($D46:$D64,V$6)+COUNTIF(#REF!,V$6)</f>
        <v>#REF!</v>
      </c>
      <c r="W69" s="608" t="e">
        <f>COUNTIF($D5:$D34,W$6)+COUNTIF($D46:$D64,W$6)+COUNTIF(#REF!,W$6)</f>
        <v>#REF!</v>
      </c>
      <c r="X69" s="608" t="e">
        <f>COUNTIF($D5:$D34,X$6)+COUNTIF($D46:$D64,X$6)+COUNTIF(#REF!,X$6)</f>
        <v>#REF!</v>
      </c>
      <c r="Y69" s="608" t="e">
        <f>COUNTIF($D5:$D34,Y$6)+COUNTIF($D46:$D64,Y$6)+COUNTIF(#REF!,Y$6)</f>
        <v>#REF!</v>
      </c>
      <c r="Z69" s="608" t="e">
        <f>COUNTIF($D5:$D34,Z$6)+COUNTIF($D46:$D64,Z$6)+COUNTIF(#REF!,Z$6)</f>
        <v>#REF!</v>
      </c>
      <c r="AA69" s="608" t="e">
        <f>COUNTIF($D5:$D34,AA$6)+COUNTIF($D46:$D64,AA$6)+COUNTIF(#REF!,AA$6)</f>
        <v>#REF!</v>
      </c>
      <c r="AB69" s="608" t="e">
        <f>COUNTIF($D5:$D34,AB$6)+COUNTIF($D46:$D64,AB$6)+COUNTIF(#REF!,AB$6)</f>
        <v>#REF!</v>
      </c>
      <c r="AC69" s="608" t="e">
        <f>COUNTIF($D5:$D34,AC$6)+COUNTIF($D46:$D64,AC$6)+COUNTIF(#REF!,AC$6)</f>
        <v>#REF!</v>
      </c>
      <c r="AD69" s="608" t="e">
        <f>COUNTIF($D5:$D34,AD$6)+COUNTIF($D46:$D64,AD$6)+COUNTIF(#REF!,AD$6)</f>
        <v>#REF!</v>
      </c>
      <c r="AE69" s="608" t="e">
        <f>COUNTIF($D5:$D34,AE$6)+COUNTIF($D46:$D64,AE$6)+COUNTIF(#REF!,AE$6)</f>
        <v>#REF!</v>
      </c>
      <c r="AF69" s="608" t="e">
        <f>COUNTIF($D5:$D34,AF$6)+COUNTIF($D46:$D64,AF$6)+COUNTIF(#REF!,AF$6)</f>
        <v>#REF!</v>
      </c>
      <c r="AG69" s="608" t="e">
        <f>COUNTIF($D5:$D34,AG$6)+COUNTIF($D46:$D64,AG$6)+COUNTIF(#REF!,AG$6)</f>
        <v>#REF!</v>
      </c>
      <c r="AH69" s="608" t="e">
        <f>COUNTIF($D5:$D34,AH$6)+COUNTIF($D46:$D64,AH$6)+COUNTIF(#REF!,AH$6)</f>
        <v>#REF!</v>
      </c>
      <c r="AI69" s="608" t="e">
        <f>COUNTIF($D5:$D34,AI$6)+COUNTIF($D46:$D64,AI$6)+COUNTIF(#REF!,AI$6)</f>
        <v>#REF!</v>
      </c>
      <c r="AJ69" s="608" t="e">
        <f>COUNTIF($D5:$D34,AJ$6)+COUNTIF($D46:$D64,AJ$6)+COUNTIF(#REF!,AJ$6)</f>
        <v>#REF!</v>
      </c>
      <c r="AK69" s="608" t="e">
        <f>COUNTIF($D5:$D34,AK$6)+COUNTIF($D46:$D64,AK$6)+COUNTIF(#REF!,AK$6)</f>
        <v>#REF!</v>
      </c>
      <c r="AL69" s="608" t="e">
        <f>COUNTIF($D5:$D34,AL$6)+COUNTIF($D46:$D64,AL$6)+COUNTIF(#REF!,AL$6)</f>
        <v>#REF!</v>
      </c>
      <c r="AM69" s="608" t="e">
        <f>COUNTIF($D5:$D34,AM$6)+COUNTIF($D46:$D64,AM$6)+COUNTIF(#REF!,AM$6)</f>
        <v>#REF!</v>
      </c>
      <c r="AN69" s="608" t="e">
        <f>COUNTIF($D5:$D34,AN$6)+COUNTIF($D46:$D64,AN$6)+COUNTIF(#REF!,AN$6)</f>
        <v>#REF!</v>
      </c>
      <c r="AO69" s="608" t="e">
        <f>COUNTIF($D5:$D34,AO$6)+COUNTIF($D46:$D64,AO$6)+COUNTIF(#REF!,AO$6)</f>
        <v>#REF!</v>
      </c>
      <c r="AP69" s="608" t="e">
        <f>COUNTIF($D5:$D34,AP$6)+COUNTIF($D46:$D64,AP$6)+COUNTIF(#REF!,AP$6)</f>
        <v>#REF!</v>
      </c>
      <c r="AQ69" s="608" t="e">
        <f>COUNTIF($D5:$D34,AQ$6)+COUNTIF($D46:$D64,AQ$6)+COUNTIF(#REF!,AQ$6)</f>
        <v>#REF!</v>
      </c>
      <c r="AR69" s="608" t="e">
        <f>COUNTIF($D5:$D34,AR$6)+COUNTIF($D46:$D64,AR$6)+COUNTIF(#REF!,AR$6)</f>
        <v>#REF!</v>
      </c>
      <c r="AS69" s="608" t="e">
        <f>COUNTIF($D5:$D34,AS$6)+COUNTIF($D46:$D64,AS$6)+COUNTIF(#REF!,AS$6)</f>
        <v>#REF!</v>
      </c>
    </row>
    <row r="70" spans="1:45" s="6" customFormat="1" ht="18" customHeight="1" thickBot="1" x14ac:dyDescent="0.25">
      <c r="A70" s="1284" t="s">
        <v>148</v>
      </c>
      <c r="B70" s="1285"/>
      <c r="C70" s="1285"/>
      <c r="D70" s="1285"/>
      <c r="E70" s="1285"/>
      <c r="F70" s="1285"/>
      <c r="G70" s="1285"/>
      <c r="H70" s="1285"/>
      <c r="I70" s="1285"/>
      <c r="J70" s="1285"/>
      <c r="K70" s="1285"/>
      <c r="L70" s="1285"/>
      <c r="M70" s="1286"/>
      <c r="N70" s="1027"/>
      <c r="O70" s="1027">
        <v>1</v>
      </c>
      <c r="P70" s="1027"/>
      <c r="Q70" s="608" t="e">
        <f>COUNTIF($E5:$E34,Q$6)+COUNTIF($E46:$E64,Q$6)+COUNTIF(#REF!,Q$6)</f>
        <v>#REF!</v>
      </c>
      <c r="R70" s="608" t="e">
        <f>COUNTIF($E5:$E34,R$6)+COUNTIF($E46:$E64,R$6)+COUNTIF(#REF!,R$6)</f>
        <v>#REF!</v>
      </c>
      <c r="S70" s="608" t="e">
        <f>COUNTIF($E5:$E34,S$6)+COUNTIF($E46:$E64,S$6)+COUNTIF(#REF!,S$6)</f>
        <v>#REF!</v>
      </c>
      <c r="T70" s="608" t="e">
        <f>COUNTIF($E5:$E34,T$6)+COUNTIF($E46:$E64,T$6)+COUNTIF(#REF!,T$6)</f>
        <v>#REF!</v>
      </c>
      <c r="U70" s="608" t="e">
        <f>COUNTIF($E5:$E34,U$6)+COUNTIF($E46:$E64,U$6)+COUNTIF(#REF!,U$6)</f>
        <v>#REF!</v>
      </c>
      <c r="V70" s="608" t="e">
        <f>COUNTIF($E5:$E34,V$6)+COUNTIF($E46:$E64,V$6)+COUNTIF(#REF!,V$6)</f>
        <v>#REF!</v>
      </c>
      <c r="W70" s="608" t="e">
        <f>COUNTIF($E5:$E34,W$6)+COUNTIF($E46:$E64,W$6)+COUNTIF(#REF!,W$6)</f>
        <v>#REF!</v>
      </c>
      <c r="X70" s="608" t="e">
        <f>COUNTIF($E5:$E34,X$6)+COUNTIF($E46:$E64,X$6)+COUNTIF(#REF!,X$6)</f>
        <v>#REF!</v>
      </c>
      <c r="Y70" s="608" t="e">
        <f>COUNTIF($E5:$E34,Y$6)+COUNTIF($E46:$E64,Y$6)+COUNTIF(#REF!,Y$6)</f>
        <v>#REF!</v>
      </c>
      <c r="Z70" s="608" t="e">
        <f>COUNTIF($E5:$E34,Z$6)+COUNTIF($E46:$E64,Z$6)+COUNTIF(#REF!,Z$6)</f>
        <v>#REF!</v>
      </c>
      <c r="AA70" s="608" t="e">
        <f>COUNTIF($E5:$E34,AA$6)+COUNTIF($E46:$E64,AA$6)+COUNTIF(#REF!,AA$6)</f>
        <v>#REF!</v>
      </c>
      <c r="AB70" s="608" t="e">
        <f>COUNTIF($E5:$E34,AB$6)+COUNTIF($E46:$E64,AB$6)+COUNTIF(#REF!,AB$6)</f>
        <v>#REF!</v>
      </c>
      <c r="AC70" s="608" t="e">
        <f>COUNTIF($E5:$E34,AC$6)+COUNTIF($E46:$E64,AC$6)+COUNTIF(#REF!,AC$6)</f>
        <v>#REF!</v>
      </c>
      <c r="AD70" s="608" t="e">
        <f>COUNTIF($E5:$E34,AD$6)+COUNTIF($E46:$E64,AD$6)+COUNTIF(#REF!,AD$6)</f>
        <v>#REF!</v>
      </c>
      <c r="AE70" s="608" t="e">
        <f>COUNTIF($E5:$E34,AE$6)+COUNTIF($E46:$E64,AE$6)+COUNTIF(#REF!,AE$6)</f>
        <v>#REF!</v>
      </c>
      <c r="AF70" s="608" t="e">
        <f>COUNTIF($E5:$E34,AF$6)+COUNTIF($E46:$E64,AF$6)+COUNTIF(#REF!,AF$6)</f>
        <v>#REF!</v>
      </c>
      <c r="AG70" s="608" t="e">
        <f>COUNTIF($E5:$E34,AG$6)+COUNTIF($E46:$E64,AG$6)+COUNTIF(#REF!,AG$6)</f>
        <v>#REF!</v>
      </c>
      <c r="AH70" s="608" t="e">
        <f>COUNTIF($E5:$E34,AH$6)+COUNTIF($E46:$E64,AH$6)+COUNTIF(#REF!,AH$6)</f>
        <v>#REF!</v>
      </c>
      <c r="AI70" s="608" t="e">
        <f>COUNTIF($E5:$E34,AI$6)+COUNTIF($E46:$E64,AI$6)+COUNTIF(#REF!,AI$6)</f>
        <v>#REF!</v>
      </c>
      <c r="AJ70" s="608" t="e">
        <f>COUNTIF($E5:$E34,AJ$6)+COUNTIF($E46:$E64,AJ$6)+COUNTIF(#REF!,AJ$6)</f>
        <v>#REF!</v>
      </c>
      <c r="AK70" s="608" t="e">
        <f>COUNTIF($E5:$E34,AK$6)+COUNTIF($E46:$E64,AK$6)+COUNTIF(#REF!,AK$6)</f>
        <v>#REF!</v>
      </c>
      <c r="AL70" s="608" t="e">
        <f>COUNTIF($E5:$E34,AL$6)+COUNTIF($E46:$E64,AL$6)+COUNTIF(#REF!,AL$6)</f>
        <v>#REF!</v>
      </c>
      <c r="AM70" s="608" t="e">
        <f>COUNTIF($E5:$E34,AM$6)+COUNTIF($E46:$E64,AM$6)+COUNTIF(#REF!,AM$6)</f>
        <v>#REF!</v>
      </c>
      <c r="AN70" s="608" t="e">
        <f>COUNTIF($E5:$E34,AN$6)+COUNTIF($E46:$E64,AN$6)+COUNTIF(#REF!,AN$6)</f>
        <v>#REF!</v>
      </c>
      <c r="AO70" s="608" t="e">
        <f>COUNTIF($E5:$E34,AO$6)+COUNTIF($E46:$E64,AO$6)+COUNTIF(#REF!,AO$6)</f>
        <v>#REF!</v>
      </c>
      <c r="AP70" s="608" t="e">
        <f>COUNTIF($E5:$E34,AP$6)+COUNTIF($E46:$E64,AP$6)+COUNTIF(#REF!,AP$6)</f>
        <v>#REF!</v>
      </c>
      <c r="AQ70" s="608" t="e">
        <f>COUNTIF($E5:$E34,AQ$6)+COUNTIF($E46:$E64,AQ$6)+COUNTIF(#REF!,AQ$6)</f>
        <v>#REF!</v>
      </c>
      <c r="AR70" s="608" t="e">
        <f>COUNTIF($E5:$E34,AR$6)+COUNTIF($E46:$E64,AR$6)+COUNTIF(#REF!,AR$6)</f>
        <v>#REF!</v>
      </c>
      <c r="AS70" s="608" t="e">
        <f>COUNTIF($E5:$E34,AS$6)+COUNTIF($E46:$E64,AS$6)+COUNTIF(#REF!,AS$6)</f>
        <v>#REF!</v>
      </c>
    </row>
    <row r="71" spans="1:45" s="6" customFormat="1" ht="18" customHeight="1" thickBot="1" x14ac:dyDescent="0.25">
      <c r="A71" s="1028"/>
      <c r="B71" s="1029"/>
      <c r="C71" s="1029"/>
      <c r="D71" s="1029"/>
      <c r="E71" s="1029"/>
      <c r="F71" s="1029"/>
      <c r="G71" s="1029"/>
      <c r="H71" s="1029"/>
      <c r="I71" s="1029"/>
      <c r="J71" s="1029"/>
      <c r="K71" s="1320" t="s">
        <v>324</v>
      </c>
      <c r="L71" s="1321"/>
      <c r="M71" s="1322"/>
      <c r="N71" s="1288" t="s">
        <v>325</v>
      </c>
      <c r="O71" s="1289"/>
      <c r="P71" s="1030"/>
      <c r="Q71" s="1026"/>
      <c r="R71" s="1026"/>
      <c r="S71" s="1026"/>
      <c r="T71" s="1026"/>
      <c r="U71" s="1026"/>
      <c r="V71" s="1026"/>
      <c r="W71" s="1026"/>
      <c r="X71" s="1026"/>
      <c r="Y71" s="1026"/>
      <c r="Z71" s="1026"/>
      <c r="AA71" s="1026"/>
      <c r="AB71" s="1026"/>
      <c r="AC71" s="1026"/>
      <c r="AD71" s="1026"/>
      <c r="AE71" s="1026"/>
      <c r="AF71" s="1026"/>
      <c r="AG71" s="1026"/>
      <c r="AH71" s="1026"/>
      <c r="AI71" s="1026"/>
      <c r="AJ71" s="1026"/>
      <c r="AK71" s="1026"/>
      <c r="AL71" s="1026"/>
      <c r="AM71" s="1026"/>
      <c r="AN71" s="1026"/>
      <c r="AO71" s="1026"/>
      <c r="AP71" s="1026"/>
      <c r="AQ71" s="1026"/>
      <c r="AR71" s="1026"/>
      <c r="AS71" s="1026"/>
    </row>
    <row r="72" spans="1:45" s="461" customFormat="1" ht="21.75" customHeight="1" thickBot="1" x14ac:dyDescent="0.25">
      <c r="A72" s="565"/>
      <c r="B72" s="564"/>
      <c r="C72" s="564"/>
      <c r="D72" s="564"/>
      <c r="E72" s="564"/>
      <c r="F72" s="564"/>
      <c r="G72" s="564"/>
      <c r="H72" s="564"/>
      <c r="I72" s="564"/>
      <c r="J72" s="564"/>
      <c r="K72" s="564"/>
      <c r="L72" s="564"/>
      <c r="M72" s="564"/>
      <c r="N72" s="1287">
        <f>G18+G25+G40+G64</f>
        <v>60</v>
      </c>
      <c r="O72" s="1287"/>
      <c r="P72" s="1279">
        <f>G31+G28</f>
        <v>30</v>
      </c>
      <c r="Q72" s="1280"/>
      <c r="R72" s="1280"/>
      <c r="S72" s="1280"/>
      <c r="T72" s="1280"/>
      <c r="U72" s="1280"/>
      <c r="V72" s="1280"/>
      <c r="W72" s="1280"/>
      <c r="X72" s="1280"/>
      <c r="Y72" s="1280"/>
      <c r="Z72" s="1280"/>
      <c r="AA72" s="1280"/>
      <c r="AB72" s="1280"/>
      <c r="AC72" s="1280"/>
      <c r="AD72" s="1280"/>
      <c r="AE72" s="1280"/>
      <c r="AF72" s="1280"/>
      <c r="AG72" s="1280"/>
      <c r="AH72" s="1280"/>
      <c r="AI72" s="1280"/>
      <c r="AJ72" s="1280"/>
      <c r="AK72" s="1280"/>
      <c r="AL72" s="1280"/>
      <c r="AM72" s="1280"/>
      <c r="AN72" s="1280"/>
      <c r="AO72" s="1280"/>
      <c r="AP72" s="1280"/>
      <c r="AQ72" s="1280"/>
      <c r="AR72" s="1280"/>
      <c r="AS72" s="1280"/>
    </row>
    <row r="73" spans="1:45" s="461" customFormat="1" ht="21.75" customHeight="1" thickBot="1" x14ac:dyDescent="0.25">
      <c r="A73" s="565"/>
      <c r="B73" s="564"/>
      <c r="C73" s="564"/>
      <c r="D73" s="564"/>
      <c r="E73" s="564"/>
      <c r="F73" s="564"/>
      <c r="G73" s="564"/>
      <c r="H73" s="564"/>
      <c r="I73" s="564"/>
      <c r="J73" s="564"/>
      <c r="K73" s="564"/>
      <c r="L73" s="564"/>
      <c r="M73" s="564"/>
      <c r="N73" s="1032"/>
      <c r="O73" s="1032"/>
      <c r="P73" s="1033"/>
      <c r="Q73" s="1031"/>
      <c r="R73" s="1031"/>
      <c r="S73" s="1031"/>
      <c r="T73" s="1031"/>
      <c r="U73" s="1031"/>
      <c r="V73" s="1031"/>
      <c r="W73" s="1031"/>
      <c r="X73" s="1031"/>
      <c r="Y73" s="1031"/>
      <c r="Z73" s="1031"/>
      <c r="AA73" s="1031"/>
      <c r="AB73" s="1031"/>
      <c r="AC73" s="1031"/>
      <c r="AD73" s="1031"/>
      <c r="AE73" s="1031"/>
      <c r="AF73" s="1031"/>
      <c r="AG73" s="1031"/>
      <c r="AH73" s="1031"/>
      <c r="AI73" s="1031"/>
      <c r="AJ73" s="1031"/>
      <c r="AK73" s="1031"/>
      <c r="AL73" s="1031"/>
      <c r="AM73" s="1031"/>
      <c r="AN73" s="1031"/>
      <c r="AO73" s="1031"/>
      <c r="AP73" s="1031"/>
      <c r="AQ73" s="1031"/>
      <c r="AR73" s="1031"/>
      <c r="AS73" s="1031"/>
    </row>
    <row r="74" spans="1:45" s="461" customFormat="1" ht="56.25" customHeight="1" thickBot="1" x14ac:dyDescent="0.25">
      <c r="A74" s="1039">
        <v>1</v>
      </c>
      <c r="B74" s="1038" t="s">
        <v>330</v>
      </c>
      <c r="C74" s="1037">
        <v>2</v>
      </c>
      <c r="D74" s="1034">
        <v>1</v>
      </c>
      <c r="E74" s="1034"/>
      <c r="F74" s="1036"/>
      <c r="G74" s="1039">
        <v>6</v>
      </c>
      <c r="H74" s="1039">
        <f>G74*30</f>
        <v>180</v>
      </c>
      <c r="I74" s="1037">
        <v>32</v>
      </c>
      <c r="J74" s="1034"/>
      <c r="K74" s="1034"/>
      <c r="L74" s="1034" t="s">
        <v>331</v>
      </c>
      <c r="M74" s="1036">
        <f>H74-I74</f>
        <v>148</v>
      </c>
      <c r="N74" s="1035" t="s">
        <v>332</v>
      </c>
      <c r="O74" s="1035" t="s">
        <v>332</v>
      </c>
      <c r="P74" s="1033"/>
      <c r="Q74" s="1031"/>
      <c r="R74" s="1031"/>
      <c r="S74" s="1031"/>
      <c r="T74" s="1031"/>
      <c r="U74" s="1031"/>
      <c r="V74" s="1031"/>
      <c r="W74" s="1031"/>
      <c r="X74" s="1031"/>
      <c r="Y74" s="1031"/>
      <c r="Z74" s="1031"/>
      <c r="AA74" s="1031"/>
      <c r="AB74" s="1031"/>
      <c r="AC74" s="1031"/>
      <c r="AD74" s="1031"/>
      <c r="AE74" s="1031"/>
      <c r="AF74" s="1031"/>
      <c r="AG74" s="1031"/>
      <c r="AH74" s="1031"/>
      <c r="AI74" s="1031"/>
      <c r="AJ74" s="1031"/>
      <c r="AK74" s="1031"/>
      <c r="AL74" s="1031"/>
      <c r="AM74" s="1031"/>
      <c r="AN74" s="1031"/>
      <c r="AO74" s="1031"/>
      <c r="AP74" s="1031"/>
      <c r="AQ74" s="1031"/>
      <c r="AR74" s="1031"/>
      <c r="AS74" s="1031"/>
    </row>
    <row r="75" spans="1:45" s="6" customFormat="1" ht="16.5" customHeight="1" thickBot="1" x14ac:dyDescent="0.25">
      <c r="A75" s="1316" t="s">
        <v>314</v>
      </c>
      <c r="B75" s="1317"/>
      <c r="C75" s="1317"/>
      <c r="D75" s="1317"/>
      <c r="E75" s="1317"/>
      <c r="F75" s="1317"/>
      <c r="G75" s="1317"/>
      <c r="H75" s="1317"/>
      <c r="I75" s="1317"/>
      <c r="J75" s="1317"/>
      <c r="K75" s="1317"/>
      <c r="L75" s="1317"/>
      <c r="M75" s="1317"/>
      <c r="N75" s="1317"/>
      <c r="O75" s="1317"/>
      <c r="P75" s="1317"/>
      <c r="Q75" s="1317"/>
      <c r="R75" s="1317"/>
      <c r="S75" s="1317"/>
      <c r="T75" s="1317"/>
      <c r="U75" s="1317"/>
      <c r="V75" s="1317"/>
      <c r="W75" s="1317"/>
      <c r="X75" s="1317"/>
      <c r="Y75" s="1317"/>
      <c r="Z75" s="1317"/>
      <c r="AA75" s="1317"/>
      <c r="AB75" s="1317"/>
      <c r="AC75" s="1317"/>
      <c r="AD75" s="1317"/>
      <c r="AE75" s="1317"/>
      <c r="AF75" s="1317"/>
      <c r="AG75" s="1317"/>
      <c r="AH75" s="1317"/>
      <c r="AI75" s="1317"/>
      <c r="AJ75" s="1317"/>
      <c r="AK75" s="1317"/>
      <c r="AL75" s="1317"/>
      <c r="AM75" s="1317"/>
      <c r="AN75" s="1317"/>
      <c r="AO75" s="1317"/>
      <c r="AP75" s="1317"/>
      <c r="AQ75" s="1317"/>
      <c r="AR75" s="1317"/>
      <c r="AS75" s="1317"/>
    </row>
    <row r="76" spans="1:45" s="6" customFormat="1" ht="21.75" hidden="1" customHeight="1" x14ac:dyDescent="0.2">
      <c r="A76" s="472"/>
      <c r="B76" s="1043" t="s">
        <v>243</v>
      </c>
      <c r="C76" s="1043"/>
      <c r="D76" s="1043"/>
      <c r="E76" s="1043"/>
      <c r="F76" s="1043"/>
      <c r="G76" s="1043"/>
      <c r="H76" s="1043"/>
      <c r="I76" s="1043"/>
      <c r="J76" s="1043"/>
      <c r="K76" s="472"/>
      <c r="L76" s="472"/>
      <c r="M76" s="472"/>
      <c r="N76" s="430"/>
      <c r="O76" s="473"/>
      <c r="P76" s="541"/>
      <c r="R76" s="6" t="s">
        <v>153</v>
      </c>
      <c r="S76" s="6" t="e">
        <f>#REF!-#REF!-#REF!</f>
        <v>#REF!</v>
      </c>
    </row>
    <row r="77" spans="1:45" s="6" customFormat="1" ht="20.25" hidden="1" customHeight="1" x14ac:dyDescent="0.2">
      <c r="A77" s="472"/>
      <c r="B77" s="472"/>
      <c r="C77" s="472"/>
      <c r="D77" s="472"/>
      <c r="E77" s="472"/>
      <c r="F77" s="472"/>
      <c r="G77" s="472"/>
      <c r="H77" s="472"/>
      <c r="I77" s="472"/>
      <c r="J77" s="472"/>
      <c r="K77" s="472"/>
      <c r="L77" s="472"/>
      <c r="M77" s="472"/>
      <c r="N77" s="430"/>
      <c r="O77" s="473"/>
      <c r="P77" s="541"/>
    </row>
    <row r="78" spans="1:45" s="6" customFormat="1" ht="28.5" customHeight="1" x14ac:dyDescent="0.2">
      <c r="A78" s="621"/>
      <c r="B78" s="622" t="s">
        <v>242</v>
      </c>
      <c r="C78" s="567"/>
      <c r="D78" s="623"/>
      <c r="E78" s="623"/>
      <c r="F78" s="623"/>
      <c r="G78" s="567"/>
      <c r="H78" s="1318" t="s">
        <v>155</v>
      </c>
      <c r="I78" s="1319"/>
      <c r="J78" s="1319"/>
      <c r="K78" s="1319"/>
      <c r="L78" s="1319"/>
      <c r="M78" s="472"/>
      <c r="N78" s="430"/>
      <c r="O78" s="473"/>
      <c r="P78" s="541"/>
    </row>
    <row r="79" spans="1:45" s="6" customFormat="1" ht="24" customHeight="1" x14ac:dyDescent="0.2">
      <c r="A79" s="472"/>
      <c r="B79" s="475" t="s">
        <v>251</v>
      </c>
      <c r="C79" s="472"/>
      <c r="D79" s="476"/>
      <c r="E79" s="476"/>
      <c r="F79" s="476"/>
      <c r="G79" s="472"/>
      <c r="H79" s="1043" t="s">
        <v>157</v>
      </c>
      <c r="I79" s="1043"/>
      <c r="J79" s="1043"/>
      <c r="K79" s="1043"/>
      <c r="L79" s="1043"/>
      <c r="M79" s="472"/>
      <c r="N79" s="472"/>
      <c r="O79" s="472"/>
      <c r="P79" s="472"/>
    </row>
    <row r="80" spans="1:45" s="6" customFormat="1" ht="21" customHeight="1" x14ac:dyDescent="0.2">
      <c r="A80" s="472"/>
      <c r="B80" s="475" t="s">
        <v>158</v>
      </c>
      <c r="C80" s="472"/>
      <c r="D80" s="476"/>
      <c r="E80" s="476"/>
      <c r="F80" s="476"/>
      <c r="G80" s="472"/>
      <c r="H80" s="717" t="s">
        <v>159</v>
      </c>
      <c r="I80" s="717"/>
      <c r="J80" s="717"/>
      <c r="K80" s="717"/>
      <c r="L80" s="717"/>
      <c r="M80" s="472"/>
      <c r="N80" s="472"/>
      <c r="O80" s="472"/>
      <c r="P80" s="472"/>
    </row>
    <row r="81" spans="1:25" s="6" customFormat="1" ht="24.75" customHeight="1" x14ac:dyDescent="0.2">
      <c r="A81" s="472"/>
      <c r="B81" s="475" t="s">
        <v>328</v>
      </c>
      <c r="C81" s="472"/>
      <c r="D81" s="479"/>
      <c r="E81" s="479"/>
      <c r="F81" s="479"/>
      <c r="G81" s="472"/>
      <c r="H81" s="1043" t="s">
        <v>329</v>
      </c>
      <c r="I81" s="1043"/>
      <c r="J81" s="1043"/>
      <c r="K81" s="1043"/>
      <c r="L81" s="1043"/>
      <c r="M81" s="472"/>
      <c r="N81" s="472"/>
      <c r="O81" s="472"/>
      <c r="P81" s="472"/>
    </row>
    <row r="82" spans="1:25" s="6" customFormat="1" x14ac:dyDescent="0.2">
      <c r="A82" s="472"/>
      <c r="B82" s="472"/>
      <c r="C82" s="472"/>
      <c r="D82" s="472"/>
      <c r="E82" s="472"/>
      <c r="F82" s="472"/>
      <c r="G82" s="472"/>
      <c r="H82" s="472"/>
      <c r="I82" s="472"/>
      <c r="J82" s="472"/>
      <c r="K82" s="472"/>
      <c r="L82" s="472"/>
      <c r="M82" s="472"/>
      <c r="N82" s="472"/>
      <c r="O82" s="472"/>
      <c r="P82" s="472"/>
    </row>
    <row r="83" spans="1:25" s="6" customFormat="1" x14ac:dyDescent="0.2">
      <c r="A83" s="1"/>
      <c r="B83" s="486"/>
      <c r="C83" s="487"/>
      <c r="D83" s="487"/>
      <c r="E83" s="487"/>
      <c r="F83" s="486"/>
      <c r="G83" s="486"/>
      <c r="H83" s="486"/>
      <c r="I83" s="486"/>
      <c r="J83" s="486"/>
      <c r="K83" s="486"/>
      <c r="L83" s="487"/>
      <c r="M83" s="487"/>
      <c r="N83" s="487"/>
      <c r="O83" s="488"/>
      <c r="P83" s="488"/>
      <c r="X83" s="7"/>
      <c r="Y83" s="7"/>
    </row>
    <row r="84" spans="1:25" s="6" customFormat="1" x14ac:dyDescent="0.2">
      <c r="A84" s="1"/>
      <c r="B84" s="486"/>
      <c r="C84" s="487"/>
      <c r="D84" s="487"/>
      <c r="E84" s="487"/>
      <c r="F84" s="486"/>
      <c r="G84" s="486"/>
      <c r="H84" s="486"/>
      <c r="I84" s="486"/>
      <c r="J84" s="486"/>
      <c r="K84" s="486"/>
      <c r="L84" s="487"/>
      <c r="M84" s="487"/>
      <c r="N84" s="487"/>
      <c r="O84" s="488"/>
      <c r="P84" s="488"/>
      <c r="X84" s="7"/>
      <c r="Y84" s="7"/>
    </row>
    <row r="85" spans="1:25" s="6" customFormat="1" x14ac:dyDescent="0.2">
      <c r="A85" s="1"/>
      <c r="B85" s="486"/>
      <c r="C85" s="487"/>
      <c r="D85" s="487"/>
      <c r="E85" s="487"/>
      <c r="F85" s="486"/>
      <c r="G85" s="486"/>
      <c r="H85" s="486"/>
      <c r="I85" s="486"/>
      <c r="J85" s="486"/>
      <c r="K85" s="486"/>
      <c r="L85" s="487"/>
      <c r="M85" s="487"/>
      <c r="N85" s="487"/>
      <c r="O85" s="488"/>
      <c r="P85" s="488"/>
      <c r="X85" s="7"/>
      <c r="Y85" s="7"/>
    </row>
    <row r="86" spans="1:25" s="6" customFormat="1" x14ac:dyDescent="0.2">
      <c r="A86" s="1"/>
      <c r="B86" s="2"/>
      <c r="C86" s="3"/>
      <c r="D86" s="4"/>
      <c r="E86" s="4"/>
      <c r="F86" s="3"/>
      <c r="G86" s="3"/>
      <c r="H86" s="3"/>
      <c r="I86" s="2"/>
      <c r="J86" s="2"/>
      <c r="K86" s="2"/>
      <c r="L86" s="2"/>
      <c r="M86" s="2"/>
      <c r="N86" s="2"/>
      <c r="O86" s="2"/>
      <c r="P86" s="2"/>
      <c r="X86" s="7"/>
      <c r="Y86" s="7"/>
    </row>
    <row r="87" spans="1:25" s="6" customFormat="1" x14ac:dyDescent="0.2">
      <c r="A87" s="1"/>
      <c r="B87" s="2"/>
      <c r="C87" s="3"/>
      <c r="D87" s="4"/>
      <c r="E87" s="4"/>
      <c r="F87" s="3"/>
      <c r="G87" s="3"/>
      <c r="H87" s="3"/>
      <c r="I87" s="2"/>
      <c r="J87" s="2"/>
      <c r="K87" s="2"/>
      <c r="L87" s="2"/>
      <c r="M87" s="2"/>
      <c r="N87" s="2"/>
      <c r="O87" s="2"/>
      <c r="P87" s="2"/>
      <c r="X87" s="7"/>
      <c r="Y87" s="7"/>
    </row>
    <row r="88" spans="1:25" s="6" customFormat="1" x14ac:dyDescent="0.2">
      <c r="A88" s="1"/>
      <c r="B88" s="2"/>
      <c r="C88" s="3"/>
      <c r="D88" s="4"/>
      <c r="E88" s="4"/>
      <c r="F88" s="3"/>
      <c r="G88" s="3"/>
      <c r="H88" s="3"/>
      <c r="I88" s="2"/>
      <c r="J88" s="2"/>
      <c r="K88" s="2"/>
      <c r="L88" s="2"/>
      <c r="M88" s="2"/>
      <c r="N88" s="2"/>
      <c r="O88" s="2"/>
      <c r="P88" s="2"/>
      <c r="X88" s="7"/>
      <c r="Y88" s="7"/>
    </row>
    <row r="89" spans="1:25" s="6" customFormat="1" x14ac:dyDescent="0.2">
      <c r="A89" s="1"/>
      <c r="B89" s="2"/>
      <c r="C89" s="3"/>
      <c r="D89" s="4"/>
      <c r="E89" s="4"/>
      <c r="F89" s="3"/>
      <c r="G89" s="3"/>
      <c r="H89" s="3"/>
      <c r="I89" s="2"/>
      <c r="J89" s="2"/>
      <c r="K89" s="2"/>
      <c r="L89" s="2"/>
      <c r="M89" s="2"/>
      <c r="N89" s="2"/>
      <c r="O89" s="2"/>
      <c r="P89" s="2"/>
      <c r="X89" s="7"/>
      <c r="Y89" s="7"/>
    </row>
    <row r="90" spans="1:25" s="6" customFormat="1" x14ac:dyDescent="0.2">
      <c r="A90" s="1"/>
      <c r="B90" s="2"/>
      <c r="C90" s="3"/>
      <c r="D90" s="4"/>
      <c r="E90" s="4"/>
      <c r="F90" s="3"/>
      <c r="G90" s="3"/>
      <c r="H90" s="3"/>
      <c r="I90" s="2"/>
      <c r="J90" s="2"/>
      <c r="K90" s="2"/>
      <c r="L90" s="2"/>
      <c r="M90" s="2"/>
      <c r="N90" s="2"/>
      <c r="O90" s="2"/>
      <c r="P90" s="2"/>
      <c r="X90" s="7"/>
      <c r="Y90" s="7"/>
    </row>
    <row r="91" spans="1:25" s="6" customFormat="1" x14ac:dyDescent="0.2">
      <c r="A91" s="1"/>
      <c r="B91" s="2"/>
      <c r="C91" s="3"/>
      <c r="D91" s="4"/>
      <c r="E91" s="4"/>
      <c r="F91" s="3"/>
      <c r="G91" s="3"/>
      <c r="H91" s="3"/>
      <c r="I91" s="2"/>
      <c r="J91" s="2"/>
      <c r="K91" s="2"/>
      <c r="L91" s="2"/>
      <c r="M91" s="2"/>
      <c r="N91" s="2"/>
      <c r="O91" s="2"/>
      <c r="P91" s="2"/>
      <c r="X91" s="7"/>
      <c r="Y91" s="7"/>
    </row>
    <row r="92" spans="1:25" s="6" customFormat="1" x14ac:dyDescent="0.2">
      <c r="A92" s="1"/>
      <c r="B92" s="2"/>
      <c r="C92" s="3"/>
      <c r="D92" s="4"/>
      <c r="E92" s="4"/>
      <c r="F92" s="3"/>
      <c r="G92" s="3"/>
      <c r="H92" s="3"/>
      <c r="I92" s="2"/>
      <c r="J92" s="2"/>
      <c r="K92" s="2"/>
      <c r="L92" s="2"/>
      <c r="M92" s="2"/>
      <c r="N92" s="2"/>
      <c r="O92" s="2"/>
      <c r="P92" s="2"/>
      <c r="X92" s="7"/>
      <c r="Y92" s="7"/>
    </row>
    <row r="93" spans="1:25" s="6" customFormat="1" x14ac:dyDescent="0.2">
      <c r="A93" s="1"/>
      <c r="B93" s="2"/>
      <c r="C93" s="3"/>
      <c r="D93" s="4"/>
      <c r="E93" s="4"/>
      <c r="F93" s="3"/>
      <c r="G93" s="3"/>
      <c r="H93" s="3"/>
      <c r="I93" s="2"/>
      <c r="J93" s="2"/>
      <c r="K93" s="2"/>
      <c r="L93" s="2"/>
      <c r="M93" s="2"/>
      <c r="N93" s="2"/>
      <c r="O93" s="2"/>
      <c r="P93" s="2"/>
      <c r="X93" s="7"/>
      <c r="Y93" s="7"/>
    </row>
    <row r="94" spans="1:25" s="6" customFormat="1" x14ac:dyDescent="0.2">
      <c r="A94" s="1"/>
      <c r="B94" s="2"/>
      <c r="C94" s="3"/>
      <c r="D94" s="4"/>
      <c r="E94" s="4"/>
      <c r="F94" s="3"/>
      <c r="G94" s="3"/>
      <c r="H94" s="3"/>
      <c r="I94" s="2"/>
      <c r="J94" s="2"/>
      <c r="K94" s="2"/>
      <c r="L94" s="2"/>
      <c r="M94" s="2"/>
      <c r="N94" s="2"/>
      <c r="O94" s="2"/>
      <c r="P94" s="2"/>
      <c r="X94" s="7"/>
      <c r="Y94" s="7"/>
    </row>
    <row r="95" spans="1:25" s="6" customFormat="1" x14ac:dyDescent="0.2">
      <c r="A95" s="1"/>
      <c r="B95" s="2"/>
      <c r="C95" s="3"/>
      <c r="D95" s="4"/>
      <c r="E95" s="4"/>
      <c r="F95" s="3"/>
      <c r="G95" s="3"/>
      <c r="H95" s="3"/>
      <c r="I95" s="2"/>
      <c r="J95" s="2"/>
      <c r="K95" s="2"/>
      <c r="L95" s="2"/>
      <c r="M95" s="2"/>
      <c r="N95" s="2"/>
      <c r="O95" s="2"/>
      <c r="P95" s="2"/>
      <c r="X95" s="7"/>
      <c r="Y95" s="7"/>
    </row>
    <row r="96" spans="1:25" s="6" customFormat="1" x14ac:dyDescent="0.2">
      <c r="A96" s="1"/>
      <c r="B96" s="2"/>
      <c r="C96" s="3"/>
      <c r="D96" s="4"/>
      <c r="E96" s="4"/>
      <c r="F96" s="3"/>
      <c r="G96" s="3"/>
      <c r="H96" s="3"/>
      <c r="I96" s="2"/>
      <c r="J96" s="2"/>
      <c r="K96" s="2"/>
      <c r="L96" s="2"/>
      <c r="M96" s="2"/>
      <c r="N96" s="2"/>
      <c r="O96" s="2"/>
      <c r="P96" s="2"/>
      <c r="X96" s="7"/>
      <c r="Y96" s="7"/>
    </row>
    <row r="97" spans="1:25" s="6" customFormat="1" x14ac:dyDescent="0.2">
      <c r="A97" s="1"/>
      <c r="B97" s="2"/>
      <c r="C97" s="3"/>
      <c r="D97" s="4"/>
      <c r="E97" s="4"/>
      <c r="F97" s="3"/>
      <c r="G97" s="3"/>
      <c r="H97" s="3"/>
      <c r="I97" s="2"/>
      <c r="J97" s="2"/>
      <c r="K97" s="2"/>
      <c r="L97" s="2"/>
      <c r="M97" s="2"/>
      <c r="N97" s="2"/>
      <c r="O97" s="2"/>
      <c r="P97" s="2"/>
      <c r="X97" s="7"/>
      <c r="Y97" s="7"/>
    </row>
    <row r="98" spans="1:25" s="6" customFormat="1" x14ac:dyDescent="0.2">
      <c r="A98" s="1"/>
      <c r="B98" s="2"/>
      <c r="C98" s="3"/>
      <c r="D98" s="4"/>
      <c r="E98" s="4"/>
      <c r="F98" s="3"/>
      <c r="G98" s="3"/>
      <c r="H98" s="3"/>
      <c r="I98" s="2"/>
      <c r="J98" s="2"/>
      <c r="K98" s="2"/>
      <c r="L98" s="2"/>
      <c r="M98" s="2"/>
      <c r="N98" s="2"/>
      <c r="O98" s="2"/>
      <c r="P98" s="2"/>
      <c r="X98" s="7"/>
      <c r="Y98" s="7"/>
    </row>
    <row r="99" spans="1:25" s="6" customFormat="1" x14ac:dyDescent="0.2">
      <c r="A99" s="1"/>
      <c r="B99" s="2"/>
      <c r="C99" s="3"/>
      <c r="D99" s="4"/>
      <c r="E99" s="4"/>
      <c r="F99" s="3"/>
      <c r="G99" s="3"/>
      <c r="H99" s="3"/>
      <c r="I99" s="2"/>
      <c r="J99" s="2"/>
      <c r="K99" s="2"/>
      <c r="L99" s="2"/>
      <c r="M99" s="2"/>
      <c r="N99" s="2"/>
      <c r="O99" s="2"/>
      <c r="P99" s="2"/>
      <c r="X99" s="7"/>
      <c r="Y99" s="7"/>
    </row>
    <row r="100" spans="1:25" s="6" customFormat="1" x14ac:dyDescent="0.2">
      <c r="A100" s="1"/>
      <c r="B100" s="2"/>
      <c r="C100" s="3"/>
      <c r="D100" s="4"/>
      <c r="E100" s="4"/>
      <c r="F100" s="3"/>
      <c r="G100" s="3"/>
      <c r="H100" s="3"/>
      <c r="I100" s="2"/>
      <c r="J100" s="2"/>
      <c r="K100" s="2"/>
      <c r="L100" s="2"/>
      <c r="M100" s="2"/>
      <c r="N100" s="2"/>
      <c r="O100" s="2"/>
      <c r="P100" s="2"/>
      <c r="X100" s="7"/>
      <c r="Y100" s="7"/>
    </row>
    <row r="101" spans="1:25" s="6" customFormat="1" x14ac:dyDescent="0.2">
      <c r="A101" s="1"/>
      <c r="B101" s="2"/>
      <c r="C101" s="3"/>
      <c r="D101" s="4"/>
      <c r="E101" s="4"/>
      <c r="F101" s="3"/>
      <c r="G101" s="3"/>
      <c r="H101" s="3"/>
      <c r="I101" s="2"/>
      <c r="J101" s="2"/>
      <c r="K101" s="2"/>
      <c r="L101" s="2"/>
      <c r="M101" s="2"/>
      <c r="N101" s="2"/>
      <c r="O101" s="2"/>
      <c r="P101" s="2"/>
      <c r="X101" s="7"/>
      <c r="Y101" s="7"/>
    </row>
    <row r="102" spans="1:25" s="6" customFormat="1" x14ac:dyDescent="0.2">
      <c r="A102" s="1"/>
      <c r="B102" s="2"/>
      <c r="C102" s="3"/>
      <c r="D102" s="4"/>
      <c r="E102" s="4"/>
      <c r="F102" s="3"/>
      <c r="G102" s="3"/>
      <c r="H102" s="3"/>
      <c r="I102" s="2"/>
      <c r="J102" s="2"/>
      <c r="K102" s="2"/>
      <c r="L102" s="2"/>
      <c r="M102" s="2"/>
      <c r="N102" s="2"/>
      <c r="O102" s="2"/>
      <c r="P102" s="2"/>
      <c r="X102" s="7"/>
      <c r="Y102" s="7"/>
    </row>
    <row r="103" spans="1:25" s="6" customFormat="1" x14ac:dyDescent="0.2">
      <c r="A103" s="1"/>
      <c r="B103" s="2"/>
      <c r="C103" s="3"/>
      <c r="D103" s="4"/>
      <c r="E103" s="4"/>
      <c r="F103" s="3"/>
      <c r="G103" s="3"/>
      <c r="H103" s="3"/>
      <c r="I103" s="2"/>
      <c r="J103" s="2"/>
      <c r="K103" s="2"/>
      <c r="L103" s="2"/>
      <c r="M103" s="2"/>
      <c r="N103" s="2"/>
      <c r="O103" s="2"/>
      <c r="P103" s="2"/>
      <c r="X103" s="7"/>
      <c r="Y103" s="7"/>
    </row>
    <row r="104" spans="1:25" s="6" customFormat="1" x14ac:dyDescent="0.2">
      <c r="A104" s="1"/>
      <c r="B104" s="2"/>
      <c r="C104" s="3"/>
      <c r="D104" s="4"/>
      <c r="E104" s="4"/>
      <c r="F104" s="3"/>
      <c r="G104" s="3"/>
      <c r="H104" s="3"/>
      <c r="I104" s="2"/>
      <c r="J104" s="2"/>
      <c r="K104" s="2"/>
      <c r="L104" s="2"/>
      <c r="M104" s="2"/>
      <c r="N104" s="2"/>
      <c r="O104" s="2"/>
      <c r="P104" s="2"/>
      <c r="X104" s="7"/>
      <c r="Y104" s="7"/>
    </row>
    <row r="105" spans="1:25" s="6" customFormat="1" x14ac:dyDescent="0.2">
      <c r="A105" s="1"/>
      <c r="B105" s="2"/>
      <c r="C105" s="3"/>
      <c r="D105" s="4"/>
      <c r="E105" s="4"/>
      <c r="F105" s="3"/>
      <c r="G105" s="3"/>
      <c r="H105" s="3"/>
      <c r="I105" s="2"/>
      <c r="J105" s="2"/>
      <c r="K105" s="2"/>
      <c r="L105" s="2"/>
      <c r="M105" s="2"/>
      <c r="N105" s="2"/>
      <c r="O105" s="2"/>
      <c r="P105" s="2"/>
      <c r="X105" s="7"/>
      <c r="Y105" s="7"/>
    </row>
    <row r="106" spans="1:25" s="6" customFormat="1" x14ac:dyDescent="0.2">
      <c r="A106" s="1"/>
      <c r="B106" s="2"/>
      <c r="C106" s="3"/>
      <c r="D106" s="4"/>
      <c r="E106" s="4"/>
      <c r="F106" s="3"/>
      <c r="G106" s="3"/>
      <c r="H106" s="3"/>
      <c r="I106" s="2"/>
      <c r="J106" s="2"/>
      <c r="K106" s="2"/>
      <c r="L106" s="2"/>
      <c r="M106" s="2"/>
      <c r="N106" s="2"/>
      <c r="O106" s="2"/>
      <c r="P106" s="2"/>
      <c r="X106" s="7"/>
      <c r="Y106" s="7"/>
    </row>
    <row r="107" spans="1:25" s="6" customFormat="1" x14ac:dyDescent="0.2">
      <c r="A107" s="1"/>
      <c r="B107" s="2"/>
      <c r="C107" s="3"/>
      <c r="D107" s="4"/>
      <c r="E107" s="4"/>
      <c r="F107" s="3"/>
      <c r="G107" s="3"/>
      <c r="H107" s="3"/>
      <c r="I107" s="2"/>
      <c r="J107" s="2"/>
      <c r="K107" s="2"/>
      <c r="L107" s="2"/>
      <c r="M107" s="2"/>
      <c r="N107" s="2"/>
      <c r="O107" s="2"/>
      <c r="P107" s="2"/>
      <c r="X107" s="7"/>
      <c r="Y107" s="7"/>
    </row>
    <row r="108" spans="1:25" s="6" customFormat="1" x14ac:dyDescent="0.2">
      <c r="A108" s="1"/>
      <c r="B108" s="2"/>
      <c r="C108" s="3"/>
      <c r="D108" s="4"/>
      <c r="E108" s="4"/>
      <c r="F108" s="3"/>
      <c r="G108" s="3"/>
      <c r="H108" s="3"/>
      <c r="I108" s="2"/>
      <c r="J108" s="2"/>
      <c r="K108" s="2"/>
      <c r="L108" s="2"/>
      <c r="M108" s="2"/>
      <c r="N108" s="2"/>
      <c r="O108" s="2"/>
      <c r="P108" s="2"/>
      <c r="X108" s="7"/>
      <c r="Y108" s="7"/>
    </row>
    <row r="109" spans="1:25" s="6" customFormat="1" x14ac:dyDescent="0.2">
      <c r="A109" s="1"/>
      <c r="B109" s="2"/>
      <c r="C109" s="3"/>
      <c r="D109" s="4"/>
      <c r="E109" s="4"/>
      <c r="F109" s="3"/>
      <c r="G109" s="3"/>
      <c r="H109" s="3"/>
      <c r="I109" s="2"/>
      <c r="J109" s="2"/>
      <c r="K109" s="2"/>
      <c r="L109" s="2"/>
      <c r="M109" s="2"/>
      <c r="N109" s="2"/>
      <c r="O109" s="2"/>
      <c r="P109" s="2"/>
      <c r="X109" s="7"/>
      <c r="Y109" s="7"/>
    </row>
    <row r="110" spans="1:25" s="6" customFormat="1" x14ac:dyDescent="0.2">
      <c r="A110" s="1"/>
      <c r="B110" s="2"/>
      <c r="C110" s="3"/>
      <c r="D110" s="4"/>
      <c r="E110" s="4"/>
      <c r="F110" s="3"/>
      <c r="G110" s="3"/>
      <c r="H110" s="3"/>
      <c r="I110" s="2"/>
      <c r="J110" s="2"/>
      <c r="K110" s="2"/>
      <c r="L110" s="2"/>
      <c r="M110" s="2"/>
      <c r="N110" s="2"/>
      <c r="O110" s="2"/>
      <c r="P110" s="2"/>
      <c r="X110" s="7"/>
      <c r="Y110" s="7"/>
    </row>
    <row r="111" spans="1:25" s="6" customFormat="1" x14ac:dyDescent="0.2">
      <c r="A111" s="1"/>
      <c r="B111" s="2"/>
      <c r="C111" s="3"/>
      <c r="D111" s="4"/>
      <c r="E111" s="4"/>
      <c r="F111" s="3"/>
      <c r="G111" s="3"/>
      <c r="H111" s="3"/>
      <c r="I111" s="2"/>
      <c r="J111" s="2"/>
      <c r="K111" s="2"/>
      <c r="L111" s="2"/>
      <c r="M111" s="2"/>
      <c r="N111" s="2"/>
      <c r="O111" s="2"/>
      <c r="P111" s="2"/>
      <c r="X111" s="7"/>
      <c r="Y111" s="7"/>
    </row>
    <row r="112" spans="1:25" s="6" customFormat="1" x14ac:dyDescent="0.2">
      <c r="A112" s="1"/>
      <c r="B112" s="2"/>
      <c r="C112" s="3"/>
      <c r="D112" s="4"/>
      <c r="E112" s="4"/>
      <c r="F112" s="3"/>
      <c r="G112" s="3"/>
      <c r="H112" s="3"/>
      <c r="I112" s="2"/>
      <c r="J112" s="2"/>
      <c r="K112" s="2"/>
      <c r="L112" s="2"/>
      <c r="M112" s="2"/>
      <c r="N112" s="2"/>
      <c r="O112" s="2"/>
      <c r="P112" s="2"/>
      <c r="X112" s="7"/>
      <c r="Y112" s="7"/>
    </row>
    <row r="113" spans="1:45" s="6" customFormat="1" x14ac:dyDescent="0.2">
      <c r="A113" s="1"/>
      <c r="B113" s="2"/>
      <c r="C113" s="3"/>
      <c r="D113" s="4"/>
      <c r="E113" s="4"/>
      <c r="F113" s="3"/>
      <c r="G113" s="3"/>
      <c r="H113" s="3"/>
      <c r="I113" s="2"/>
      <c r="J113" s="2"/>
      <c r="K113" s="2"/>
      <c r="L113" s="2"/>
      <c r="M113" s="2"/>
      <c r="N113" s="2"/>
      <c r="O113" s="2"/>
      <c r="P113" s="2"/>
      <c r="X113" s="7"/>
      <c r="Y113" s="7"/>
    </row>
    <row r="114" spans="1:45" s="6" customFormat="1" x14ac:dyDescent="0.2">
      <c r="A114" s="1"/>
      <c r="B114" s="2"/>
      <c r="C114" s="3"/>
      <c r="D114" s="4"/>
      <c r="E114" s="4"/>
      <c r="F114" s="3"/>
      <c r="G114" s="3"/>
      <c r="H114" s="3"/>
      <c r="I114" s="2"/>
      <c r="J114" s="2"/>
      <c r="K114" s="2"/>
      <c r="L114" s="2"/>
      <c r="M114" s="2"/>
      <c r="N114" s="2"/>
      <c r="O114" s="2"/>
      <c r="P114" s="2"/>
      <c r="X114" s="7"/>
      <c r="Y114" s="7"/>
    </row>
    <row r="115" spans="1:45" s="491" customFormat="1" x14ac:dyDescent="0.2">
      <c r="A115" s="1"/>
      <c r="B115" s="2"/>
      <c r="C115" s="3"/>
      <c r="D115" s="4"/>
      <c r="E115" s="4"/>
      <c r="F115" s="3"/>
      <c r="G115" s="3"/>
      <c r="H115" s="3"/>
      <c r="I115" s="2"/>
      <c r="J115" s="2"/>
      <c r="K115" s="2"/>
      <c r="L115" s="2"/>
      <c r="M115" s="2"/>
      <c r="N115" s="2"/>
      <c r="O115" s="2"/>
      <c r="P115" s="2"/>
      <c r="Q115" s="6"/>
      <c r="R115" s="6"/>
      <c r="S115" s="6"/>
      <c r="T115" s="6"/>
      <c r="U115" s="6"/>
      <c r="V115" s="6"/>
      <c r="W115" s="6"/>
      <c r="X115" s="7"/>
      <c r="Y115" s="7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spans="1:45" s="491" customFormat="1" x14ac:dyDescent="0.2">
      <c r="A116" s="1"/>
      <c r="B116" s="2"/>
      <c r="C116" s="3"/>
      <c r="D116" s="4"/>
      <c r="E116" s="4"/>
      <c r="F116" s="3"/>
      <c r="G116" s="3"/>
      <c r="H116" s="3"/>
      <c r="I116" s="2"/>
      <c r="J116" s="2"/>
      <c r="K116" s="2"/>
      <c r="L116" s="2"/>
      <c r="M116" s="2"/>
      <c r="N116" s="2"/>
      <c r="O116" s="2"/>
      <c r="P116" s="2"/>
      <c r="Q116" s="6"/>
      <c r="R116" s="6"/>
      <c r="S116" s="6"/>
      <c r="T116" s="6"/>
      <c r="U116" s="6"/>
      <c r="V116" s="6"/>
      <c r="W116" s="6"/>
      <c r="X116" s="7"/>
      <c r="Y116" s="7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spans="1:45" s="491" customFormat="1" x14ac:dyDescent="0.2">
      <c r="A117" s="1"/>
      <c r="B117" s="2"/>
      <c r="C117" s="3"/>
      <c r="D117" s="4"/>
      <c r="E117" s="4"/>
      <c r="F117" s="3"/>
      <c r="G117" s="3"/>
      <c r="H117" s="3"/>
      <c r="I117" s="2"/>
      <c r="J117" s="2"/>
      <c r="K117" s="2"/>
      <c r="L117" s="2"/>
      <c r="M117" s="2"/>
      <c r="N117" s="2"/>
      <c r="O117" s="2"/>
      <c r="P117" s="2"/>
      <c r="Q117" s="6"/>
      <c r="R117" s="6"/>
      <c r="S117" s="6"/>
      <c r="T117" s="6"/>
      <c r="U117" s="6"/>
      <c r="V117" s="6"/>
      <c r="W117" s="6"/>
      <c r="X117" s="7"/>
      <c r="Y117" s="7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spans="1:45" s="6" customFormat="1" x14ac:dyDescent="0.2">
      <c r="A118" s="1"/>
      <c r="B118" s="2"/>
      <c r="C118" s="3"/>
      <c r="D118" s="4"/>
      <c r="E118" s="4"/>
      <c r="F118" s="3"/>
      <c r="G118" s="3"/>
      <c r="H118" s="3"/>
      <c r="I118" s="2"/>
      <c r="J118" s="2"/>
      <c r="K118" s="2"/>
      <c r="L118" s="2"/>
      <c r="M118" s="2"/>
      <c r="N118" s="2"/>
      <c r="O118" s="2"/>
      <c r="P118" s="2"/>
      <c r="X118" s="7"/>
      <c r="Y118" s="7"/>
    </row>
    <row r="119" spans="1:45" s="6" customFormat="1" x14ac:dyDescent="0.2">
      <c r="A119" s="1"/>
      <c r="B119" s="2"/>
      <c r="C119" s="3"/>
      <c r="D119" s="4"/>
      <c r="E119" s="4"/>
      <c r="F119" s="3"/>
      <c r="G119" s="3"/>
      <c r="H119" s="3"/>
      <c r="I119" s="2"/>
      <c r="J119" s="2"/>
      <c r="K119" s="2"/>
      <c r="L119" s="2"/>
      <c r="M119" s="2"/>
      <c r="N119" s="2"/>
      <c r="O119" s="2"/>
      <c r="P119" s="2"/>
      <c r="Q119" s="491"/>
      <c r="R119" s="491"/>
      <c r="S119" s="491"/>
      <c r="T119" s="491"/>
      <c r="U119" s="491"/>
      <c r="V119" s="491"/>
      <c r="W119" s="491"/>
      <c r="X119" s="492"/>
      <c r="Y119" s="492"/>
      <c r="Z119" s="491"/>
      <c r="AA119" s="491"/>
      <c r="AB119" s="491"/>
      <c r="AC119" s="491"/>
      <c r="AD119" s="491"/>
      <c r="AE119" s="491"/>
      <c r="AF119" s="491"/>
      <c r="AG119" s="491"/>
      <c r="AH119" s="491"/>
      <c r="AI119" s="491"/>
      <c r="AJ119" s="491"/>
      <c r="AK119" s="491"/>
      <c r="AL119" s="491"/>
      <c r="AM119" s="491"/>
      <c r="AN119" s="491"/>
      <c r="AO119" s="491"/>
      <c r="AP119" s="491"/>
      <c r="AQ119" s="491"/>
      <c r="AR119" s="491"/>
      <c r="AS119" s="491"/>
    </row>
    <row r="120" spans="1:45" s="6" customFormat="1" x14ac:dyDescent="0.2">
      <c r="A120" s="1"/>
      <c r="B120" s="2"/>
      <c r="C120" s="3"/>
      <c r="D120" s="4"/>
      <c r="E120" s="4"/>
      <c r="F120" s="3"/>
      <c r="G120" s="3"/>
      <c r="H120" s="3"/>
      <c r="I120" s="2"/>
      <c r="J120" s="2"/>
      <c r="K120" s="2"/>
      <c r="L120" s="2"/>
      <c r="M120" s="2"/>
      <c r="N120" s="2"/>
      <c r="O120" s="2"/>
      <c r="P120" s="2"/>
      <c r="Q120" s="491"/>
      <c r="R120" s="491"/>
      <c r="S120" s="491"/>
      <c r="T120" s="491"/>
      <c r="U120" s="491"/>
      <c r="V120" s="491"/>
      <c r="W120" s="491"/>
      <c r="X120" s="492"/>
      <c r="Y120" s="492"/>
      <c r="Z120" s="491"/>
      <c r="AA120" s="491"/>
      <c r="AB120" s="491"/>
      <c r="AC120" s="491"/>
      <c r="AD120" s="491"/>
      <c r="AE120" s="491"/>
      <c r="AF120" s="491"/>
      <c r="AG120" s="491"/>
      <c r="AH120" s="491"/>
      <c r="AI120" s="491"/>
      <c r="AJ120" s="491"/>
      <c r="AK120" s="491"/>
      <c r="AL120" s="491"/>
      <c r="AM120" s="491"/>
      <c r="AN120" s="491"/>
      <c r="AO120" s="491"/>
      <c r="AP120" s="491"/>
      <c r="AQ120" s="491"/>
      <c r="AR120" s="491"/>
      <c r="AS120" s="491"/>
    </row>
    <row r="121" spans="1:45" s="6" customFormat="1" x14ac:dyDescent="0.2">
      <c r="A121" s="1"/>
      <c r="B121" s="2"/>
      <c r="C121" s="3"/>
      <c r="D121" s="4"/>
      <c r="E121" s="4"/>
      <c r="F121" s="3"/>
      <c r="G121" s="3"/>
      <c r="H121" s="3"/>
      <c r="I121" s="2"/>
      <c r="J121" s="2"/>
      <c r="K121" s="2"/>
      <c r="L121" s="2"/>
      <c r="M121" s="2"/>
      <c r="N121" s="2"/>
      <c r="O121" s="2"/>
      <c r="P121" s="2"/>
      <c r="Q121" s="491"/>
      <c r="R121" s="491"/>
      <c r="S121" s="491"/>
      <c r="T121" s="491"/>
      <c r="U121" s="491"/>
      <c r="V121" s="491"/>
      <c r="W121" s="491"/>
      <c r="X121" s="492"/>
      <c r="Y121" s="492"/>
      <c r="Z121" s="491"/>
      <c r="AA121" s="491"/>
      <c r="AB121" s="491"/>
      <c r="AC121" s="491"/>
      <c r="AD121" s="491"/>
      <c r="AE121" s="491"/>
      <c r="AF121" s="491"/>
      <c r="AG121" s="491"/>
      <c r="AH121" s="491"/>
      <c r="AI121" s="491"/>
      <c r="AJ121" s="491"/>
      <c r="AK121" s="491"/>
      <c r="AL121" s="491"/>
      <c r="AM121" s="491"/>
      <c r="AN121" s="491"/>
      <c r="AO121" s="491"/>
      <c r="AP121" s="491"/>
      <c r="AQ121" s="491"/>
      <c r="AR121" s="491"/>
      <c r="AS121" s="491"/>
    </row>
    <row r="122" spans="1:45" s="6" customFormat="1" x14ac:dyDescent="0.2">
      <c r="A122" s="1"/>
      <c r="B122" s="2"/>
      <c r="C122" s="3"/>
      <c r="D122" s="4"/>
      <c r="E122" s="4"/>
      <c r="F122" s="3"/>
      <c r="G122" s="3"/>
      <c r="H122" s="3"/>
      <c r="I122" s="2"/>
      <c r="J122" s="2"/>
      <c r="K122" s="2"/>
      <c r="L122" s="2"/>
      <c r="M122" s="2"/>
      <c r="N122" s="2"/>
      <c r="O122" s="2"/>
      <c r="P122" s="2"/>
      <c r="X122" s="7"/>
      <c r="Y122" s="7"/>
    </row>
    <row r="123" spans="1:45" s="6" customFormat="1" x14ac:dyDescent="0.2">
      <c r="A123" s="1"/>
      <c r="B123" s="2"/>
      <c r="C123" s="3"/>
      <c r="D123" s="4"/>
      <c r="E123" s="4"/>
      <c r="F123" s="3"/>
      <c r="G123" s="3"/>
      <c r="H123" s="3"/>
      <c r="I123" s="2"/>
      <c r="J123" s="2"/>
      <c r="K123" s="2"/>
      <c r="L123" s="2"/>
      <c r="M123" s="2"/>
      <c r="N123" s="2"/>
      <c r="O123" s="2"/>
      <c r="P123" s="2"/>
      <c r="X123" s="7"/>
      <c r="Y123" s="7"/>
    </row>
    <row r="124" spans="1:45" s="6" customFormat="1" x14ac:dyDescent="0.2">
      <c r="A124" s="1"/>
      <c r="B124" s="2"/>
      <c r="C124" s="3"/>
      <c r="D124" s="4"/>
      <c r="E124" s="4"/>
      <c r="F124" s="3"/>
      <c r="G124" s="3"/>
      <c r="H124" s="3"/>
      <c r="I124" s="2"/>
      <c r="J124" s="2"/>
      <c r="K124" s="2"/>
      <c r="L124" s="2"/>
      <c r="M124" s="2"/>
      <c r="N124" s="2"/>
      <c r="O124" s="2"/>
      <c r="P124" s="2"/>
      <c r="X124" s="7"/>
      <c r="Y124" s="7"/>
    </row>
    <row r="125" spans="1:45" s="6" customFormat="1" x14ac:dyDescent="0.2">
      <c r="A125" s="1"/>
      <c r="B125" s="2"/>
      <c r="C125" s="3"/>
      <c r="D125" s="4"/>
      <c r="E125" s="4"/>
      <c r="F125" s="3"/>
      <c r="G125" s="3"/>
      <c r="H125" s="3"/>
      <c r="I125" s="2"/>
      <c r="J125" s="2"/>
      <c r="K125" s="2"/>
      <c r="L125" s="2"/>
      <c r="M125" s="2"/>
      <c r="N125" s="2"/>
      <c r="O125" s="2"/>
      <c r="P125" s="2"/>
      <c r="X125" s="7"/>
      <c r="Y125" s="7"/>
    </row>
    <row r="126" spans="1:45" s="6" customFormat="1" x14ac:dyDescent="0.2">
      <c r="A126" s="1"/>
      <c r="B126" s="2"/>
      <c r="C126" s="3"/>
      <c r="D126" s="4"/>
      <c r="E126" s="4"/>
      <c r="F126" s="3"/>
      <c r="G126" s="3"/>
      <c r="H126" s="3"/>
      <c r="I126" s="2"/>
      <c r="J126" s="2"/>
      <c r="K126" s="2"/>
      <c r="L126" s="2"/>
      <c r="M126" s="2"/>
      <c r="N126" s="2"/>
      <c r="O126" s="2"/>
      <c r="P126" s="2"/>
      <c r="X126" s="7"/>
      <c r="Y126" s="7"/>
    </row>
    <row r="127" spans="1:45" s="6" customFormat="1" x14ac:dyDescent="0.2">
      <c r="A127" s="1"/>
      <c r="B127" s="2"/>
      <c r="C127" s="3"/>
      <c r="D127" s="4"/>
      <c r="E127" s="4"/>
      <c r="F127" s="3"/>
      <c r="G127" s="3"/>
      <c r="H127" s="3"/>
      <c r="I127" s="2"/>
      <c r="J127" s="2"/>
      <c r="K127" s="2"/>
      <c r="L127" s="2"/>
      <c r="M127" s="2"/>
      <c r="N127" s="2"/>
      <c r="O127" s="2"/>
      <c r="P127" s="2"/>
      <c r="X127" s="7"/>
      <c r="Y127" s="7"/>
    </row>
    <row r="128" spans="1:45" s="6" customFormat="1" x14ac:dyDescent="0.2">
      <c r="A128" s="1"/>
      <c r="B128" s="2"/>
      <c r="C128" s="3"/>
      <c r="D128" s="4"/>
      <c r="E128" s="4"/>
      <c r="F128" s="3"/>
      <c r="G128" s="3"/>
      <c r="H128" s="3"/>
      <c r="I128" s="2"/>
      <c r="J128" s="2"/>
      <c r="K128" s="2"/>
      <c r="L128" s="2"/>
      <c r="M128" s="2"/>
      <c r="N128" s="2"/>
      <c r="O128" s="2"/>
      <c r="P128" s="2"/>
      <c r="X128" s="7"/>
      <c r="Y128" s="7"/>
    </row>
    <row r="129" spans="1:45" s="6" customFormat="1" x14ac:dyDescent="0.2">
      <c r="A129" s="1"/>
      <c r="B129" s="2"/>
      <c r="C129" s="3"/>
      <c r="D129" s="4"/>
      <c r="E129" s="4"/>
      <c r="F129" s="3"/>
      <c r="G129" s="3"/>
      <c r="H129" s="3"/>
      <c r="I129" s="2"/>
      <c r="J129" s="2"/>
      <c r="K129" s="2"/>
      <c r="L129" s="2"/>
      <c r="M129" s="2"/>
      <c r="N129" s="2"/>
      <c r="O129" s="2"/>
      <c r="P129" s="2"/>
      <c r="X129" s="7"/>
      <c r="Y129" s="7"/>
    </row>
    <row r="130" spans="1:45" s="6" customFormat="1" x14ac:dyDescent="0.2">
      <c r="A130" s="1"/>
      <c r="B130" s="2"/>
      <c r="C130" s="3"/>
      <c r="D130" s="4"/>
      <c r="E130" s="4"/>
      <c r="F130" s="3"/>
      <c r="G130" s="3"/>
      <c r="H130" s="3"/>
      <c r="I130" s="2"/>
      <c r="J130" s="2"/>
      <c r="K130" s="2"/>
      <c r="L130" s="2"/>
      <c r="M130" s="2"/>
      <c r="N130" s="2"/>
      <c r="O130" s="2"/>
      <c r="P130" s="2"/>
      <c r="X130" s="7"/>
      <c r="Y130" s="7"/>
    </row>
    <row r="131" spans="1:45" s="493" customFormat="1" x14ac:dyDescent="0.2">
      <c r="A131" s="1"/>
      <c r="B131" s="2"/>
      <c r="C131" s="3"/>
      <c r="D131" s="4"/>
      <c r="E131" s="4"/>
      <c r="F131" s="3"/>
      <c r="G131" s="3"/>
      <c r="H131" s="3"/>
      <c r="I131" s="2"/>
      <c r="J131" s="2"/>
      <c r="K131" s="2"/>
      <c r="L131" s="2"/>
      <c r="M131" s="2"/>
      <c r="N131" s="2"/>
      <c r="O131" s="2"/>
      <c r="P131" s="2"/>
      <c r="Q131" s="6"/>
      <c r="R131" s="6"/>
      <c r="S131" s="6"/>
      <c r="T131" s="6"/>
      <c r="U131" s="6"/>
      <c r="V131" s="6"/>
      <c r="W131" s="6"/>
      <c r="X131" s="7"/>
      <c r="Y131" s="7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spans="1:45" s="493" customFormat="1" x14ac:dyDescent="0.2">
      <c r="A132" s="1"/>
      <c r="B132" s="2"/>
      <c r="C132" s="3"/>
      <c r="D132" s="4"/>
      <c r="E132" s="4"/>
      <c r="F132" s="3"/>
      <c r="G132" s="3"/>
      <c r="H132" s="3"/>
      <c r="I132" s="2"/>
      <c r="J132" s="2"/>
      <c r="K132" s="2"/>
      <c r="L132" s="2"/>
      <c r="M132" s="2"/>
      <c r="N132" s="2"/>
      <c r="O132" s="2"/>
      <c r="P132" s="2"/>
      <c r="Q132" s="6"/>
      <c r="R132" s="6"/>
      <c r="S132" s="6"/>
      <c r="T132" s="6"/>
      <c r="U132" s="6"/>
      <c r="V132" s="6"/>
      <c r="W132" s="6"/>
      <c r="X132" s="7"/>
      <c r="Y132" s="7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spans="1:45" s="493" customFormat="1" x14ac:dyDescent="0.2">
      <c r="A133" s="1"/>
      <c r="B133" s="2"/>
      <c r="C133" s="3"/>
      <c r="D133" s="4"/>
      <c r="E133" s="4"/>
      <c r="F133" s="3"/>
      <c r="G133" s="3"/>
      <c r="H133" s="3"/>
      <c r="I133" s="2"/>
      <c r="J133" s="2"/>
      <c r="K133" s="2"/>
      <c r="L133" s="2"/>
      <c r="M133" s="2"/>
      <c r="N133" s="2"/>
      <c r="O133" s="2"/>
      <c r="P133" s="2"/>
      <c r="Q133" s="6"/>
      <c r="R133" s="6"/>
      <c r="S133" s="6"/>
      <c r="T133" s="6"/>
      <c r="U133" s="6"/>
      <c r="V133" s="6"/>
      <c r="W133" s="6"/>
      <c r="X133" s="7"/>
      <c r="Y133" s="7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spans="1:45" s="493" customFormat="1" x14ac:dyDescent="0.2">
      <c r="A134" s="1"/>
      <c r="B134" s="2"/>
      <c r="C134" s="3"/>
      <c r="D134" s="4"/>
      <c r="E134" s="4"/>
      <c r="F134" s="3"/>
      <c r="G134" s="3"/>
      <c r="H134" s="3"/>
      <c r="I134" s="2"/>
      <c r="J134" s="2"/>
      <c r="K134" s="2"/>
      <c r="L134" s="2"/>
      <c r="M134" s="2"/>
      <c r="N134" s="2"/>
      <c r="O134" s="2"/>
      <c r="P134" s="2"/>
      <c r="Q134" s="6"/>
      <c r="R134" s="6"/>
      <c r="S134" s="6"/>
      <c r="T134" s="6"/>
      <c r="U134" s="6"/>
      <c r="V134" s="6"/>
      <c r="W134" s="6"/>
      <c r="X134" s="7"/>
      <c r="Y134" s="7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spans="1:45" s="493" customFormat="1" x14ac:dyDescent="0.2">
      <c r="A135" s="1"/>
      <c r="B135" s="2"/>
      <c r="C135" s="3"/>
      <c r="D135" s="4"/>
      <c r="E135" s="4"/>
      <c r="F135" s="3"/>
      <c r="G135" s="3"/>
      <c r="H135" s="3"/>
      <c r="I135" s="2"/>
      <c r="J135" s="2"/>
      <c r="K135" s="2"/>
      <c r="L135" s="2"/>
      <c r="M135" s="2"/>
      <c r="N135" s="2"/>
      <c r="O135" s="2"/>
      <c r="P135" s="2"/>
      <c r="X135" s="494"/>
      <c r="Y135" s="494"/>
    </row>
    <row r="136" spans="1:45" s="493" customFormat="1" x14ac:dyDescent="0.2">
      <c r="A136" s="1"/>
      <c r="B136" s="2"/>
      <c r="C136" s="3"/>
      <c r="D136" s="4"/>
      <c r="E136" s="4"/>
      <c r="F136" s="3"/>
      <c r="G136" s="3"/>
      <c r="H136" s="3"/>
      <c r="I136" s="2"/>
      <c r="J136" s="2"/>
      <c r="K136" s="2"/>
      <c r="L136" s="2"/>
      <c r="M136" s="2"/>
      <c r="N136" s="2"/>
      <c r="O136" s="2"/>
      <c r="P136" s="2"/>
      <c r="X136" s="494"/>
      <c r="Y136" s="494"/>
    </row>
    <row r="137" spans="1:45" s="493" customFormat="1" x14ac:dyDescent="0.2">
      <c r="A137" s="1"/>
      <c r="B137" s="2"/>
      <c r="C137" s="3"/>
      <c r="D137" s="4"/>
      <c r="E137" s="4"/>
      <c r="F137" s="3"/>
      <c r="G137" s="3"/>
      <c r="H137" s="3"/>
      <c r="I137" s="2"/>
      <c r="J137" s="2"/>
      <c r="K137" s="2"/>
      <c r="L137" s="2"/>
      <c r="M137" s="2"/>
      <c r="N137" s="2"/>
      <c r="O137" s="2"/>
      <c r="P137" s="2"/>
      <c r="X137" s="494"/>
      <c r="Y137" s="494"/>
    </row>
    <row r="138" spans="1:45" s="493" customFormat="1" x14ac:dyDescent="0.2">
      <c r="A138" s="1"/>
      <c r="B138" s="2"/>
      <c r="C138" s="3"/>
      <c r="D138" s="4"/>
      <c r="E138" s="4"/>
      <c r="F138" s="3"/>
      <c r="G138" s="3"/>
      <c r="H138" s="3"/>
      <c r="I138" s="2"/>
      <c r="J138" s="2"/>
      <c r="K138" s="2"/>
      <c r="L138" s="2"/>
      <c r="M138" s="2"/>
      <c r="N138" s="2"/>
      <c r="O138" s="2"/>
      <c r="P138" s="2"/>
      <c r="X138" s="494"/>
      <c r="Y138" s="494"/>
    </row>
    <row r="139" spans="1:45" s="495" customFormat="1" x14ac:dyDescent="0.2">
      <c r="A139" s="1"/>
      <c r="B139" s="2"/>
      <c r="C139" s="3"/>
      <c r="D139" s="4"/>
      <c r="E139" s="4"/>
      <c r="F139" s="3"/>
      <c r="G139" s="3"/>
      <c r="H139" s="3"/>
      <c r="I139" s="2"/>
      <c r="J139" s="2"/>
      <c r="K139" s="2"/>
      <c r="L139" s="2"/>
      <c r="M139" s="2"/>
      <c r="N139" s="2"/>
      <c r="O139" s="2"/>
      <c r="P139" s="2"/>
      <c r="Q139" s="493"/>
      <c r="R139" s="493"/>
      <c r="S139" s="493"/>
      <c r="T139" s="493"/>
      <c r="U139" s="493"/>
      <c r="V139" s="493"/>
      <c r="W139" s="493"/>
      <c r="X139" s="494"/>
      <c r="Y139" s="494"/>
      <c r="Z139" s="493"/>
      <c r="AA139" s="493"/>
      <c r="AB139" s="493"/>
      <c r="AC139" s="493"/>
      <c r="AD139" s="493"/>
      <c r="AE139" s="493"/>
      <c r="AF139" s="493"/>
      <c r="AG139" s="493"/>
      <c r="AH139" s="493"/>
      <c r="AI139" s="493"/>
      <c r="AJ139" s="493"/>
      <c r="AK139" s="493"/>
      <c r="AL139" s="493"/>
      <c r="AM139" s="493"/>
      <c r="AN139" s="493"/>
      <c r="AO139" s="493"/>
      <c r="AP139" s="493"/>
      <c r="AQ139" s="493"/>
      <c r="AR139" s="493"/>
      <c r="AS139" s="493"/>
    </row>
    <row r="140" spans="1:45" s="493" customFormat="1" x14ac:dyDescent="0.2">
      <c r="A140" s="1"/>
      <c r="B140" s="2"/>
      <c r="C140" s="3"/>
      <c r="D140" s="4"/>
      <c r="E140" s="4"/>
      <c r="F140" s="3"/>
      <c r="G140" s="3"/>
      <c r="H140" s="3"/>
      <c r="I140" s="2"/>
      <c r="J140" s="2"/>
      <c r="K140" s="2"/>
      <c r="L140" s="2"/>
      <c r="M140" s="2"/>
      <c r="N140" s="2"/>
      <c r="O140" s="2"/>
      <c r="P140" s="2"/>
      <c r="X140" s="494"/>
      <c r="Y140" s="494"/>
    </row>
    <row r="141" spans="1:45" s="493" customFormat="1" x14ac:dyDescent="0.2">
      <c r="A141" s="1"/>
      <c r="B141" s="2"/>
      <c r="C141" s="3"/>
      <c r="D141" s="4"/>
      <c r="E141" s="4"/>
      <c r="F141" s="3"/>
      <c r="G141" s="3"/>
      <c r="H141" s="3"/>
      <c r="I141" s="2"/>
      <c r="J141" s="2"/>
      <c r="K141" s="2"/>
      <c r="L141" s="2"/>
      <c r="M141" s="2"/>
      <c r="N141" s="2"/>
      <c r="O141" s="2"/>
      <c r="P141" s="2"/>
      <c r="X141" s="494"/>
      <c r="Y141" s="494"/>
    </row>
    <row r="142" spans="1:45" s="493" customFormat="1" x14ac:dyDescent="0.2">
      <c r="A142" s="1"/>
      <c r="B142" s="2"/>
      <c r="C142" s="3"/>
      <c r="D142" s="4"/>
      <c r="E142" s="4"/>
      <c r="F142" s="3"/>
      <c r="G142" s="3"/>
      <c r="H142" s="3"/>
      <c r="I142" s="2"/>
      <c r="J142" s="2"/>
      <c r="K142" s="2"/>
      <c r="L142" s="2"/>
      <c r="M142" s="2"/>
      <c r="N142" s="2"/>
      <c r="O142" s="2"/>
      <c r="P142" s="2"/>
      <c r="X142" s="494"/>
      <c r="Y142" s="494"/>
    </row>
    <row r="143" spans="1:45" s="493" customFormat="1" x14ac:dyDescent="0.2">
      <c r="A143" s="1"/>
      <c r="B143" s="2"/>
      <c r="C143" s="3"/>
      <c r="D143" s="4"/>
      <c r="E143" s="4"/>
      <c r="F143" s="3"/>
      <c r="G143" s="3"/>
      <c r="H143" s="3"/>
      <c r="I143" s="2"/>
      <c r="J143" s="2"/>
      <c r="K143" s="2"/>
      <c r="L143" s="2"/>
      <c r="M143" s="2"/>
      <c r="N143" s="2"/>
      <c r="O143" s="2"/>
      <c r="P143" s="2"/>
      <c r="Q143" s="495"/>
      <c r="R143" s="495"/>
      <c r="S143" s="495"/>
      <c r="T143" s="495"/>
      <c r="U143" s="495"/>
      <c r="V143" s="495"/>
      <c r="W143" s="495"/>
      <c r="X143" s="496"/>
      <c r="Y143" s="496"/>
      <c r="Z143" s="495"/>
      <c r="AA143" s="495"/>
      <c r="AB143" s="495"/>
      <c r="AC143" s="495"/>
      <c r="AD143" s="495"/>
      <c r="AE143" s="495"/>
      <c r="AF143" s="495"/>
      <c r="AG143" s="495"/>
      <c r="AH143" s="495"/>
      <c r="AI143" s="495"/>
      <c r="AJ143" s="495"/>
      <c r="AK143" s="495"/>
      <c r="AL143" s="495"/>
      <c r="AM143" s="495"/>
      <c r="AN143" s="495"/>
      <c r="AO143" s="495"/>
      <c r="AP143" s="495"/>
      <c r="AQ143" s="495"/>
      <c r="AR143" s="495"/>
      <c r="AS143" s="495"/>
    </row>
    <row r="144" spans="1:45" s="493" customFormat="1" x14ac:dyDescent="0.2">
      <c r="A144" s="1"/>
      <c r="B144" s="2"/>
      <c r="C144" s="3"/>
      <c r="D144" s="4"/>
      <c r="E144" s="4"/>
      <c r="F144" s="3"/>
      <c r="G144" s="3"/>
      <c r="H144" s="3"/>
      <c r="I144" s="2"/>
      <c r="J144" s="2"/>
      <c r="K144" s="2"/>
      <c r="L144" s="2"/>
      <c r="M144" s="2"/>
      <c r="N144" s="2"/>
      <c r="O144" s="2"/>
      <c r="P144" s="2"/>
      <c r="X144" s="494"/>
      <c r="Y144" s="494"/>
    </row>
    <row r="145" spans="1:45" s="493" customFormat="1" x14ac:dyDescent="0.2">
      <c r="A145" s="1"/>
      <c r="B145" s="2"/>
      <c r="C145" s="3"/>
      <c r="D145" s="4"/>
      <c r="E145" s="4"/>
      <c r="F145" s="3"/>
      <c r="G145" s="3"/>
      <c r="H145" s="3"/>
      <c r="I145" s="2"/>
      <c r="J145" s="2"/>
      <c r="K145" s="2"/>
      <c r="L145" s="2"/>
      <c r="M145" s="2"/>
      <c r="N145" s="2"/>
      <c r="O145" s="2"/>
      <c r="P145" s="2"/>
      <c r="X145" s="494"/>
      <c r="Y145" s="494"/>
    </row>
    <row r="146" spans="1:45" s="493" customFormat="1" x14ac:dyDescent="0.2">
      <c r="A146" s="1"/>
      <c r="B146" s="2"/>
      <c r="C146" s="3"/>
      <c r="D146" s="4"/>
      <c r="E146" s="4"/>
      <c r="F146" s="3"/>
      <c r="G146" s="3"/>
      <c r="H146" s="3"/>
      <c r="I146" s="2"/>
      <c r="J146" s="2"/>
      <c r="K146" s="2"/>
      <c r="L146" s="2"/>
      <c r="M146" s="2"/>
      <c r="N146" s="2"/>
      <c r="O146" s="2"/>
      <c r="P146" s="2"/>
      <c r="X146" s="494"/>
      <c r="Y146" s="494"/>
    </row>
    <row r="147" spans="1:45" s="493" customFormat="1" x14ac:dyDescent="0.2">
      <c r="A147" s="1"/>
      <c r="B147" s="2"/>
      <c r="C147" s="3"/>
      <c r="D147" s="4"/>
      <c r="E147" s="4"/>
      <c r="F147" s="3"/>
      <c r="G147" s="3"/>
      <c r="H147" s="3"/>
      <c r="I147" s="2"/>
      <c r="J147" s="2"/>
      <c r="K147" s="2"/>
      <c r="L147" s="2"/>
      <c r="M147" s="2"/>
      <c r="N147" s="2"/>
      <c r="O147" s="2"/>
      <c r="P147" s="2"/>
      <c r="X147" s="494"/>
      <c r="Y147" s="494"/>
    </row>
    <row r="148" spans="1:45" s="6" customFormat="1" x14ac:dyDescent="0.2">
      <c r="A148" s="1"/>
      <c r="B148" s="2"/>
      <c r="C148" s="3"/>
      <c r="D148" s="4"/>
      <c r="E148" s="4"/>
      <c r="F148" s="3"/>
      <c r="G148" s="3"/>
      <c r="H148" s="3"/>
      <c r="I148" s="2"/>
      <c r="J148" s="2"/>
      <c r="K148" s="2"/>
      <c r="L148" s="2"/>
      <c r="M148" s="2"/>
      <c r="N148" s="2"/>
      <c r="O148" s="2"/>
      <c r="P148" s="2"/>
      <c r="Q148" s="493"/>
      <c r="R148" s="493"/>
      <c r="S148" s="493"/>
      <c r="T148" s="493"/>
      <c r="U148" s="493"/>
      <c r="V148" s="493"/>
      <c r="W148" s="493"/>
      <c r="X148" s="494"/>
      <c r="Y148" s="494"/>
      <c r="Z148" s="493"/>
      <c r="AA148" s="493"/>
      <c r="AB148" s="493"/>
      <c r="AC148" s="493"/>
      <c r="AD148" s="493"/>
      <c r="AE148" s="493"/>
      <c r="AF148" s="493"/>
      <c r="AG148" s="493"/>
      <c r="AH148" s="493"/>
      <c r="AI148" s="493"/>
      <c r="AJ148" s="493"/>
      <c r="AK148" s="493"/>
      <c r="AL148" s="493"/>
      <c r="AM148" s="493"/>
      <c r="AN148" s="493"/>
      <c r="AO148" s="493"/>
      <c r="AP148" s="493"/>
      <c r="AQ148" s="493"/>
      <c r="AR148" s="493"/>
      <c r="AS148" s="493"/>
    </row>
    <row r="149" spans="1:45" s="6" customFormat="1" x14ac:dyDescent="0.2">
      <c r="A149" s="1"/>
      <c r="B149" s="2"/>
      <c r="C149" s="3"/>
      <c r="D149" s="4"/>
      <c r="E149" s="4"/>
      <c r="F149" s="3"/>
      <c r="G149" s="3"/>
      <c r="H149" s="3"/>
      <c r="I149" s="2"/>
      <c r="J149" s="2"/>
      <c r="K149" s="2"/>
      <c r="L149" s="2"/>
      <c r="M149" s="2"/>
      <c r="N149" s="2"/>
      <c r="O149" s="2"/>
      <c r="P149" s="2"/>
      <c r="Q149" s="493"/>
      <c r="R149" s="493"/>
      <c r="S149" s="493"/>
      <c r="T149" s="493"/>
      <c r="U149" s="493"/>
      <c r="V149" s="493"/>
      <c r="W149" s="493"/>
      <c r="X149" s="494"/>
      <c r="Y149" s="494"/>
      <c r="Z149" s="493"/>
      <c r="AA149" s="493"/>
      <c r="AB149" s="493"/>
      <c r="AC149" s="493"/>
      <c r="AD149" s="493"/>
      <c r="AE149" s="493"/>
      <c r="AF149" s="493"/>
      <c r="AG149" s="493"/>
      <c r="AH149" s="493"/>
      <c r="AI149" s="493"/>
      <c r="AJ149" s="493"/>
      <c r="AK149" s="493"/>
      <c r="AL149" s="493"/>
      <c r="AM149" s="493"/>
      <c r="AN149" s="493"/>
      <c r="AO149" s="493"/>
      <c r="AP149" s="493"/>
      <c r="AQ149" s="493"/>
      <c r="AR149" s="493"/>
      <c r="AS149" s="493"/>
    </row>
    <row r="150" spans="1:45" s="6" customFormat="1" x14ac:dyDescent="0.2">
      <c r="A150" s="1"/>
      <c r="B150" s="2"/>
      <c r="C150" s="3"/>
      <c r="D150" s="4"/>
      <c r="E150" s="4"/>
      <c r="F150" s="3"/>
      <c r="G150" s="3"/>
      <c r="H150" s="3"/>
      <c r="I150" s="2"/>
      <c r="J150" s="2"/>
      <c r="K150" s="2"/>
      <c r="L150" s="2"/>
      <c r="M150" s="2"/>
      <c r="N150" s="2"/>
      <c r="O150" s="2"/>
      <c r="P150" s="2"/>
      <c r="Q150" s="493"/>
      <c r="R150" s="493"/>
      <c r="S150" s="493"/>
      <c r="T150" s="493"/>
      <c r="U150" s="493"/>
      <c r="V150" s="493"/>
      <c r="W150" s="493"/>
      <c r="X150" s="494"/>
      <c r="Y150" s="494"/>
      <c r="Z150" s="493"/>
      <c r="AA150" s="493"/>
      <c r="AB150" s="493"/>
      <c r="AC150" s="493"/>
      <c r="AD150" s="493"/>
      <c r="AE150" s="493"/>
      <c r="AF150" s="493"/>
      <c r="AG150" s="493"/>
      <c r="AH150" s="493"/>
      <c r="AI150" s="493"/>
      <c r="AJ150" s="493"/>
      <c r="AK150" s="493"/>
      <c r="AL150" s="493"/>
      <c r="AM150" s="493"/>
      <c r="AN150" s="493"/>
      <c r="AO150" s="493"/>
      <c r="AP150" s="493"/>
      <c r="AQ150" s="493"/>
      <c r="AR150" s="493"/>
      <c r="AS150" s="493"/>
    </row>
    <row r="151" spans="1:45" s="6" customFormat="1" x14ac:dyDescent="0.2">
      <c r="A151" s="1"/>
      <c r="B151" s="2"/>
      <c r="C151" s="3"/>
      <c r="D151" s="4"/>
      <c r="E151" s="4"/>
      <c r="F151" s="3"/>
      <c r="G151" s="3"/>
      <c r="H151" s="3"/>
      <c r="I151" s="2"/>
      <c r="J151" s="2"/>
      <c r="K151" s="2"/>
      <c r="L151" s="2"/>
      <c r="M151" s="2"/>
      <c r="N151" s="2"/>
      <c r="O151" s="2"/>
      <c r="P151" s="2"/>
      <c r="Q151" s="493"/>
      <c r="R151" s="493"/>
      <c r="S151" s="493"/>
      <c r="T151" s="493"/>
      <c r="U151" s="493"/>
      <c r="V151" s="493"/>
      <c r="W151" s="493"/>
      <c r="X151" s="494"/>
      <c r="Y151" s="494"/>
      <c r="Z151" s="493"/>
      <c r="AA151" s="493"/>
      <c r="AB151" s="493"/>
      <c r="AC151" s="493"/>
      <c r="AD151" s="493"/>
      <c r="AE151" s="493"/>
      <c r="AF151" s="493"/>
      <c r="AG151" s="493"/>
      <c r="AH151" s="493"/>
      <c r="AI151" s="493"/>
      <c r="AJ151" s="493"/>
      <c r="AK151" s="493"/>
      <c r="AL151" s="493"/>
      <c r="AM151" s="493"/>
      <c r="AN151" s="493"/>
      <c r="AO151" s="493"/>
      <c r="AP151" s="493"/>
      <c r="AQ151" s="493"/>
      <c r="AR151" s="493"/>
      <c r="AS151" s="493"/>
    </row>
    <row r="152" spans="1:45" s="6" customFormat="1" x14ac:dyDescent="0.2">
      <c r="A152" s="1"/>
      <c r="B152" s="2"/>
      <c r="C152" s="3"/>
      <c r="D152" s="4"/>
      <c r="E152" s="4"/>
      <c r="F152" s="3"/>
      <c r="G152" s="3"/>
      <c r="H152" s="3"/>
      <c r="I152" s="2"/>
      <c r="J152" s="2"/>
      <c r="K152" s="2"/>
      <c r="L152" s="2"/>
      <c r="M152" s="2"/>
      <c r="N152" s="2"/>
      <c r="O152" s="2"/>
      <c r="P152" s="2"/>
      <c r="X152" s="7"/>
      <c r="Y152" s="7"/>
    </row>
    <row r="153" spans="1:45" s="6" customFormat="1" x14ac:dyDescent="0.2">
      <c r="A153" s="1"/>
      <c r="B153" s="2"/>
      <c r="C153" s="3"/>
      <c r="D153" s="4"/>
      <c r="E153" s="4"/>
      <c r="F153" s="3"/>
      <c r="G153" s="3"/>
      <c r="H153" s="3"/>
      <c r="I153" s="2"/>
      <c r="J153" s="2"/>
      <c r="K153" s="2"/>
      <c r="L153" s="2"/>
      <c r="M153" s="2"/>
      <c r="N153" s="2"/>
      <c r="O153" s="2"/>
      <c r="P153" s="2"/>
      <c r="X153" s="7"/>
      <c r="Y153" s="7"/>
    </row>
    <row r="154" spans="1:45" s="6" customFormat="1" x14ac:dyDescent="0.2">
      <c r="A154" s="1"/>
      <c r="B154" s="2"/>
      <c r="C154" s="3"/>
      <c r="D154" s="4"/>
      <c r="E154" s="4"/>
      <c r="F154" s="3"/>
      <c r="G154" s="3"/>
      <c r="H154" s="3"/>
      <c r="I154" s="2"/>
      <c r="J154" s="2"/>
      <c r="K154" s="2"/>
      <c r="L154" s="2"/>
      <c r="M154" s="2"/>
      <c r="N154" s="2"/>
      <c r="O154" s="2"/>
      <c r="P154" s="2"/>
      <c r="X154" s="7"/>
      <c r="Y154" s="7"/>
    </row>
    <row r="155" spans="1:45" s="6" customFormat="1" x14ac:dyDescent="0.2">
      <c r="A155" s="1"/>
      <c r="B155" s="2"/>
      <c r="C155" s="3"/>
      <c r="D155" s="4"/>
      <c r="E155" s="4"/>
      <c r="F155" s="3"/>
      <c r="G155" s="3"/>
      <c r="H155" s="3"/>
      <c r="I155" s="2"/>
      <c r="J155" s="2"/>
      <c r="K155" s="2"/>
      <c r="L155" s="2"/>
      <c r="M155" s="2"/>
      <c r="N155" s="2"/>
      <c r="O155" s="2"/>
      <c r="P155" s="2"/>
      <c r="X155" s="7"/>
      <c r="Y155" s="7"/>
    </row>
    <row r="156" spans="1:45" s="6" customFormat="1" x14ac:dyDescent="0.2">
      <c r="A156" s="1"/>
      <c r="B156" s="2"/>
      <c r="C156" s="3"/>
      <c r="D156" s="4"/>
      <c r="E156" s="4"/>
      <c r="F156" s="3"/>
      <c r="G156" s="3"/>
      <c r="H156" s="3"/>
      <c r="I156" s="2"/>
      <c r="J156" s="2"/>
      <c r="K156" s="2"/>
      <c r="L156" s="2"/>
      <c r="M156" s="2"/>
      <c r="N156" s="2"/>
      <c r="O156" s="2"/>
      <c r="P156" s="2"/>
      <c r="X156" s="7"/>
      <c r="Y156" s="7"/>
    </row>
    <row r="157" spans="1:45" s="6" customFormat="1" x14ac:dyDescent="0.2">
      <c r="A157" s="1"/>
      <c r="B157" s="2"/>
      <c r="C157" s="3"/>
      <c r="D157" s="4"/>
      <c r="E157" s="4"/>
      <c r="F157" s="3"/>
      <c r="G157" s="3"/>
      <c r="H157" s="3"/>
      <c r="I157" s="2"/>
      <c r="J157" s="2"/>
      <c r="K157" s="2"/>
      <c r="L157" s="2"/>
      <c r="M157" s="2"/>
      <c r="N157" s="2"/>
      <c r="O157" s="2"/>
      <c r="P157" s="2"/>
      <c r="X157" s="7"/>
      <c r="Y157" s="7"/>
    </row>
    <row r="158" spans="1:45" s="6" customFormat="1" x14ac:dyDescent="0.2">
      <c r="A158" s="1"/>
      <c r="B158" s="2"/>
      <c r="C158" s="3"/>
      <c r="D158" s="4"/>
      <c r="E158" s="4"/>
      <c r="F158" s="3"/>
      <c r="G158" s="3"/>
      <c r="H158" s="3"/>
      <c r="I158" s="2"/>
      <c r="J158" s="2"/>
      <c r="K158" s="2"/>
      <c r="L158" s="2"/>
      <c r="M158" s="2"/>
      <c r="N158" s="2"/>
      <c r="O158" s="2"/>
      <c r="P158" s="2"/>
      <c r="X158" s="7"/>
      <c r="Y158" s="7"/>
    </row>
    <row r="159" spans="1:45" s="6" customFormat="1" x14ac:dyDescent="0.2">
      <c r="A159" s="1"/>
      <c r="B159" s="2"/>
      <c r="C159" s="3"/>
      <c r="D159" s="4"/>
      <c r="E159" s="4"/>
      <c r="F159" s="3"/>
      <c r="G159" s="3"/>
      <c r="H159" s="3"/>
      <c r="I159" s="2"/>
      <c r="J159" s="2"/>
      <c r="K159" s="2"/>
      <c r="L159" s="2"/>
      <c r="M159" s="2"/>
      <c r="N159" s="2"/>
      <c r="O159" s="2"/>
      <c r="P159" s="2"/>
      <c r="X159" s="7"/>
      <c r="Y159" s="7"/>
    </row>
    <row r="160" spans="1:45" s="6" customFormat="1" x14ac:dyDescent="0.2">
      <c r="A160" s="1"/>
      <c r="B160" s="2"/>
      <c r="C160" s="3"/>
      <c r="D160" s="4"/>
      <c r="E160" s="4"/>
      <c r="F160" s="3"/>
      <c r="G160" s="3"/>
      <c r="H160" s="3"/>
      <c r="I160" s="2"/>
      <c r="J160" s="2"/>
      <c r="K160" s="2"/>
      <c r="L160" s="2"/>
      <c r="M160" s="2"/>
      <c r="N160" s="2"/>
      <c r="O160" s="2"/>
      <c r="P160" s="2"/>
      <c r="Q160" s="485"/>
      <c r="X160" s="7"/>
      <c r="Y160" s="7"/>
    </row>
    <row r="161" spans="17:45" x14ac:dyDescent="0.2">
      <c r="Q161" s="485"/>
      <c r="R161" s="6"/>
      <c r="S161" s="6"/>
      <c r="T161" s="6"/>
      <c r="U161" s="6"/>
      <c r="V161" s="6"/>
      <c r="W161" s="6"/>
      <c r="X161" s="7"/>
      <c r="Y161" s="7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spans="17:45" x14ac:dyDescent="0.2">
      <c r="Q162" s="485"/>
      <c r="R162" s="6"/>
      <c r="S162" s="6"/>
      <c r="T162" s="6"/>
      <c r="U162" s="6"/>
      <c r="V162" s="6"/>
      <c r="W162" s="6"/>
      <c r="X162" s="7"/>
      <c r="Y162" s="7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spans="17:45" x14ac:dyDescent="0.2">
      <c r="Q163" s="485"/>
      <c r="R163" s="6"/>
      <c r="S163" s="6"/>
      <c r="T163" s="6"/>
      <c r="U163" s="6"/>
      <c r="V163" s="6"/>
      <c r="W163" s="6"/>
      <c r="X163" s="7"/>
      <c r="Y163" s="7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spans="17:45" x14ac:dyDescent="0.2">
      <c r="Q164" s="485"/>
      <c r="R164" s="6"/>
      <c r="S164" s="6"/>
      <c r="T164" s="6"/>
      <c r="U164" s="6"/>
      <c r="V164" s="6"/>
      <c r="W164" s="6"/>
      <c r="X164" s="7"/>
      <c r="Y164" s="7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spans="17:45" x14ac:dyDescent="0.2">
      <c r="Q165" s="488"/>
    </row>
    <row r="166" spans="17:45" x14ac:dyDescent="0.2">
      <c r="Q166" s="488"/>
    </row>
    <row r="167" spans="17:45" x14ac:dyDescent="0.2">
      <c r="Q167" s="488"/>
    </row>
    <row r="168" spans="17:45" x14ac:dyDescent="0.2">
      <c r="Q168" s="488"/>
    </row>
    <row r="169" spans="17:45" x14ac:dyDescent="0.2">
      <c r="Q169" s="488"/>
    </row>
    <row r="170" spans="17:45" x14ac:dyDescent="0.2">
      <c r="Q170" s="488"/>
    </row>
    <row r="171" spans="17:45" x14ac:dyDescent="0.2">
      <c r="Q171" s="488"/>
    </row>
    <row r="172" spans="17:45" x14ac:dyDescent="0.2">
      <c r="Q172" s="488"/>
    </row>
    <row r="173" spans="17:45" x14ac:dyDescent="0.2">
      <c r="Q173" s="488"/>
    </row>
    <row r="174" spans="17:45" x14ac:dyDescent="0.2">
      <c r="Q174" s="488"/>
    </row>
    <row r="175" spans="17:45" x14ac:dyDescent="0.2">
      <c r="Q175" s="488"/>
    </row>
    <row r="176" spans="17:45" x14ac:dyDescent="0.2">
      <c r="Q176" s="488"/>
    </row>
    <row r="178" spans="17:24" x14ac:dyDescent="0.2">
      <c r="Q178" s="497"/>
    </row>
    <row r="179" spans="17:24" x14ac:dyDescent="0.2">
      <c r="Q179" s="481"/>
      <c r="R179" s="481"/>
      <c r="S179" s="481"/>
      <c r="T179" s="481"/>
      <c r="U179" s="481"/>
      <c r="V179" s="481"/>
      <c r="W179" s="481"/>
      <c r="X179" s="498"/>
    </row>
    <row r="180" spans="17:24" x14ac:dyDescent="0.2">
      <c r="Q180" s="3"/>
      <c r="R180" s="3"/>
      <c r="S180" s="3"/>
      <c r="T180" s="3"/>
      <c r="U180" s="3"/>
      <c r="V180" s="3"/>
      <c r="W180" s="3"/>
      <c r="X180" s="499"/>
    </row>
    <row r="181" spans="17:24" x14ac:dyDescent="0.2">
      <c r="Q181" s="3"/>
      <c r="R181" s="3"/>
      <c r="S181" s="3"/>
      <c r="T181" s="3"/>
      <c r="U181" s="3"/>
      <c r="V181" s="3"/>
      <c r="W181" s="3"/>
      <c r="X181" s="499"/>
    </row>
    <row r="182" spans="17:24" x14ac:dyDescent="0.2">
      <c r="Q182" s="3"/>
      <c r="R182" s="3"/>
      <c r="S182" s="3"/>
      <c r="T182" s="3"/>
      <c r="U182" s="3"/>
      <c r="V182" s="3"/>
      <c r="W182" s="3"/>
      <c r="X182" s="499"/>
    </row>
  </sheetData>
  <sheetProtection selectLockedCells="1" selectUnlockedCells="1"/>
  <mergeCells count="64">
    <mergeCell ref="A1:AS1"/>
    <mergeCell ref="A2:A8"/>
    <mergeCell ref="B2:B8"/>
    <mergeCell ref="C2:F4"/>
    <mergeCell ref="G2:G8"/>
    <mergeCell ref="N7:AS7"/>
    <mergeCell ref="E7:E8"/>
    <mergeCell ref="H2:M2"/>
    <mergeCell ref="N2:AS2"/>
    <mergeCell ref="H3:H8"/>
    <mergeCell ref="N3:O3"/>
    <mergeCell ref="P3:AS3"/>
    <mergeCell ref="K5:K8"/>
    <mergeCell ref="N4:AS5"/>
    <mergeCell ref="J5:J8"/>
    <mergeCell ref="E5:F6"/>
    <mergeCell ref="L5:L8"/>
    <mergeCell ref="A19:AS19"/>
    <mergeCell ref="A28:B28"/>
    <mergeCell ref="I4:I8"/>
    <mergeCell ref="M3:M8"/>
    <mergeCell ref="I3:L3"/>
    <mergeCell ref="C5:C8"/>
    <mergeCell ref="D5:D8"/>
    <mergeCell ref="F7:F8"/>
    <mergeCell ref="J4:L4"/>
    <mergeCell ref="A18:B18"/>
    <mergeCell ref="A11:AS11"/>
    <mergeCell ref="H81:L81"/>
    <mergeCell ref="A66:AS66"/>
    <mergeCell ref="A65:B65"/>
    <mergeCell ref="C65:F65"/>
    <mergeCell ref="A67:F67"/>
    <mergeCell ref="H79:L79"/>
    <mergeCell ref="A75:AS75"/>
    <mergeCell ref="H78:L78"/>
    <mergeCell ref="B76:J76"/>
    <mergeCell ref="K71:M71"/>
    <mergeCell ref="A32:B32"/>
    <mergeCell ref="A10:AS10"/>
    <mergeCell ref="A64:B64"/>
    <mergeCell ref="C32:F32"/>
    <mergeCell ref="C25:F25"/>
    <mergeCell ref="C18:F18"/>
    <mergeCell ref="A26:AS26"/>
    <mergeCell ref="A34:AS34"/>
    <mergeCell ref="A25:B25"/>
    <mergeCell ref="C28:F28"/>
    <mergeCell ref="A31:B31"/>
    <mergeCell ref="C31:F31"/>
    <mergeCell ref="A33:AS33"/>
    <mergeCell ref="A29:AS29"/>
    <mergeCell ref="C64:F64"/>
    <mergeCell ref="A35:AS35"/>
    <mergeCell ref="A41:AS41"/>
    <mergeCell ref="C40:F40"/>
    <mergeCell ref="A42:AS42"/>
    <mergeCell ref="A40:B40"/>
    <mergeCell ref="P72:AS72"/>
    <mergeCell ref="A68:M68"/>
    <mergeCell ref="A69:M69"/>
    <mergeCell ref="A70:M70"/>
    <mergeCell ref="N72:O72"/>
    <mergeCell ref="N71:O71"/>
  </mergeCells>
  <pageMargins left="0.39370078740157483" right="0.39370078740157483" top="0.55118110236220474" bottom="0.39370078740157483" header="0.51181102362204722" footer="0.51181102362204722"/>
  <pageSetup paperSize="9" scale="65" firstPageNumber="0" fitToHeight="0" orientation="landscape" horizontalDpi="300" verticalDpi="300" r:id="rId1"/>
  <headerFooter alignWithMargins="0"/>
  <rowBreaks count="2" manualBreakCount="2">
    <brk id="32" max="46" man="1"/>
    <brk id="56" max="46" man="1"/>
  </rowBreaks>
  <ignoredErrors>
    <ignoredError sqref="A15:A16 A17" twoDigitTextYear="1"/>
    <ignoredError sqref="H14 H52:I52 J14:K14 M14 M52 K5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план 17_18 (2)</vt:lpstr>
      <vt:lpstr>титулка</vt:lpstr>
      <vt:lpstr>бюджет</vt:lpstr>
      <vt:lpstr>план магістр за ОПП</vt:lpstr>
      <vt:lpstr>'план магістр за ОПП'!Excel_BuiltIn_Print_Area</vt:lpstr>
      <vt:lpstr>'план магістр за ОПП'!Excel_BuiltIn_Print_Titles</vt:lpstr>
      <vt:lpstr>'план 17_18 (2)'!Заголовки_для_печати</vt:lpstr>
      <vt:lpstr>бюджет!Область_печати</vt:lpstr>
      <vt:lpstr>'план 17_18 (2)'!Область_печати</vt:lpstr>
      <vt:lpstr>'план магістр за ОПП'!Область_печати</vt:lpstr>
      <vt:lpstr>титулка!Область_печати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User</cp:lastModifiedBy>
  <cp:lastPrinted>2020-05-06T06:11:05Z</cp:lastPrinted>
  <dcterms:created xsi:type="dcterms:W3CDTF">2019-11-11T15:54:12Z</dcterms:created>
  <dcterms:modified xsi:type="dcterms:W3CDTF">2020-05-07T12:19:59Z</dcterms:modified>
</cp:coreProperties>
</file>