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550" yWindow="0" windowWidth="12690" windowHeight="12210" firstSheet="1" activeTab="2"/>
  </bookViews>
  <sheets>
    <sheet name="до наказу" sheetId="5" state="hidden" r:id="rId1"/>
    <sheet name="Титул" sheetId="2" r:id="rId2"/>
    <sheet name="План" sheetId="3" r:id="rId3"/>
    <sheet name="Семестровка (2)" sheetId="4" state="hidden" r:id="rId4"/>
  </sheets>
  <definedNames>
    <definedName name="_xlnm._FilterDatabase" localSheetId="0" hidden="1">'до наказу'!$AC$1:$AC$76</definedName>
    <definedName name="_xlnm.Print_Titles" localSheetId="2">План!$2:$8</definedName>
    <definedName name="_xlnm.Print_Area" localSheetId="0">'до наказу'!$A$1:$K$49</definedName>
    <definedName name="_xlnm.Print_Area" localSheetId="2">План!$A$1:$X$125</definedName>
  </definedNames>
  <calcPr calcId="144525"/>
</workbook>
</file>

<file path=xl/calcChain.xml><?xml version="1.0" encoding="utf-8"?>
<calcChain xmlns="http://schemas.openxmlformats.org/spreadsheetml/2006/main">
  <c r="I92" i="3" l="1"/>
  <c r="I91" i="3"/>
  <c r="I112" i="3" l="1"/>
  <c r="H112" i="3"/>
  <c r="I111" i="3"/>
  <c r="H111" i="3"/>
  <c r="M111" i="3" s="1"/>
  <c r="I110" i="3"/>
  <c r="H110" i="3"/>
  <c r="I109" i="3"/>
  <c r="H109" i="3"/>
  <c r="L108" i="3"/>
  <c r="K108" i="3"/>
  <c r="J108" i="3"/>
  <c r="G108" i="3"/>
  <c r="M110" i="3" l="1"/>
  <c r="M112" i="3"/>
  <c r="I108" i="3"/>
  <c r="H108" i="3"/>
  <c r="M109" i="3"/>
  <c r="M108" i="3" l="1"/>
  <c r="M107" i="3"/>
  <c r="I106" i="3"/>
  <c r="H106" i="3"/>
  <c r="I105" i="3"/>
  <c r="H105" i="3"/>
  <c r="L104" i="3"/>
  <c r="J104" i="3"/>
  <c r="G104" i="3"/>
  <c r="I104" i="3" l="1"/>
  <c r="H104" i="3"/>
  <c r="M105" i="3"/>
  <c r="M106" i="3"/>
  <c r="M104" i="3" l="1"/>
  <c r="I51" i="3" l="1"/>
  <c r="H92" i="3"/>
  <c r="I90" i="3"/>
  <c r="H90" i="3"/>
  <c r="I88" i="3"/>
  <c r="H88" i="3"/>
  <c r="I86" i="3"/>
  <c r="H86" i="3"/>
  <c r="I84" i="3"/>
  <c r="H84" i="3"/>
  <c r="I82" i="3"/>
  <c r="H82" i="3"/>
  <c r="I80" i="3"/>
  <c r="H80" i="3"/>
  <c r="I78" i="3"/>
  <c r="H78" i="3"/>
  <c r="I76" i="3"/>
  <c r="H76" i="3"/>
  <c r="I74" i="3"/>
  <c r="H74" i="3"/>
  <c r="J93" i="3"/>
  <c r="K93" i="3"/>
  <c r="L93" i="3"/>
  <c r="N93" i="3"/>
  <c r="O93" i="3"/>
  <c r="P93" i="3"/>
  <c r="Q93" i="3"/>
  <c r="R93" i="3"/>
  <c r="S93" i="3"/>
  <c r="T93" i="3"/>
  <c r="U93" i="3"/>
  <c r="V93" i="3"/>
  <c r="W93" i="3"/>
  <c r="X93" i="3"/>
  <c r="G93" i="3"/>
  <c r="H70" i="3"/>
  <c r="I69" i="3"/>
  <c r="H69" i="3"/>
  <c r="H67" i="3"/>
  <c r="I66" i="3"/>
  <c r="H66" i="3"/>
  <c r="J71" i="3"/>
  <c r="K71" i="3"/>
  <c r="L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G71" i="3"/>
  <c r="H64" i="3"/>
  <c r="I63" i="3"/>
  <c r="H63" i="3"/>
  <c r="M63" i="3" l="1"/>
  <c r="M74" i="3"/>
  <c r="M76" i="3"/>
  <c r="M78" i="3"/>
  <c r="M80" i="3"/>
  <c r="M82" i="3"/>
  <c r="M84" i="3"/>
  <c r="M86" i="3"/>
  <c r="M88" i="3"/>
  <c r="M90" i="3"/>
  <c r="M92" i="3"/>
  <c r="M66" i="3"/>
  <c r="M69" i="3"/>
  <c r="D148" i="4" l="1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M135" i="4" s="1"/>
  <c r="E135" i="4"/>
  <c r="F134" i="4"/>
  <c r="K134" i="4" s="1"/>
  <c r="E134" i="4"/>
  <c r="F133" i="4"/>
  <c r="M133" i="4" s="1"/>
  <c r="E133" i="4"/>
  <c r="F132" i="4"/>
  <c r="K132" i="4" s="1"/>
  <c r="E132" i="4"/>
  <c r="J132" i="4" s="1"/>
  <c r="F131" i="4"/>
  <c r="M131" i="4" s="1"/>
  <c r="E131" i="4"/>
  <c r="F130" i="4"/>
  <c r="K130" i="4" s="1"/>
  <c r="E130" i="4"/>
  <c r="L120" i="4"/>
  <c r="I120" i="4"/>
  <c r="H120" i="4"/>
  <c r="G120" i="4"/>
  <c r="D120" i="4"/>
  <c r="D121" i="4" s="1"/>
  <c r="F119" i="4"/>
  <c r="M119" i="4" s="1"/>
  <c r="E119" i="4"/>
  <c r="F118" i="4"/>
  <c r="K118" i="4" s="1"/>
  <c r="E118" i="4"/>
  <c r="F117" i="4"/>
  <c r="M117" i="4" s="1"/>
  <c r="E117" i="4"/>
  <c r="F116" i="4"/>
  <c r="K116" i="4" s="1"/>
  <c r="E116" i="4"/>
  <c r="M116" i="4" s="1"/>
  <c r="I106" i="4"/>
  <c r="H106" i="4"/>
  <c r="G106" i="4"/>
  <c r="D106" i="4"/>
  <c r="D107" i="4" s="1"/>
  <c r="F105" i="4"/>
  <c r="K105" i="4" s="1"/>
  <c r="E105" i="4"/>
  <c r="K104" i="4"/>
  <c r="F104" i="4"/>
  <c r="E104" i="4"/>
  <c r="J104" i="4" s="1"/>
  <c r="F103" i="4"/>
  <c r="K103" i="4" s="1"/>
  <c r="E103" i="4"/>
  <c r="M103" i="4" s="1"/>
  <c r="F102" i="4"/>
  <c r="E102" i="4"/>
  <c r="F101" i="4"/>
  <c r="K101" i="4" s="1"/>
  <c r="E101" i="4"/>
  <c r="K100" i="4"/>
  <c r="F100" i="4"/>
  <c r="E100" i="4"/>
  <c r="J100" i="4" s="1"/>
  <c r="L90" i="4"/>
  <c r="I90" i="4"/>
  <c r="H90" i="4"/>
  <c r="G90" i="4"/>
  <c r="D90" i="4"/>
  <c r="D91" i="4" s="1"/>
  <c r="F89" i="4"/>
  <c r="K89" i="4" s="1"/>
  <c r="E89" i="4"/>
  <c r="M89" i="4" s="1"/>
  <c r="F88" i="4"/>
  <c r="E88" i="4"/>
  <c r="K87" i="4"/>
  <c r="E87" i="4"/>
  <c r="M87" i="4" s="1"/>
  <c r="F86" i="4"/>
  <c r="K86" i="4" s="1"/>
  <c r="E86" i="4"/>
  <c r="K85" i="4"/>
  <c r="F85" i="4"/>
  <c r="E85" i="4"/>
  <c r="J85" i="4" s="1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K70" i="4"/>
  <c r="F70" i="4"/>
  <c r="E70" i="4"/>
  <c r="J70" i="4" s="1"/>
  <c r="F69" i="4"/>
  <c r="K69" i="4" s="1"/>
  <c r="E69" i="4"/>
  <c r="M69" i="4" s="1"/>
  <c r="E68" i="4"/>
  <c r="F67" i="4"/>
  <c r="K67" i="4" s="1"/>
  <c r="E67" i="4"/>
  <c r="J67" i="4" s="1"/>
  <c r="F66" i="4"/>
  <c r="M66" i="4" s="1"/>
  <c r="E66" i="4"/>
  <c r="E73" i="4" s="1"/>
  <c r="L56" i="4"/>
  <c r="I56" i="4"/>
  <c r="H56" i="4"/>
  <c r="G56" i="4"/>
  <c r="D56" i="4"/>
  <c r="D57" i="4" s="1"/>
  <c r="F55" i="4"/>
  <c r="K55" i="4" s="1"/>
  <c r="E55" i="4"/>
  <c r="M55" i="4" s="1"/>
  <c r="F54" i="4"/>
  <c r="M54" i="4" s="1"/>
  <c r="E54" i="4"/>
  <c r="F53" i="4"/>
  <c r="K53" i="4" s="1"/>
  <c r="E53" i="4"/>
  <c r="J53" i="4" s="1"/>
  <c r="F52" i="4"/>
  <c r="M52" i="4" s="1"/>
  <c r="E52" i="4"/>
  <c r="F51" i="4"/>
  <c r="K51" i="4" s="1"/>
  <c r="E51" i="4"/>
  <c r="F50" i="4"/>
  <c r="E50" i="4"/>
  <c r="I40" i="4"/>
  <c r="H40" i="4"/>
  <c r="G40" i="4"/>
  <c r="D40" i="4"/>
  <c r="D41" i="4" s="1"/>
  <c r="F39" i="4"/>
  <c r="M39" i="4" s="1"/>
  <c r="E39" i="4"/>
  <c r="F38" i="4"/>
  <c r="K38" i="4" s="1"/>
  <c r="E38" i="4"/>
  <c r="J38" i="4" s="1"/>
  <c r="F37" i="4"/>
  <c r="M37" i="4" s="1"/>
  <c r="E37" i="4"/>
  <c r="F36" i="4"/>
  <c r="K36" i="4" s="1"/>
  <c r="E36" i="4"/>
  <c r="F35" i="4"/>
  <c r="E35" i="4"/>
  <c r="F34" i="4"/>
  <c r="M34" i="4" s="1"/>
  <c r="E34" i="4"/>
  <c r="F33" i="4"/>
  <c r="F40" i="4" s="1"/>
  <c r="E33" i="4"/>
  <c r="E40" i="4" s="1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F23" i="4" s="1"/>
  <c r="E10" i="4"/>
  <c r="E23" i="4" s="1"/>
  <c r="J34" i="4" l="1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J56" i="4" s="1"/>
  <c r="K50" i="4"/>
  <c r="M51" i="4"/>
  <c r="J54" i="4"/>
  <c r="K54" i="4"/>
  <c r="J72" i="4"/>
  <c r="K72" i="4"/>
  <c r="K73" i="4" s="1"/>
  <c r="F73" i="4"/>
  <c r="J83" i="4"/>
  <c r="J90" i="4" s="1"/>
  <c r="K83" i="4"/>
  <c r="M84" i="4"/>
  <c r="J88" i="4"/>
  <c r="K88" i="4"/>
  <c r="F106" i="4"/>
  <c r="M100" i="4"/>
  <c r="J102" i="4"/>
  <c r="J106" i="4" s="1"/>
  <c r="K102" i="4"/>
  <c r="K106" i="4" s="1"/>
  <c r="E120" i="4"/>
  <c r="J116" i="4"/>
  <c r="J120" i="4" s="1"/>
  <c r="J117" i="4"/>
  <c r="K117" i="4"/>
  <c r="K120" i="4" s="1"/>
  <c r="M130" i="4"/>
  <c r="J133" i="4"/>
  <c r="K133" i="4"/>
  <c r="K136" i="4" s="1"/>
  <c r="E139" i="4"/>
  <c r="F139" i="4" s="1"/>
  <c r="E144" i="4"/>
  <c r="D143" i="4"/>
  <c r="J66" i="4"/>
  <c r="J73" i="4" s="1"/>
  <c r="H65" i="3"/>
  <c r="I65" i="3"/>
  <c r="J136" i="4" l="1"/>
  <c r="K23" i="4"/>
  <c r="J23" i="4"/>
  <c r="J40" i="4"/>
  <c r="E143" i="4"/>
  <c r="F140" i="4"/>
  <c r="K90" i="4"/>
  <c r="K56" i="4"/>
  <c r="K40" i="4"/>
  <c r="F148" i="4"/>
  <c r="F146" i="4"/>
  <c r="F141" i="4"/>
  <c r="M65" i="3"/>
  <c r="F143" i="4" l="1"/>
  <c r="F145" i="4"/>
  <c r="F144" i="4"/>
  <c r="J55" i="3"/>
  <c r="K55" i="3"/>
  <c r="L55" i="3"/>
  <c r="J94" i="3" l="1"/>
  <c r="L94" i="3"/>
  <c r="K94" i="3"/>
  <c r="I89" i="3"/>
  <c r="H89" i="3"/>
  <c r="I87" i="3"/>
  <c r="H87" i="3"/>
  <c r="I85" i="3"/>
  <c r="H85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N49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N28" i="3"/>
  <c r="N58" i="3"/>
  <c r="O58" i="3"/>
  <c r="P58" i="3"/>
  <c r="Q58" i="3"/>
  <c r="R58" i="3"/>
  <c r="S58" i="3"/>
  <c r="T58" i="3"/>
  <c r="U58" i="3"/>
  <c r="V58" i="3"/>
  <c r="W58" i="3"/>
  <c r="X58" i="3"/>
  <c r="J58" i="3"/>
  <c r="K58" i="3"/>
  <c r="L58" i="3"/>
  <c r="I46" i="3"/>
  <c r="H46" i="3"/>
  <c r="I45" i="3"/>
  <c r="H45" i="3"/>
  <c r="L44" i="3"/>
  <c r="K44" i="3"/>
  <c r="J44" i="3"/>
  <c r="G44" i="3"/>
  <c r="K39" i="3"/>
  <c r="L39" i="3"/>
  <c r="J39" i="3"/>
  <c r="G39" i="3"/>
  <c r="I42" i="3"/>
  <c r="H42" i="3"/>
  <c r="I41" i="3"/>
  <c r="H41" i="3"/>
  <c r="I40" i="3"/>
  <c r="H40" i="3"/>
  <c r="I38" i="3"/>
  <c r="H38" i="3"/>
  <c r="I37" i="3"/>
  <c r="H37" i="3"/>
  <c r="L36" i="3"/>
  <c r="K36" i="3"/>
  <c r="J36" i="3"/>
  <c r="G36" i="3"/>
  <c r="I35" i="3"/>
  <c r="I32" i="3"/>
  <c r="H32" i="3"/>
  <c r="H31" i="3"/>
  <c r="I31" i="3"/>
  <c r="L30" i="3"/>
  <c r="K30" i="3"/>
  <c r="J30" i="3"/>
  <c r="G30" i="3"/>
  <c r="I25" i="3"/>
  <c r="H25" i="3"/>
  <c r="I24" i="3"/>
  <c r="H24" i="3"/>
  <c r="L23" i="3"/>
  <c r="K23" i="3"/>
  <c r="J23" i="3"/>
  <c r="G23" i="3"/>
  <c r="I20" i="3"/>
  <c r="H20" i="3"/>
  <c r="I19" i="3"/>
  <c r="H19" i="3"/>
  <c r="K18" i="3"/>
  <c r="L18" i="3"/>
  <c r="J18" i="3"/>
  <c r="J28" i="3" s="1"/>
  <c r="G18" i="3"/>
  <c r="AC96" i="3"/>
  <c r="AB96" i="3"/>
  <c r="AA96" i="3"/>
  <c r="Z96" i="3"/>
  <c r="Y96" i="3"/>
  <c r="AC93" i="3"/>
  <c r="AB93" i="3"/>
  <c r="AA93" i="3"/>
  <c r="Z93" i="3"/>
  <c r="Y93" i="3"/>
  <c r="H91" i="3"/>
  <c r="I83" i="3"/>
  <c r="H83" i="3"/>
  <c r="I81" i="3"/>
  <c r="H81" i="3"/>
  <c r="I79" i="3"/>
  <c r="H79" i="3"/>
  <c r="I77" i="3"/>
  <c r="H77" i="3"/>
  <c r="I75" i="3"/>
  <c r="H75" i="3"/>
  <c r="I73" i="3"/>
  <c r="H73" i="3"/>
  <c r="I68" i="3"/>
  <c r="H68" i="3"/>
  <c r="I62" i="3"/>
  <c r="H62" i="3"/>
  <c r="G58" i="3"/>
  <c r="I57" i="3"/>
  <c r="I58" i="3" s="1"/>
  <c r="H57" i="3"/>
  <c r="H58" i="3" s="1"/>
  <c r="X55" i="3"/>
  <c r="W55" i="3"/>
  <c r="V55" i="3"/>
  <c r="U55" i="3"/>
  <c r="T55" i="3"/>
  <c r="S55" i="3"/>
  <c r="R55" i="3"/>
  <c r="Q55" i="3"/>
  <c r="P55" i="3"/>
  <c r="O55" i="3"/>
  <c r="N55" i="3"/>
  <c r="G55" i="3"/>
  <c r="I54" i="3"/>
  <c r="H54" i="3"/>
  <c r="I53" i="3"/>
  <c r="H53" i="3"/>
  <c r="I52" i="3"/>
  <c r="H52" i="3"/>
  <c r="H51" i="3"/>
  <c r="I48" i="3"/>
  <c r="H48" i="3"/>
  <c r="I47" i="3"/>
  <c r="H47" i="3"/>
  <c r="I43" i="3"/>
  <c r="H43" i="3"/>
  <c r="H35" i="3"/>
  <c r="I34" i="3"/>
  <c r="H34" i="3"/>
  <c r="L33" i="3"/>
  <c r="K33" i="3"/>
  <c r="J33" i="3"/>
  <c r="G33" i="3"/>
  <c r="I27" i="3"/>
  <c r="H27" i="3"/>
  <c r="I26" i="3"/>
  <c r="H26" i="3"/>
  <c r="I22" i="3"/>
  <c r="H22" i="3"/>
  <c r="I21" i="3"/>
  <c r="H21" i="3"/>
  <c r="I17" i="3"/>
  <c r="H17" i="3"/>
  <c r="I16" i="3"/>
  <c r="H16" i="3"/>
  <c r="I15" i="3"/>
  <c r="H15" i="3"/>
  <c r="I14" i="3"/>
  <c r="H14" i="3"/>
  <c r="I13" i="3"/>
  <c r="H13" i="3"/>
  <c r="I12" i="3"/>
  <c r="H12" i="3"/>
  <c r="L11" i="3"/>
  <c r="G11" i="3"/>
  <c r="H71" i="3" l="1"/>
  <c r="I55" i="3"/>
  <c r="G28" i="3"/>
  <c r="I71" i="3"/>
  <c r="L28" i="3"/>
  <c r="K28" i="3"/>
  <c r="H93" i="3"/>
  <c r="I93" i="3"/>
  <c r="I94" i="3" s="1"/>
  <c r="M35" i="3"/>
  <c r="L49" i="3"/>
  <c r="J49" i="3"/>
  <c r="J59" i="3" s="1"/>
  <c r="J95" i="3" s="1"/>
  <c r="H11" i="3"/>
  <c r="I33" i="3"/>
  <c r="M51" i="3"/>
  <c r="M53" i="3"/>
  <c r="H18" i="3"/>
  <c r="H23" i="3"/>
  <c r="K49" i="3"/>
  <c r="K59" i="3" s="1"/>
  <c r="K95" i="3" s="1"/>
  <c r="I36" i="3"/>
  <c r="I39" i="3"/>
  <c r="H33" i="3"/>
  <c r="I23" i="3"/>
  <c r="M40" i="3"/>
  <c r="M87" i="3"/>
  <c r="I11" i="3"/>
  <c r="M52" i="3"/>
  <c r="I44" i="3"/>
  <c r="M89" i="3"/>
  <c r="M85" i="3"/>
  <c r="G49" i="3"/>
  <c r="N59" i="3"/>
  <c r="M19" i="3"/>
  <c r="M16" i="3"/>
  <c r="M17" i="3"/>
  <c r="M21" i="3"/>
  <c r="M75" i="3"/>
  <c r="M77" i="3"/>
  <c r="M79" i="3"/>
  <c r="M81" i="3"/>
  <c r="M83" i="3"/>
  <c r="M91" i="3"/>
  <c r="M31" i="3"/>
  <c r="M47" i="3"/>
  <c r="M46" i="3"/>
  <c r="M45" i="3"/>
  <c r="H44" i="3"/>
  <c r="M43" i="3"/>
  <c r="M42" i="3"/>
  <c r="M41" i="3"/>
  <c r="H39" i="3"/>
  <c r="M38" i="3"/>
  <c r="M37" i="3"/>
  <c r="H36" i="3"/>
  <c r="M68" i="3"/>
  <c r="M32" i="3"/>
  <c r="H30" i="3"/>
  <c r="I30" i="3"/>
  <c r="M27" i="3"/>
  <c r="M26" i="3"/>
  <c r="M20" i="3"/>
  <c r="M25" i="3"/>
  <c r="M24" i="3"/>
  <c r="M22" i="3"/>
  <c r="I18" i="3"/>
  <c r="M12" i="3"/>
  <c r="M57" i="3"/>
  <c r="M58" i="3" s="1"/>
  <c r="M48" i="3"/>
  <c r="P59" i="3"/>
  <c r="T59" i="3"/>
  <c r="V59" i="3"/>
  <c r="X59" i="3"/>
  <c r="M54" i="3"/>
  <c r="G94" i="3"/>
  <c r="O94" i="3"/>
  <c r="Q94" i="3"/>
  <c r="S94" i="3"/>
  <c r="U94" i="3"/>
  <c r="W94" i="3"/>
  <c r="Y94" i="3"/>
  <c r="AA94" i="3"/>
  <c r="AC94" i="3"/>
  <c r="M13" i="3"/>
  <c r="O59" i="3"/>
  <c r="U59" i="3"/>
  <c r="W59" i="3"/>
  <c r="N94" i="3"/>
  <c r="P94" i="3"/>
  <c r="R94" i="3"/>
  <c r="T94" i="3"/>
  <c r="V94" i="3"/>
  <c r="X94" i="3"/>
  <c r="Z94" i="3"/>
  <c r="AB94" i="3"/>
  <c r="S59" i="3"/>
  <c r="R59" i="3"/>
  <c r="M15" i="3"/>
  <c r="Q59" i="3"/>
  <c r="M14" i="3"/>
  <c r="H55" i="3"/>
  <c r="M62" i="3"/>
  <c r="M34" i="3"/>
  <c r="M73" i="3"/>
  <c r="G59" i="3" l="1"/>
  <c r="Q95" i="3"/>
  <c r="Q96" i="3" s="1"/>
  <c r="M71" i="3"/>
  <c r="I49" i="3"/>
  <c r="I28" i="3"/>
  <c r="H28" i="3"/>
  <c r="M93" i="3"/>
  <c r="L59" i="3"/>
  <c r="L95" i="3" s="1"/>
  <c r="H49" i="3"/>
  <c r="M30" i="3"/>
  <c r="H94" i="3"/>
  <c r="S95" i="3"/>
  <c r="S96" i="3" s="1"/>
  <c r="M55" i="3"/>
  <c r="M18" i="3"/>
  <c r="G95" i="3"/>
  <c r="W101" i="3" s="1"/>
  <c r="W95" i="3"/>
  <c r="W96" i="3" s="1"/>
  <c r="U95" i="3"/>
  <c r="U96" i="3" s="1"/>
  <c r="O95" i="3"/>
  <c r="O96" i="3" s="1"/>
  <c r="N95" i="3"/>
  <c r="N96" i="3" s="1"/>
  <c r="R95" i="3"/>
  <c r="R96" i="3" s="1"/>
  <c r="M44" i="3"/>
  <c r="M39" i="3"/>
  <c r="M36" i="3"/>
  <c r="M11" i="3"/>
  <c r="M23" i="3"/>
  <c r="V95" i="3"/>
  <c r="V96" i="3" s="1"/>
  <c r="P95" i="3"/>
  <c r="P96" i="3" s="1"/>
  <c r="X95" i="3"/>
  <c r="X96" i="3" s="1"/>
  <c r="T95" i="3"/>
  <c r="T96" i="3" s="1"/>
  <c r="M33" i="3"/>
  <c r="Y59" i="3"/>
  <c r="I59" i="3" l="1"/>
  <c r="I95" i="3" s="1"/>
  <c r="M28" i="3"/>
  <c r="M94" i="3"/>
  <c r="M49" i="3"/>
  <c r="M59" i="3" s="1"/>
  <c r="H59" i="3"/>
  <c r="H95" i="3" s="1"/>
  <c r="Q101" i="3"/>
  <c r="Y101" i="3" s="1"/>
  <c r="M95" i="3" l="1"/>
  <c r="T36" i="2"/>
  <c r="Q36" i="2"/>
  <c r="N36" i="2"/>
  <c r="J36" i="2"/>
  <c r="G36" i="2"/>
  <c r="C36" i="2"/>
  <c r="W33" i="2"/>
  <c r="W34" i="2"/>
  <c r="W35" i="2"/>
  <c r="W32" i="2"/>
  <c r="W36" i="2" l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<sst xmlns="http://schemas.openxmlformats.org/spreadsheetml/2006/main" count="944" uniqueCount="324">
  <si>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</si>
  <si>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</si>
  <si>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</si>
  <si>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</si>
  <si>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</si>
  <si>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</si>
  <si>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</si>
  <si>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</si>
  <si>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</si>
  <si>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</si>
  <si>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</si>
  <si>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</si>
  <si>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</si>
  <si>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</si>
  <si>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</si>
  <si>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</si>
  <si>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</si>
  <si>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</si>
  <si>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</si>
  <si>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</si>
  <si>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</si>
  <si>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</si>
  <si>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</si>
  <si>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</si>
  <si>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</si>
  <si>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</si>
  <si>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</si>
  <si>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</si>
  <si>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</si>
  <si>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</si>
  <si>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</si>
  <si>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</si>
  <si>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</si>
  <si>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</si>
  <si>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</si>
  <si>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</si>
  <si>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</si>
  <si>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</si>
  <si>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</si>
  <si>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</si>
  <si>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</si>
  <si>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</si>
  <si>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</si>
  <si>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</si>
  <si>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</si>
  <si>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</si>
  <si>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</si>
  <si>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</si>
  <si>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</si>
  <si>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</si>
  <si>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</si>
  <si>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</si>
  <si>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</si>
  <si>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</si>
  <si>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</si>
  <si>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</si>
  <si>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</si>
  <si>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</si>
  <si>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</si>
  <si>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</si>
  <si>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</si>
  <si>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</si>
  <si>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</si>
  <si>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</si>
  <si>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</si>
  <si>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</si>
  <si>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</si>
  <si>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</si>
  <si>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</si>
  <si>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</si>
  <si>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</si>
  <si>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</si>
  <si>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</si>
  <si>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</si>
  <si>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</si>
  <si>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</si>
  <si>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</si>
  <si>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</si>
  <si>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</si>
  <si>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</si>
  <si>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</si>
  <si>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</si>
  <si>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</si>
  <si>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</si>
  <si>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</si>
  <si>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</si>
  <si>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</si>
  <si>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</si>
  <si>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</si>
  <si>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</si>
  <si>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</si>
  <si>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</si>
  <si>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</si>
  <si>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</si>
  <si>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</si>
  <si>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</si>
  <si>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</si>
  <si>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</si>
  <si>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</si>
  <si>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</si>
  <si>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</si>
  <si>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</si>
  <si>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</si>
  <si>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с*</t>
  </si>
  <si>
    <t>2.1.1</t>
  </si>
  <si>
    <t>2.1.2</t>
  </si>
  <si>
    <t>3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</si>
  <si>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</si>
  <si>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</si>
  <si>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</si>
  <si>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</si>
  <si>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</si>
  <si>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</si>
  <si>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</si>
  <si>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</si>
  <si>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</si>
  <si>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</si>
  <si>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</si>
  <si>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</si>
  <si>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</si>
  <si>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</si>
  <si>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1.1.1.4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</si>
  <si>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</si>
  <si>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</si>
  <si>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</si>
  <si>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</si>
  <si>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</si>
  <si>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</si>
  <si>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</si>
  <si>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</si>
  <si>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</si>
  <si>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</si>
  <si>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</si>
  <si>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</si>
  <si>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</si>
  <si>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</si>
  <si>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</si>
  <si>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</si>
  <si>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</si>
  <si>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</si>
  <si>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</si>
  <si>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</si>
  <si>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</si>
  <si>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</si>
  <si>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</si>
  <si>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</si>
  <si>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</si>
  <si>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</si>
  <si>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</si>
  <si>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</si>
  <si>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</si>
  <si>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</si>
  <si>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</si>
  <si>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</si>
  <si>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</si>
  <si>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</si>
  <si>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</si>
  <si>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</si>
  <si>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</si>
  <si>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</si>
  <si>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1.2.4.1</t>
  </si>
  <si>
    <t>1.2.4.2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</si>
  <si>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</si>
  <si>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</si>
  <si>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</si>
  <si>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</si>
  <si>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</si>
  <si>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</si>
  <si>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</si>
  <si>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6</t>
  </si>
  <si>
    <t>Полімери в харчовій промисловості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</si>
  <si>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</si>
  <si>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</si>
  <si>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</si>
  <si>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</si>
  <si>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5ф*6ф* 7ф*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</si>
  <si>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</si>
  <si>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</si>
  <si>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</si>
  <si>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</si>
  <si>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</si>
  <si>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</si>
  <si>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</si>
  <si>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</si>
  <si>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</si>
  <si>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</si>
  <si>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</si>
  <si>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</si>
  <si>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</si>
  <si>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</si>
  <si>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</si>
  <si>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</si>
  <si>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</si>
  <si>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</si>
  <si>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</si>
  <si>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</si>
  <si>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</si>
  <si>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1д</t>
  </si>
  <si>
    <t>1.2.7</t>
  </si>
  <si>
    <t>5д</t>
  </si>
  <si>
    <t>6д</t>
  </si>
  <si>
    <t>Разом п.1.2</t>
  </si>
  <si>
    <t>1.3. Практична підготовка</t>
  </si>
  <si>
    <t>Навчальна практика "Вступ до фаху"</t>
  </si>
  <si>
    <t>3.3</t>
  </si>
  <si>
    <t>3.4</t>
  </si>
  <si>
    <t>8д</t>
  </si>
  <si>
    <t>Разом п. 1.3</t>
  </si>
  <si>
    <t>4.2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</si>
  <si>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</si>
  <si>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</si>
  <si>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</si>
  <si>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</si>
  <si>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</si>
  <si>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</si>
  <si>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</si>
  <si>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</si>
  <si>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</si>
  <si>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</si>
  <si>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1.1.5.2</t>
  </si>
  <si>
    <t>Вища математика (розділ 1)</t>
  </si>
  <si>
    <t>Вища математика (розділ 2)</t>
  </si>
  <si>
    <t>1.1.7.1</t>
  </si>
  <si>
    <t>1.1.7.2</t>
  </si>
  <si>
    <t>Фізика (розділ 1)</t>
  </si>
  <si>
    <t>Фізика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</si>
  <si>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</si>
  <si>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</si>
  <si>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</si>
  <si>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</si>
  <si>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</si>
  <si>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</si>
  <si>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</si>
  <si>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1.2.4.3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</si>
  <si>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</si>
  <si>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</si>
  <si>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</si>
  <si>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</si>
  <si>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</si>
  <si>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Екологія</t>
  </si>
  <si>
    <t>Раціональне природокористування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</si>
  <si>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</si>
  <si>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</si>
  <si>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</si>
  <si>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</si>
  <si>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</si>
  <si>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</si>
  <si>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</si>
  <si>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</si>
  <si>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</si>
  <si>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</si>
  <si>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</si>
  <si>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</si>
  <si>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</si>
  <si>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</si>
  <si>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</si>
  <si>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</si>
  <si>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</si>
  <si>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</si>
  <si>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</si>
  <si>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</si>
  <si>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</si>
  <si>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</si>
  <si>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</si>
  <si>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</si>
  <si>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</si>
  <si>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</si>
  <si>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</si>
  <si>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</si>
  <si>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</si>
  <si>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</si>
  <si>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</si>
  <si>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</si>
  <si>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</si>
  <si>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</si>
  <si>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</si>
  <si>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</si>
  <si>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</si>
  <si>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</si>
  <si>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</si>
  <si>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</si>
  <si>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</si>
  <si>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</si>
  <si>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</si>
  <si>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</si>
  <si>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</si>
  <si>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</si>
  <si>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</si>
  <si>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</si>
  <si>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</si>
  <si>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</si>
  <si>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</si>
  <si>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</si>
  <si>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</si>
  <si>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</si>
  <si>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</si>
  <si>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</si>
  <si>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</si>
  <si>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 xml:space="preserve">V. План освітнього процесу                               </t>
  </si>
  <si>
    <t>Вступ до освітнього процесу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</si>
  <si>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</si>
  <si>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</si>
  <si>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</si>
  <si>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</si>
  <si>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</si>
  <si>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</si>
  <si>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</si>
  <si>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</si>
  <si>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Форма  атестації (екзамен, дипломний проект (робота))</t>
  </si>
  <si>
    <t>.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</si>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</sst>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р_._-;\-* #,##0.00_р_._-;_-* &quot;-&quot;??_р_._-;_-@_-"/>
    <numFmt numFmtId="164" formatCode="#,##0_-;\-* #,##0_-;\ _-;_-@_-"/>
    <numFmt numFmtId="165" formatCode="#,##0.0_ ;\-#,##0.0\ "/>
    <numFmt numFmtId="166" formatCode="0.0"/>
    <numFmt numFmtId="167" formatCode="#,##0_ ;\-#,##0\ "/>
    <numFmt numFmtId="168" formatCode="#,##0_-;\-* #,##0_-;\ &quot;&quot;_-;_-@_-"/>
    <numFmt numFmtId="169" formatCode="#,##0;\-* #,##0_-;\ &quot;&quot;_-;_-@_-"/>
    <numFmt numFmtId="170" formatCode="#,##0.0;\-* #,##0.0_-;\ &quot;&quot;_-;_-@_-"/>
    <numFmt numFmtId="171" formatCode="#,##0.0_-;\-* #,##0.0_-;\ &quot;&quot;_-;_-@_-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</cellStyleXfs>
  <cellXfs count="77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6" fontId="2" fillId="0" borderId="1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7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49" fontId="8" fillId="0" borderId="64" xfId="3" applyNumberFormat="1" applyFont="1" applyFill="1" applyBorder="1" applyAlignment="1">
      <alignment vertical="center"/>
    </xf>
    <xf numFmtId="0" fontId="8" fillId="0" borderId="43" xfId="3" applyFont="1" applyFill="1" applyBorder="1" applyAlignment="1">
      <alignment horizontal="center" vertical="center" wrapText="1"/>
    </xf>
    <xf numFmtId="0" fontId="8" fillId="0" borderId="27" xfId="3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5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166" fontId="2" fillId="0" borderId="3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5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43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vertical="center" wrapText="1" shrinkToFit="1"/>
    </xf>
    <xf numFmtId="0" fontId="45" fillId="0" borderId="0" xfId="4" applyFont="1" applyFill="1" applyBorder="1" applyAlignment="1">
      <alignment horizontal="center" vertical="center" wrapText="1" shrinkToFit="1"/>
    </xf>
    <xf numFmtId="49" fontId="46" fillId="0" borderId="0" xfId="4" applyNumberFormat="1" applyFont="1" applyFill="1" applyBorder="1"/>
    <xf numFmtId="0" fontId="46" fillId="0" borderId="0" xfId="4" applyFont="1" applyFill="1" applyBorder="1" applyAlignment="1">
      <alignment horizontal="center"/>
    </xf>
    <xf numFmtId="0" fontId="46" fillId="0" borderId="0" xfId="4" applyFont="1" applyFill="1" applyBorder="1"/>
    <xf numFmtId="0" fontId="46" fillId="0" borderId="0" xfId="4" applyNumberFormat="1" applyFont="1" applyFill="1" applyBorder="1" applyAlignment="1">
      <alignment wrapText="1"/>
    </xf>
    <xf numFmtId="49" fontId="46" fillId="0" borderId="0" xfId="4" applyNumberFormat="1" applyFont="1" applyFill="1" applyBorder="1" applyAlignment="1">
      <alignment wrapText="1"/>
    </xf>
    <xf numFmtId="49" fontId="43" fillId="0" borderId="0" xfId="4" applyNumberFormat="1" applyFont="1" applyFill="1" applyBorder="1"/>
    <xf numFmtId="49" fontId="42" fillId="0" borderId="0" xfId="4" applyNumberFormat="1" applyFont="1" applyFill="1" applyBorder="1" applyAlignment="1"/>
    <xf numFmtId="168" fontId="47" fillId="0" borderId="1" xfId="3" applyNumberFormat="1" applyFont="1" applyFill="1" applyBorder="1" applyAlignment="1" applyProtection="1">
      <alignment vertical="center"/>
    </xf>
    <xf numFmtId="168" fontId="48" fillId="0" borderId="1" xfId="3" applyNumberFormat="1" applyFont="1" applyFill="1" applyBorder="1" applyAlignment="1" applyProtection="1">
      <alignment vertical="center"/>
    </xf>
    <xf numFmtId="168" fontId="49" fillId="0" borderId="1" xfId="3" applyNumberFormat="1" applyFont="1" applyFill="1" applyBorder="1" applyAlignment="1" applyProtection="1">
      <alignment vertical="center"/>
    </xf>
    <xf numFmtId="165" fontId="47" fillId="0" borderId="1" xfId="3" applyNumberFormat="1" applyFont="1" applyFill="1" applyBorder="1" applyAlignment="1" applyProtection="1">
      <alignment vertical="center"/>
    </xf>
    <xf numFmtId="165" fontId="8" fillId="0" borderId="0" xfId="3" applyNumberFormat="1" applyFont="1" applyFill="1" applyBorder="1" applyAlignment="1" applyProtection="1">
      <alignment vertical="center"/>
    </xf>
    <xf numFmtId="165" fontId="34" fillId="0" borderId="0" xfId="3" applyNumberFormat="1" applyFont="1" applyFill="1" applyBorder="1" applyAlignment="1" applyProtection="1">
      <alignment vertical="center"/>
    </xf>
    <xf numFmtId="165" fontId="49" fillId="0" borderId="1" xfId="3" applyNumberFormat="1" applyFont="1" applyFill="1" applyBorder="1" applyAlignment="1" applyProtection="1">
      <alignment vertical="center"/>
    </xf>
    <xf numFmtId="165" fontId="35" fillId="0" borderId="0" xfId="3" applyNumberFormat="1" applyFont="1" applyFill="1" applyBorder="1" applyAlignment="1" applyProtection="1">
      <alignment vertical="center"/>
    </xf>
    <xf numFmtId="166" fontId="49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" fontId="8" fillId="0" borderId="73" xfId="3" applyNumberFormat="1" applyFont="1" applyFill="1" applyBorder="1" applyAlignment="1">
      <alignment horizontal="center" vertical="center" wrapText="1"/>
    </xf>
    <xf numFmtId="168" fontId="8" fillId="0" borderId="0" xfId="3" applyNumberFormat="1" applyFont="1" applyFill="1" applyBorder="1" applyAlignment="1" applyProtection="1">
      <alignment vertical="center"/>
    </xf>
    <xf numFmtId="168" fontId="34" fillId="0" borderId="0" xfId="3" applyNumberFormat="1" applyFont="1" applyFill="1" applyBorder="1" applyAlignment="1" applyProtection="1">
      <alignment vertical="center"/>
    </xf>
    <xf numFmtId="168" fontId="35" fillId="0" borderId="0" xfId="3" applyNumberFormat="1" applyFont="1" applyFill="1" applyBorder="1" applyAlignment="1" applyProtection="1">
      <alignment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170" fontId="8" fillId="0" borderId="61" xfId="3" applyNumberFormat="1" applyFont="1" applyFill="1" applyBorder="1" applyAlignment="1" applyProtection="1">
      <alignment horizontal="center" vertical="center"/>
    </xf>
    <xf numFmtId="0" fontId="8" fillId="0" borderId="28" xfId="3" applyNumberFormat="1" applyFont="1" applyFill="1" applyBorder="1" applyAlignment="1" applyProtection="1">
      <alignment horizontal="center" vertical="center"/>
    </xf>
    <xf numFmtId="0" fontId="8" fillId="0" borderId="45" xfId="3" applyNumberFormat="1" applyFont="1" applyFill="1" applyBorder="1" applyAlignment="1" applyProtection="1">
      <alignment horizontal="center" vertical="center"/>
    </xf>
    <xf numFmtId="0" fontId="8" fillId="0" borderId="43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64" xfId="3" applyNumberFormat="1" applyFont="1" applyFill="1" applyBorder="1" applyAlignment="1">
      <alignment vertical="center" wrapText="1"/>
    </xf>
    <xf numFmtId="170" fontId="8" fillId="0" borderId="41" xfId="3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" fontId="8" fillId="0" borderId="13" xfId="3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vertical="center"/>
    </xf>
    <xf numFmtId="168" fontId="29" fillId="0" borderId="0" xfId="3" applyNumberFormat="1" applyFont="1" applyFill="1" applyBorder="1" applyAlignment="1" applyProtection="1">
      <alignment vertical="center"/>
    </xf>
    <xf numFmtId="166" fontId="31" fillId="0" borderId="39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29" fillId="0" borderId="75" xfId="3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165" fontId="29" fillId="0" borderId="40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>
      <alignment horizontal="left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49" fontId="34" fillId="0" borderId="41" xfId="0" applyNumberFormat="1" applyFont="1" applyFill="1" applyBorder="1" applyAlignment="1" applyProtection="1">
      <alignment horizontal="center" vertical="center"/>
    </xf>
    <xf numFmtId="169" fontId="8" fillId="0" borderId="1" xfId="3" applyNumberFormat="1" applyFont="1" applyFill="1" applyBorder="1" applyAlignment="1" applyProtection="1">
      <alignment horizontal="center" vertical="center"/>
    </xf>
    <xf numFmtId="169" fontId="8" fillId="0" borderId="13" xfId="3" applyNumberFormat="1" applyFont="1" applyFill="1" applyBorder="1" applyAlignment="1" applyProtection="1">
      <alignment horizontal="center" vertical="center"/>
    </xf>
    <xf numFmtId="0" fontId="8" fillId="0" borderId="86" xfId="3" applyFont="1" applyFill="1" applyBorder="1" applyAlignment="1">
      <alignment horizontal="center" vertical="center" wrapText="1"/>
    </xf>
    <xf numFmtId="1" fontId="8" fillId="0" borderId="79" xfId="3" applyNumberFormat="1" applyFont="1" applyFill="1" applyBorder="1" applyAlignment="1">
      <alignment horizontal="center" vertical="center"/>
    </xf>
    <xf numFmtId="0" fontId="8" fillId="0" borderId="79" xfId="3" applyNumberFormat="1" applyFont="1" applyFill="1" applyBorder="1" applyAlignment="1" applyProtection="1">
      <alignment horizontal="center" vertical="center"/>
    </xf>
    <xf numFmtId="0" fontId="8" fillId="0" borderId="79" xfId="3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</xf>
    <xf numFmtId="169" fontId="8" fillId="0" borderId="12" xfId="3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>
      <alignment horizontal="center" vertical="center" wrapText="1"/>
    </xf>
    <xf numFmtId="0" fontId="8" fillId="0" borderId="27" xfId="3" applyNumberFormat="1" applyFont="1" applyFill="1" applyBorder="1" applyAlignment="1" applyProtection="1">
      <alignment horizontal="center" vertical="center"/>
    </xf>
    <xf numFmtId="1" fontId="31" fillId="0" borderId="48" xfId="3" applyNumberFormat="1" applyFont="1" applyFill="1" applyBorder="1" applyAlignment="1">
      <alignment horizontal="center" vertical="center" wrapText="1"/>
    </xf>
    <xf numFmtId="0" fontId="8" fillId="0" borderId="62" xfId="3" applyNumberFormat="1" applyFont="1" applyFill="1" applyBorder="1" applyAlignment="1" applyProtection="1">
      <alignment horizontal="center" vertical="center"/>
    </xf>
    <xf numFmtId="0" fontId="8" fillId="0" borderId="47" xfId="3" applyNumberFormat="1" applyFont="1" applyFill="1" applyBorder="1" applyAlignment="1" applyProtection="1">
      <alignment horizontal="center" vertical="center"/>
    </xf>
    <xf numFmtId="0" fontId="8" fillId="0" borderId="83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70" xfId="3" applyNumberFormat="1" applyFont="1" applyFill="1" applyBorder="1" applyAlignment="1" applyProtection="1">
      <alignment horizontal="center" vertical="center"/>
    </xf>
    <xf numFmtId="0" fontId="8" fillId="0" borderId="65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54" xfId="3" applyNumberFormat="1" applyFont="1" applyFill="1" applyBorder="1" applyAlignment="1" applyProtection="1">
      <alignment horizontal="center" vertical="center"/>
    </xf>
    <xf numFmtId="0" fontId="8" fillId="0" borderId="46" xfId="3" applyNumberFormat="1" applyFont="1" applyFill="1" applyBorder="1" applyAlignment="1" applyProtection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8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6" fontId="29" fillId="0" borderId="6" xfId="0" applyNumberFormat="1" applyFont="1" applyFill="1" applyBorder="1" applyAlignment="1" applyProtection="1">
      <alignment horizontal="center" vertical="center"/>
    </xf>
    <xf numFmtId="166" fontId="29" fillId="0" borderId="78" xfId="0" applyNumberFormat="1" applyFont="1" applyFill="1" applyBorder="1" applyAlignment="1" applyProtection="1">
      <alignment horizontal="center" vertical="center"/>
    </xf>
    <xf numFmtId="0" fontId="34" fillId="0" borderId="75" xfId="3" applyFont="1" applyFill="1" applyBorder="1" applyAlignment="1">
      <alignment horizontal="center" vertical="center" wrapText="1"/>
    </xf>
    <xf numFmtId="0" fontId="34" fillId="0" borderId="78" xfId="3" applyFont="1" applyFill="1" applyBorder="1" applyAlignment="1">
      <alignment horizontal="center" vertical="center" wrapText="1"/>
    </xf>
    <xf numFmtId="1" fontId="8" fillId="0" borderId="93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0" fontId="34" fillId="0" borderId="93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66" fontId="29" fillId="0" borderId="7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64" fontId="29" fillId="0" borderId="7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64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>
      <alignment horizontal="left" vertical="center" wrapText="1"/>
    </xf>
    <xf numFmtId="49" fontId="34" fillId="0" borderId="29" xfId="3" applyNumberFormat="1" applyFont="1" applyFill="1" applyBorder="1" applyAlignment="1">
      <alignment horizontal="left" vertical="center" wrapText="1"/>
    </xf>
    <xf numFmtId="49" fontId="34" fillId="0" borderId="92" xfId="3" applyNumberFormat="1" applyFont="1" applyFill="1" applyBorder="1" applyAlignment="1">
      <alignment horizontal="left" vertical="center" wrapText="1"/>
    </xf>
    <xf numFmtId="49" fontId="34" fillId="0" borderId="42" xfId="0" applyNumberFormat="1" applyFont="1" applyFill="1" applyBorder="1" applyAlignment="1" applyProtection="1">
      <alignment horizontal="center" vertical="center"/>
    </xf>
    <xf numFmtId="166" fontId="29" fillId="0" borderId="3" xfId="0" applyNumberFormat="1" applyFont="1" applyFill="1" applyBorder="1" applyAlignment="1" applyProtection="1">
      <alignment horizontal="center" vertical="center"/>
    </xf>
    <xf numFmtId="166" fontId="8" fillId="0" borderId="29" xfId="0" applyNumberFormat="1" applyFont="1" applyFill="1" applyBorder="1" applyAlignment="1" applyProtection="1">
      <alignment horizontal="center" vertical="center"/>
    </xf>
    <xf numFmtId="166" fontId="8" fillId="0" borderId="92" xfId="0" applyNumberFormat="1" applyFont="1" applyFill="1" applyBorder="1" applyAlignment="1" applyProtection="1">
      <alignment horizontal="center" vertical="center"/>
    </xf>
    <xf numFmtId="0" fontId="8" fillId="0" borderId="109" xfId="3" applyFont="1" applyFill="1" applyBorder="1" applyAlignment="1">
      <alignment horizontal="center" vertical="center" wrapText="1"/>
    </xf>
    <xf numFmtId="166" fontId="29" fillId="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47" fillId="0" borderId="1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40" xfId="3" applyNumberFormat="1" applyFont="1" applyFill="1" applyBorder="1" applyAlignment="1">
      <alignment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8" xfId="3" applyNumberFormat="1" applyFont="1" applyFill="1" applyBorder="1" applyAlignment="1">
      <alignment horizontal="center" vertical="center" wrapText="1"/>
    </xf>
    <xf numFmtId="168" fontId="29" fillId="0" borderId="7" xfId="3" applyNumberFormat="1" applyFont="1" applyFill="1" applyBorder="1" applyAlignment="1" applyProtection="1">
      <alignment horizontal="center" vertical="center" wrapText="1"/>
    </xf>
    <xf numFmtId="166" fontId="29" fillId="0" borderId="4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6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 wrapText="1"/>
    </xf>
    <xf numFmtId="49" fontId="34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vertical="center" wrapText="1"/>
    </xf>
    <xf numFmtId="0" fontId="29" fillId="0" borderId="12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9" fillId="0" borderId="14" xfId="3" applyNumberFormat="1" applyFont="1" applyFill="1" applyBorder="1" applyAlignment="1">
      <alignment horizontal="center" vertical="center" wrapText="1"/>
    </xf>
    <xf numFmtId="168" fontId="29" fillId="0" borderId="13" xfId="3" applyNumberFormat="1" applyFont="1" applyFill="1" applyBorder="1" applyAlignment="1" applyProtection="1">
      <alignment horizontal="center" vertical="center" wrapText="1"/>
    </xf>
    <xf numFmtId="166" fontId="8" fillId="0" borderId="64" xfId="3" applyNumberFormat="1" applyFont="1" applyFill="1" applyBorder="1" applyAlignment="1" applyProtection="1">
      <alignment horizontal="center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49" fontId="29" fillId="0" borderId="14" xfId="3" applyNumberFormat="1" applyFont="1" applyFill="1" applyBorder="1" applyAlignment="1">
      <alignment horizontal="center" vertical="center" wrapText="1"/>
    </xf>
    <xf numFmtId="168" fontId="34" fillId="0" borderId="12" xfId="3" applyNumberFormat="1" applyFont="1" applyFill="1" applyBorder="1" applyAlignment="1" applyProtection="1">
      <alignment vertical="center"/>
    </xf>
    <xf numFmtId="168" fontId="34" fillId="0" borderId="13" xfId="3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8" fontId="29" fillId="0" borderId="13" xfId="0" applyNumberFormat="1" applyFont="1" applyFill="1" applyBorder="1" applyAlignment="1" applyProtection="1">
      <alignment horizontal="center" vertical="center" wrapText="1"/>
    </xf>
    <xf numFmtId="166" fontId="8" fillId="0" borderId="64" xfId="0" applyNumberFormat="1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9" fontId="29" fillId="0" borderId="79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horizontal="left" vertical="center" wrapText="1"/>
    </xf>
    <xf numFmtId="168" fontId="29" fillId="0" borderId="13" xfId="3" applyNumberFormat="1" applyFont="1" applyFill="1" applyBorder="1" applyAlignment="1" applyProtection="1">
      <alignment horizontal="center" vertical="center"/>
    </xf>
    <xf numFmtId="170" fontId="29" fillId="0" borderId="64" xfId="3" applyNumberFormat="1" applyFont="1" applyFill="1" applyBorder="1" applyAlignment="1" applyProtection="1">
      <alignment horizontal="center" vertical="center"/>
    </xf>
    <xf numFmtId="0" fontId="29" fillId="0" borderId="79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3" xfId="3" applyFont="1" applyFill="1" applyBorder="1" applyAlignment="1">
      <alignment horizontal="center" vertical="center" wrapText="1"/>
    </xf>
    <xf numFmtId="168" fontId="34" fillId="0" borderId="13" xfId="3" applyNumberFormat="1" applyFont="1" applyFill="1" applyBorder="1" applyAlignment="1" applyProtection="1">
      <alignment horizontal="center" vertical="center"/>
    </xf>
    <xf numFmtId="0" fontId="29" fillId="0" borderId="14" xfId="3" applyFont="1" applyFill="1" applyBorder="1" applyAlignment="1">
      <alignment horizontal="center" vertical="center" wrapText="1"/>
    </xf>
    <xf numFmtId="169" fontId="33" fillId="0" borderId="13" xfId="3" applyNumberFormat="1" applyFont="1" applyFill="1" applyBorder="1" applyAlignment="1" applyProtection="1">
      <alignment horizontal="center" vertical="center"/>
    </xf>
    <xf numFmtId="0" fontId="8" fillId="0" borderId="15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68" fontId="8" fillId="0" borderId="13" xfId="3" applyNumberFormat="1" applyFont="1" applyFill="1" applyBorder="1" applyAlignment="1" applyProtection="1">
      <alignment vertical="center"/>
    </xf>
    <xf numFmtId="49" fontId="8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horizontal="left" vertical="center" wrapText="1"/>
    </xf>
    <xf numFmtId="0" fontId="8" fillId="0" borderId="14" xfId="3" applyFont="1" applyFill="1" applyBorder="1" applyAlignment="1">
      <alignment horizontal="center" vertical="center" wrapText="1"/>
    </xf>
    <xf numFmtId="169" fontId="32" fillId="0" borderId="13" xfId="3" applyNumberFormat="1" applyFont="1" applyFill="1" applyBorder="1" applyAlignment="1" applyProtection="1">
      <alignment horizontal="center" vertical="center"/>
    </xf>
    <xf numFmtId="170" fontId="8" fillId="0" borderId="64" xfId="3" applyNumberFormat="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>
      <alignment horizontal="center" vertical="center" wrapText="1"/>
    </xf>
    <xf numFmtId="49" fontId="29" fillId="0" borderId="80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vertical="center" wrapText="1"/>
    </xf>
    <xf numFmtId="168" fontId="29" fillId="0" borderId="12" xfId="3" applyNumberFormat="1" applyFont="1" applyFill="1" applyBorder="1" applyAlignment="1" applyProtection="1">
      <alignment horizontal="center" vertical="center"/>
    </xf>
    <xf numFmtId="170" fontId="29" fillId="0" borderId="68" xfId="3" applyNumberFormat="1" applyFont="1" applyFill="1" applyBorder="1" applyAlignment="1" applyProtection="1">
      <alignment horizontal="center" vertical="center"/>
    </xf>
    <xf numFmtId="49" fontId="29" fillId="0" borderId="42" xfId="3" applyNumberFormat="1" applyFont="1" applyFill="1" applyBorder="1" applyAlignment="1">
      <alignment vertical="center" wrapText="1"/>
    </xf>
    <xf numFmtId="168" fontId="29" fillId="0" borderId="16" xfId="3" applyNumberFormat="1" applyFont="1" applyFill="1" applyBorder="1" applyAlignment="1" applyProtection="1">
      <alignment horizontal="center" vertical="center"/>
    </xf>
    <xf numFmtId="0" fontId="29" fillId="0" borderId="17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170" fontId="29" fillId="0" borderId="21" xfId="3" applyNumberFormat="1" applyFont="1" applyFill="1" applyBorder="1" applyAlignment="1" applyProtection="1">
      <alignment horizontal="center" vertical="center"/>
    </xf>
    <xf numFmtId="0" fontId="29" fillId="0" borderId="20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65" fontId="8" fillId="0" borderId="74" xfId="0" applyNumberFormat="1" applyFont="1" applyFill="1" applyBorder="1" applyAlignment="1" applyProtection="1">
      <alignment horizontal="center" vertical="center"/>
    </xf>
    <xf numFmtId="49" fontId="29" fillId="0" borderId="41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horizontal="left" vertical="center" wrapText="1"/>
    </xf>
    <xf numFmtId="169" fontId="29" fillId="0" borderId="29" xfId="3" applyNumberFormat="1" applyFont="1" applyFill="1" applyBorder="1" applyAlignment="1" applyProtection="1">
      <alignment horizontal="center" vertical="center"/>
    </xf>
    <xf numFmtId="169" fontId="29" fillId="0" borderId="12" xfId="3" applyNumberFormat="1" applyFont="1" applyFill="1" applyBorder="1" applyAlignment="1" applyProtection="1">
      <alignment horizontal="center" vertical="center"/>
    </xf>
    <xf numFmtId="169" fontId="29" fillId="0" borderId="1" xfId="3" applyNumberFormat="1" applyFont="1" applyFill="1" applyBorder="1" applyAlignment="1" applyProtection="1">
      <alignment horizontal="center" vertical="center"/>
    </xf>
    <xf numFmtId="169" fontId="29" fillId="0" borderId="13" xfId="3" applyNumberFormat="1" applyFont="1" applyFill="1" applyBorder="1" applyAlignment="1" applyProtection="1">
      <alignment horizontal="center" vertical="center"/>
    </xf>
    <xf numFmtId="170" fontId="8" fillId="0" borderId="68" xfId="3" applyNumberFormat="1" applyFont="1" applyFill="1" applyBorder="1" applyAlignment="1" applyProtection="1">
      <alignment horizontal="center" vertical="center"/>
    </xf>
    <xf numFmtId="49" fontId="8" fillId="0" borderId="13" xfId="3" applyNumberFormat="1" applyFont="1" applyFill="1" applyBorder="1" applyAlignment="1">
      <alignment vertical="center" wrapText="1"/>
    </xf>
    <xf numFmtId="169" fontId="29" fillId="0" borderId="64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29" fillId="0" borderId="69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vertical="center" wrapText="1"/>
    </xf>
    <xf numFmtId="166" fontId="29" fillId="0" borderId="39" xfId="3" applyNumberFormat="1" applyFont="1" applyFill="1" applyBorder="1" applyAlignment="1">
      <alignment horizontal="center" vertical="center" wrapText="1"/>
    </xf>
    <xf numFmtId="1" fontId="29" fillId="0" borderId="39" xfId="3" applyNumberFormat="1" applyFont="1" applyFill="1" applyBorder="1" applyAlignment="1">
      <alignment horizontal="center" vertical="center" wrapText="1"/>
    </xf>
    <xf numFmtId="1" fontId="29" fillId="0" borderId="48" xfId="3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left" vertical="center"/>
    </xf>
    <xf numFmtId="169" fontId="32" fillId="0" borderId="7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166" fontId="29" fillId="0" borderId="88" xfId="3" applyNumberFormat="1" applyFont="1" applyFill="1" applyBorder="1" applyAlignment="1" applyProtection="1">
      <alignment horizontal="center" vertical="center"/>
    </xf>
    <xf numFmtId="1" fontId="29" fillId="0" borderId="89" xfId="3" applyNumberFormat="1" applyFont="1" applyFill="1" applyBorder="1" applyAlignment="1" applyProtection="1">
      <alignment horizontal="center" vertical="center"/>
    </xf>
    <xf numFmtId="1" fontId="29" fillId="0" borderId="90" xfId="3" applyNumberFormat="1" applyFont="1" applyFill="1" applyBorder="1" applyAlignment="1" applyProtection="1">
      <alignment horizontal="center" vertical="center"/>
    </xf>
    <xf numFmtId="166" fontId="29" fillId="0" borderId="91" xfId="3" applyNumberFormat="1" applyFont="1" applyFill="1" applyBorder="1" applyAlignment="1" applyProtection="1">
      <alignment horizontal="center" vertical="center"/>
    </xf>
    <xf numFmtId="166" fontId="29" fillId="0" borderId="89" xfId="3" applyNumberFormat="1" applyFont="1" applyFill="1" applyBorder="1" applyAlignment="1" applyProtection="1">
      <alignment horizontal="center" vertical="center"/>
    </xf>
    <xf numFmtId="0" fontId="29" fillId="0" borderId="61" xfId="0" applyNumberFormat="1" applyFont="1" applyFill="1" applyBorder="1" applyAlignment="1" applyProtection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69" fontId="32" fillId="0" borderId="45" xfId="0" applyNumberFormat="1" applyFont="1" applyFill="1" applyBorder="1" applyAlignment="1" applyProtection="1">
      <alignment horizontal="center" vertical="center"/>
    </xf>
    <xf numFmtId="166" fontId="29" fillId="0" borderId="61" xfId="0" applyNumberFormat="1" applyFont="1" applyFill="1" applyBorder="1" applyAlignment="1" applyProtection="1">
      <alignment horizontal="center" vertical="center"/>
    </xf>
    <xf numFmtId="1" fontId="29" fillId="0" borderId="79" xfId="0" applyNumberFormat="1" applyFont="1" applyFill="1" applyBorder="1" applyAlignment="1">
      <alignment horizontal="center" vertical="center" wrapText="1"/>
    </xf>
    <xf numFmtId="166" fontId="29" fillId="0" borderId="28" xfId="3" applyNumberFormat="1" applyFont="1" applyFill="1" applyBorder="1" applyAlignment="1" applyProtection="1">
      <alignment horizontal="center" vertical="center"/>
    </xf>
    <xf numFmtId="166" fontId="29" fillId="0" borderId="27" xfId="3" applyNumberFormat="1" applyFont="1" applyFill="1" applyBorder="1" applyAlignment="1" applyProtection="1">
      <alignment horizontal="center" vertical="center"/>
    </xf>
    <xf numFmtId="1" fontId="29" fillId="0" borderId="45" xfId="3" applyNumberFormat="1" applyFont="1" applyFill="1" applyBorder="1" applyAlignment="1" applyProtection="1">
      <alignment horizontal="center" vertical="center"/>
    </xf>
    <xf numFmtId="166" fontId="29" fillId="0" borderId="43" xfId="3" applyNumberFormat="1" applyFont="1" applyFill="1" applyBorder="1" applyAlignment="1" applyProtection="1">
      <alignment horizontal="center" vertical="center"/>
    </xf>
    <xf numFmtId="0" fontId="29" fillId="0" borderId="41" xfId="0" applyNumberFormat="1" applyFont="1" applyFill="1" applyBorder="1" applyAlignment="1" applyProtection="1">
      <alignment horizontal="left" vertical="center" wrapText="1"/>
    </xf>
    <xf numFmtId="169" fontId="32" fillId="0" borderId="13" xfId="0" applyNumberFormat="1" applyFont="1" applyFill="1" applyBorder="1" applyAlignment="1" applyProtection="1">
      <alignment horizontal="center" vertical="center"/>
    </xf>
    <xf numFmtId="166" fontId="29" fillId="0" borderId="41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9" fontId="32" fillId="0" borderId="10" xfId="0" applyNumberFormat="1" applyFont="1" applyFill="1" applyBorder="1" applyAlignment="1" applyProtection="1">
      <alignment horizontal="center" vertical="center"/>
    </xf>
    <xf numFmtId="166" fontId="29" fillId="0" borderId="42" xfId="0" applyNumberFormat="1" applyFont="1" applyFill="1" applyBorder="1" applyAlignment="1" applyProtection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/>
    </xf>
    <xf numFmtId="166" fontId="29" fillId="0" borderId="15" xfId="3" applyNumberFormat="1" applyFont="1" applyFill="1" applyBorder="1" applyAlignment="1" applyProtection="1">
      <alignment horizontal="center" vertical="center"/>
    </xf>
    <xf numFmtId="166" fontId="29" fillId="0" borderId="29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166" fontId="29" fillId="0" borderId="12" xfId="3" applyNumberFormat="1" applyFont="1" applyFill="1" applyBorder="1" applyAlignment="1" applyProtection="1">
      <alignment horizontal="center" vertical="center"/>
    </xf>
    <xf numFmtId="166" fontId="29" fillId="0" borderId="0" xfId="3" applyNumberFormat="1" applyFont="1" applyFill="1" applyBorder="1" applyAlignment="1" applyProtection="1">
      <alignment horizontal="center" vertical="center"/>
    </xf>
    <xf numFmtId="1" fontId="29" fillId="0" borderId="49" xfId="0" applyNumberFormat="1" applyFont="1" applyFill="1" applyBorder="1" applyAlignment="1" applyProtection="1">
      <alignment horizontal="center" vertical="center"/>
    </xf>
    <xf numFmtId="49" fontId="29" fillId="0" borderId="42" xfId="0" applyNumberFormat="1" applyFont="1" applyFill="1" applyBorder="1" applyAlignment="1" applyProtection="1">
      <alignment horizontal="center" vertical="center"/>
    </xf>
    <xf numFmtId="169" fontId="29" fillId="0" borderId="92" xfId="0" applyNumberFormat="1" applyFont="1" applyFill="1" applyBorder="1" applyAlignment="1" applyProtection="1">
      <alignment horizontal="left" vertical="center" wrapText="1"/>
    </xf>
    <xf numFmtId="169" fontId="8" fillId="0" borderId="16" xfId="0" applyNumberFormat="1" applyFont="1" applyFill="1" applyBorder="1" applyAlignment="1" applyProtection="1">
      <alignment horizontal="center" vertical="center"/>
    </xf>
    <xf numFmtId="169" fontId="8" fillId="0" borderId="17" xfId="0" applyNumberFormat="1" applyFont="1" applyFill="1" applyBorder="1" applyAlignment="1" applyProtection="1">
      <alignment horizontal="center" vertical="center"/>
    </xf>
    <xf numFmtId="169" fontId="8" fillId="0" borderId="19" xfId="0" applyNumberFormat="1" applyFont="1" applyFill="1" applyBorder="1" applyAlignment="1" applyProtection="1">
      <alignment horizontal="center" vertical="center"/>
    </xf>
    <xf numFmtId="166" fontId="29" fillId="0" borderId="20" xfId="0" applyNumberFormat="1" applyFont="1" applyFill="1" applyBorder="1" applyAlignment="1" applyProtection="1">
      <alignment horizontal="center" vertical="center"/>
    </xf>
    <xf numFmtId="169" fontId="29" fillId="0" borderId="20" xfId="0" applyNumberFormat="1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top" wrapText="1"/>
    </xf>
    <xf numFmtId="169" fontId="29" fillId="0" borderId="18" xfId="3" applyNumberFormat="1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left" vertical="top" wrapText="1"/>
    </xf>
    <xf numFmtId="0" fontId="29" fillId="0" borderId="92" xfId="0" applyFont="1" applyFill="1" applyBorder="1" applyAlignment="1">
      <alignment horizontal="left" vertical="top" wrapText="1"/>
    </xf>
    <xf numFmtId="0" fontId="29" fillId="0" borderId="19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166" fontId="29" fillId="0" borderId="94" xfId="0" applyNumberFormat="1" applyFont="1" applyFill="1" applyBorder="1" applyAlignment="1" applyProtection="1">
      <alignment horizontal="center" vertical="center"/>
    </xf>
    <xf numFmtId="1" fontId="29" fillId="0" borderId="94" xfId="0" applyNumberFormat="1" applyFont="1" applyFill="1" applyBorder="1" applyAlignment="1" applyProtection="1">
      <alignment horizontal="center" vertical="center"/>
    </xf>
    <xf numFmtId="1" fontId="29" fillId="0" borderId="59" xfId="0" applyNumberFormat="1" applyFont="1" applyFill="1" applyBorder="1" applyAlignment="1" applyProtection="1">
      <alignment horizontal="center" vertical="center"/>
    </xf>
    <xf numFmtId="166" fontId="29" fillId="0" borderId="49" xfId="3" applyNumberFormat="1" applyFont="1" applyFill="1" applyBorder="1" applyAlignment="1">
      <alignment horizontal="center" vertical="center" wrapText="1"/>
    </xf>
    <xf numFmtId="1" fontId="29" fillId="0" borderId="49" xfId="3" applyNumberFormat="1" applyFont="1" applyFill="1" applyBorder="1" applyAlignment="1">
      <alignment horizontal="center" vertical="center" wrapText="1"/>
    </xf>
    <xf numFmtId="49" fontId="8" fillId="0" borderId="40" xfId="3" applyNumberFormat="1" applyFont="1" applyFill="1" applyBorder="1" applyAlignment="1">
      <alignment vertical="center" wrapText="1"/>
    </xf>
    <xf numFmtId="0" fontId="8" fillId="0" borderId="75" xfId="3" applyNumberFormat="1" applyFont="1" applyFill="1" applyBorder="1" applyAlignment="1" applyProtection="1">
      <alignment horizontal="center" vertical="center"/>
    </xf>
    <xf numFmtId="0" fontId="8" fillId="0" borderId="78" xfId="3" applyNumberFormat="1" applyFont="1" applyFill="1" applyBorder="1" applyAlignment="1" applyProtection="1">
      <alignment horizontal="center" vertical="center"/>
    </xf>
    <xf numFmtId="170" fontId="8" fillId="0" borderId="49" xfId="3" applyNumberFormat="1" applyFont="1" applyFill="1" applyBorder="1" applyAlignment="1" applyProtection="1">
      <alignment horizontal="center" vertical="center"/>
    </xf>
    <xf numFmtId="167" fontId="8" fillId="0" borderId="51" xfId="3" applyNumberFormat="1" applyFont="1" applyFill="1" applyBorder="1" applyAlignment="1" applyProtection="1">
      <alignment horizontal="center" vertical="center"/>
    </xf>
    <xf numFmtId="169" fontId="8" fillId="0" borderId="72" xfId="3" applyNumberFormat="1" applyFont="1" applyFill="1" applyBorder="1" applyAlignment="1" applyProtection="1">
      <alignment horizontal="center" vertical="center"/>
    </xf>
    <xf numFmtId="169" fontId="8" fillId="0" borderId="85" xfId="3" applyNumberFormat="1" applyFont="1" applyFill="1" applyBorder="1" applyAlignment="1" applyProtection="1">
      <alignment horizontal="center" vertical="center"/>
    </xf>
    <xf numFmtId="169" fontId="8" fillId="0" borderId="73" xfId="3" applyNumberFormat="1" applyFont="1" applyFill="1" applyBorder="1" applyAlignment="1" applyProtection="1">
      <alignment horizontal="center" vertical="center"/>
    </xf>
    <xf numFmtId="0" fontId="8" fillId="0" borderId="100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>
      <alignment vertical="center" wrapText="1"/>
    </xf>
    <xf numFmtId="0" fontId="8" fillId="0" borderId="4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170" fontId="8" fillId="0" borderId="69" xfId="3" applyNumberFormat="1" applyFont="1" applyFill="1" applyBorder="1" applyAlignment="1" applyProtection="1">
      <alignment horizontal="center" vertical="center"/>
    </xf>
    <xf numFmtId="167" fontId="8" fillId="0" borderId="23" xfId="3" applyNumberFormat="1" applyFont="1" applyFill="1" applyBorder="1" applyAlignment="1" applyProtection="1">
      <alignment horizontal="center" vertical="center"/>
    </xf>
    <xf numFmtId="169" fontId="8" fillId="0" borderId="8" xfId="3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/>
    </xf>
    <xf numFmtId="169" fontId="8" fillId="0" borderId="10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23" xfId="3" applyNumberFormat="1" applyFont="1" applyFill="1" applyBorder="1" applyAlignment="1" applyProtection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167" fontId="8" fillId="0" borderId="29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167" fontId="8" fillId="0" borderId="27" xfId="3" applyNumberFormat="1" applyFont="1" applyFill="1" applyBorder="1" applyAlignment="1" applyProtection="1">
      <alignment horizontal="center" vertical="center"/>
    </xf>
    <xf numFmtId="169" fontId="8" fillId="0" borderId="43" xfId="3" applyNumberFormat="1" applyFont="1" applyFill="1" applyBorder="1" applyAlignment="1" applyProtection="1">
      <alignment horizontal="center" vertical="center"/>
    </xf>
    <xf numFmtId="169" fontId="8" fillId="0" borderId="44" xfId="3" applyNumberFormat="1" applyFont="1" applyFill="1" applyBorder="1" applyAlignment="1" applyProtection="1">
      <alignment horizontal="center" vertical="center"/>
    </xf>
    <xf numFmtId="169" fontId="8" fillId="0" borderId="45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0" fontId="8" fillId="0" borderId="67" xfId="3" applyNumberFormat="1" applyFont="1" applyFill="1" applyBorder="1" applyAlignment="1" applyProtection="1">
      <alignment horizontal="center" vertical="center"/>
    </xf>
    <xf numFmtId="49" fontId="8" fillId="0" borderId="42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1" fontId="29" fillId="0" borderId="47" xfId="3" applyNumberFormat="1" applyFont="1" applyFill="1" applyBorder="1" applyAlignment="1">
      <alignment horizontal="center" vertical="center" wrapText="1"/>
    </xf>
    <xf numFmtId="1" fontId="29" fillId="0" borderId="46" xfId="3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vertical="center" wrapText="1"/>
    </xf>
    <xf numFmtId="49" fontId="8" fillId="0" borderId="74" xfId="0" applyNumberFormat="1" applyFont="1" applyFill="1" applyBorder="1" applyAlignment="1">
      <alignment vertical="center" wrapText="1"/>
    </xf>
    <xf numFmtId="166" fontId="29" fillId="0" borderId="39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66" fontId="37" fillId="0" borderId="59" xfId="3" applyNumberFormat="1" applyFont="1" applyFill="1" applyBorder="1" applyAlignment="1" applyProtection="1">
      <alignment horizontal="center" vertical="center"/>
    </xf>
    <xf numFmtId="1" fontId="29" fillId="0" borderId="58" xfId="3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1" fontId="29" fillId="0" borderId="95" xfId="3" applyNumberFormat="1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68" fontId="8" fillId="0" borderId="0" xfId="3" applyNumberFormat="1" applyFont="1" applyFill="1" applyBorder="1" applyAlignment="1" applyProtection="1">
      <alignment horizontal="right" vertical="center"/>
    </xf>
    <xf numFmtId="166" fontId="8" fillId="0" borderId="0" xfId="3" applyNumberFormat="1" applyFont="1" applyFill="1" applyBorder="1" applyAlignment="1" applyProtection="1">
      <alignment horizontal="center" vertical="center"/>
    </xf>
    <xf numFmtId="170" fontId="8" fillId="0" borderId="0" xfId="3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>
      <alignment vertical="center" wrapText="1"/>
    </xf>
    <xf numFmtId="168" fontId="29" fillId="0" borderId="7" xfId="0" applyNumberFormat="1" applyFont="1" applyFill="1" applyBorder="1" applyAlignment="1" applyProtection="1">
      <alignment horizontal="center" vertical="center" wrapText="1"/>
    </xf>
    <xf numFmtId="166" fontId="29" fillId="0" borderId="3" xfId="3" applyNumberFormat="1" applyFont="1" applyFill="1" applyBorder="1" applyAlignment="1" applyProtection="1">
      <alignment horizontal="center" vertical="center"/>
    </xf>
    <xf numFmtId="166" fontId="29" fillId="0" borderId="40" xfId="3" applyNumberFormat="1" applyFont="1" applyFill="1" applyBorder="1" applyAlignment="1" applyProtection="1">
      <alignment horizontal="center" vertical="center"/>
    </xf>
    <xf numFmtId="166" fontId="29" fillId="0" borderId="75" xfId="3" applyNumberFormat="1" applyFont="1" applyFill="1" applyBorder="1" applyAlignment="1" applyProtection="1">
      <alignment horizontal="center" vertical="center"/>
    </xf>
    <xf numFmtId="166" fontId="29" fillId="0" borderId="6" xfId="3" applyNumberFormat="1" applyFont="1" applyFill="1" applyBorder="1" applyAlignment="1" applyProtection="1">
      <alignment horizontal="center" vertical="center"/>
    </xf>
    <xf numFmtId="166" fontId="29" fillId="0" borderId="78" xfId="3" applyNumberFormat="1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9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164" fontId="29" fillId="0" borderId="105" xfId="0" applyNumberFormat="1" applyFont="1" applyFill="1" applyBorder="1" applyAlignment="1" applyProtection="1">
      <alignment horizontal="center" vertical="center" wrapText="1"/>
    </xf>
    <xf numFmtId="166" fontId="8" fillId="0" borderId="107" xfId="0" applyNumberFormat="1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>
      <alignment horizontal="center" vertical="center" wrapText="1"/>
    </xf>
    <xf numFmtId="164" fontId="8" fillId="0" borderId="26" xfId="0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 applyProtection="1">
      <alignment vertical="center"/>
    </xf>
    <xf numFmtId="0" fontId="8" fillId="0" borderId="29" xfId="3" applyNumberFormat="1" applyFont="1" applyFill="1" applyBorder="1" applyAlignment="1" applyProtection="1">
      <alignment vertical="center"/>
    </xf>
    <xf numFmtId="0" fontId="29" fillId="0" borderId="1" xfId="3" applyNumberFormat="1" applyFont="1" applyFill="1" applyBorder="1" applyAlignment="1">
      <alignment horizontal="center" vertical="center" wrapText="1"/>
    </xf>
    <xf numFmtId="166" fontId="8" fillId="0" borderId="38" xfId="0" applyNumberFormat="1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49" fontId="29" fillId="0" borderId="101" xfId="0" applyNumberFormat="1" applyFont="1" applyFill="1" applyBorder="1" applyAlignment="1">
      <alignment horizontal="center" vertical="center" wrapText="1"/>
    </xf>
    <xf numFmtId="164" fontId="29" fillId="0" borderId="106" xfId="0" applyNumberFormat="1" applyFont="1" applyFill="1" applyBorder="1" applyAlignment="1" applyProtection="1">
      <alignment horizontal="center" vertical="center" wrapText="1"/>
    </xf>
    <xf numFmtId="166" fontId="8" fillId="0" borderId="108" xfId="0" applyNumberFormat="1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>
      <alignment horizontal="center" vertical="center" wrapText="1"/>
    </xf>
    <xf numFmtId="164" fontId="8" fillId="0" borderId="93" xfId="0" applyNumberFormat="1" applyFont="1" applyFill="1" applyBorder="1" applyAlignment="1">
      <alignment horizontal="center" vertical="center" wrapText="1"/>
    </xf>
    <xf numFmtId="0" fontId="34" fillId="0" borderId="92" xfId="3" applyFont="1" applyFill="1" applyBorder="1" applyAlignment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4" fontId="29" fillId="0" borderId="0" xfId="0" applyNumberFormat="1" applyFont="1" applyFill="1" applyBorder="1" applyAlignment="1" applyProtection="1">
      <alignment horizontal="center" vertical="center" wrapText="1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46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9" fillId="0" borderId="28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wrapText="1"/>
    </xf>
    <xf numFmtId="0" fontId="23" fillId="0" borderId="22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8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center" wrapText="1"/>
    </xf>
    <xf numFmtId="0" fontId="25" fillId="0" borderId="3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9" fillId="0" borderId="33" xfId="0" applyFont="1" applyFill="1" applyBorder="1" applyAlignment="1">
      <alignment horizontal="center" wrapText="1"/>
    </xf>
    <xf numFmtId="0" fontId="39" fillId="0" borderId="31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0" fontId="39" fillId="0" borderId="38" xfId="0" applyFont="1" applyFill="1" applyBorder="1" applyAlignment="1">
      <alignment horizontal="center" wrapText="1"/>
    </xf>
    <xf numFmtId="0" fontId="39" fillId="0" borderId="36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wrapText="1"/>
    </xf>
    <xf numFmtId="0" fontId="25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7" xfId="0" applyNumberFormat="1" applyFont="1" applyFill="1" applyBorder="1" applyAlignment="1">
      <alignment horizontal="center" vertical="center" wrapText="1"/>
    </xf>
    <xf numFmtId="1" fontId="23" fillId="0" borderId="38" xfId="0" applyNumberFormat="1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>
      <alignment horizontal="left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1" fontId="39" fillId="0" borderId="29" xfId="0" applyNumberFormat="1" applyFont="1" applyFill="1" applyBorder="1" applyAlignment="1">
      <alignment horizontal="center" vertical="center" wrapText="1"/>
    </xf>
    <xf numFmtId="1" fontId="39" fillId="0" borderId="15" xfId="0" applyNumberFormat="1" applyFont="1" applyFill="1" applyBorder="1" applyAlignment="1">
      <alignment horizontal="center" vertical="center" wrapText="1"/>
    </xf>
    <xf numFmtId="49" fontId="16" fillId="0" borderId="11" xfId="2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7" fillId="0" borderId="1" xfId="3" applyNumberFormat="1" applyFont="1" applyFill="1" applyBorder="1" applyAlignment="1" applyProtection="1">
      <alignment horizontal="center" vertical="center"/>
    </xf>
    <xf numFmtId="164" fontId="29" fillId="0" borderId="97" xfId="0" applyNumberFormat="1" applyFont="1" applyFill="1" applyBorder="1" applyAlignment="1" applyProtection="1">
      <alignment horizontal="center" vertical="center"/>
    </xf>
    <xf numFmtId="164" fontId="29" fillId="0" borderId="81" xfId="0" applyNumberFormat="1" applyFont="1" applyFill="1" applyBorder="1" applyAlignment="1" applyProtection="1">
      <alignment horizontal="center" vertical="center"/>
    </xf>
    <xf numFmtId="164" fontId="29" fillId="0" borderId="71" xfId="0" applyNumberFormat="1" applyFont="1" applyFill="1" applyBorder="1" applyAlignment="1" applyProtection="1">
      <alignment horizontal="center" vertical="center"/>
    </xf>
    <xf numFmtId="164" fontId="29" fillId="0" borderId="98" xfId="0" applyNumberFormat="1" applyFont="1" applyFill="1" applyBorder="1" applyAlignment="1" applyProtection="1">
      <alignment horizontal="center" vertical="center"/>
    </xf>
    <xf numFmtId="168" fontId="8" fillId="0" borderId="10" xfId="3" applyNumberFormat="1" applyFont="1" applyFill="1" applyBorder="1" applyAlignment="1" applyProtection="1">
      <alignment horizontal="center" vertical="center" textRotation="90" wrapText="1"/>
    </xf>
    <xf numFmtId="168" fontId="8" fillId="0" borderId="67" xfId="3" applyNumberFormat="1" applyFont="1" applyFill="1" applyBorder="1" applyAlignment="1" applyProtection="1">
      <alignment horizontal="center" vertical="center" textRotation="90" wrapText="1"/>
    </xf>
    <xf numFmtId="168" fontId="8" fillId="0" borderId="24" xfId="3" applyNumberFormat="1" applyFont="1" applyFill="1" applyBorder="1" applyAlignment="1" applyProtection="1">
      <alignment horizontal="center" vertical="center" textRotation="90" wrapText="1"/>
    </xf>
    <xf numFmtId="168" fontId="8" fillId="0" borderId="82" xfId="3" applyNumberFormat="1" applyFont="1" applyFill="1" applyBorder="1" applyAlignment="1" applyProtection="1">
      <alignment horizontal="center" vertical="center" textRotation="90" wrapText="1"/>
    </xf>
    <xf numFmtId="168" fontId="8" fillId="0" borderId="1" xfId="3" applyNumberFormat="1" applyFont="1" applyFill="1" applyBorder="1" applyAlignment="1" applyProtection="1">
      <alignment horizontal="center" vertical="center" textRotation="90" wrapText="1"/>
    </xf>
    <xf numFmtId="168" fontId="8" fillId="0" borderId="17" xfId="3" applyNumberFormat="1" applyFont="1" applyFill="1" applyBorder="1" applyAlignment="1" applyProtection="1">
      <alignment horizontal="center" vertical="center" textRotation="90" wrapText="1"/>
    </xf>
    <xf numFmtId="168" fontId="8" fillId="0" borderId="13" xfId="3" applyNumberFormat="1" applyFont="1" applyFill="1" applyBorder="1" applyAlignment="1" applyProtection="1">
      <alignment horizontal="center" vertical="center" textRotation="90" wrapText="1"/>
    </xf>
    <xf numFmtId="168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69" fontId="29" fillId="0" borderId="12" xfId="3" applyNumberFormat="1" applyFont="1" applyFill="1" applyBorder="1" applyAlignment="1" applyProtection="1">
      <alignment horizontal="center" vertical="center"/>
    </xf>
    <xf numFmtId="169" fontId="29" fillId="0" borderId="9" xfId="3" applyNumberFormat="1" applyFont="1" applyFill="1" applyBorder="1" applyAlignment="1" applyProtection="1">
      <alignment horizontal="center" vertical="center"/>
    </xf>
    <xf numFmtId="169" fontId="29" fillId="0" borderId="10" xfId="3" applyNumberFormat="1" applyFont="1" applyFill="1" applyBorder="1" applyAlignment="1" applyProtection="1">
      <alignment horizontal="center" vertical="center"/>
    </xf>
    <xf numFmtId="168" fontId="8" fillId="0" borderId="49" xfId="3" applyNumberFormat="1" applyFont="1" applyFill="1" applyBorder="1" applyAlignment="1" applyProtection="1">
      <alignment horizontal="center" vertical="center" textRotation="90" wrapText="1"/>
    </xf>
    <xf numFmtId="168" fontId="8" fillId="0" borderId="53" xfId="3" applyNumberFormat="1" applyFont="1" applyFill="1" applyBorder="1" applyAlignment="1" applyProtection="1">
      <alignment horizontal="center" vertical="center" textRotation="90" wrapText="1"/>
    </xf>
    <xf numFmtId="168" fontId="8" fillId="0" borderId="59" xfId="3" applyNumberFormat="1" applyFont="1" applyFill="1" applyBorder="1" applyAlignment="1" applyProtection="1">
      <alignment horizontal="center" vertical="center" textRotation="90" wrapText="1"/>
    </xf>
    <xf numFmtId="168" fontId="8" fillId="0" borderId="12" xfId="3" applyNumberFormat="1" applyFont="1" applyFill="1" applyBorder="1" applyAlignment="1" applyProtection="1">
      <alignment horizontal="center" vertical="center" textRotation="90" wrapText="1"/>
    </xf>
    <xf numFmtId="168" fontId="8" fillId="0" borderId="16" xfId="3" applyNumberFormat="1" applyFont="1" applyFill="1" applyBorder="1" applyAlignment="1" applyProtection="1">
      <alignment horizontal="center" vertical="center" textRotation="90" wrapText="1"/>
    </xf>
    <xf numFmtId="168" fontId="8" fillId="0" borderId="1" xfId="3" applyNumberFormat="1" applyFont="1" applyFill="1" applyBorder="1" applyAlignment="1" applyProtection="1">
      <alignment horizontal="center" vertical="center" wrapText="1"/>
    </xf>
    <xf numFmtId="168" fontId="8" fillId="0" borderId="13" xfId="3" applyNumberFormat="1" applyFont="1" applyFill="1" applyBorder="1" applyAlignment="1" applyProtection="1">
      <alignment horizontal="center" vertical="center" wrapText="1"/>
    </xf>
    <xf numFmtId="168" fontId="8" fillId="0" borderId="8" xfId="3" applyNumberFormat="1" applyFont="1" applyFill="1" applyBorder="1" applyAlignment="1" applyProtection="1">
      <alignment horizontal="center" vertical="center" textRotation="90" wrapText="1"/>
    </xf>
    <xf numFmtId="168" fontId="8" fillId="0" borderId="65" xfId="3" applyNumberFormat="1" applyFont="1" applyFill="1" applyBorder="1" applyAlignment="1" applyProtection="1">
      <alignment horizontal="center" vertical="center" textRotation="90" wrapText="1"/>
    </xf>
    <xf numFmtId="168" fontId="8" fillId="0" borderId="76" xfId="3" applyNumberFormat="1" applyFont="1" applyFill="1" applyBorder="1" applyAlignment="1" applyProtection="1">
      <alignment horizontal="center" vertical="center" textRotation="90" wrapText="1"/>
    </xf>
    <xf numFmtId="49" fontId="8" fillId="0" borderId="69" xfId="3" applyNumberFormat="1" applyFont="1" applyFill="1" applyBorder="1" applyAlignment="1">
      <alignment horizontal="center" vertical="center" wrapText="1"/>
    </xf>
    <xf numFmtId="49" fontId="8" fillId="0" borderId="61" xfId="3" applyNumberFormat="1" applyFont="1" applyFill="1" applyBorder="1" applyAlignment="1">
      <alignment horizontal="center" vertical="center" wrapText="1"/>
    </xf>
    <xf numFmtId="169" fontId="29" fillId="0" borderId="16" xfId="3" applyNumberFormat="1" applyFont="1" applyFill="1" applyBorder="1" applyAlignment="1" applyProtection="1">
      <alignment horizontal="center" vertical="center"/>
    </xf>
    <xf numFmtId="169" fontId="29" fillId="0" borderId="17" xfId="3" applyNumberFormat="1" applyFont="1" applyFill="1" applyBorder="1" applyAlignment="1" applyProtection="1">
      <alignment horizontal="center" vertical="center"/>
    </xf>
    <xf numFmtId="169" fontId="29" fillId="0" borderId="18" xfId="3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>
      <alignment horizontal="center" vertical="center" wrapText="1"/>
    </xf>
    <xf numFmtId="49" fontId="8" fillId="0" borderId="69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29" fillId="0" borderId="50" xfId="0" applyNumberFormat="1" applyFont="1" applyFill="1" applyBorder="1" applyAlignment="1" applyProtection="1">
      <alignment horizontal="center" vertical="center"/>
    </xf>
    <xf numFmtId="49" fontId="29" fillId="0" borderId="51" xfId="0" applyNumberFormat="1" applyFont="1" applyFill="1" applyBorder="1" applyAlignment="1" applyProtection="1">
      <alignment horizontal="center" vertical="center"/>
    </xf>
    <xf numFmtId="49" fontId="29" fillId="0" borderId="52" xfId="0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 applyProtection="1">
      <alignment horizontal="center" vertical="center"/>
    </xf>
    <xf numFmtId="168" fontId="21" fillId="0" borderId="50" xfId="3" applyNumberFormat="1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 wrapText="1"/>
    </xf>
    <xf numFmtId="0" fontId="8" fillId="0" borderId="52" xfId="3" applyNumberFormat="1" applyFont="1" applyFill="1" applyBorder="1" applyAlignment="1" applyProtection="1">
      <alignment horizontal="center" vertical="center" wrapText="1"/>
    </xf>
    <xf numFmtId="0" fontId="8" fillId="0" borderId="56" xfId="3" applyNumberFormat="1" applyFont="1" applyFill="1" applyBorder="1" applyAlignment="1" applyProtection="1">
      <alignment horizontal="center" vertical="center" wrapText="1"/>
    </xf>
    <xf numFmtId="0" fontId="8" fillId="0" borderId="57" xfId="3" applyNumberFormat="1" applyFont="1" applyFill="1" applyBorder="1" applyAlignment="1" applyProtection="1">
      <alignment horizontal="center" vertical="center" wrapText="1"/>
    </xf>
    <xf numFmtId="0" fontId="8" fillId="0" borderId="58" xfId="3" applyNumberFormat="1" applyFont="1" applyFill="1" applyBorder="1" applyAlignment="1" applyProtection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</xf>
    <xf numFmtId="168" fontId="8" fillId="0" borderId="9" xfId="3" applyNumberFormat="1" applyFont="1" applyFill="1" applyBorder="1" applyAlignment="1" applyProtection="1">
      <alignment horizontal="center" vertical="center" textRotation="90" wrapText="1"/>
    </xf>
    <xf numFmtId="168" fontId="8" fillId="0" borderId="66" xfId="3" applyNumberFormat="1" applyFont="1" applyFill="1" applyBorder="1" applyAlignment="1" applyProtection="1">
      <alignment horizontal="center" vertical="center" textRotation="90" wrapText="1"/>
    </xf>
    <xf numFmtId="168" fontId="8" fillId="0" borderId="77" xfId="3" applyNumberFormat="1" applyFont="1" applyFill="1" applyBorder="1" applyAlignment="1" applyProtection="1">
      <alignment horizontal="center" vertical="center" textRotation="90" wrapText="1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168" fontId="8" fillId="0" borderId="2" xfId="3" applyNumberFormat="1" applyFont="1" applyFill="1" applyBorder="1" applyAlignment="1" applyProtection="1">
      <alignment horizontal="center" vertical="center" wrapText="1"/>
    </xf>
    <xf numFmtId="168" fontId="8" fillId="0" borderId="3" xfId="3" applyNumberFormat="1" applyFont="1" applyFill="1" applyBorder="1" applyAlignment="1" applyProtection="1">
      <alignment horizontal="center" vertical="center" wrapText="1"/>
    </xf>
    <xf numFmtId="168" fontId="8" fillId="0" borderId="4" xfId="3" applyNumberFormat="1" applyFont="1" applyFill="1" applyBorder="1" applyAlignment="1" applyProtection="1">
      <alignment horizontal="center" vertical="center" wrapText="1"/>
    </xf>
    <xf numFmtId="168" fontId="8" fillId="0" borderId="14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168" fontId="8" fillId="0" borderId="15" xfId="3" applyNumberFormat="1" applyFont="1" applyFill="1" applyBorder="1" applyAlignment="1" applyProtection="1">
      <alignment horizontal="center" vertical="center"/>
    </xf>
    <xf numFmtId="0" fontId="8" fillId="0" borderId="49" xfId="3" applyNumberFormat="1" applyFont="1" applyFill="1" applyBorder="1" applyAlignment="1" applyProtection="1">
      <alignment horizontal="center" vertical="center" textRotation="90"/>
    </xf>
    <xf numFmtId="0" fontId="8" fillId="0" borderId="53" xfId="3" applyNumberFormat="1" applyFont="1" applyFill="1" applyBorder="1" applyAlignment="1" applyProtection="1">
      <alignment horizontal="center" vertical="center" textRotation="90"/>
    </xf>
    <xf numFmtId="0" fontId="8" fillId="0" borderId="59" xfId="3" applyNumberFormat="1" applyFont="1" applyFill="1" applyBorder="1" applyAlignment="1" applyProtection="1">
      <alignment horizontal="center" vertical="center" textRotation="90"/>
    </xf>
    <xf numFmtId="168" fontId="8" fillId="0" borderId="49" xfId="3" applyNumberFormat="1" applyFont="1" applyFill="1" applyBorder="1" applyAlignment="1" applyProtection="1">
      <alignment horizontal="center" vertical="center"/>
    </xf>
    <xf numFmtId="168" fontId="8" fillId="0" borderId="53" xfId="3" applyNumberFormat="1" applyFont="1" applyFill="1" applyBorder="1" applyAlignment="1" applyProtection="1">
      <alignment horizontal="center" vertical="center"/>
    </xf>
    <xf numFmtId="168" fontId="8" fillId="0" borderId="59" xfId="3" applyNumberFormat="1" applyFont="1" applyFill="1" applyBorder="1" applyAlignment="1" applyProtection="1">
      <alignment horizontal="center" vertical="center"/>
    </xf>
    <xf numFmtId="168" fontId="8" fillId="0" borderId="5" xfId="3" applyNumberFormat="1" applyFont="1" applyFill="1" applyBorder="1" applyAlignment="1" applyProtection="1">
      <alignment horizontal="center" vertical="center" wrapText="1"/>
    </xf>
    <xf numFmtId="168" fontId="8" fillId="0" borderId="6" xfId="3" applyNumberFormat="1" applyFont="1" applyFill="1" applyBorder="1" applyAlignment="1" applyProtection="1">
      <alignment horizontal="center" vertical="center" wrapText="1"/>
    </xf>
    <xf numFmtId="168" fontId="8" fillId="0" borderId="7" xfId="3" applyNumberFormat="1" applyFont="1" applyFill="1" applyBorder="1" applyAlignment="1" applyProtection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6" xfId="3" applyFont="1" applyFill="1" applyBorder="1" applyAlignment="1">
      <alignment horizontal="center" vertical="center" wrapText="1"/>
    </xf>
    <xf numFmtId="0" fontId="29" fillId="0" borderId="67" xfId="3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49" fontId="8" fillId="0" borderId="59" xfId="3" applyNumberFormat="1" applyFont="1" applyFill="1" applyBorder="1" applyAlignment="1" applyProtection="1">
      <alignment horizontal="center" vertical="center"/>
    </xf>
    <xf numFmtId="164" fontId="29" fillId="0" borderId="56" xfId="0" applyNumberFormat="1" applyFont="1" applyFill="1" applyBorder="1" applyAlignment="1" applyProtection="1">
      <alignment horizontal="center" vertical="center" wrapText="1"/>
    </xf>
    <xf numFmtId="164" fontId="29" fillId="0" borderId="57" xfId="0" applyNumberFormat="1" applyFont="1" applyFill="1" applyBorder="1" applyAlignment="1" applyProtection="1">
      <alignment horizontal="center" vertical="center" wrapText="1"/>
    </xf>
    <xf numFmtId="164" fontId="29" fillId="0" borderId="58" xfId="0" applyNumberFormat="1" applyFont="1" applyFill="1" applyBorder="1" applyAlignment="1" applyProtection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50" xfId="3" applyNumberFormat="1" applyFont="1" applyFill="1" applyBorder="1" applyAlignment="1" applyProtection="1">
      <alignment horizontal="center" vertical="center"/>
    </xf>
    <xf numFmtId="0" fontId="29" fillId="0" borderId="51" xfId="3" applyNumberFormat="1" applyFont="1" applyFill="1" applyBorder="1" applyAlignment="1" applyProtection="1">
      <alignment horizontal="center" vertical="center"/>
    </xf>
    <xf numFmtId="0" fontId="29" fillId="0" borderId="52" xfId="3" applyNumberFormat="1" applyFont="1" applyFill="1" applyBorder="1" applyAlignment="1" applyProtection="1">
      <alignment horizontal="center" vertical="center"/>
    </xf>
    <xf numFmtId="166" fontId="29" fillId="0" borderId="82" xfId="3" applyNumberFormat="1" applyFont="1" applyFill="1" applyBorder="1" applyAlignment="1" applyProtection="1">
      <alignment horizontal="center" vertical="center"/>
    </xf>
    <xf numFmtId="0" fontId="29" fillId="0" borderId="58" xfId="3" applyNumberFormat="1" applyFont="1" applyFill="1" applyBorder="1" applyAlignment="1" applyProtection="1">
      <alignment horizontal="center" vertical="center"/>
    </xf>
    <xf numFmtId="0" fontId="29" fillId="0" borderId="27" xfId="0" applyFont="1" applyFill="1" applyBorder="1" applyAlignment="1" applyProtection="1">
      <alignment horizontal="right" vertical="center"/>
    </xf>
    <xf numFmtId="0" fontId="36" fillId="0" borderId="27" xfId="0" applyFont="1" applyFill="1" applyBorder="1" applyAlignment="1">
      <alignment horizontal="right" vertical="center"/>
    </xf>
    <xf numFmtId="0" fontId="29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8" fontId="29" fillId="0" borderId="62" xfId="3" applyNumberFormat="1" applyFont="1" applyFill="1" applyBorder="1" applyAlignment="1" applyProtection="1">
      <alignment horizontal="right" vertical="center"/>
    </xf>
    <xf numFmtId="168" fontId="29" fillId="0" borderId="96" xfId="3" applyNumberFormat="1" applyFont="1" applyFill="1" applyBorder="1" applyAlignment="1" applyProtection="1">
      <alignment horizontal="right" vertical="center"/>
    </xf>
    <xf numFmtId="168" fontId="29" fillId="0" borderId="63" xfId="3" applyNumberFormat="1" applyFont="1" applyFill="1" applyBorder="1" applyAlignment="1" applyProtection="1">
      <alignment horizontal="right" vertical="center"/>
    </xf>
    <xf numFmtId="166" fontId="31" fillId="0" borderId="56" xfId="3" applyNumberFormat="1" applyFont="1" applyFill="1" applyBorder="1" applyAlignment="1" applyProtection="1">
      <alignment horizontal="center" vertical="center"/>
    </xf>
    <xf numFmtId="166" fontId="31" fillId="0" borderId="57" xfId="3" applyNumberFormat="1" applyFont="1" applyFill="1" applyBorder="1" applyAlignment="1" applyProtection="1">
      <alignment horizontal="center" vertical="center"/>
    </xf>
    <xf numFmtId="0" fontId="31" fillId="0" borderId="58" xfId="3" applyNumberFormat="1" applyFont="1" applyFill="1" applyBorder="1" applyAlignment="1" applyProtection="1">
      <alignment horizontal="center" vertical="center"/>
    </xf>
    <xf numFmtId="166" fontId="29" fillId="0" borderId="57" xfId="3" applyNumberFormat="1" applyFont="1" applyFill="1" applyBorder="1" applyAlignment="1" applyProtection="1">
      <alignment horizontal="center" vertical="center"/>
    </xf>
    <xf numFmtId="0" fontId="29" fillId="2" borderId="27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168" fontId="38" fillId="0" borderId="0" xfId="3" applyNumberFormat="1" applyFont="1" applyFill="1" applyBorder="1" applyAlignment="1" applyProtection="1">
      <alignment horizontal="left"/>
    </xf>
    <xf numFmtId="0" fontId="29" fillId="0" borderId="49" xfId="3" applyFont="1" applyFill="1" applyBorder="1" applyAlignment="1" applyProtection="1">
      <alignment horizontal="right" vertical="center"/>
    </xf>
    <xf numFmtId="169" fontId="29" fillId="0" borderId="46" xfId="3" applyNumberFormat="1" applyFont="1" applyFill="1" applyBorder="1" applyAlignment="1" applyProtection="1">
      <alignment horizontal="center" vertical="center"/>
    </xf>
    <xf numFmtId="169" fontId="29" fillId="0" borderId="47" xfId="3" applyNumberFormat="1" applyFont="1" applyFill="1" applyBorder="1" applyAlignment="1" applyProtection="1">
      <alignment horizontal="center" vertical="center"/>
    </xf>
    <xf numFmtId="169" fontId="29" fillId="0" borderId="48" xfId="3" applyNumberFormat="1" applyFont="1" applyFill="1" applyBorder="1" applyAlignment="1" applyProtection="1">
      <alignment horizontal="center" vertical="center"/>
    </xf>
    <xf numFmtId="169" fontId="29" fillId="0" borderId="59" xfId="3" applyNumberFormat="1" applyFont="1" applyFill="1" applyBorder="1" applyAlignment="1" applyProtection="1">
      <alignment horizontal="center" vertical="center"/>
    </xf>
    <xf numFmtId="0" fontId="29" fillId="0" borderId="39" xfId="3" applyFont="1" applyFill="1" applyBorder="1" applyAlignment="1">
      <alignment horizontal="right" vertical="center"/>
    </xf>
    <xf numFmtId="0" fontId="29" fillId="0" borderId="39" xfId="3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RowHeight="16.5" x14ac:dyDescent="0.25"/>
  <cols>
    <col min="1" max="1" width="21.7109375" style="83" customWidth="1"/>
    <col min="2" max="2" width="10.7109375" style="73" customWidth="1"/>
    <col min="3" max="3" width="9.28515625" style="73" bestFit="1" customWidth="1"/>
    <col min="4" max="4" width="8.28515625" style="73" customWidth="1"/>
    <col min="5" max="5" width="8.5703125" style="73" customWidth="1"/>
    <col min="6" max="6" width="8" style="73" customWidth="1"/>
    <col min="7" max="7" width="2.7109375" style="73" customWidth="1"/>
    <col min="8" max="8" width="1.85546875" style="73" customWidth="1"/>
    <col min="9" max="9" width="13.140625" style="73" customWidth="1"/>
    <col min="10" max="17" width="9.140625" style="73" hidden="1" customWidth="1"/>
    <col min="18" max="18" width="11" style="73" hidden="1" customWidth="1"/>
    <col min="19" max="23" width="9.140625" style="73" hidden="1" customWidth="1"/>
    <col min="24" max="24" width="15.85546875" style="73" hidden="1" customWidth="1"/>
    <col min="25" max="28" width="9.140625" style="73" hidden="1" customWidth="1"/>
    <col min="29" max="29" width="9.140625" style="73" customWidth="1"/>
    <col min="30" max="16384" width="9.140625" style="73"/>
  </cols>
  <sheetData>
    <row r="1" spans="1:29" ht="24" customHeight="1" x14ac:dyDescent="0.25">
      <c r="A1" s="500" t="s">
        <v>280</v>
      </c>
      <c r="B1" s="500"/>
      <c r="C1" s="500"/>
      <c r="D1" s="500"/>
      <c r="E1" s="500"/>
      <c r="F1" s="500"/>
      <c r="G1" s="500"/>
      <c r="H1" s="500"/>
      <c r="I1" s="500"/>
    </row>
    <row r="2" spans="1:29" ht="19.5" customHeight="1" x14ac:dyDescent="0.25">
      <c r="A2" s="501"/>
      <c r="B2" s="501"/>
    </row>
    <row r="3" spans="1:29" ht="17.25" customHeight="1" x14ac:dyDescent="0.4">
      <c r="A3" s="74"/>
      <c r="B3" s="75"/>
      <c r="C3" s="76" t="s">
        <v>281</v>
      </c>
      <c r="D3" s="77" t="s">
        <v>282</v>
      </c>
      <c r="E3" s="77" t="s">
        <v>283</v>
      </c>
      <c r="F3" s="77" t="s">
        <v>284</v>
      </c>
      <c r="G3" s="502" t="s">
        <v>285</v>
      </c>
      <c r="H3" s="502"/>
      <c r="I3" s="502"/>
    </row>
    <row r="4" spans="1:29" ht="17.25" customHeight="1" x14ac:dyDescent="0.4">
      <c r="A4" s="74"/>
      <c r="B4" s="75"/>
      <c r="C4" s="75"/>
      <c r="D4" s="75"/>
      <c r="E4" s="75"/>
      <c r="F4" s="75"/>
      <c r="G4" s="75"/>
      <c r="H4" s="75"/>
      <c r="I4" s="75"/>
    </row>
    <row r="5" spans="1:29" x14ac:dyDescent="0.25">
      <c r="A5" s="499" t="s">
        <v>32</v>
      </c>
      <c r="B5" s="499"/>
      <c r="C5" s="499"/>
      <c r="D5" s="499"/>
      <c r="E5" s="499"/>
      <c r="F5" s="499"/>
      <c r="G5" s="499"/>
      <c r="H5" s="499"/>
      <c r="I5" s="499"/>
    </row>
    <row r="6" spans="1:29" x14ac:dyDescent="0.25">
      <c r="A6" s="78" t="s">
        <v>286</v>
      </c>
      <c r="C6" s="79">
        <v>4</v>
      </c>
      <c r="D6" s="79">
        <v>8</v>
      </c>
      <c r="E6" s="79">
        <v>0</v>
      </c>
      <c r="F6" s="79">
        <v>52</v>
      </c>
      <c r="G6" s="80"/>
      <c r="H6" s="78"/>
      <c r="I6" s="81" t="s">
        <v>317</v>
      </c>
      <c r="AC6" s="73" t="s">
        <v>296</v>
      </c>
    </row>
    <row r="7" spans="1:29" x14ac:dyDescent="0.25">
      <c r="A7" s="78" t="s">
        <v>287</v>
      </c>
      <c r="C7" s="79"/>
      <c r="D7" s="79"/>
      <c r="E7" s="79"/>
      <c r="F7" s="79"/>
      <c r="G7" s="80"/>
      <c r="H7" s="78"/>
      <c r="I7" s="81"/>
    </row>
    <row r="8" spans="1:29" x14ac:dyDescent="0.25">
      <c r="A8" s="499" t="s">
        <v>33</v>
      </c>
      <c r="B8" s="499"/>
      <c r="C8" s="499"/>
      <c r="D8" s="499"/>
      <c r="E8" s="499"/>
      <c r="F8" s="499"/>
      <c r="G8" s="499"/>
      <c r="H8" s="499"/>
      <c r="I8" s="499"/>
      <c r="AC8" s="73" t="s">
        <v>288</v>
      </c>
    </row>
    <row r="9" spans="1:29" x14ac:dyDescent="0.25">
      <c r="A9" s="78" t="s">
        <v>286</v>
      </c>
      <c r="C9" s="79">
        <v>2</v>
      </c>
      <c r="D9" s="79">
        <v>0</v>
      </c>
      <c r="E9" s="79">
        <v>0</v>
      </c>
      <c r="F9" s="79">
        <v>30</v>
      </c>
      <c r="G9" s="80"/>
      <c r="H9" s="78"/>
      <c r="I9" s="81" t="s">
        <v>317</v>
      </c>
      <c r="AC9" s="73" t="s">
        <v>288</v>
      </c>
    </row>
    <row r="10" spans="1:29" x14ac:dyDescent="0.25">
      <c r="A10" s="78" t="s">
        <v>287</v>
      </c>
      <c r="C10" s="79"/>
      <c r="D10" s="79"/>
      <c r="E10" s="79"/>
      <c r="F10" s="79"/>
      <c r="G10" s="80"/>
      <c r="H10" s="78"/>
      <c r="I10" s="81"/>
      <c r="AC10" s="73" t="s">
        <v>288</v>
      </c>
    </row>
    <row r="11" spans="1:29" x14ac:dyDescent="0.25">
      <c r="A11" s="499" t="s">
        <v>34</v>
      </c>
      <c r="B11" s="499"/>
      <c r="C11" s="499"/>
      <c r="D11" s="499"/>
      <c r="E11" s="499"/>
      <c r="F11" s="499"/>
      <c r="G11" s="499"/>
      <c r="H11" s="499"/>
      <c r="I11" s="499"/>
      <c r="AC11" s="73" t="s">
        <v>289</v>
      </c>
    </row>
    <row r="12" spans="1:29" x14ac:dyDescent="0.25">
      <c r="A12" s="78" t="s">
        <v>286</v>
      </c>
      <c r="C12" s="79">
        <v>5</v>
      </c>
      <c r="D12" s="79">
        <v>45</v>
      </c>
      <c r="E12" s="79">
        <v>0</v>
      </c>
      <c r="F12" s="79">
        <v>30</v>
      </c>
      <c r="G12" s="80"/>
      <c r="H12" s="78"/>
      <c r="I12" s="81" t="s">
        <v>318</v>
      </c>
      <c r="AC12" s="73" t="s">
        <v>289</v>
      </c>
    </row>
    <row r="13" spans="1:29" x14ac:dyDescent="0.25">
      <c r="A13" s="78" t="s">
        <v>287</v>
      </c>
      <c r="C13" s="79"/>
      <c r="D13" s="79"/>
      <c r="E13" s="79"/>
      <c r="F13" s="79"/>
      <c r="G13" s="80"/>
      <c r="H13" s="78"/>
      <c r="I13" s="81"/>
      <c r="AC13" s="73" t="s">
        <v>289</v>
      </c>
    </row>
    <row r="14" spans="1:29" x14ac:dyDescent="0.25">
      <c r="A14" s="499" t="s">
        <v>35</v>
      </c>
      <c r="B14" s="499"/>
      <c r="C14" s="499"/>
      <c r="D14" s="499"/>
      <c r="E14" s="499"/>
      <c r="F14" s="499"/>
      <c r="G14" s="499"/>
      <c r="H14" s="499"/>
      <c r="I14" s="499"/>
      <c r="AC14" s="73" t="s">
        <v>290</v>
      </c>
    </row>
    <row r="15" spans="1:29" x14ac:dyDescent="0.25">
      <c r="A15" s="78" t="s">
        <v>286</v>
      </c>
      <c r="C15" s="79">
        <v>4</v>
      </c>
      <c r="D15" s="79">
        <v>30</v>
      </c>
      <c r="E15" s="79">
        <v>0</v>
      </c>
      <c r="F15" s="79">
        <v>30</v>
      </c>
      <c r="G15" s="80"/>
      <c r="H15" s="78"/>
      <c r="I15" s="81" t="s">
        <v>22</v>
      </c>
      <c r="AC15" s="73" t="s">
        <v>290</v>
      </c>
    </row>
    <row r="16" spans="1:29" x14ac:dyDescent="0.25">
      <c r="A16" s="78" t="s">
        <v>287</v>
      </c>
      <c r="C16" s="79"/>
      <c r="D16" s="79"/>
      <c r="E16" s="79"/>
      <c r="F16" s="79"/>
      <c r="G16" s="80"/>
      <c r="H16" s="78"/>
      <c r="I16" s="81"/>
      <c r="AC16" s="73" t="s">
        <v>290</v>
      </c>
    </row>
    <row r="17" spans="1:29" x14ac:dyDescent="0.25">
      <c r="A17" s="499" t="s">
        <v>36</v>
      </c>
      <c r="B17" s="499"/>
      <c r="C17" s="499"/>
      <c r="D17" s="499"/>
      <c r="E17" s="499"/>
      <c r="F17" s="499"/>
      <c r="G17" s="499"/>
      <c r="H17" s="499"/>
      <c r="I17" s="499"/>
      <c r="AC17" s="73" t="s">
        <v>291</v>
      </c>
    </row>
    <row r="18" spans="1:29" x14ac:dyDescent="0.25">
      <c r="A18" s="78" t="s">
        <v>286</v>
      </c>
      <c r="C18" s="79">
        <v>6</v>
      </c>
      <c r="D18" s="79">
        <v>45</v>
      </c>
      <c r="E18" s="79">
        <v>15</v>
      </c>
      <c r="F18" s="79">
        <v>30</v>
      </c>
      <c r="G18" s="80"/>
      <c r="H18" s="78"/>
      <c r="I18" s="81" t="s">
        <v>318</v>
      </c>
      <c r="AC18" s="73" t="s">
        <v>291</v>
      </c>
    </row>
    <row r="19" spans="1:29" x14ac:dyDescent="0.25">
      <c r="A19" s="78" t="s">
        <v>287</v>
      </c>
      <c r="C19" s="79"/>
      <c r="D19" s="79"/>
      <c r="E19" s="79"/>
      <c r="F19" s="79"/>
      <c r="G19" s="80"/>
      <c r="H19" s="78"/>
      <c r="I19" s="81"/>
      <c r="AC19" s="73" t="s">
        <v>291</v>
      </c>
    </row>
    <row r="20" spans="1:29" x14ac:dyDescent="0.25">
      <c r="A20" s="499" t="s">
        <v>196</v>
      </c>
      <c r="B20" s="499"/>
      <c r="C20" s="499"/>
      <c r="D20" s="499"/>
      <c r="E20" s="499"/>
      <c r="F20" s="499"/>
      <c r="G20" s="499"/>
      <c r="H20" s="499"/>
      <c r="I20" s="499"/>
      <c r="AC20" s="73" t="s">
        <v>292</v>
      </c>
    </row>
    <row r="21" spans="1:29" x14ac:dyDescent="0.25">
      <c r="A21" s="78" t="s">
        <v>286</v>
      </c>
      <c r="C21" s="79">
        <v>1</v>
      </c>
      <c r="D21" s="79">
        <v>8</v>
      </c>
      <c r="E21" s="79">
        <v>0</v>
      </c>
      <c r="F21" s="79">
        <v>7</v>
      </c>
      <c r="G21" s="80"/>
      <c r="H21" s="78"/>
      <c r="I21" s="81" t="s">
        <v>317</v>
      </c>
      <c r="AC21" s="73" t="s">
        <v>292</v>
      </c>
    </row>
    <row r="22" spans="1:29" x14ac:dyDescent="0.25">
      <c r="A22" s="78" t="s">
        <v>287</v>
      </c>
      <c r="C22" s="79"/>
      <c r="D22" s="79"/>
      <c r="E22" s="79"/>
      <c r="F22" s="79"/>
      <c r="G22" s="80"/>
      <c r="H22" s="78"/>
      <c r="I22" s="81"/>
      <c r="AC22" s="73" t="s">
        <v>292</v>
      </c>
    </row>
    <row r="23" spans="1:29" x14ac:dyDescent="0.25">
      <c r="A23" s="499" t="s">
        <v>37</v>
      </c>
      <c r="B23" s="499"/>
      <c r="C23" s="499"/>
      <c r="D23" s="499"/>
      <c r="E23" s="499"/>
      <c r="F23" s="499"/>
      <c r="G23" s="499"/>
      <c r="H23" s="499"/>
      <c r="I23" s="499"/>
      <c r="AC23" s="73" t="s">
        <v>293</v>
      </c>
    </row>
    <row r="24" spans="1:29" x14ac:dyDescent="0.25">
      <c r="A24" s="78" t="s">
        <v>286</v>
      </c>
      <c r="C24" s="79">
        <v>3</v>
      </c>
      <c r="D24" s="79">
        <v>15</v>
      </c>
      <c r="E24" s="79">
        <v>30</v>
      </c>
      <c r="F24" s="79">
        <v>0</v>
      </c>
      <c r="G24" s="80"/>
      <c r="H24" s="78"/>
      <c r="I24" s="81" t="s">
        <v>317</v>
      </c>
      <c r="AC24" s="73" t="s">
        <v>293</v>
      </c>
    </row>
    <row r="25" spans="1:29" x14ac:dyDescent="0.25">
      <c r="A25" s="78" t="s">
        <v>287</v>
      </c>
      <c r="C25" s="79"/>
      <c r="D25" s="79"/>
      <c r="E25" s="79"/>
      <c r="F25" s="79"/>
      <c r="G25" s="80"/>
      <c r="H25" s="78"/>
      <c r="I25" s="81"/>
      <c r="AC25" s="73" t="s">
        <v>293</v>
      </c>
    </row>
    <row r="26" spans="1:29" x14ac:dyDescent="0.25">
      <c r="A26" s="78"/>
      <c r="C26" s="79"/>
      <c r="D26" s="79"/>
      <c r="E26" s="79"/>
      <c r="F26" s="79"/>
      <c r="G26" s="80"/>
      <c r="H26" s="78"/>
      <c r="I26" s="81"/>
    </row>
    <row r="27" spans="1:29" x14ac:dyDescent="0.25">
      <c r="A27" s="499" t="s">
        <v>32</v>
      </c>
      <c r="B27" s="499"/>
      <c r="C27" s="499"/>
      <c r="D27" s="499"/>
      <c r="E27" s="499"/>
      <c r="F27" s="499"/>
      <c r="G27" s="499"/>
      <c r="H27" s="499"/>
      <c r="I27" s="499"/>
      <c r="AC27" s="73" t="s">
        <v>294</v>
      </c>
    </row>
    <row r="28" spans="1:29" x14ac:dyDescent="0.25">
      <c r="A28" s="78" t="s">
        <v>295</v>
      </c>
      <c r="C28" s="79">
        <v>4</v>
      </c>
      <c r="D28" s="79">
        <v>0</v>
      </c>
      <c r="E28" s="79">
        <v>0</v>
      </c>
      <c r="F28" s="79">
        <v>72</v>
      </c>
      <c r="G28" s="80"/>
      <c r="H28" s="78"/>
      <c r="I28" s="81" t="s">
        <v>22</v>
      </c>
      <c r="AC28" s="73" t="s">
        <v>296</v>
      </c>
    </row>
    <row r="29" spans="1:29" x14ac:dyDescent="0.25">
      <c r="A29" s="78" t="s">
        <v>287</v>
      </c>
      <c r="C29" s="79"/>
      <c r="D29" s="79"/>
      <c r="E29" s="79"/>
      <c r="F29" s="79"/>
      <c r="G29" s="80"/>
      <c r="H29" s="78"/>
      <c r="I29" s="81"/>
      <c r="AC29" s="73" t="s">
        <v>296</v>
      </c>
    </row>
    <row r="30" spans="1:29" x14ac:dyDescent="0.25">
      <c r="A30" s="499" t="s">
        <v>203</v>
      </c>
      <c r="B30" s="499"/>
      <c r="C30" s="499"/>
      <c r="D30" s="499"/>
      <c r="E30" s="499"/>
      <c r="F30" s="499"/>
      <c r="G30" s="499"/>
      <c r="H30" s="499"/>
      <c r="I30" s="499"/>
      <c r="AC30" s="73" t="s">
        <v>291</v>
      </c>
    </row>
    <row r="31" spans="1:29" x14ac:dyDescent="0.25">
      <c r="A31" s="78" t="s">
        <v>295</v>
      </c>
      <c r="C31" s="79">
        <v>1</v>
      </c>
      <c r="D31" s="79">
        <v>0</v>
      </c>
      <c r="E31" s="79">
        <v>0</v>
      </c>
      <c r="F31" s="79">
        <v>18</v>
      </c>
      <c r="G31" s="80"/>
      <c r="H31" s="78"/>
      <c r="I31" s="81" t="s">
        <v>317</v>
      </c>
      <c r="AC31" s="73" t="s">
        <v>291</v>
      </c>
    </row>
    <row r="32" spans="1:29" x14ac:dyDescent="0.25">
      <c r="A32" s="78" t="s">
        <v>287</v>
      </c>
      <c r="C32" s="79"/>
      <c r="D32" s="79"/>
      <c r="E32" s="79"/>
      <c r="F32" s="79"/>
      <c r="G32" s="80"/>
      <c r="H32" s="78"/>
      <c r="I32" s="81"/>
      <c r="AC32" s="73" t="s">
        <v>291</v>
      </c>
    </row>
    <row r="33" spans="1:29" x14ac:dyDescent="0.25">
      <c r="A33" s="499" t="s">
        <v>33</v>
      </c>
      <c r="B33" s="499"/>
      <c r="C33" s="499"/>
      <c r="D33" s="499"/>
      <c r="E33" s="499"/>
      <c r="F33" s="499"/>
      <c r="G33" s="499"/>
      <c r="H33" s="499"/>
      <c r="I33" s="499"/>
      <c r="AC33" s="73" t="s">
        <v>288</v>
      </c>
    </row>
    <row r="34" spans="1:29" x14ac:dyDescent="0.25">
      <c r="A34" s="78" t="s">
        <v>295</v>
      </c>
      <c r="C34" s="79">
        <v>2</v>
      </c>
      <c r="D34" s="79">
        <v>0</v>
      </c>
      <c r="E34" s="79">
        <v>0</v>
      </c>
      <c r="F34" s="79">
        <v>36</v>
      </c>
      <c r="G34" s="80"/>
      <c r="H34" s="78"/>
      <c r="I34" s="81" t="s">
        <v>317</v>
      </c>
      <c r="AC34" s="73" t="s">
        <v>288</v>
      </c>
    </row>
    <row r="35" spans="1:29" x14ac:dyDescent="0.25">
      <c r="A35" s="78" t="s">
        <v>287</v>
      </c>
      <c r="C35" s="79"/>
      <c r="D35" s="79"/>
      <c r="E35" s="79"/>
      <c r="F35" s="79"/>
      <c r="G35" s="80"/>
      <c r="H35" s="78"/>
      <c r="I35" s="81"/>
      <c r="AC35" s="73" t="s">
        <v>288</v>
      </c>
    </row>
    <row r="36" spans="1:29" x14ac:dyDescent="0.25">
      <c r="A36" s="499" t="s">
        <v>36</v>
      </c>
      <c r="B36" s="499"/>
      <c r="C36" s="499"/>
      <c r="D36" s="499"/>
      <c r="E36" s="499"/>
      <c r="F36" s="499"/>
      <c r="G36" s="499"/>
      <c r="H36" s="499"/>
      <c r="I36" s="499"/>
      <c r="AC36" s="73" t="s">
        <v>291</v>
      </c>
    </row>
    <row r="37" spans="1:29" x14ac:dyDescent="0.25">
      <c r="A37" s="78" t="s">
        <v>295</v>
      </c>
      <c r="C37" s="79">
        <v>3</v>
      </c>
      <c r="D37" s="79">
        <v>36</v>
      </c>
      <c r="E37" s="79">
        <v>18</v>
      </c>
      <c r="F37" s="79">
        <v>0</v>
      </c>
      <c r="G37" s="80"/>
      <c r="H37" s="78"/>
      <c r="I37" s="81" t="s">
        <v>318</v>
      </c>
      <c r="AC37" s="73" t="s">
        <v>291</v>
      </c>
    </row>
    <row r="38" spans="1:29" x14ac:dyDescent="0.25">
      <c r="A38" s="78" t="s">
        <v>287</v>
      </c>
      <c r="C38" s="79"/>
      <c r="D38" s="79"/>
      <c r="E38" s="79"/>
      <c r="F38" s="79"/>
      <c r="G38" s="80"/>
      <c r="H38" s="78"/>
      <c r="I38" s="81"/>
      <c r="AC38" s="73" t="s">
        <v>291</v>
      </c>
    </row>
    <row r="39" spans="1:29" x14ac:dyDescent="0.25">
      <c r="A39" s="499" t="s">
        <v>35</v>
      </c>
      <c r="B39" s="499"/>
      <c r="C39" s="499"/>
      <c r="D39" s="499"/>
      <c r="E39" s="499"/>
      <c r="F39" s="499"/>
      <c r="G39" s="499"/>
      <c r="H39" s="499"/>
      <c r="I39" s="499"/>
      <c r="AC39" s="73" t="s">
        <v>290</v>
      </c>
    </row>
    <row r="40" spans="1:29" x14ac:dyDescent="0.25">
      <c r="A40" s="78" t="s">
        <v>295</v>
      </c>
      <c r="C40" s="79">
        <v>3</v>
      </c>
      <c r="D40" s="79">
        <v>18</v>
      </c>
      <c r="E40" s="79">
        <v>0</v>
      </c>
      <c r="F40" s="79">
        <v>36</v>
      </c>
      <c r="G40" s="80"/>
      <c r="H40" s="78"/>
      <c r="I40" s="81" t="s">
        <v>318</v>
      </c>
      <c r="AC40" s="73" t="s">
        <v>290</v>
      </c>
    </row>
    <row r="41" spans="1:29" x14ac:dyDescent="0.25">
      <c r="A41" s="78" t="s">
        <v>287</v>
      </c>
      <c r="C41" s="79"/>
      <c r="D41" s="79"/>
      <c r="E41" s="79"/>
      <c r="F41" s="79"/>
      <c r="G41" s="80"/>
      <c r="H41" s="78"/>
      <c r="I41" s="81"/>
      <c r="AC41" s="73" t="s">
        <v>290</v>
      </c>
    </row>
    <row r="42" spans="1:29" x14ac:dyDescent="0.25">
      <c r="A42" s="499" t="s">
        <v>38</v>
      </c>
      <c r="B42" s="499"/>
      <c r="C42" s="499"/>
      <c r="D42" s="499"/>
      <c r="E42" s="499"/>
      <c r="F42" s="499"/>
      <c r="G42" s="499"/>
      <c r="H42" s="499"/>
      <c r="I42" s="499"/>
      <c r="AC42" s="73" t="s">
        <v>297</v>
      </c>
    </row>
    <row r="43" spans="1:29" x14ac:dyDescent="0.25">
      <c r="A43" s="78" t="s">
        <v>295</v>
      </c>
      <c r="C43" s="79">
        <v>3</v>
      </c>
      <c r="D43" s="79">
        <v>18</v>
      </c>
      <c r="E43" s="79">
        <v>18</v>
      </c>
      <c r="F43" s="79">
        <v>18</v>
      </c>
      <c r="G43" s="80"/>
      <c r="H43" s="78"/>
      <c r="I43" s="81" t="s">
        <v>317</v>
      </c>
      <c r="AC43" s="73" t="s">
        <v>297</v>
      </c>
    </row>
    <row r="44" spans="1:29" x14ac:dyDescent="0.25">
      <c r="A44" s="78" t="s">
        <v>287</v>
      </c>
      <c r="C44" s="79"/>
      <c r="D44" s="79"/>
      <c r="E44" s="79"/>
      <c r="F44" s="79"/>
      <c r="G44" s="80"/>
      <c r="H44" s="78"/>
      <c r="I44" s="81"/>
      <c r="AC44" s="73" t="s">
        <v>297</v>
      </c>
    </row>
    <row r="45" spans="1:29" x14ac:dyDescent="0.25">
      <c r="A45" s="499" t="s">
        <v>43</v>
      </c>
      <c r="B45" s="499"/>
      <c r="C45" s="499"/>
      <c r="D45" s="499"/>
      <c r="E45" s="499"/>
      <c r="F45" s="499"/>
      <c r="G45" s="499"/>
      <c r="H45" s="499"/>
      <c r="I45" s="499"/>
      <c r="AC45" s="73" t="s">
        <v>291</v>
      </c>
    </row>
    <row r="46" spans="1:29" x14ac:dyDescent="0.25">
      <c r="A46" s="78" t="s">
        <v>295</v>
      </c>
      <c r="C46" s="79">
        <v>4</v>
      </c>
      <c r="D46" s="79">
        <v>18</v>
      </c>
      <c r="E46" s="79">
        <v>36</v>
      </c>
      <c r="F46" s="79">
        <v>18</v>
      </c>
      <c r="G46" s="80"/>
      <c r="H46" s="78"/>
      <c r="I46" s="81" t="s">
        <v>317</v>
      </c>
      <c r="AC46" s="73" t="s">
        <v>291</v>
      </c>
    </row>
    <row r="47" spans="1:29" x14ac:dyDescent="0.25">
      <c r="A47" s="78" t="s">
        <v>287</v>
      </c>
      <c r="B47" s="84"/>
      <c r="C47" s="84"/>
      <c r="D47" s="84"/>
      <c r="E47" s="84"/>
      <c r="F47" s="84"/>
      <c r="G47" s="84"/>
      <c r="H47" s="84"/>
      <c r="I47" s="84"/>
      <c r="AC47" s="73" t="s">
        <v>291</v>
      </c>
    </row>
    <row r="48" spans="1:29" x14ac:dyDescent="0.25">
      <c r="A48" s="78"/>
      <c r="B48" s="80"/>
      <c r="C48" s="79"/>
      <c r="D48" s="79"/>
      <c r="E48" s="79"/>
      <c r="F48" s="79"/>
      <c r="G48" s="80"/>
      <c r="H48" s="78"/>
      <c r="I48" s="82"/>
    </row>
    <row r="49" spans="1:9" x14ac:dyDescent="0.25">
      <c r="A49" s="78"/>
      <c r="B49" s="80"/>
      <c r="C49" s="79"/>
      <c r="D49" s="79"/>
      <c r="E49" s="79"/>
      <c r="F49" s="79"/>
      <c r="G49" s="80"/>
      <c r="H49" s="78"/>
      <c r="I49" s="82"/>
    </row>
    <row r="51" spans="1:9" x14ac:dyDescent="0.25">
      <c r="A51" s="500"/>
      <c r="B51" s="500"/>
      <c r="C51" s="500"/>
      <c r="D51" s="500"/>
      <c r="E51" s="500"/>
      <c r="F51" s="500"/>
      <c r="G51" s="500"/>
      <c r="H51" s="500"/>
      <c r="I51" s="500"/>
    </row>
    <row r="52" spans="1:9" x14ac:dyDescent="0.25">
      <c r="A52" s="78"/>
      <c r="B52" s="80"/>
      <c r="C52" s="79"/>
      <c r="D52" s="79"/>
      <c r="E52" s="79"/>
      <c r="F52" s="79"/>
      <c r="G52" s="80"/>
      <c r="H52" s="78"/>
      <c r="I52" s="82"/>
    </row>
    <row r="53" spans="1:9" x14ac:dyDescent="0.25">
      <c r="A53" s="78"/>
      <c r="B53" s="80"/>
      <c r="C53" s="79"/>
      <c r="D53" s="79"/>
      <c r="E53" s="79"/>
      <c r="F53" s="79"/>
      <c r="G53" s="80"/>
      <c r="H53" s="78"/>
      <c r="I53" s="82"/>
    </row>
    <row r="60" spans="1:9" x14ac:dyDescent="0.25">
      <c r="E60" s="73" t="s">
        <v>75</v>
      </c>
    </row>
  </sheetData>
  <sheetProtection selectLockedCells="1" selectUnlockedCells="1"/>
  <mergeCells count="18"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  <mergeCell ref="A11:I11"/>
    <mergeCell ref="A1:I1"/>
    <mergeCell ref="A2:B2"/>
    <mergeCell ref="G3:I3"/>
    <mergeCell ref="A5:I5"/>
    <mergeCell ref="A8:I8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zoomScale="50" zoomScaleNormal="50" workbookViewId="0">
      <selection activeCell="AD42" sqref="AD42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505" t="s">
        <v>50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10" t="s">
        <v>51</v>
      </c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22"/>
    </row>
    <row r="2" spans="1:53" ht="30" x14ac:dyDescent="0.4">
      <c r="A2" s="505" t="s">
        <v>52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505" t="s">
        <v>84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11" t="s">
        <v>53</v>
      </c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2" t="s">
        <v>279</v>
      </c>
      <c r="AO3" s="512"/>
      <c r="AP3" s="512"/>
      <c r="AQ3" s="512"/>
      <c r="AR3" s="512"/>
      <c r="AS3" s="512"/>
      <c r="AT3" s="512"/>
      <c r="AU3" s="512"/>
      <c r="AV3" s="512"/>
      <c r="AW3" s="512"/>
      <c r="AX3" s="512"/>
      <c r="AY3" s="512"/>
      <c r="AZ3" s="512"/>
      <c r="BA3" s="512"/>
    </row>
    <row r="4" spans="1:53" ht="30.75" x14ac:dyDescent="0.45">
      <c r="A4" s="513" t="s">
        <v>268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12"/>
      <c r="AO4" s="512"/>
      <c r="AP4" s="512"/>
      <c r="AQ4" s="512"/>
      <c r="AR4" s="512"/>
      <c r="AS4" s="512"/>
      <c r="AT4" s="512"/>
      <c r="AU4" s="512"/>
      <c r="AV4" s="512"/>
      <c r="AW4" s="512"/>
      <c r="AX4" s="512"/>
      <c r="AY4" s="512"/>
      <c r="AZ4" s="512"/>
      <c r="BA4" s="512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03" t="s">
        <v>54</v>
      </c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</row>
    <row r="6" spans="1:53" s="28" customFormat="1" ht="24.75" customHeight="1" x14ac:dyDescent="0.4">
      <c r="A6" s="505" t="s">
        <v>55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06"/>
      <c r="AP6" s="506"/>
      <c r="AQ6" s="506"/>
      <c r="AR6" s="506"/>
      <c r="AS6" s="506"/>
      <c r="AT6" s="506"/>
      <c r="AU6" s="506"/>
      <c r="AV6" s="506"/>
      <c r="AW6" s="506"/>
      <c r="AX6" s="506"/>
      <c r="AY6" s="506"/>
      <c r="AZ6" s="506"/>
      <c r="BA6" s="506"/>
    </row>
    <row r="7" spans="1:53" s="28" customFormat="1" ht="27" customHeight="1" x14ac:dyDescent="0.4">
      <c r="A7" s="505" t="s">
        <v>56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5"/>
      <c r="P7" s="507" t="s">
        <v>85</v>
      </c>
      <c r="Q7" s="507"/>
      <c r="R7" s="507"/>
      <c r="S7" s="507"/>
      <c r="T7" s="507"/>
      <c r="U7" s="507"/>
      <c r="V7" s="507"/>
      <c r="W7" s="507"/>
      <c r="X7" s="507"/>
      <c r="Y7" s="507"/>
      <c r="Z7" s="507"/>
      <c r="AA7" s="507"/>
      <c r="AB7" s="507"/>
      <c r="AC7" s="507"/>
      <c r="AD7" s="507"/>
      <c r="AE7" s="507"/>
      <c r="AF7" s="507"/>
      <c r="AG7" s="507"/>
      <c r="AH7" s="507"/>
      <c r="AI7" s="507"/>
      <c r="AJ7" s="507"/>
      <c r="AK7" s="507"/>
      <c r="AL7" s="507"/>
      <c r="AM7" s="29"/>
      <c r="AN7" s="508" t="s">
        <v>173</v>
      </c>
      <c r="AO7" s="509"/>
      <c r="AP7" s="509"/>
      <c r="AQ7" s="509"/>
      <c r="AR7" s="509"/>
      <c r="AS7" s="509"/>
      <c r="AT7" s="509"/>
      <c r="AU7" s="509"/>
      <c r="AV7" s="509"/>
      <c r="AW7" s="509"/>
      <c r="AX7" s="509"/>
      <c r="AY7" s="509"/>
      <c r="AZ7" s="509"/>
      <c r="BA7" s="509"/>
    </row>
    <row r="8" spans="1:53" s="28" customFormat="1" ht="27.75" customHeight="1" x14ac:dyDescent="0.4">
      <c r="P8" s="507" t="s">
        <v>86</v>
      </c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7"/>
      <c r="AL8" s="507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507" t="s">
        <v>87</v>
      </c>
      <c r="Q9" s="507"/>
      <c r="R9" s="507"/>
      <c r="S9" s="507"/>
      <c r="T9" s="507"/>
      <c r="U9" s="507"/>
      <c r="V9" s="507"/>
      <c r="W9" s="507"/>
      <c r="X9" s="507"/>
      <c r="Y9" s="507"/>
      <c r="Z9" s="507"/>
      <c r="AA9" s="507"/>
      <c r="AB9" s="507"/>
      <c r="AC9" s="507"/>
      <c r="AD9" s="507"/>
      <c r="AE9" s="507"/>
      <c r="AF9" s="507"/>
      <c r="AG9" s="507"/>
      <c r="AH9" s="507"/>
      <c r="AI9" s="507"/>
      <c r="AJ9" s="507"/>
      <c r="AK9" s="507"/>
      <c r="AL9" s="507"/>
      <c r="AM9" s="29"/>
      <c r="AN9" s="514" t="s">
        <v>174</v>
      </c>
      <c r="AO9" s="514"/>
      <c r="AP9" s="514"/>
      <c r="AQ9" s="514"/>
      <c r="AR9" s="514"/>
      <c r="AS9" s="514"/>
      <c r="AT9" s="514"/>
      <c r="AU9" s="514"/>
      <c r="AV9" s="514"/>
      <c r="AW9" s="514"/>
      <c r="AX9" s="514"/>
      <c r="AY9" s="514"/>
      <c r="AZ9" s="514"/>
      <c r="BA9" s="514"/>
    </row>
    <row r="10" spans="1:53" s="28" customFormat="1" ht="27.75" customHeight="1" x14ac:dyDescent="0.35">
      <c r="P10" s="516" t="s">
        <v>57</v>
      </c>
      <c r="Q10" s="517"/>
      <c r="R10" s="517"/>
      <c r="S10" s="517"/>
      <c r="T10" s="517"/>
      <c r="U10" s="517"/>
      <c r="V10" s="517"/>
      <c r="W10" s="517"/>
      <c r="X10" s="517"/>
      <c r="Y10" s="517"/>
      <c r="Z10" s="517"/>
      <c r="AA10" s="517"/>
      <c r="AB10" s="517"/>
      <c r="AC10" s="517"/>
      <c r="AD10" s="517"/>
      <c r="AE10" s="517"/>
      <c r="AF10" s="517"/>
      <c r="AG10" s="517"/>
      <c r="AH10" s="517"/>
      <c r="AI10" s="517"/>
      <c r="AJ10" s="517"/>
      <c r="AK10" s="517"/>
      <c r="AL10" s="518"/>
      <c r="AM10" s="518"/>
      <c r="AN10" s="515"/>
      <c r="AO10" s="515"/>
      <c r="AP10" s="515"/>
      <c r="AQ10" s="515"/>
      <c r="AR10" s="515"/>
      <c r="AS10" s="515"/>
      <c r="AT10" s="515"/>
      <c r="AU10" s="515"/>
      <c r="AV10" s="515"/>
      <c r="AW10" s="515"/>
      <c r="AX10" s="515"/>
      <c r="AY10" s="515"/>
      <c r="AZ10" s="515"/>
      <c r="BA10" s="515"/>
    </row>
    <row r="11" spans="1:53" s="28" customFormat="1" ht="27.75" customHeight="1" x14ac:dyDescent="0.4">
      <c r="P11" s="516" t="s">
        <v>88</v>
      </c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  <c r="AC11" s="516"/>
      <c r="AD11" s="516"/>
      <c r="AE11" s="516"/>
      <c r="AF11" s="516"/>
      <c r="AG11" s="516"/>
      <c r="AH11" s="516"/>
      <c r="AI11" s="516"/>
      <c r="AJ11" s="516"/>
      <c r="AK11" s="516"/>
      <c r="AL11" s="516"/>
      <c r="AM11" s="516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A13" s="471"/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2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3"/>
      <c r="AF13" s="473"/>
      <c r="AG13" s="473"/>
      <c r="AH13" s="473"/>
      <c r="AI13" s="473"/>
      <c r="AJ13" s="473"/>
      <c r="AK13" s="473"/>
      <c r="AL13" s="474"/>
      <c r="AM13" s="474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</row>
    <row r="14" spans="1:53" s="28" customFormat="1" ht="18.75" x14ac:dyDescent="0.3">
      <c r="A14" s="471"/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1"/>
      <c r="AA14" s="471"/>
      <c r="AB14" s="471"/>
      <c r="AC14" s="471"/>
      <c r="AD14" s="471"/>
      <c r="AE14" s="471"/>
      <c r="AF14" s="471"/>
      <c r="AG14" s="471"/>
      <c r="AH14" s="471"/>
      <c r="AI14" s="471"/>
      <c r="AJ14" s="471"/>
      <c r="AK14" s="471"/>
      <c r="AL14" s="471"/>
      <c r="AM14" s="471"/>
      <c r="AN14" s="471"/>
      <c r="AO14" s="476"/>
      <c r="AP14" s="476"/>
      <c r="AQ14" s="476"/>
      <c r="AR14" s="476"/>
      <c r="AS14" s="476"/>
      <c r="AT14" s="476"/>
      <c r="AU14" s="476"/>
      <c r="AV14" s="476"/>
      <c r="AW14" s="476"/>
      <c r="AX14" s="476"/>
      <c r="AY14" s="476"/>
      <c r="AZ14" s="476"/>
      <c r="BA14" s="476"/>
    </row>
    <row r="15" spans="1:53" s="28" customFormat="1" ht="22.5" x14ac:dyDescent="0.3">
      <c r="A15" s="519" t="s">
        <v>303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19"/>
      <c r="AJ15" s="519"/>
      <c r="AK15" s="519"/>
      <c r="AL15" s="519"/>
      <c r="AM15" s="519"/>
      <c r="AN15" s="519"/>
      <c r="AO15" s="519"/>
      <c r="AP15" s="519"/>
      <c r="AQ15" s="519"/>
      <c r="AR15" s="519"/>
      <c r="AS15" s="519"/>
      <c r="AT15" s="519"/>
      <c r="AU15" s="519"/>
      <c r="AV15" s="519"/>
      <c r="AW15" s="519"/>
      <c r="AX15" s="519"/>
      <c r="AY15" s="519"/>
      <c r="AZ15" s="519"/>
      <c r="BA15" s="519"/>
    </row>
    <row r="16" spans="1:53" s="28" customFormat="1" ht="19.5" thickBot="1" x14ac:dyDescent="0.35">
      <c r="A16" s="477"/>
      <c r="B16" s="477"/>
      <c r="C16" s="477"/>
      <c r="D16" s="477"/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7"/>
      <c r="AJ16" s="477"/>
      <c r="AK16" s="477"/>
      <c r="AL16" s="477"/>
      <c r="AM16" s="477"/>
      <c r="AN16" s="477"/>
      <c r="AO16" s="477"/>
      <c r="AP16" s="477"/>
      <c r="AQ16" s="477"/>
      <c r="AR16" s="477"/>
      <c r="AS16" s="477"/>
      <c r="AT16" s="477"/>
      <c r="AU16" s="477"/>
      <c r="AV16" s="477"/>
      <c r="AW16" s="477"/>
      <c r="AX16" s="477"/>
      <c r="AY16" s="477"/>
      <c r="AZ16" s="477"/>
      <c r="BA16" s="477"/>
    </row>
    <row r="17" spans="1:53" ht="18" customHeight="1" x14ac:dyDescent="0.25">
      <c r="A17" s="520" t="s">
        <v>58</v>
      </c>
      <c r="B17" s="522" t="s">
        <v>59</v>
      </c>
      <c r="C17" s="523"/>
      <c r="D17" s="523"/>
      <c r="E17" s="524"/>
      <c r="F17" s="522" t="s">
        <v>60</v>
      </c>
      <c r="G17" s="523"/>
      <c r="H17" s="523"/>
      <c r="I17" s="524"/>
      <c r="J17" s="525" t="s">
        <v>61</v>
      </c>
      <c r="K17" s="526"/>
      <c r="L17" s="526"/>
      <c r="M17" s="526"/>
      <c r="N17" s="525" t="s">
        <v>62</v>
      </c>
      <c r="O17" s="526"/>
      <c r="P17" s="526"/>
      <c r="Q17" s="526"/>
      <c r="R17" s="527"/>
      <c r="S17" s="525" t="s">
        <v>63</v>
      </c>
      <c r="T17" s="573"/>
      <c r="U17" s="573"/>
      <c r="V17" s="573"/>
      <c r="W17" s="527"/>
      <c r="X17" s="525" t="s">
        <v>64</v>
      </c>
      <c r="Y17" s="526"/>
      <c r="Z17" s="526"/>
      <c r="AA17" s="527"/>
      <c r="AB17" s="522" t="s">
        <v>65</v>
      </c>
      <c r="AC17" s="523"/>
      <c r="AD17" s="523"/>
      <c r="AE17" s="524"/>
      <c r="AF17" s="522" t="s">
        <v>66</v>
      </c>
      <c r="AG17" s="523"/>
      <c r="AH17" s="523"/>
      <c r="AI17" s="524"/>
      <c r="AJ17" s="525" t="s">
        <v>67</v>
      </c>
      <c r="AK17" s="573"/>
      <c r="AL17" s="573"/>
      <c r="AM17" s="573"/>
      <c r="AN17" s="527"/>
      <c r="AO17" s="525" t="s">
        <v>68</v>
      </c>
      <c r="AP17" s="526"/>
      <c r="AQ17" s="526"/>
      <c r="AR17" s="526"/>
      <c r="AS17" s="530" t="s">
        <v>69</v>
      </c>
      <c r="AT17" s="531"/>
      <c r="AU17" s="531"/>
      <c r="AV17" s="531"/>
      <c r="AW17" s="532"/>
      <c r="AX17" s="525" t="s">
        <v>70</v>
      </c>
      <c r="AY17" s="526"/>
      <c r="AZ17" s="526"/>
      <c r="BA17" s="527"/>
    </row>
    <row r="18" spans="1:53" s="1" customFormat="1" ht="20.25" customHeight="1" thickBot="1" x14ac:dyDescent="0.3">
      <c r="A18" s="521"/>
      <c r="B18" s="478">
        <v>1</v>
      </c>
      <c r="C18" s="479">
        <v>2</v>
      </c>
      <c r="D18" s="479">
        <v>3</v>
      </c>
      <c r="E18" s="480">
        <v>4</v>
      </c>
      <c r="F18" s="478">
        <v>5</v>
      </c>
      <c r="G18" s="479">
        <v>6</v>
      </c>
      <c r="H18" s="479">
        <v>7</v>
      </c>
      <c r="I18" s="480">
        <v>8</v>
      </c>
      <c r="J18" s="478">
        <v>9</v>
      </c>
      <c r="K18" s="479">
        <v>10</v>
      </c>
      <c r="L18" s="479">
        <v>11</v>
      </c>
      <c r="M18" s="481">
        <v>12</v>
      </c>
      <c r="N18" s="478">
        <v>13</v>
      </c>
      <c r="O18" s="479">
        <v>14</v>
      </c>
      <c r="P18" s="479">
        <v>15</v>
      </c>
      <c r="Q18" s="479">
        <v>16</v>
      </c>
      <c r="R18" s="480">
        <v>17</v>
      </c>
      <c r="S18" s="478">
        <v>18</v>
      </c>
      <c r="T18" s="479">
        <v>19</v>
      </c>
      <c r="U18" s="479">
        <v>20</v>
      </c>
      <c r="V18" s="479">
        <v>21</v>
      </c>
      <c r="W18" s="480">
        <v>22</v>
      </c>
      <c r="X18" s="478">
        <v>23</v>
      </c>
      <c r="Y18" s="479">
        <v>24</v>
      </c>
      <c r="Z18" s="479">
        <v>25</v>
      </c>
      <c r="AA18" s="480">
        <v>26</v>
      </c>
      <c r="AB18" s="478">
        <v>27</v>
      </c>
      <c r="AC18" s="479">
        <v>28</v>
      </c>
      <c r="AD18" s="479">
        <v>29</v>
      </c>
      <c r="AE18" s="480">
        <v>30</v>
      </c>
      <c r="AF18" s="478">
        <v>31</v>
      </c>
      <c r="AG18" s="479">
        <v>32</v>
      </c>
      <c r="AH18" s="479">
        <v>33</v>
      </c>
      <c r="AI18" s="480">
        <v>34</v>
      </c>
      <c r="AJ18" s="478">
        <v>35</v>
      </c>
      <c r="AK18" s="479">
        <v>36</v>
      </c>
      <c r="AL18" s="479">
        <v>37</v>
      </c>
      <c r="AM18" s="479">
        <v>38</v>
      </c>
      <c r="AN18" s="480">
        <v>39</v>
      </c>
      <c r="AO18" s="478">
        <v>40</v>
      </c>
      <c r="AP18" s="479">
        <v>41</v>
      </c>
      <c r="AQ18" s="479">
        <v>42</v>
      </c>
      <c r="AR18" s="481">
        <v>43</v>
      </c>
      <c r="AS18" s="478">
        <v>44</v>
      </c>
      <c r="AT18" s="479">
        <v>45</v>
      </c>
      <c r="AU18" s="479">
        <v>46</v>
      </c>
      <c r="AV18" s="479">
        <v>47</v>
      </c>
      <c r="AW18" s="480">
        <v>48</v>
      </c>
      <c r="AX18" s="478">
        <v>49</v>
      </c>
      <c r="AY18" s="479">
        <v>50</v>
      </c>
      <c r="AZ18" s="479">
        <v>51</v>
      </c>
      <c r="BA18" s="480">
        <v>52</v>
      </c>
    </row>
    <row r="19" spans="1:53" ht="20.100000000000001" customHeight="1" x14ac:dyDescent="0.3">
      <c r="A19" s="482">
        <v>1</v>
      </c>
      <c r="B19" s="46" t="s">
        <v>71</v>
      </c>
      <c r="C19" s="45" t="s">
        <v>71</v>
      </c>
      <c r="D19" s="45" t="s">
        <v>71</v>
      </c>
      <c r="E19" s="45" t="s">
        <v>71</v>
      </c>
      <c r="F19" s="45" t="s">
        <v>71</v>
      </c>
      <c r="G19" s="45" t="s">
        <v>71</v>
      </c>
      <c r="H19" s="45" t="s">
        <v>71</v>
      </c>
      <c r="I19" s="45" t="s">
        <v>71</v>
      </c>
      <c r="J19" s="45" t="s">
        <v>71</v>
      </c>
      <c r="K19" s="45" t="s">
        <v>71</v>
      </c>
      <c r="L19" s="45" t="s">
        <v>71</v>
      </c>
      <c r="M19" s="45" t="s">
        <v>71</v>
      </c>
      <c r="N19" s="45" t="s">
        <v>71</v>
      </c>
      <c r="O19" s="45" t="s">
        <v>71</v>
      </c>
      <c r="P19" s="45" t="s">
        <v>71</v>
      </c>
      <c r="Q19" s="45" t="s">
        <v>72</v>
      </c>
      <c r="R19" s="45" t="s">
        <v>72</v>
      </c>
      <c r="S19" s="45" t="s">
        <v>73</v>
      </c>
      <c r="T19" s="45" t="s">
        <v>71</v>
      </c>
      <c r="U19" s="45" t="s">
        <v>71</v>
      </c>
      <c r="V19" s="45" t="s">
        <v>71</v>
      </c>
      <c r="W19" s="45" t="s">
        <v>71</v>
      </c>
      <c r="X19" s="45" t="s">
        <v>71</v>
      </c>
      <c r="Y19" s="45" t="s">
        <v>71</v>
      </c>
      <c r="Z19" s="45" t="s">
        <v>71</v>
      </c>
      <c r="AA19" s="45" t="s">
        <v>71</v>
      </c>
      <c r="AB19" s="45" t="s">
        <v>71</v>
      </c>
      <c r="AC19" s="45" t="s">
        <v>73</v>
      </c>
      <c r="AD19" s="45" t="s">
        <v>11</v>
      </c>
      <c r="AE19" s="45" t="s">
        <v>11</v>
      </c>
      <c r="AF19" s="45" t="s">
        <v>11</v>
      </c>
      <c r="AG19" s="45" t="s">
        <v>71</v>
      </c>
      <c r="AH19" s="45" t="s">
        <v>71</v>
      </c>
      <c r="AI19" s="45" t="s">
        <v>71</v>
      </c>
      <c r="AJ19" s="45" t="s">
        <v>71</v>
      </c>
      <c r="AK19" s="45" t="s">
        <v>71</v>
      </c>
      <c r="AL19" s="45" t="s">
        <v>71</v>
      </c>
      <c r="AM19" s="45" t="s">
        <v>71</v>
      </c>
      <c r="AN19" s="45" t="s">
        <v>71</v>
      </c>
      <c r="AO19" s="45" t="s">
        <v>71</v>
      </c>
      <c r="AP19" s="45" t="s">
        <v>72</v>
      </c>
      <c r="AQ19" s="45" t="s">
        <v>72</v>
      </c>
      <c r="AR19" s="45" t="s">
        <v>73</v>
      </c>
      <c r="AS19" s="45" t="s">
        <v>73</v>
      </c>
      <c r="AT19" s="45" t="s">
        <v>73</v>
      </c>
      <c r="AU19" s="45" t="s">
        <v>73</v>
      </c>
      <c r="AV19" s="45" t="s">
        <v>73</v>
      </c>
      <c r="AW19" s="45" t="s">
        <v>73</v>
      </c>
      <c r="AX19" s="45" t="s">
        <v>73</v>
      </c>
      <c r="AY19" s="45" t="s">
        <v>73</v>
      </c>
      <c r="AZ19" s="45" t="s">
        <v>73</v>
      </c>
      <c r="BA19" s="44" t="s">
        <v>73</v>
      </c>
    </row>
    <row r="20" spans="1:53" ht="20.100000000000001" customHeight="1" x14ac:dyDescent="0.3">
      <c r="A20" s="483">
        <v>2</v>
      </c>
      <c r="B20" s="35" t="s">
        <v>71</v>
      </c>
      <c r="C20" s="36" t="s">
        <v>71</v>
      </c>
      <c r="D20" s="36" t="s">
        <v>71</v>
      </c>
      <c r="E20" s="36" t="s">
        <v>71</v>
      </c>
      <c r="F20" s="36" t="s">
        <v>71</v>
      </c>
      <c r="G20" s="36" t="s">
        <v>71</v>
      </c>
      <c r="H20" s="36" t="s">
        <v>71</v>
      </c>
      <c r="I20" s="36" t="s">
        <v>71</v>
      </c>
      <c r="J20" s="36" t="s">
        <v>71</v>
      </c>
      <c r="K20" s="36" t="s">
        <v>71</v>
      </c>
      <c r="L20" s="36" t="s">
        <v>71</v>
      </c>
      <c r="M20" s="36" t="s">
        <v>71</v>
      </c>
      <c r="N20" s="36" t="s">
        <v>71</v>
      </c>
      <c r="O20" s="36" t="s">
        <v>71</v>
      </c>
      <c r="P20" s="36" t="s">
        <v>71</v>
      </c>
      <c r="Q20" s="36" t="s">
        <v>72</v>
      </c>
      <c r="R20" s="36" t="s">
        <v>72</v>
      </c>
      <c r="S20" s="36" t="s">
        <v>73</v>
      </c>
      <c r="T20" s="36" t="s">
        <v>71</v>
      </c>
      <c r="U20" s="36" t="s">
        <v>71</v>
      </c>
      <c r="V20" s="36" t="s">
        <v>71</v>
      </c>
      <c r="W20" s="36" t="s">
        <v>71</v>
      </c>
      <c r="X20" s="36" t="s">
        <v>71</v>
      </c>
      <c r="Y20" s="36" t="s">
        <v>71</v>
      </c>
      <c r="Z20" s="36" t="s">
        <v>71</v>
      </c>
      <c r="AA20" s="36" t="s">
        <v>71</v>
      </c>
      <c r="AB20" s="36" t="s">
        <v>71</v>
      </c>
      <c r="AC20" s="36" t="s">
        <v>73</v>
      </c>
      <c r="AD20" s="36" t="s">
        <v>11</v>
      </c>
      <c r="AE20" s="36" t="s">
        <v>11</v>
      </c>
      <c r="AF20" s="36" t="s">
        <v>11</v>
      </c>
      <c r="AG20" s="36" t="s">
        <v>71</v>
      </c>
      <c r="AH20" s="36" t="s">
        <v>71</v>
      </c>
      <c r="AI20" s="36" t="s">
        <v>71</v>
      </c>
      <c r="AJ20" s="36" t="s">
        <v>71</v>
      </c>
      <c r="AK20" s="36" t="s">
        <v>71</v>
      </c>
      <c r="AL20" s="36" t="s">
        <v>71</v>
      </c>
      <c r="AM20" s="36" t="s">
        <v>71</v>
      </c>
      <c r="AN20" s="36" t="s">
        <v>71</v>
      </c>
      <c r="AO20" s="36" t="s">
        <v>71</v>
      </c>
      <c r="AP20" s="36" t="s">
        <v>72</v>
      </c>
      <c r="AQ20" s="36" t="s">
        <v>72</v>
      </c>
      <c r="AR20" s="36" t="s">
        <v>73</v>
      </c>
      <c r="AS20" s="36" t="s">
        <v>73</v>
      </c>
      <c r="AT20" s="36" t="s">
        <v>73</v>
      </c>
      <c r="AU20" s="36" t="s">
        <v>73</v>
      </c>
      <c r="AV20" s="36" t="s">
        <v>73</v>
      </c>
      <c r="AW20" s="36" t="s">
        <v>73</v>
      </c>
      <c r="AX20" s="36" t="s">
        <v>73</v>
      </c>
      <c r="AY20" s="36" t="s">
        <v>73</v>
      </c>
      <c r="AZ20" s="36" t="s">
        <v>73</v>
      </c>
      <c r="BA20" s="37" t="s">
        <v>73</v>
      </c>
    </row>
    <row r="21" spans="1:53" ht="20.100000000000001" customHeight="1" x14ac:dyDescent="0.3">
      <c r="A21" s="483">
        <v>3</v>
      </c>
      <c r="B21" s="35" t="s">
        <v>71</v>
      </c>
      <c r="C21" s="36" t="s">
        <v>71</v>
      </c>
      <c r="D21" s="36" t="s">
        <v>71</v>
      </c>
      <c r="E21" s="36" t="s">
        <v>71</v>
      </c>
      <c r="F21" s="36" t="s">
        <v>71</v>
      </c>
      <c r="G21" s="36" t="s">
        <v>71</v>
      </c>
      <c r="H21" s="36" t="s">
        <v>71</v>
      </c>
      <c r="I21" s="36" t="s">
        <v>71</v>
      </c>
      <c r="J21" s="36" t="s">
        <v>71</v>
      </c>
      <c r="K21" s="36" t="s">
        <v>71</v>
      </c>
      <c r="L21" s="36" t="s">
        <v>71</v>
      </c>
      <c r="M21" s="36" t="s">
        <v>71</v>
      </c>
      <c r="N21" s="36" t="s">
        <v>71</v>
      </c>
      <c r="O21" s="36" t="s">
        <v>71</v>
      </c>
      <c r="P21" s="36" t="s">
        <v>71</v>
      </c>
      <c r="Q21" s="36" t="s">
        <v>72</v>
      </c>
      <c r="R21" s="36" t="s">
        <v>72</v>
      </c>
      <c r="S21" s="36" t="s">
        <v>73</v>
      </c>
      <c r="T21" s="36" t="s">
        <v>71</v>
      </c>
      <c r="U21" s="36" t="s">
        <v>71</v>
      </c>
      <c r="V21" s="36" t="s">
        <v>71</v>
      </c>
      <c r="W21" s="36" t="s">
        <v>71</v>
      </c>
      <c r="X21" s="36" t="s">
        <v>89</v>
      </c>
      <c r="Y21" s="36" t="s">
        <v>89</v>
      </c>
      <c r="Z21" s="36" t="s">
        <v>89</v>
      </c>
      <c r="AA21" s="36" t="s">
        <v>89</v>
      </c>
      <c r="AB21" s="36" t="s">
        <v>71</v>
      </c>
      <c r="AC21" s="36" t="s">
        <v>73</v>
      </c>
      <c r="AD21" s="36" t="s">
        <v>11</v>
      </c>
      <c r="AE21" s="36" t="s">
        <v>11</v>
      </c>
      <c r="AF21" s="36" t="s">
        <v>11</v>
      </c>
      <c r="AG21" s="36" t="s">
        <v>71</v>
      </c>
      <c r="AH21" s="36" t="s">
        <v>71</v>
      </c>
      <c r="AI21" s="36" t="s">
        <v>71</v>
      </c>
      <c r="AJ21" s="36" t="s">
        <v>71</v>
      </c>
      <c r="AK21" s="36" t="s">
        <v>71</v>
      </c>
      <c r="AL21" s="36" t="s">
        <v>71</v>
      </c>
      <c r="AM21" s="36" t="s">
        <v>71</v>
      </c>
      <c r="AN21" s="36" t="s">
        <v>71</v>
      </c>
      <c r="AO21" s="36" t="s">
        <v>71</v>
      </c>
      <c r="AP21" s="36" t="s">
        <v>72</v>
      </c>
      <c r="AQ21" s="36" t="s">
        <v>72</v>
      </c>
      <c r="AR21" s="36" t="s">
        <v>73</v>
      </c>
      <c r="AS21" s="36" t="s">
        <v>73</v>
      </c>
      <c r="AT21" s="36" t="s">
        <v>73</v>
      </c>
      <c r="AU21" s="36" t="s">
        <v>73</v>
      </c>
      <c r="AV21" s="36" t="s">
        <v>73</v>
      </c>
      <c r="AW21" s="36" t="s">
        <v>73</v>
      </c>
      <c r="AX21" s="36" t="s">
        <v>73</v>
      </c>
      <c r="AY21" s="36" t="s">
        <v>73</v>
      </c>
      <c r="AZ21" s="36" t="s">
        <v>73</v>
      </c>
      <c r="BA21" s="37" t="s">
        <v>73</v>
      </c>
    </row>
    <row r="22" spans="1:53" ht="19.5" customHeight="1" thickBot="1" x14ac:dyDescent="0.35">
      <c r="A22" s="483">
        <v>4</v>
      </c>
      <c r="B22" s="38" t="s">
        <v>71</v>
      </c>
      <c r="C22" s="39" t="s">
        <v>71</v>
      </c>
      <c r="D22" s="39" t="s">
        <v>71</v>
      </c>
      <c r="E22" s="39" t="s">
        <v>71</v>
      </c>
      <c r="F22" s="39" t="s">
        <v>71</v>
      </c>
      <c r="G22" s="39" t="s">
        <v>71</v>
      </c>
      <c r="H22" s="39" t="s">
        <v>71</v>
      </c>
      <c r="I22" s="39" t="s">
        <v>71</v>
      </c>
      <c r="J22" s="39" t="s">
        <v>71</v>
      </c>
      <c r="K22" s="39" t="s">
        <v>71</v>
      </c>
      <c r="L22" s="39" t="s">
        <v>71</v>
      </c>
      <c r="M22" s="39" t="s">
        <v>71</v>
      </c>
      <c r="N22" s="39" t="s">
        <v>71</v>
      </c>
      <c r="O22" s="39" t="s">
        <v>71</v>
      </c>
      <c r="P22" s="39" t="s">
        <v>71</v>
      </c>
      <c r="Q22" s="39" t="s">
        <v>72</v>
      </c>
      <c r="R22" s="39" t="s">
        <v>72</v>
      </c>
      <c r="S22" s="39" t="s">
        <v>73</v>
      </c>
      <c r="T22" s="39" t="s">
        <v>89</v>
      </c>
      <c r="U22" s="39" t="s">
        <v>89</v>
      </c>
      <c r="V22" s="39" t="s">
        <v>89</v>
      </c>
      <c r="W22" s="39" t="s">
        <v>89</v>
      </c>
      <c r="X22" s="48" t="s">
        <v>89</v>
      </c>
      <c r="Y22" s="48" t="s">
        <v>89</v>
      </c>
      <c r="Z22" s="48" t="s">
        <v>89</v>
      </c>
      <c r="AA22" s="48" t="s">
        <v>89</v>
      </c>
      <c r="AB22" s="39" t="s">
        <v>89</v>
      </c>
      <c r="AC22" s="39" t="s">
        <v>73</v>
      </c>
      <c r="AD22" s="39" t="s">
        <v>11</v>
      </c>
      <c r="AE22" s="39" t="s">
        <v>11</v>
      </c>
      <c r="AF22" s="39" t="s">
        <v>11</v>
      </c>
      <c r="AG22" s="39" t="s">
        <v>89</v>
      </c>
      <c r="AH22" s="39" t="s">
        <v>89</v>
      </c>
      <c r="AI22" s="39" t="s">
        <v>89</v>
      </c>
      <c r="AJ22" s="39" t="s">
        <v>89</v>
      </c>
      <c r="AK22" s="39" t="s">
        <v>89</v>
      </c>
      <c r="AL22" s="39" t="s">
        <v>89</v>
      </c>
      <c r="AM22" s="39" t="s">
        <v>89</v>
      </c>
      <c r="AN22" s="39" t="s">
        <v>89</v>
      </c>
      <c r="AO22" s="39" t="s">
        <v>72</v>
      </c>
      <c r="AP22" s="39" t="s">
        <v>72</v>
      </c>
      <c r="AQ22" s="39" t="s">
        <v>74</v>
      </c>
      <c r="AR22" s="39"/>
      <c r="AS22" s="533"/>
      <c r="AT22" s="534"/>
      <c r="AU22" s="534"/>
      <c r="AV22" s="534"/>
      <c r="AW22" s="534"/>
      <c r="AX22" s="484"/>
      <c r="AY22" s="484"/>
      <c r="AZ22" s="484"/>
      <c r="BA22" s="485"/>
    </row>
    <row r="23" spans="1:53" ht="19.5" customHeight="1" x14ac:dyDescent="0.3">
      <c r="A23" s="486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87"/>
      <c r="AU23" s="487"/>
      <c r="AV23" s="487"/>
      <c r="AW23" s="487"/>
      <c r="AX23" s="487"/>
      <c r="AY23" s="487"/>
      <c r="AZ23" s="487"/>
      <c r="BA23" s="487"/>
    </row>
    <row r="24" spans="1:53" ht="20.100000000000001" customHeight="1" x14ac:dyDescent="0.25">
      <c r="A24" s="488"/>
      <c r="B24" s="488"/>
      <c r="C24" s="488"/>
      <c r="D24" s="488"/>
      <c r="E24" s="488"/>
      <c r="F24" s="488"/>
      <c r="G24" s="488"/>
      <c r="H24" s="488"/>
      <c r="I24" s="488"/>
      <c r="J24" s="488"/>
      <c r="K24" s="488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 t="s">
        <v>75</v>
      </c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</row>
    <row r="25" spans="1:53" s="43" customFormat="1" ht="21" customHeight="1" x14ac:dyDescent="0.3">
      <c r="A25" s="535" t="s">
        <v>305</v>
      </c>
      <c r="B25" s="535"/>
      <c r="C25" s="535"/>
      <c r="D25" s="535"/>
      <c r="E25" s="535"/>
      <c r="F25" s="535"/>
      <c r="G25" s="535"/>
      <c r="H25" s="535"/>
      <c r="I25" s="535"/>
      <c r="J25" s="536"/>
      <c r="K25" s="536"/>
      <c r="L25" s="536"/>
      <c r="M25" s="536"/>
      <c r="N25" s="536"/>
      <c r="O25" s="536"/>
      <c r="P25" s="536"/>
      <c r="Q25" s="536"/>
      <c r="R25" s="536"/>
      <c r="S25" s="536"/>
      <c r="T25" s="536"/>
      <c r="U25" s="536"/>
      <c r="V25" s="536"/>
      <c r="W25" s="536"/>
      <c r="X25" s="536"/>
      <c r="Y25" s="536"/>
      <c r="Z25" s="536"/>
      <c r="AA25" s="536"/>
      <c r="AB25" s="536"/>
      <c r="AC25" s="536"/>
      <c r="AD25" s="536"/>
      <c r="AE25" s="536"/>
      <c r="AF25" s="536"/>
      <c r="AG25" s="536"/>
      <c r="AH25" s="536"/>
      <c r="AI25" s="536"/>
      <c r="AJ25" s="536"/>
      <c r="AK25" s="536"/>
      <c r="AL25" s="536"/>
      <c r="AM25" s="536"/>
      <c r="AN25" s="536"/>
      <c r="AO25" s="536"/>
      <c r="AP25" s="536"/>
      <c r="AQ25" s="536"/>
      <c r="AR25" s="536"/>
      <c r="AS25" s="536"/>
      <c r="AT25" s="536"/>
      <c r="AU25" s="536"/>
      <c r="AV25" s="489"/>
      <c r="AW25" s="489"/>
      <c r="AX25" s="489"/>
      <c r="AY25" s="489"/>
      <c r="AZ25" s="489"/>
      <c r="BA25" s="490"/>
    </row>
    <row r="26" spans="1:53" x14ac:dyDescent="0.25">
      <c r="A26" s="490"/>
      <c r="B26" s="490"/>
      <c r="C26" s="490"/>
      <c r="D26" s="490"/>
      <c r="E26" s="490"/>
      <c r="F26" s="490"/>
      <c r="G26" s="490"/>
      <c r="H26" s="490"/>
      <c r="I26" s="490"/>
      <c r="J26" s="490"/>
      <c r="K26" s="490"/>
      <c r="L26" s="490"/>
      <c r="M26" s="490"/>
      <c r="N26" s="490"/>
      <c r="O26" s="490"/>
      <c r="P26" s="490"/>
      <c r="Q26" s="490"/>
      <c r="R26" s="490"/>
      <c r="S26" s="490"/>
      <c r="T26" s="490"/>
      <c r="U26" s="490"/>
      <c r="V26" s="490"/>
      <c r="W26" s="490"/>
      <c r="X26" s="490"/>
      <c r="Y26" s="490"/>
      <c r="Z26" s="490"/>
      <c r="AA26" s="490"/>
      <c r="AB26" s="490"/>
      <c r="AC26" s="490"/>
      <c r="AD26" s="490"/>
      <c r="AE26" s="490"/>
      <c r="AF26" s="490"/>
      <c r="AG26" s="490"/>
      <c r="AH26" s="490"/>
      <c r="AI26" s="490"/>
      <c r="AJ26" s="490"/>
      <c r="AK26" s="490"/>
      <c r="AL26" s="490"/>
      <c r="AM26" s="490"/>
      <c r="AN26" s="490"/>
      <c r="AO26" s="490"/>
      <c r="AP26" s="490"/>
      <c r="AQ26" s="490"/>
      <c r="AR26" s="490"/>
      <c r="AS26" s="490"/>
      <c r="AT26" s="490"/>
      <c r="AU26" s="490"/>
      <c r="AV26" s="489"/>
      <c r="AW26" s="489"/>
      <c r="AX26" s="489"/>
      <c r="AY26" s="489"/>
      <c r="AZ26" s="489"/>
      <c r="BA26" s="490"/>
    </row>
    <row r="27" spans="1:53" ht="21.75" customHeight="1" x14ac:dyDescent="0.3">
      <c r="A27" s="491" t="s">
        <v>307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2"/>
      <c r="U27" s="492"/>
      <c r="V27" s="492"/>
      <c r="W27" s="492"/>
      <c r="X27" s="492"/>
      <c r="Y27" s="492"/>
      <c r="Z27" s="492"/>
      <c r="AA27" s="492"/>
      <c r="AB27" s="492"/>
      <c r="AC27" s="492"/>
      <c r="AD27" s="492"/>
      <c r="AE27" s="492"/>
      <c r="AF27" s="492"/>
      <c r="AG27" s="492"/>
      <c r="AH27" s="492"/>
      <c r="AI27" s="492"/>
      <c r="AJ27" s="492"/>
      <c r="AK27" s="492"/>
      <c r="AL27" s="492"/>
      <c r="AM27" s="492"/>
      <c r="AN27" s="492"/>
      <c r="AO27" s="492"/>
      <c r="AP27" s="492"/>
      <c r="AQ27" s="492"/>
      <c r="AR27" s="492"/>
      <c r="AS27" s="492"/>
      <c r="AT27" s="492"/>
      <c r="AU27" s="492"/>
      <c r="AV27" s="492"/>
      <c r="AW27" s="493"/>
      <c r="AX27" s="493"/>
      <c r="AY27" s="493"/>
      <c r="AZ27" s="493"/>
      <c r="BA27" s="471"/>
    </row>
    <row r="28" spans="1:53" ht="11.25" customHeight="1" x14ac:dyDescent="0.3">
      <c r="A28" s="494"/>
      <c r="B28" s="495"/>
      <c r="C28" s="495"/>
      <c r="D28" s="495"/>
      <c r="E28" s="495"/>
      <c r="F28" s="495"/>
      <c r="G28" s="495"/>
      <c r="H28" s="495"/>
      <c r="I28" s="495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495"/>
      <c r="AC28" s="495"/>
      <c r="AD28" s="495"/>
      <c r="AE28" s="495"/>
      <c r="AF28" s="495"/>
      <c r="AG28" s="495"/>
      <c r="AH28" s="495"/>
      <c r="AI28" s="495"/>
      <c r="AJ28" s="495"/>
      <c r="AK28" s="495"/>
      <c r="AL28" s="495"/>
      <c r="AM28" s="495"/>
      <c r="AN28" s="495"/>
      <c r="AO28" s="495"/>
      <c r="AP28" s="495"/>
      <c r="AQ28" s="495"/>
      <c r="AR28" s="495"/>
      <c r="AS28" s="495"/>
      <c r="AT28" s="495"/>
      <c r="AU28" s="495"/>
      <c r="AV28" s="495"/>
      <c r="AW28" s="495"/>
      <c r="AX28" s="495"/>
      <c r="AY28" s="495"/>
      <c r="AZ28" s="495"/>
      <c r="BA28" s="471"/>
    </row>
    <row r="29" spans="1:53" ht="22.5" customHeight="1" x14ac:dyDescent="0.25">
      <c r="A29" s="537" t="s">
        <v>58</v>
      </c>
      <c r="B29" s="538"/>
      <c r="C29" s="543" t="s">
        <v>76</v>
      </c>
      <c r="D29" s="544"/>
      <c r="E29" s="544"/>
      <c r="F29" s="538"/>
      <c r="G29" s="547" t="s">
        <v>77</v>
      </c>
      <c r="H29" s="548"/>
      <c r="I29" s="549"/>
      <c r="J29" s="556" t="s">
        <v>49</v>
      </c>
      <c r="K29" s="544"/>
      <c r="L29" s="544"/>
      <c r="M29" s="538"/>
      <c r="N29" s="557" t="s">
        <v>78</v>
      </c>
      <c r="O29" s="558"/>
      <c r="P29" s="559"/>
      <c r="Q29" s="556" t="s">
        <v>304</v>
      </c>
      <c r="R29" s="566"/>
      <c r="S29" s="567"/>
      <c r="T29" s="556" t="s">
        <v>79</v>
      </c>
      <c r="U29" s="544"/>
      <c r="V29" s="538"/>
      <c r="W29" s="556" t="s">
        <v>80</v>
      </c>
      <c r="X29" s="544"/>
      <c r="Y29" s="538"/>
      <c r="Z29" s="487"/>
      <c r="AA29" s="640" t="s">
        <v>81</v>
      </c>
      <c r="AB29" s="641"/>
      <c r="AC29" s="641"/>
      <c r="AD29" s="641"/>
      <c r="AE29" s="641"/>
      <c r="AF29" s="617"/>
      <c r="AG29" s="618"/>
      <c r="AH29" s="633" t="s">
        <v>82</v>
      </c>
      <c r="AI29" s="644"/>
      <c r="AJ29" s="644"/>
      <c r="AK29" s="543" t="s">
        <v>83</v>
      </c>
      <c r="AL29" s="645"/>
      <c r="AM29" s="646"/>
      <c r="AN29" s="496"/>
      <c r="AO29" s="528" t="s">
        <v>306</v>
      </c>
      <c r="AP29" s="529"/>
      <c r="AQ29" s="529"/>
      <c r="AR29" s="529"/>
      <c r="AS29" s="557" t="s">
        <v>308</v>
      </c>
      <c r="AT29" s="558"/>
      <c r="AU29" s="558"/>
      <c r="AV29" s="558"/>
      <c r="AW29" s="559"/>
      <c r="AX29" s="633" t="s">
        <v>82</v>
      </c>
      <c r="AY29" s="633"/>
      <c r="AZ29" s="633"/>
      <c r="BA29" s="634"/>
    </row>
    <row r="30" spans="1:53" ht="15.75" customHeight="1" x14ac:dyDescent="0.25">
      <c r="A30" s="539"/>
      <c r="B30" s="540"/>
      <c r="C30" s="539"/>
      <c r="D30" s="545"/>
      <c r="E30" s="545"/>
      <c r="F30" s="540"/>
      <c r="G30" s="550"/>
      <c r="H30" s="551"/>
      <c r="I30" s="552"/>
      <c r="J30" s="539"/>
      <c r="K30" s="545"/>
      <c r="L30" s="545"/>
      <c r="M30" s="540"/>
      <c r="N30" s="560"/>
      <c r="O30" s="561"/>
      <c r="P30" s="562"/>
      <c r="Q30" s="568"/>
      <c r="R30" s="536"/>
      <c r="S30" s="569"/>
      <c r="T30" s="539"/>
      <c r="U30" s="545"/>
      <c r="V30" s="540"/>
      <c r="W30" s="539"/>
      <c r="X30" s="545"/>
      <c r="Y30" s="540"/>
      <c r="Z30" s="487"/>
      <c r="AA30" s="642"/>
      <c r="AB30" s="643"/>
      <c r="AC30" s="643"/>
      <c r="AD30" s="643"/>
      <c r="AE30" s="643"/>
      <c r="AF30" s="620"/>
      <c r="AG30" s="621"/>
      <c r="AH30" s="644"/>
      <c r="AI30" s="644"/>
      <c r="AJ30" s="644"/>
      <c r="AK30" s="647"/>
      <c r="AL30" s="648"/>
      <c r="AM30" s="649"/>
      <c r="AN30" s="496"/>
      <c r="AO30" s="529"/>
      <c r="AP30" s="529"/>
      <c r="AQ30" s="529"/>
      <c r="AR30" s="529"/>
      <c r="AS30" s="560"/>
      <c r="AT30" s="561"/>
      <c r="AU30" s="561"/>
      <c r="AV30" s="561"/>
      <c r="AW30" s="562"/>
      <c r="AX30" s="633"/>
      <c r="AY30" s="633"/>
      <c r="AZ30" s="633"/>
      <c r="BA30" s="634"/>
    </row>
    <row r="31" spans="1:53" ht="42" customHeight="1" x14ac:dyDescent="0.25">
      <c r="A31" s="541"/>
      <c r="B31" s="542"/>
      <c r="C31" s="541"/>
      <c r="D31" s="546"/>
      <c r="E31" s="546"/>
      <c r="F31" s="542"/>
      <c r="G31" s="553"/>
      <c r="H31" s="554"/>
      <c r="I31" s="555"/>
      <c r="J31" s="541"/>
      <c r="K31" s="546"/>
      <c r="L31" s="546"/>
      <c r="M31" s="542"/>
      <c r="N31" s="563"/>
      <c r="O31" s="564"/>
      <c r="P31" s="565"/>
      <c r="Q31" s="570"/>
      <c r="R31" s="571"/>
      <c r="S31" s="572"/>
      <c r="T31" s="541"/>
      <c r="U31" s="546"/>
      <c r="V31" s="542"/>
      <c r="W31" s="541"/>
      <c r="X31" s="546"/>
      <c r="Y31" s="542"/>
      <c r="Z31" s="487"/>
      <c r="AA31" s="635" t="s">
        <v>203</v>
      </c>
      <c r="AB31" s="636"/>
      <c r="AC31" s="636"/>
      <c r="AD31" s="636"/>
      <c r="AE31" s="636"/>
      <c r="AF31" s="608"/>
      <c r="AG31" s="609"/>
      <c r="AH31" s="637">
        <v>2</v>
      </c>
      <c r="AI31" s="638"/>
      <c r="AJ31" s="639"/>
      <c r="AK31" s="605">
        <v>3</v>
      </c>
      <c r="AL31" s="605"/>
      <c r="AM31" s="605"/>
      <c r="AN31" s="496"/>
      <c r="AO31" s="529"/>
      <c r="AP31" s="529"/>
      <c r="AQ31" s="529"/>
      <c r="AR31" s="529"/>
      <c r="AS31" s="560"/>
      <c r="AT31" s="561"/>
      <c r="AU31" s="561"/>
      <c r="AV31" s="561"/>
      <c r="AW31" s="562"/>
      <c r="AX31" s="633"/>
      <c r="AY31" s="633"/>
      <c r="AZ31" s="633"/>
      <c r="BA31" s="634"/>
    </row>
    <row r="32" spans="1:53" ht="26.25" customHeight="1" x14ac:dyDescent="0.35">
      <c r="A32" s="589">
        <v>1</v>
      </c>
      <c r="B32" s="578"/>
      <c r="C32" s="576">
        <v>33</v>
      </c>
      <c r="D32" s="577"/>
      <c r="E32" s="577"/>
      <c r="F32" s="578"/>
      <c r="G32" s="576">
        <v>4</v>
      </c>
      <c r="H32" s="577"/>
      <c r="I32" s="578"/>
      <c r="J32" s="576">
        <v>3</v>
      </c>
      <c r="K32" s="577"/>
      <c r="L32" s="577"/>
      <c r="M32" s="578"/>
      <c r="N32" s="576"/>
      <c r="O32" s="577"/>
      <c r="P32" s="578"/>
      <c r="Q32" s="581"/>
      <c r="R32" s="582"/>
      <c r="S32" s="583"/>
      <c r="T32" s="576">
        <v>12</v>
      </c>
      <c r="U32" s="584"/>
      <c r="V32" s="585"/>
      <c r="W32" s="576">
        <f>C32+G32+J32+N32+Q32+T32</f>
        <v>52</v>
      </c>
      <c r="X32" s="584"/>
      <c r="Y32" s="586"/>
      <c r="Z32" s="487"/>
      <c r="AA32" s="631" t="s">
        <v>258</v>
      </c>
      <c r="AB32" s="617"/>
      <c r="AC32" s="617"/>
      <c r="AD32" s="617"/>
      <c r="AE32" s="617"/>
      <c r="AF32" s="617"/>
      <c r="AG32" s="618"/>
      <c r="AH32" s="605">
        <v>4</v>
      </c>
      <c r="AI32" s="632"/>
      <c r="AJ32" s="632"/>
      <c r="AK32" s="605">
        <v>3</v>
      </c>
      <c r="AL32" s="632"/>
      <c r="AM32" s="632"/>
      <c r="AN32" s="496"/>
      <c r="AO32" s="529"/>
      <c r="AP32" s="529"/>
      <c r="AQ32" s="529"/>
      <c r="AR32" s="529"/>
      <c r="AS32" s="563"/>
      <c r="AT32" s="564"/>
      <c r="AU32" s="564"/>
      <c r="AV32" s="564"/>
      <c r="AW32" s="565"/>
      <c r="AX32" s="633"/>
      <c r="AY32" s="633"/>
      <c r="AZ32" s="633"/>
      <c r="BA32" s="634"/>
    </row>
    <row r="33" spans="1:53" ht="23.25" customHeight="1" x14ac:dyDescent="0.35">
      <c r="A33" s="574">
        <v>2</v>
      </c>
      <c r="B33" s="575"/>
      <c r="C33" s="576">
        <v>33</v>
      </c>
      <c r="D33" s="577"/>
      <c r="E33" s="577"/>
      <c r="F33" s="578"/>
      <c r="G33" s="579">
        <v>4</v>
      </c>
      <c r="H33" s="580"/>
      <c r="I33" s="575"/>
      <c r="J33" s="579">
        <v>3</v>
      </c>
      <c r="K33" s="580"/>
      <c r="L33" s="580"/>
      <c r="M33" s="575"/>
      <c r="N33" s="579"/>
      <c r="O33" s="580"/>
      <c r="P33" s="575"/>
      <c r="Q33" s="581"/>
      <c r="R33" s="582"/>
      <c r="S33" s="583"/>
      <c r="T33" s="579">
        <v>12</v>
      </c>
      <c r="U33" s="587"/>
      <c r="V33" s="588"/>
      <c r="W33" s="576">
        <f t="shared" ref="W33:W35" si="0">C33+G33+J33+N33+Q33+T33</f>
        <v>52</v>
      </c>
      <c r="X33" s="584"/>
      <c r="Y33" s="586"/>
      <c r="Z33" s="487"/>
      <c r="AA33" s="619"/>
      <c r="AB33" s="620"/>
      <c r="AC33" s="620"/>
      <c r="AD33" s="620"/>
      <c r="AE33" s="620"/>
      <c r="AF33" s="620"/>
      <c r="AG33" s="621"/>
      <c r="AH33" s="632"/>
      <c r="AI33" s="632"/>
      <c r="AJ33" s="632"/>
      <c r="AK33" s="632"/>
      <c r="AL33" s="632"/>
      <c r="AM33" s="632"/>
      <c r="AN33" s="496"/>
      <c r="AO33" s="605">
        <v>1</v>
      </c>
      <c r="AP33" s="605"/>
      <c r="AQ33" s="605"/>
      <c r="AR33" s="605"/>
      <c r="AS33" s="606" t="s">
        <v>90</v>
      </c>
      <c r="AT33" s="606"/>
      <c r="AU33" s="606"/>
      <c r="AV33" s="606"/>
      <c r="AW33" s="606"/>
      <c r="AX33" s="606">
        <v>8</v>
      </c>
      <c r="AY33" s="606"/>
      <c r="AZ33" s="606"/>
      <c r="BA33" s="606"/>
    </row>
    <row r="34" spans="1:53" ht="21.75" customHeight="1" x14ac:dyDescent="0.35">
      <c r="A34" s="574">
        <v>3</v>
      </c>
      <c r="B34" s="575"/>
      <c r="C34" s="576">
        <v>33</v>
      </c>
      <c r="D34" s="577"/>
      <c r="E34" s="577"/>
      <c r="F34" s="578"/>
      <c r="G34" s="579">
        <v>4</v>
      </c>
      <c r="H34" s="580"/>
      <c r="I34" s="575"/>
      <c r="J34" s="579">
        <v>3</v>
      </c>
      <c r="K34" s="580"/>
      <c r="L34" s="580"/>
      <c r="M34" s="575"/>
      <c r="N34" s="579"/>
      <c r="O34" s="580"/>
      <c r="P34" s="575"/>
      <c r="Q34" s="581"/>
      <c r="R34" s="582"/>
      <c r="S34" s="583"/>
      <c r="T34" s="579">
        <v>12</v>
      </c>
      <c r="U34" s="587"/>
      <c r="V34" s="588"/>
      <c r="W34" s="576">
        <f t="shared" si="0"/>
        <v>52</v>
      </c>
      <c r="X34" s="584"/>
      <c r="Y34" s="586"/>
      <c r="Z34" s="487"/>
      <c r="AA34" s="616" t="s">
        <v>259</v>
      </c>
      <c r="AB34" s="617"/>
      <c r="AC34" s="617"/>
      <c r="AD34" s="617"/>
      <c r="AE34" s="617"/>
      <c r="AF34" s="617"/>
      <c r="AG34" s="618"/>
      <c r="AH34" s="622">
        <v>6</v>
      </c>
      <c r="AI34" s="623"/>
      <c r="AJ34" s="624"/>
      <c r="AK34" s="628">
        <v>3</v>
      </c>
      <c r="AL34" s="629"/>
      <c r="AM34" s="630"/>
      <c r="AN34" s="496"/>
      <c r="AO34" s="605"/>
      <c r="AP34" s="605"/>
      <c r="AQ34" s="605"/>
      <c r="AR34" s="605"/>
      <c r="AS34" s="606"/>
      <c r="AT34" s="606"/>
      <c r="AU34" s="606"/>
      <c r="AV34" s="606"/>
      <c r="AW34" s="606"/>
      <c r="AX34" s="606"/>
      <c r="AY34" s="606"/>
      <c r="AZ34" s="606"/>
      <c r="BA34" s="606"/>
    </row>
    <row r="35" spans="1:53" ht="22.5" customHeight="1" x14ac:dyDescent="0.35">
      <c r="A35" s="574">
        <v>4</v>
      </c>
      <c r="B35" s="575"/>
      <c r="C35" s="576">
        <v>32</v>
      </c>
      <c r="D35" s="577"/>
      <c r="E35" s="577"/>
      <c r="F35" s="578"/>
      <c r="G35" s="579">
        <v>4</v>
      </c>
      <c r="H35" s="580"/>
      <c r="I35" s="575"/>
      <c r="J35" s="579">
        <v>3</v>
      </c>
      <c r="K35" s="580"/>
      <c r="L35" s="580"/>
      <c r="M35" s="575"/>
      <c r="N35" s="579"/>
      <c r="O35" s="580"/>
      <c r="P35" s="575"/>
      <c r="Q35" s="600">
        <v>1</v>
      </c>
      <c r="R35" s="582"/>
      <c r="S35" s="583"/>
      <c r="T35" s="615">
        <v>2</v>
      </c>
      <c r="U35" s="587"/>
      <c r="V35" s="588"/>
      <c r="W35" s="576">
        <f t="shared" si="0"/>
        <v>42</v>
      </c>
      <c r="X35" s="584"/>
      <c r="Y35" s="586"/>
      <c r="Z35" s="487"/>
      <c r="AA35" s="619"/>
      <c r="AB35" s="620"/>
      <c r="AC35" s="620"/>
      <c r="AD35" s="620"/>
      <c r="AE35" s="620"/>
      <c r="AF35" s="620"/>
      <c r="AG35" s="621"/>
      <c r="AH35" s="625"/>
      <c r="AI35" s="626"/>
      <c r="AJ35" s="627"/>
      <c r="AK35" s="625"/>
      <c r="AL35" s="626"/>
      <c r="AM35" s="627"/>
      <c r="AN35" s="497"/>
      <c r="AO35" s="605"/>
      <c r="AP35" s="605"/>
      <c r="AQ35" s="605"/>
      <c r="AR35" s="605"/>
      <c r="AS35" s="606"/>
      <c r="AT35" s="606"/>
      <c r="AU35" s="606"/>
      <c r="AV35" s="606"/>
      <c r="AW35" s="606"/>
      <c r="AX35" s="606"/>
      <c r="AY35" s="606"/>
      <c r="AZ35" s="606"/>
      <c r="BA35" s="606"/>
    </row>
    <row r="36" spans="1:53" ht="34.5" customHeight="1" x14ac:dyDescent="0.25">
      <c r="A36" s="590" t="s">
        <v>15</v>
      </c>
      <c r="B36" s="591"/>
      <c r="C36" s="592">
        <f>SUM(C32:F35)</f>
        <v>131</v>
      </c>
      <c r="D36" s="593"/>
      <c r="E36" s="593"/>
      <c r="F36" s="594"/>
      <c r="G36" s="595">
        <f>SUM(G32:I35)</f>
        <v>16</v>
      </c>
      <c r="H36" s="596"/>
      <c r="I36" s="591"/>
      <c r="J36" s="597">
        <f>SUM(J32:M35)</f>
        <v>12</v>
      </c>
      <c r="K36" s="598"/>
      <c r="L36" s="598"/>
      <c r="M36" s="599"/>
      <c r="N36" s="597">
        <f>SUM(N32:P35)</f>
        <v>0</v>
      </c>
      <c r="O36" s="598"/>
      <c r="P36" s="599"/>
      <c r="Q36" s="600">
        <f>SUM(Q32:S35)</f>
        <v>1</v>
      </c>
      <c r="R36" s="601"/>
      <c r="S36" s="602"/>
      <c r="T36" s="595">
        <f>SUM(T32:V35)</f>
        <v>38</v>
      </c>
      <c r="U36" s="603"/>
      <c r="V36" s="604"/>
      <c r="W36" s="595">
        <f>SUM(W32:Y35)</f>
        <v>198</v>
      </c>
      <c r="X36" s="603"/>
      <c r="Y36" s="604"/>
      <c r="Z36" s="487"/>
      <c r="AA36" s="607" t="s">
        <v>238</v>
      </c>
      <c r="AB36" s="608"/>
      <c r="AC36" s="608"/>
      <c r="AD36" s="608"/>
      <c r="AE36" s="608"/>
      <c r="AF36" s="608"/>
      <c r="AG36" s="609"/>
      <c r="AH36" s="610">
        <v>8</v>
      </c>
      <c r="AI36" s="611"/>
      <c r="AJ36" s="612"/>
      <c r="AK36" s="610">
        <v>3</v>
      </c>
      <c r="AL36" s="613"/>
      <c r="AM36" s="614"/>
      <c r="AN36" s="498"/>
      <c r="AO36" s="605"/>
      <c r="AP36" s="605"/>
      <c r="AQ36" s="605"/>
      <c r="AR36" s="605"/>
      <c r="AS36" s="606"/>
      <c r="AT36" s="606"/>
      <c r="AU36" s="606"/>
      <c r="AV36" s="606"/>
      <c r="AW36" s="606"/>
      <c r="AX36" s="606"/>
      <c r="AY36" s="606"/>
      <c r="AZ36" s="606"/>
      <c r="BA36" s="606"/>
    </row>
  </sheetData>
  <mergeCells count="103">
    <mergeCell ref="AO33:AR36"/>
    <mergeCell ref="AS33:AW36"/>
    <mergeCell ref="AX33:BA36"/>
    <mergeCell ref="AA36:AG36"/>
    <mergeCell ref="AH36:AJ36"/>
    <mergeCell ref="AK36:AM36"/>
    <mergeCell ref="T35:V35"/>
    <mergeCell ref="W35:Y35"/>
    <mergeCell ref="AA34:AG35"/>
    <mergeCell ref="AH34:AJ35"/>
    <mergeCell ref="AK34:AM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T29:V31"/>
    <mergeCell ref="W29:Y31"/>
    <mergeCell ref="AA29:AG30"/>
    <mergeCell ref="AH29:AJ30"/>
    <mergeCell ref="AK29:AM30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35:B35"/>
    <mergeCell ref="C35:F35"/>
    <mergeCell ref="G35:I35"/>
    <mergeCell ref="J35:M35"/>
    <mergeCell ref="N35:P35"/>
    <mergeCell ref="Q35:S35"/>
    <mergeCell ref="A34:B34"/>
    <mergeCell ref="C34:F34"/>
    <mergeCell ref="G34:I34"/>
    <mergeCell ref="J34:M34"/>
    <mergeCell ref="N34:P34"/>
    <mergeCell ref="Q34:S34"/>
    <mergeCell ref="T34:V34"/>
    <mergeCell ref="A33:B33"/>
    <mergeCell ref="C33:F33"/>
    <mergeCell ref="G33:I33"/>
    <mergeCell ref="J33:M33"/>
    <mergeCell ref="N33:P33"/>
    <mergeCell ref="Q33:S33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O29:AR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N29:P31"/>
    <mergeCell ref="Q29:S31"/>
    <mergeCell ref="S17:W17"/>
    <mergeCell ref="X17:AA17"/>
    <mergeCell ref="AB17:AE17"/>
    <mergeCell ref="AF17:AI17"/>
    <mergeCell ref="AJ17:AN17"/>
    <mergeCell ref="AO17:AR17"/>
    <mergeCell ref="P8:AL8"/>
    <mergeCell ref="P9:AL9"/>
    <mergeCell ref="AN9:BA10"/>
    <mergeCell ref="P10:AM10"/>
    <mergeCell ref="A15:BA15"/>
    <mergeCell ref="A17:A18"/>
    <mergeCell ref="B17:E17"/>
    <mergeCell ref="F17:I17"/>
    <mergeCell ref="J17:M17"/>
    <mergeCell ref="N17:R17"/>
    <mergeCell ref="P11:AM11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tabSelected="1" view="pageBreakPreview" zoomScale="75" zoomScaleNormal="70" zoomScaleSheetLayoutView="75" zoomScalePageLayoutView="50" workbookViewId="0">
      <selection activeCell="AD1" sqref="AD1:AQ121"/>
    </sheetView>
  </sheetViews>
  <sheetFormatPr defaultRowHeight="15.75" x14ac:dyDescent="0.25"/>
  <cols>
    <col min="1" max="1" width="11.28515625" style="177" customWidth="1"/>
    <col min="2" max="2" width="46.5703125" style="98" customWidth="1"/>
    <col min="3" max="3" width="6.7109375" style="178" customWidth="1"/>
    <col min="4" max="4" width="12" style="179" customWidth="1"/>
    <col min="5" max="5" width="7.28515625" style="179" customWidth="1"/>
    <col min="6" max="6" width="6.42578125" style="178" customWidth="1"/>
    <col min="7" max="7" width="7.42578125" style="178" customWidth="1"/>
    <col min="8" max="8" width="9.85546875" style="178" customWidth="1"/>
    <col min="9" max="9" width="8.7109375" style="98" customWidth="1"/>
    <col min="10" max="10" width="8" style="98" customWidth="1"/>
    <col min="11" max="11" width="5.85546875" style="98" customWidth="1"/>
    <col min="12" max="12" width="7.85546875" style="98" customWidth="1"/>
    <col min="13" max="13" width="8.85546875" style="98" customWidth="1"/>
    <col min="14" max="22" width="3.85546875" style="98" customWidth="1"/>
    <col min="23" max="24" width="4" style="98" customWidth="1"/>
    <col min="25" max="29" width="0" style="98" hidden="1" customWidth="1"/>
    <col min="30" max="31" width="9.140625" style="98"/>
    <col min="32" max="32" width="12.85546875" style="87" bestFit="1" customWidth="1"/>
    <col min="33" max="33" width="9.85546875" style="87" bestFit="1" customWidth="1"/>
    <col min="34" max="34" width="13.85546875" style="87" customWidth="1"/>
    <col min="35" max="42" width="9.85546875" style="87" bestFit="1" customWidth="1"/>
    <col min="43" max="16384" width="9.140625" style="98"/>
  </cols>
  <sheetData>
    <row r="1" spans="1:42" s="96" customFormat="1" ht="18.75" thickBot="1" x14ac:dyDescent="0.3">
      <c r="A1" s="692" t="s">
        <v>298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4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</row>
    <row r="2" spans="1:42" s="96" customFormat="1" x14ac:dyDescent="0.25">
      <c r="A2" s="717" t="s">
        <v>188</v>
      </c>
      <c r="B2" s="720" t="s">
        <v>110</v>
      </c>
      <c r="C2" s="723" t="s">
        <v>91</v>
      </c>
      <c r="D2" s="724"/>
      <c r="E2" s="724"/>
      <c r="F2" s="725"/>
      <c r="G2" s="669" t="s">
        <v>111</v>
      </c>
      <c r="H2" s="711" t="s">
        <v>112</v>
      </c>
      <c r="I2" s="712"/>
      <c r="J2" s="712"/>
      <c r="K2" s="712"/>
      <c r="L2" s="712"/>
      <c r="M2" s="713"/>
      <c r="N2" s="695" t="s">
        <v>315</v>
      </c>
      <c r="O2" s="696"/>
      <c r="P2" s="696"/>
      <c r="Q2" s="696"/>
      <c r="R2" s="696"/>
      <c r="S2" s="696"/>
      <c r="T2" s="696"/>
      <c r="U2" s="696"/>
      <c r="V2" s="696"/>
      <c r="W2" s="696"/>
      <c r="X2" s="697"/>
      <c r="AF2" s="650"/>
      <c r="AG2" s="650"/>
      <c r="AH2" s="650"/>
      <c r="AI2" s="650"/>
      <c r="AJ2" s="650"/>
      <c r="AK2" s="650"/>
      <c r="AL2" s="650"/>
      <c r="AM2" s="650"/>
      <c r="AN2" s="650"/>
      <c r="AO2" s="650"/>
      <c r="AP2" s="650"/>
    </row>
    <row r="3" spans="1:42" s="96" customFormat="1" ht="16.5" thickBot="1" x14ac:dyDescent="0.3">
      <c r="A3" s="718"/>
      <c r="B3" s="721"/>
      <c r="C3" s="672" t="s">
        <v>94</v>
      </c>
      <c r="D3" s="659" t="s">
        <v>95</v>
      </c>
      <c r="E3" s="674" t="s">
        <v>96</v>
      </c>
      <c r="F3" s="675"/>
      <c r="G3" s="670"/>
      <c r="H3" s="676" t="s">
        <v>6</v>
      </c>
      <c r="I3" s="714" t="s">
        <v>113</v>
      </c>
      <c r="J3" s="715"/>
      <c r="K3" s="715"/>
      <c r="L3" s="716"/>
      <c r="M3" s="655" t="s">
        <v>114</v>
      </c>
      <c r="N3" s="698"/>
      <c r="O3" s="699"/>
      <c r="P3" s="699"/>
      <c r="Q3" s="699"/>
      <c r="R3" s="699"/>
      <c r="S3" s="699"/>
      <c r="T3" s="699"/>
      <c r="U3" s="699"/>
      <c r="V3" s="699"/>
      <c r="W3" s="699"/>
      <c r="X3" s="700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</row>
    <row r="4" spans="1:42" s="96" customFormat="1" ht="16.5" thickBot="1" x14ac:dyDescent="0.3">
      <c r="A4" s="718"/>
      <c r="B4" s="721"/>
      <c r="C4" s="672"/>
      <c r="D4" s="659"/>
      <c r="E4" s="659" t="s">
        <v>97</v>
      </c>
      <c r="F4" s="661" t="s">
        <v>98</v>
      </c>
      <c r="G4" s="670"/>
      <c r="H4" s="677"/>
      <c r="I4" s="704" t="s">
        <v>15</v>
      </c>
      <c r="J4" s="704" t="s">
        <v>19</v>
      </c>
      <c r="K4" s="704" t="s">
        <v>115</v>
      </c>
      <c r="L4" s="704" t="s">
        <v>116</v>
      </c>
      <c r="M4" s="656"/>
      <c r="N4" s="701" t="s">
        <v>92</v>
      </c>
      <c r="O4" s="702"/>
      <c r="P4" s="703"/>
      <c r="Q4" s="701" t="s">
        <v>93</v>
      </c>
      <c r="R4" s="702"/>
      <c r="S4" s="703"/>
      <c r="T4" s="701" t="s">
        <v>117</v>
      </c>
      <c r="U4" s="702"/>
      <c r="V4" s="703"/>
      <c r="W4" s="701" t="s">
        <v>118</v>
      </c>
      <c r="X4" s="703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</row>
    <row r="5" spans="1:42" s="96" customFormat="1" ht="16.5" thickBot="1" x14ac:dyDescent="0.3">
      <c r="A5" s="718"/>
      <c r="B5" s="721"/>
      <c r="C5" s="672"/>
      <c r="D5" s="659"/>
      <c r="E5" s="659"/>
      <c r="F5" s="661"/>
      <c r="G5" s="670"/>
      <c r="H5" s="677"/>
      <c r="I5" s="705"/>
      <c r="J5" s="705"/>
      <c r="K5" s="705"/>
      <c r="L5" s="705"/>
      <c r="M5" s="656"/>
      <c r="N5" s="163">
        <v>1</v>
      </c>
      <c r="O5" s="164" t="s">
        <v>189</v>
      </c>
      <c r="P5" s="165" t="s">
        <v>190</v>
      </c>
      <c r="Q5" s="163">
        <v>3</v>
      </c>
      <c r="R5" s="164" t="s">
        <v>191</v>
      </c>
      <c r="S5" s="166" t="s">
        <v>192</v>
      </c>
      <c r="T5" s="167">
        <v>5</v>
      </c>
      <c r="U5" s="164" t="s">
        <v>193</v>
      </c>
      <c r="V5" s="166" t="s">
        <v>194</v>
      </c>
      <c r="W5" s="163">
        <v>7</v>
      </c>
      <c r="X5" s="166">
        <v>8</v>
      </c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</row>
    <row r="6" spans="1:42" s="96" customFormat="1" ht="16.5" thickBot="1" x14ac:dyDescent="0.3">
      <c r="A6" s="718"/>
      <c r="B6" s="721"/>
      <c r="C6" s="672"/>
      <c r="D6" s="659"/>
      <c r="E6" s="659"/>
      <c r="F6" s="661"/>
      <c r="G6" s="670"/>
      <c r="H6" s="677"/>
      <c r="I6" s="705"/>
      <c r="J6" s="705"/>
      <c r="K6" s="705"/>
      <c r="L6" s="705"/>
      <c r="M6" s="657"/>
      <c r="N6" s="707" t="s">
        <v>316</v>
      </c>
      <c r="O6" s="708"/>
      <c r="P6" s="709"/>
      <c r="Q6" s="709"/>
      <c r="R6" s="709"/>
      <c r="S6" s="709"/>
      <c r="T6" s="709"/>
      <c r="U6" s="709"/>
      <c r="V6" s="709"/>
      <c r="W6" s="709"/>
      <c r="X6" s="710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</row>
    <row r="7" spans="1:42" s="96" customFormat="1" ht="16.5" thickBot="1" x14ac:dyDescent="0.3">
      <c r="A7" s="719"/>
      <c r="B7" s="722"/>
      <c r="C7" s="673"/>
      <c r="D7" s="660"/>
      <c r="E7" s="660"/>
      <c r="F7" s="662"/>
      <c r="G7" s="671"/>
      <c r="H7" s="678"/>
      <c r="I7" s="706"/>
      <c r="J7" s="706"/>
      <c r="K7" s="706"/>
      <c r="L7" s="706"/>
      <c r="M7" s="658"/>
      <c r="N7" s="163">
        <v>15</v>
      </c>
      <c r="O7" s="164">
        <v>9</v>
      </c>
      <c r="P7" s="166">
        <v>9</v>
      </c>
      <c r="Q7" s="163">
        <v>15</v>
      </c>
      <c r="R7" s="164">
        <v>9</v>
      </c>
      <c r="S7" s="166">
        <v>9</v>
      </c>
      <c r="T7" s="163">
        <v>15</v>
      </c>
      <c r="U7" s="164">
        <v>9</v>
      </c>
      <c r="V7" s="166">
        <v>9</v>
      </c>
      <c r="W7" s="163">
        <v>15</v>
      </c>
      <c r="X7" s="166">
        <v>17</v>
      </c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</row>
    <row r="8" spans="1:42" s="96" customFormat="1" ht="16.5" thickBot="1" x14ac:dyDescent="0.3">
      <c r="A8" s="168">
        <v>1</v>
      </c>
      <c r="B8" s="169">
        <v>2</v>
      </c>
      <c r="C8" s="170">
        <v>3</v>
      </c>
      <c r="D8" s="168">
        <v>4</v>
      </c>
      <c r="E8" s="168">
        <v>5</v>
      </c>
      <c r="F8" s="168">
        <v>6</v>
      </c>
      <c r="G8" s="168">
        <v>7</v>
      </c>
      <c r="H8" s="168">
        <v>8</v>
      </c>
      <c r="I8" s="168">
        <v>9</v>
      </c>
      <c r="J8" s="168">
        <v>10</v>
      </c>
      <c r="K8" s="168">
        <v>11</v>
      </c>
      <c r="L8" s="168">
        <v>12</v>
      </c>
      <c r="M8" s="171">
        <v>13</v>
      </c>
      <c r="N8" s="163">
        <v>14</v>
      </c>
      <c r="O8" s="172">
        <v>15</v>
      </c>
      <c r="P8" s="163">
        <v>16</v>
      </c>
      <c r="Q8" s="172">
        <v>17</v>
      </c>
      <c r="R8" s="163">
        <v>18</v>
      </c>
      <c r="S8" s="172">
        <v>19</v>
      </c>
      <c r="T8" s="163">
        <v>20</v>
      </c>
      <c r="U8" s="172">
        <v>21</v>
      </c>
      <c r="V8" s="163">
        <v>22</v>
      </c>
      <c r="W8" s="172">
        <v>23</v>
      </c>
      <c r="X8" s="169">
        <v>24</v>
      </c>
      <c r="Y8" s="170">
        <v>25</v>
      </c>
      <c r="Z8" s="168">
        <v>26</v>
      </c>
      <c r="AA8" s="171">
        <v>27</v>
      </c>
      <c r="AB8" s="168">
        <v>28</v>
      </c>
      <c r="AC8" s="171">
        <v>29</v>
      </c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</row>
    <row r="9" spans="1:42" s="96" customFormat="1" ht="16.5" thickBot="1" x14ac:dyDescent="0.3">
      <c r="A9" s="651" t="s">
        <v>119</v>
      </c>
      <c r="B9" s="652"/>
      <c r="C9" s="653"/>
      <c r="D9" s="653"/>
      <c r="E9" s="653"/>
      <c r="F9" s="653"/>
      <c r="G9" s="653"/>
      <c r="H9" s="653"/>
      <c r="I9" s="653"/>
      <c r="J9" s="653"/>
      <c r="K9" s="653"/>
      <c r="L9" s="653"/>
      <c r="M9" s="653"/>
      <c r="N9" s="652"/>
      <c r="O9" s="652"/>
      <c r="P9" s="652"/>
      <c r="Q9" s="652"/>
      <c r="R9" s="652"/>
      <c r="S9" s="652"/>
      <c r="T9" s="652"/>
      <c r="U9" s="652"/>
      <c r="V9" s="652"/>
      <c r="W9" s="652"/>
      <c r="X9" s="654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</row>
    <row r="10" spans="1:42" s="96" customFormat="1" ht="16.5" thickBot="1" x14ac:dyDescent="0.3">
      <c r="A10" s="666" t="s">
        <v>143</v>
      </c>
      <c r="B10" s="667"/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667"/>
      <c r="P10" s="667"/>
      <c r="Q10" s="667"/>
      <c r="R10" s="667"/>
      <c r="S10" s="667"/>
      <c r="T10" s="667"/>
      <c r="U10" s="667"/>
      <c r="V10" s="667"/>
      <c r="W10" s="667"/>
      <c r="X10" s="668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</row>
    <row r="11" spans="1:42" s="97" customFormat="1" x14ac:dyDescent="0.25">
      <c r="A11" s="237" t="s">
        <v>99</v>
      </c>
      <c r="B11" s="238" t="s">
        <v>33</v>
      </c>
      <c r="C11" s="139"/>
      <c r="D11" s="239"/>
      <c r="E11" s="240"/>
      <c r="F11" s="241"/>
      <c r="G11" s="242">
        <f>G12+G13+G14+G15</f>
        <v>14</v>
      </c>
      <c r="H11" s="243">
        <f>SUM(H12:H15)</f>
        <v>420</v>
      </c>
      <c r="I11" s="244">
        <f>SUM(I12:I15)</f>
        <v>147</v>
      </c>
      <c r="J11" s="245"/>
      <c r="K11" s="245"/>
      <c r="L11" s="245">
        <f>SUM(L12:L15)</f>
        <v>147</v>
      </c>
      <c r="M11" s="246">
        <f>SUM(M12:M15)</f>
        <v>273</v>
      </c>
      <c r="N11" s="212"/>
      <c r="O11" s="247"/>
      <c r="P11" s="193"/>
      <c r="Q11" s="191"/>
      <c r="R11" s="247"/>
      <c r="S11" s="193"/>
      <c r="T11" s="191"/>
      <c r="U11" s="247"/>
      <c r="V11" s="193"/>
      <c r="W11" s="191"/>
      <c r="X11" s="193"/>
      <c r="AE11" s="90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</row>
    <row r="12" spans="1:42" s="97" customFormat="1" x14ac:dyDescent="0.25">
      <c r="A12" s="248" t="s">
        <v>100</v>
      </c>
      <c r="B12" s="249" t="s">
        <v>33</v>
      </c>
      <c r="C12" s="250"/>
      <c r="D12" s="251">
        <v>1</v>
      </c>
      <c r="E12" s="252"/>
      <c r="F12" s="253"/>
      <c r="G12" s="254">
        <v>3</v>
      </c>
      <c r="H12" s="150">
        <f t="shared" ref="H12:H27" si="0">G12*30</f>
        <v>90</v>
      </c>
      <c r="I12" s="255">
        <f>J12+K12+L12</f>
        <v>30</v>
      </c>
      <c r="J12" s="256"/>
      <c r="K12" s="256"/>
      <c r="L12" s="256">
        <v>30</v>
      </c>
      <c r="M12" s="120">
        <f t="shared" ref="M12:M27" si="1">H12-I12</f>
        <v>60</v>
      </c>
      <c r="N12" s="190">
        <v>2</v>
      </c>
      <c r="O12" s="257"/>
      <c r="P12" s="195"/>
      <c r="Q12" s="194"/>
      <c r="R12" s="257"/>
      <c r="S12" s="195"/>
      <c r="T12" s="194"/>
      <c r="U12" s="257"/>
      <c r="V12" s="195"/>
      <c r="W12" s="194"/>
      <c r="X12" s="195"/>
      <c r="AE12" s="90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</row>
    <row r="13" spans="1:42" s="97" customFormat="1" x14ac:dyDescent="0.25">
      <c r="A13" s="248" t="s">
        <v>101</v>
      </c>
      <c r="B13" s="249" t="s">
        <v>33</v>
      </c>
      <c r="C13" s="250"/>
      <c r="D13" s="251">
        <v>2</v>
      </c>
      <c r="E13" s="252"/>
      <c r="F13" s="253"/>
      <c r="G13" s="254">
        <v>3.5</v>
      </c>
      <c r="H13" s="150">
        <f t="shared" si="0"/>
        <v>105</v>
      </c>
      <c r="I13" s="255">
        <f t="shared" ref="I13:I15" si="2">J13+K13+L13</f>
        <v>36</v>
      </c>
      <c r="J13" s="256"/>
      <c r="K13" s="256"/>
      <c r="L13" s="256">
        <v>36</v>
      </c>
      <c r="M13" s="120">
        <f t="shared" si="1"/>
        <v>69</v>
      </c>
      <c r="N13" s="190"/>
      <c r="O13" s="257">
        <v>2</v>
      </c>
      <c r="P13" s="195">
        <v>2</v>
      </c>
      <c r="Q13" s="194"/>
      <c r="R13" s="257"/>
      <c r="S13" s="195"/>
      <c r="T13" s="194"/>
      <c r="U13" s="257"/>
      <c r="V13" s="195"/>
      <c r="W13" s="194"/>
      <c r="X13" s="195"/>
      <c r="AE13" s="90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</row>
    <row r="14" spans="1:42" s="97" customFormat="1" x14ac:dyDescent="0.25">
      <c r="A14" s="248" t="s">
        <v>120</v>
      </c>
      <c r="B14" s="249" t="s">
        <v>33</v>
      </c>
      <c r="C14" s="250"/>
      <c r="D14" s="251">
        <v>3</v>
      </c>
      <c r="E14" s="258"/>
      <c r="F14" s="253"/>
      <c r="G14" s="254">
        <v>4</v>
      </c>
      <c r="H14" s="150">
        <f t="shared" si="0"/>
        <v>120</v>
      </c>
      <c r="I14" s="255">
        <f t="shared" si="2"/>
        <v>45</v>
      </c>
      <c r="J14" s="256"/>
      <c r="K14" s="256"/>
      <c r="L14" s="256">
        <v>45</v>
      </c>
      <c r="M14" s="120">
        <f t="shared" si="1"/>
        <v>75</v>
      </c>
      <c r="N14" s="190"/>
      <c r="O14" s="257"/>
      <c r="P14" s="195"/>
      <c r="Q14" s="194">
        <v>3</v>
      </c>
      <c r="R14" s="257"/>
      <c r="S14" s="195"/>
      <c r="T14" s="194"/>
      <c r="U14" s="257"/>
      <c r="V14" s="195"/>
      <c r="W14" s="259"/>
      <c r="X14" s="260"/>
      <c r="AE14" s="90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</row>
    <row r="15" spans="1:42" s="97" customFormat="1" x14ac:dyDescent="0.25">
      <c r="A15" s="248" t="s">
        <v>121</v>
      </c>
      <c r="B15" s="249" t="s">
        <v>33</v>
      </c>
      <c r="C15" s="261"/>
      <c r="D15" s="262" t="s">
        <v>195</v>
      </c>
      <c r="E15" s="185"/>
      <c r="F15" s="263"/>
      <c r="G15" s="264">
        <v>3.5</v>
      </c>
      <c r="H15" s="150">
        <f t="shared" si="0"/>
        <v>105</v>
      </c>
      <c r="I15" s="255">
        <f t="shared" si="2"/>
        <v>36</v>
      </c>
      <c r="J15" s="265"/>
      <c r="K15" s="265"/>
      <c r="L15" s="265">
        <v>36</v>
      </c>
      <c r="M15" s="120">
        <f t="shared" si="1"/>
        <v>69</v>
      </c>
      <c r="N15" s="266"/>
      <c r="O15" s="267"/>
      <c r="P15" s="268"/>
      <c r="Q15" s="269"/>
      <c r="R15" s="267">
        <v>2</v>
      </c>
      <c r="S15" s="268">
        <v>2</v>
      </c>
      <c r="T15" s="269"/>
      <c r="U15" s="267"/>
      <c r="V15" s="268"/>
      <c r="W15" s="269"/>
      <c r="X15" s="268"/>
      <c r="AE15" s="90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</row>
    <row r="16" spans="1:42" s="97" customFormat="1" ht="17.25" customHeight="1" x14ac:dyDescent="0.25">
      <c r="A16" s="270" t="s">
        <v>122</v>
      </c>
      <c r="B16" s="271" t="s">
        <v>299</v>
      </c>
      <c r="C16" s="250"/>
      <c r="D16" s="173" t="s">
        <v>167</v>
      </c>
      <c r="E16" s="258"/>
      <c r="F16" s="272"/>
      <c r="G16" s="273">
        <v>2</v>
      </c>
      <c r="H16" s="274">
        <f t="shared" si="0"/>
        <v>60</v>
      </c>
      <c r="I16" s="250">
        <f t="shared" ref="I16:I21" si="3">J16+L16</f>
        <v>30</v>
      </c>
      <c r="J16" s="275">
        <v>15</v>
      </c>
      <c r="K16" s="275"/>
      <c r="L16" s="275">
        <v>15</v>
      </c>
      <c r="M16" s="276">
        <f t="shared" si="1"/>
        <v>30</v>
      </c>
      <c r="N16" s="190">
        <v>2</v>
      </c>
      <c r="O16" s="257"/>
      <c r="P16" s="195"/>
      <c r="Q16" s="194"/>
      <c r="R16" s="257"/>
      <c r="S16" s="195"/>
      <c r="T16" s="194"/>
      <c r="U16" s="257"/>
      <c r="V16" s="195"/>
      <c r="W16" s="194"/>
      <c r="X16" s="277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</row>
    <row r="17" spans="1:43" s="97" customFormat="1" x14ac:dyDescent="0.25">
      <c r="A17" s="270" t="s">
        <v>123</v>
      </c>
      <c r="B17" s="271" t="s">
        <v>34</v>
      </c>
      <c r="C17" s="250">
        <v>1</v>
      </c>
      <c r="D17" s="173"/>
      <c r="E17" s="258"/>
      <c r="F17" s="272"/>
      <c r="G17" s="273">
        <v>7</v>
      </c>
      <c r="H17" s="274">
        <f t="shared" si="0"/>
        <v>210</v>
      </c>
      <c r="I17" s="250">
        <f t="shared" si="3"/>
        <v>75</v>
      </c>
      <c r="J17" s="275">
        <v>45</v>
      </c>
      <c r="K17" s="275"/>
      <c r="L17" s="275">
        <v>30</v>
      </c>
      <c r="M17" s="276">
        <f t="shared" si="1"/>
        <v>135</v>
      </c>
      <c r="N17" s="190">
        <v>5</v>
      </c>
      <c r="O17" s="257"/>
      <c r="P17" s="195"/>
      <c r="Q17" s="194"/>
      <c r="R17" s="257"/>
      <c r="S17" s="195"/>
      <c r="T17" s="194"/>
      <c r="U17" s="257"/>
      <c r="V17" s="195"/>
      <c r="W17" s="194"/>
      <c r="X17" s="277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</row>
    <row r="18" spans="1:43" s="125" customFormat="1" x14ac:dyDescent="0.25">
      <c r="A18" s="270" t="s">
        <v>125</v>
      </c>
      <c r="B18" s="271" t="s">
        <v>35</v>
      </c>
      <c r="C18" s="250"/>
      <c r="D18" s="275"/>
      <c r="E18" s="278"/>
      <c r="F18" s="279"/>
      <c r="G18" s="273">
        <f>G19+G20</f>
        <v>11</v>
      </c>
      <c r="H18" s="274">
        <f>H19+H20</f>
        <v>330</v>
      </c>
      <c r="I18" s="250">
        <f>I19+I20</f>
        <v>129</v>
      </c>
      <c r="J18" s="275">
        <f>J19+J20</f>
        <v>48</v>
      </c>
      <c r="K18" s="275">
        <f t="shared" ref="K18:L18" si="4">K19+K20</f>
        <v>0</v>
      </c>
      <c r="L18" s="275">
        <f t="shared" si="4"/>
        <v>81</v>
      </c>
      <c r="M18" s="276">
        <f>M19+M20</f>
        <v>201</v>
      </c>
      <c r="N18" s="280"/>
      <c r="O18" s="281"/>
      <c r="P18" s="282"/>
      <c r="Q18" s="255"/>
      <c r="R18" s="281"/>
      <c r="S18" s="120"/>
      <c r="T18" s="255"/>
      <c r="U18" s="281"/>
      <c r="V18" s="120"/>
      <c r="W18" s="255"/>
      <c r="X18" s="120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</row>
    <row r="19" spans="1:43" s="96" customFormat="1" x14ac:dyDescent="0.25">
      <c r="A19" s="283" t="s">
        <v>218</v>
      </c>
      <c r="B19" s="284" t="s">
        <v>220</v>
      </c>
      <c r="C19" s="255"/>
      <c r="D19" s="256" t="s">
        <v>197</v>
      </c>
      <c r="E19" s="285"/>
      <c r="F19" s="286"/>
      <c r="G19" s="287">
        <v>6</v>
      </c>
      <c r="H19" s="288">
        <f t="shared" ref="H19:H20" si="5">G19*30</f>
        <v>180</v>
      </c>
      <c r="I19" s="255">
        <f t="shared" ref="I19" si="6">J19+K19+L19</f>
        <v>75</v>
      </c>
      <c r="J19" s="36">
        <v>30</v>
      </c>
      <c r="K19" s="36"/>
      <c r="L19" s="36">
        <v>45</v>
      </c>
      <c r="M19" s="188">
        <f t="shared" ref="M19" si="7">H19-I19</f>
        <v>105</v>
      </c>
      <c r="N19" s="280">
        <v>5</v>
      </c>
      <c r="O19" s="281"/>
      <c r="P19" s="282"/>
      <c r="Q19" s="255"/>
      <c r="R19" s="281"/>
      <c r="S19" s="120"/>
      <c r="T19" s="255"/>
      <c r="U19" s="281"/>
      <c r="V19" s="120"/>
      <c r="W19" s="255"/>
      <c r="X19" s="120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</row>
    <row r="20" spans="1:43" s="96" customFormat="1" x14ac:dyDescent="0.25">
      <c r="A20" s="283" t="s">
        <v>219</v>
      </c>
      <c r="B20" s="284" t="s">
        <v>221</v>
      </c>
      <c r="C20" s="255">
        <v>2</v>
      </c>
      <c r="D20" s="256"/>
      <c r="E20" s="285"/>
      <c r="F20" s="286"/>
      <c r="G20" s="287">
        <v>5</v>
      </c>
      <c r="H20" s="288">
        <f t="shared" si="5"/>
        <v>150</v>
      </c>
      <c r="I20" s="255">
        <f t="shared" ref="I20" si="8">J20+K20+L20</f>
        <v>54</v>
      </c>
      <c r="J20" s="36">
        <v>18</v>
      </c>
      <c r="K20" s="36"/>
      <c r="L20" s="36">
        <v>36</v>
      </c>
      <c r="M20" s="188">
        <f t="shared" ref="M20" si="9">H20-I20</f>
        <v>96</v>
      </c>
      <c r="N20" s="280"/>
      <c r="O20" s="281">
        <v>3</v>
      </c>
      <c r="P20" s="282">
        <v>3</v>
      </c>
      <c r="Q20" s="255"/>
      <c r="R20" s="281"/>
      <c r="S20" s="120"/>
      <c r="T20" s="255"/>
      <c r="U20" s="281"/>
      <c r="V20" s="120"/>
      <c r="W20" s="255"/>
      <c r="X20" s="120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</row>
    <row r="21" spans="1:43" s="97" customFormat="1" ht="31.5" x14ac:dyDescent="0.25">
      <c r="A21" s="270" t="s">
        <v>125</v>
      </c>
      <c r="B21" s="271" t="s">
        <v>124</v>
      </c>
      <c r="C21" s="250"/>
      <c r="D21" s="275" t="s">
        <v>195</v>
      </c>
      <c r="E21" s="278"/>
      <c r="F21" s="279"/>
      <c r="G21" s="273">
        <v>3.5</v>
      </c>
      <c r="H21" s="274">
        <f t="shared" si="0"/>
        <v>105</v>
      </c>
      <c r="I21" s="250">
        <f t="shared" si="3"/>
        <v>36</v>
      </c>
      <c r="J21" s="275">
        <v>18</v>
      </c>
      <c r="K21" s="275"/>
      <c r="L21" s="275">
        <v>18</v>
      </c>
      <c r="M21" s="276">
        <f t="shared" si="1"/>
        <v>69</v>
      </c>
      <c r="N21" s="190"/>
      <c r="O21" s="257"/>
      <c r="P21" s="277"/>
      <c r="Q21" s="194"/>
      <c r="R21" s="257">
        <v>2</v>
      </c>
      <c r="S21" s="195">
        <v>2</v>
      </c>
      <c r="T21" s="194"/>
      <c r="U21" s="257"/>
      <c r="V21" s="195"/>
      <c r="W21" s="194"/>
      <c r="X21" s="195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</row>
    <row r="22" spans="1:43" s="97" customFormat="1" x14ac:dyDescent="0.25">
      <c r="A22" s="270" t="s">
        <v>126</v>
      </c>
      <c r="B22" s="271" t="s">
        <v>39</v>
      </c>
      <c r="C22" s="250">
        <v>4</v>
      </c>
      <c r="D22" s="275"/>
      <c r="E22" s="278"/>
      <c r="F22" s="279"/>
      <c r="G22" s="273">
        <v>4</v>
      </c>
      <c r="H22" s="274">
        <f>G22*30</f>
        <v>120</v>
      </c>
      <c r="I22" s="250">
        <f>J22+L22</f>
        <v>54</v>
      </c>
      <c r="J22" s="275">
        <v>36</v>
      </c>
      <c r="K22" s="275"/>
      <c r="L22" s="275">
        <v>18</v>
      </c>
      <c r="M22" s="276">
        <f>H22-I22</f>
        <v>66</v>
      </c>
      <c r="N22" s="190"/>
      <c r="O22" s="257"/>
      <c r="P22" s="277"/>
      <c r="Q22" s="194"/>
      <c r="R22" s="257">
        <v>3</v>
      </c>
      <c r="S22" s="195">
        <v>3</v>
      </c>
      <c r="T22" s="194"/>
      <c r="U22" s="257"/>
      <c r="V22" s="195"/>
      <c r="W22" s="194"/>
      <c r="X22" s="195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</row>
    <row r="23" spans="1:43" s="125" customFormat="1" x14ac:dyDescent="0.25">
      <c r="A23" s="270" t="s">
        <v>144</v>
      </c>
      <c r="B23" s="271" t="s">
        <v>38</v>
      </c>
      <c r="C23" s="250"/>
      <c r="D23" s="275"/>
      <c r="E23" s="278"/>
      <c r="F23" s="279"/>
      <c r="G23" s="273">
        <f>G24+G25</f>
        <v>10</v>
      </c>
      <c r="H23" s="274">
        <f>H24+H25</f>
        <v>300</v>
      </c>
      <c r="I23" s="250">
        <f>I24+I25</f>
        <v>129</v>
      </c>
      <c r="J23" s="275">
        <f>J24+J25</f>
        <v>48</v>
      </c>
      <c r="K23" s="275">
        <f t="shared" ref="K23" si="10">K24+K25</f>
        <v>48</v>
      </c>
      <c r="L23" s="275">
        <f t="shared" ref="L23" si="11">L24+L25</f>
        <v>33</v>
      </c>
      <c r="M23" s="276">
        <f>M24+M25</f>
        <v>171</v>
      </c>
      <c r="N23" s="280"/>
      <c r="O23" s="281"/>
      <c r="P23" s="282"/>
      <c r="Q23" s="255"/>
      <c r="R23" s="281"/>
      <c r="S23" s="120"/>
      <c r="T23" s="255"/>
      <c r="U23" s="281"/>
      <c r="V23" s="120"/>
      <c r="W23" s="255"/>
      <c r="X23" s="120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</row>
    <row r="24" spans="1:43" s="96" customFormat="1" x14ac:dyDescent="0.25">
      <c r="A24" s="283" t="s">
        <v>222</v>
      </c>
      <c r="B24" s="284" t="s">
        <v>224</v>
      </c>
      <c r="C24" s="255"/>
      <c r="D24" s="256">
        <v>2</v>
      </c>
      <c r="E24" s="285"/>
      <c r="F24" s="286"/>
      <c r="G24" s="287">
        <v>4</v>
      </c>
      <c r="H24" s="288">
        <f t="shared" ref="H24:H25" si="12">G24*30</f>
        <v>120</v>
      </c>
      <c r="I24" s="255">
        <f t="shared" ref="I24:I25" si="13">J24+K24+L24</f>
        <v>54</v>
      </c>
      <c r="J24" s="36">
        <v>18</v>
      </c>
      <c r="K24" s="36">
        <v>18</v>
      </c>
      <c r="L24" s="36">
        <v>18</v>
      </c>
      <c r="M24" s="188">
        <f t="shared" ref="M24:M25" si="14">H24-I24</f>
        <v>66</v>
      </c>
      <c r="N24" s="280"/>
      <c r="O24" s="281">
        <v>3</v>
      </c>
      <c r="P24" s="282">
        <v>3</v>
      </c>
      <c r="Q24" s="255"/>
      <c r="R24" s="281"/>
      <c r="S24" s="120"/>
      <c r="T24" s="255"/>
      <c r="U24" s="281"/>
      <c r="V24" s="120"/>
      <c r="W24" s="255"/>
      <c r="X24" s="120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</row>
    <row r="25" spans="1:43" s="96" customFormat="1" x14ac:dyDescent="0.25">
      <c r="A25" s="283" t="s">
        <v>223</v>
      </c>
      <c r="B25" s="284" t="s">
        <v>225</v>
      </c>
      <c r="C25" s="255">
        <v>3</v>
      </c>
      <c r="D25" s="256"/>
      <c r="E25" s="285"/>
      <c r="F25" s="286"/>
      <c r="G25" s="287">
        <v>6</v>
      </c>
      <c r="H25" s="288">
        <f t="shared" si="12"/>
        <v>180</v>
      </c>
      <c r="I25" s="255">
        <f t="shared" si="13"/>
        <v>75</v>
      </c>
      <c r="J25" s="36">
        <v>30</v>
      </c>
      <c r="K25" s="36">
        <v>30</v>
      </c>
      <c r="L25" s="36">
        <v>15</v>
      </c>
      <c r="M25" s="188">
        <f t="shared" si="14"/>
        <v>105</v>
      </c>
      <c r="N25" s="280"/>
      <c r="O25" s="281"/>
      <c r="P25" s="282"/>
      <c r="Q25" s="255">
        <v>5</v>
      </c>
      <c r="R25" s="281"/>
      <c r="S25" s="120"/>
      <c r="T25" s="255"/>
      <c r="U25" s="281"/>
      <c r="V25" s="120"/>
      <c r="W25" s="255"/>
      <c r="X25" s="120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</row>
    <row r="26" spans="1:43" s="97" customFormat="1" ht="16.5" customHeight="1" x14ac:dyDescent="0.25">
      <c r="A26" s="289" t="s">
        <v>145</v>
      </c>
      <c r="B26" s="290" t="s">
        <v>37</v>
      </c>
      <c r="C26" s="291"/>
      <c r="D26" s="275" t="s">
        <v>197</v>
      </c>
      <c r="E26" s="275"/>
      <c r="F26" s="276"/>
      <c r="G26" s="292">
        <v>3</v>
      </c>
      <c r="H26" s="274">
        <f t="shared" si="0"/>
        <v>90</v>
      </c>
      <c r="I26" s="250">
        <f t="shared" ref="I26:I27" si="15">J26+K26+L26</f>
        <v>45</v>
      </c>
      <c r="J26" s="275">
        <v>15</v>
      </c>
      <c r="K26" s="275">
        <v>30</v>
      </c>
      <c r="L26" s="275"/>
      <c r="M26" s="276">
        <f t="shared" si="1"/>
        <v>45</v>
      </c>
      <c r="N26" s="280">
        <v>3</v>
      </c>
      <c r="O26" s="281"/>
      <c r="P26" s="120"/>
      <c r="Q26" s="255"/>
      <c r="R26" s="281"/>
      <c r="S26" s="120"/>
      <c r="T26" s="255"/>
      <c r="U26" s="281"/>
      <c r="V26" s="120"/>
      <c r="W26" s="255"/>
      <c r="X26" s="120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</row>
    <row r="27" spans="1:43" s="97" customFormat="1" ht="32.25" thickBot="1" x14ac:dyDescent="0.3">
      <c r="A27" s="270" t="s">
        <v>146</v>
      </c>
      <c r="B27" s="293" t="s">
        <v>46</v>
      </c>
      <c r="C27" s="294">
        <v>5</v>
      </c>
      <c r="D27" s="295"/>
      <c r="E27" s="295"/>
      <c r="F27" s="296"/>
      <c r="G27" s="297">
        <v>3</v>
      </c>
      <c r="H27" s="298">
        <f t="shared" si="0"/>
        <v>90</v>
      </c>
      <c r="I27" s="299">
        <f t="shared" si="15"/>
        <v>30</v>
      </c>
      <c r="J27" s="295">
        <v>15</v>
      </c>
      <c r="K27" s="295">
        <v>15</v>
      </c>
      <c r="L27" s="295"/>
      <c r="M27" s="296">
        <f t="shared" si="1"/>
        <v>60</v>
      </c>
      <c r="N27" s="300"/>
      <c r="O27" s="301"/>
      <c r="P27" s="302"/>
      <c r="Q27" s="303"/>
      <c r="R27" s="301"/>
      <c r="S27" s="302"/>
      <c r="T27" s="303">
        <v>2</v>
      </c>
      <c r="U27" s="301"/>
      <c r="V27" s="302"/>
      <c r="W27" s="303"/>
      <c r="X27" s="302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</row>
    <row r="28" spans="1:43" s="96" customFormat="1" ht="16.5" customHeight="1" thickBot="1" x14ac:dyDescent="0.3">
      <c r="A28" s="663" t="s">
        <v>260</v>
      </c>
      <c r="B28" s="664"/>
      <c r="C28" s="664"/>
      <c r="D28" s="664"/>
      <c r="E28" s="664"/>
      <c r="F28" s="665"/>
      <c r="G28" s="126">
        <f>G11+G16+G17+G18+G21+G22+G23+G26+G27</f>
        <v>57.5</v>
      </c>
      <c r="H28" s="127">
        <f t="shared" ref="H28:M28" si="16">H11+H16+H17+H18+H21+H22+H23+H26+H27</f>
        <v>1725</v>
      </c>
      <c r="I28" s="127">
        <f t="shared" si="16"/>
        <v>675</v>
      </c>
      <c r="J28" s="127">
        <f t="shared" si="16"/>
        <v>240</v>
      </c>
      <c r="K28" s="127">
        <f t="shared" si="16"/>
        <v>93</v>
      </c>
      <c r="L28" s="127">
        <f t="shared" si="16"/>
        <v>342</v>
      </c>
      <c r="M28" s="127">
        <f t="shared" si="16"/>
        <v>1050</v>
      </c>
      <c r="N28" s="127">
        <f t="shared" ref="N28:AC28" si="17">SUM(N11:N27)</f>
        <v>17</v>
      </c>
      <c r="O28" s="127">
        <f t="shared" si="17"/>
        <v>8</v>
      </c>
      <c r="P28" s="127">
        <f t="shared" si="17"/>
        <v>8</v>
      </c>
      <c r="Q28" s="127">
        <f t="shared" si="17"/>
        <v>8</v>
      </c>
      <c r="R28" s="127">
        <f t="shared" si="17"/>
        <v>7</v>
      </c>
      <c r="S28" s="127">
        <f t="shared" si="17"/>
        <v>7</v>
      </c>
      <c r="T28" s="127">
        <f t="shared" si="17"/>
        <v>2</v>
      </c>
      <c r="U28" s="127">
        <f t="shared" si="17"/>
        <v>0</v>
      </c>
      <c r="V28" s="127">
        <f t="shared" si="17"/>
        <v>0</v>
      </c>
      <c r="W28" s="127">
        <f t="shared" si="17"/>
        <v>0</v>
      </c>
      <c r="X28" s="127">
        <f t="shared" si="17"/>
        <v>0</v>
      </c>
      <c r="Y28" s="162">
        <f t="shared" si="17"/>
        <v>0</v>
      </c>
      <c r="Z28" s="127">
        <f t="shared" si="17"/>
        <v>0</v>
      </c>
      <c r="AA28" s="127">
        <f t="shared" si="17"/>
        <v>0</v>
      </c>
      <c r="AB28" s="127">
        <f t="shared" si="17"/>
        <v>0</v>
      </c>
      <c r="AC28" s="127">
        <f t="shared" si="17"/>
        <v>0</v>
      </c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9"/>
    </row>
    <row r="29" spans="1:43" ht="16.5" customHeight="1" thickBot="1" x14ac:dyDescent="0.3">
      <c r="A29" s="726" t="s">
        <v>147</v>
      </c>
      <c r="B29" s="727"/>
      <c r="C29" s="727"/>
      <c r="D29" s="727"/>
      <c r="E29" s="727"/>
      <c r="F29" s="727"/>
      <c r="G29" s="727"/>
      <c r="H29" s="727"/>
      <c r="I29" s="727"/>
      <c r="J29" s="727"/>
      <c r="K29" s="727"/>
      <c r="L29" s="727"/>
      <c r="M29" s="727"/>
      <c r="N29" s="728"/>
      <c r="O29" s="728"/>
      <c r="P29" s="728"/>
      <c r="Q29" s="728"/>
      <c r="R29" s="728"/>
      <c r="S29" s="728"/>
      <c r="T29" s="728"/>
      <c r="U29" s="728"/>
      <c r="V29" s="728"/>
      <c r="W29" s="728"/>
      <c r="X29" s="729"/>
    </row>
    <row r="30" spans="1:43" ht="16.5" customHeight="1" x14ac:dyDescent="0.25">
      <c r="A30" s="143" t="s">
        <v>127</v>
      </c>
      <c r="B30" s="141" t="s">
        <v>36</v>
      </c>
      <c r="C30" s="131"/>
      <c r="D30" s="128"/>
      <c r="E30" s="128"/>
      <c r="F30" s="132"/>
      <c r="G30" s="140">
        <f t="shared" ref="G30:M30" si="18">G31+G32</f>
        <v>15</v>
      </c>
      <c r="H30" s="135">
        <f t="shared" si="18"/>
        <v>450</v>
      </c>
      <c r="I30" s="137">
        <f t="shared" si="18"/>
        <v>162</v>
      </c>
      <c r="J30" s="129">
        <f t="shared" si="18"/>
        <v>81</v>
      </c>
      <c r="K30" s="129">
        <f t="shared" si="18"/>
        <v>33</v>
      </c>
      <c r="L30" s="129">
        <f t="shared" si="18"/>
        <v>48</v>
      </c>
      <c r="M30" s="154">
        <f t="shared" si="18"/>
        <v>288</v>
      </c>
      <c r="N30" s="136"/>
      <c r="O30" s="157"/>
      <c r="P30" s="130"/>
      <c r="Q30" s="155"/>
      <c r="R30" s="158"/>
      <c r="S30" s="130"/>
      <c r="T30" s="139"/>
      <c r="U30" s="159"/>
      <c r="V30" s="130"/>
      <c r="W30" s="138"/>
      <c r="X30" s="130"/>
      <c r="AD30" s="97"/>
      <c r="AE30" s="92"/>
      <c r="AF30" s="86"/>
      <c r="AG30" s="86"/>
      <c r="AI30" s="86"/>
      <c r="AJ30" s="86"/>
      <c r="AL30" s="86"/>
      <c r="AM30" s="86"/>
      <c r="AO30" s="86"/>
      <c r="AP30" s="86"/>
    </row>
    <row r="31" spans="1:43" x14ac:dyDescent="0.25">
      <c r="A31" s="54" t="s">
        <v>148</v>
      </c>
      <c r="B31" s="55" t="s">
        <v>226</v>
      </c>
      <c r="C31" s="56" t="s">
        <v>167</v>
      </c>
      <c r="D31" s="57"/>
      <c r="E31" s="58"/>
      <c r="F31" s="59"/>
      <c r="G31" s="304">
        <v>9</v>
      </c>
      <c r="H31" s="288">
        <f t="shared" ref="H31" si="19">G31*30</f>
        <v>270</v>
      </c>
      <c r="I31" s="255">
        <f t="shared" ref="I31" si="20">J31+K31+L31</f>
        <v>90</v>
      </c>
      <c r="J31" s="60">
        <v>45</v>
      </c>
      <c r="K31" s="60">
        <v>15</v>
      </c>
      <c r="L31" s="60">
        <v>30</v>
      </c>
      <c r="M31" s="188">
        <f t="shared" ref="M31" si="21">H31-I31</f>
        <v>180</v>
      </c>
      <c r="N31" s="61">
        <v>6</v>
      </c>
      <c r="O31" s="62"/>
      <c r="P31" s="63"/>
      <c r="Q31" s="52"/>
      <c r="R31" s="53"/>
      <c r="S31" s="63"/>
      <c r="T31" s="52"/>
      <c r="U31" s="53"/>
      <c r="V31" s="63"/>
      <c r="W31" s="64"/>
      <c r="X31" s="63"/>
      <c r="AD31" s="97"/>
      <c r="AE31" s="92"/>
      <c r="AF31" s="86"/>
      <c r="AG31" s="86"/>
      <c r="AI31" s="86"/>
      <c r="AJ31" s="86"/>
      <c r="AL31" s="86"/>
      <c r="AM31" s="86"/>
      <c r="AO31" s="86"/>
      <c r="AP31" s="86"/>
    </row>
    <row r="32" spans="1:43" x14ac:dyDescent="0.25">
      <c r="A32" s="54" t="s">
        <v>152</v>
      </c>
      <c r="B32" s="55" t="s">
        <v>227</v>
      </c>
      <c r="C32" s="56" t="s">
        <v>228</v>
      </c>
      <c r="D32" s="57"/>
      <c r="E32" s="58"/>
      <c r="F32" s="59"/>
      <c r="G32" s="304">
        <v>6</v>
      </c>
      <c r="H32" s="288">
        <f t="shared" ref="H32" si="22">G32*30</f>
        <v>180</v>
      </c>
      <c r="I32" s="255">
        <f t="shared" ref="I32" si="23">J32+K32+L32</f>
        <v>72</v>
      </c>
      <c r="J32" s="60">
        <v>36</v>
      </c>
      <c r="K32" s="60">
        <v>18</v>
      </c>
      <c r="L32" s="60">
        <v>18</v>
      </c>
      <c r="M32" s="188">
        <f t="shared" ref="M32" si="24">H32-I32</f>
        <v>108</v>
      </c>
      <c r="N32" s="61"/>
      <c r="O32" s="62">
        <v>4</v>
      </c>
      <c r="P32" s="63">
        <v>4</v>
      </c>
      <c r="Q32" s="52"/>
      <c r="R32" s="53"/>
      <c r="S32" s="63"/>
      <c r="T32" s="52"/>
      <c r="U32" s="53"/>
      <c r="V32" s="63"/>
      <c r="W32" s="64"/>
      <c r="X32" s="63"/>
      <c r="AD32" s="97"/>
      <c r="AE32" s="92"/>
      <c r="AF32" s="86"/>
      <c r="AG32" s="86"/>
      <c r="AI32" s="86"/>
      <c r="AJ32" s="86"/>
      <c r="AL32" s="86"/>
      <c r="AM32" s="86"/>
      <c r="AO32" s="86"/>
      <c r="AP32" s="86"/>
    </row>
    <row r="33" spans="1:42" x14ac:dyDescent="0.25">
      <c r="A33" s="305" t="s">
        <v>153</v>
      </c>
      <c r="B33" s="306" t="s">
        <v>43</v>
      </c>
      <c r="C33" s="250"/>
      <c r="D33" s="275"/>
      <c r="E33" s="278"/>
      <c r="F33" s="279"/>
      <c r="G33" s="273">
        <f>G34+G35</f>
        <v>14</v>
      </c>
      <c r="H33" s="307">
        <f>H34+H35</f>
        <v>420</v>
      </c>
      <c r="I33" s="308">
        <f t="shared" ref="I33:M33" si="25">I34+I35</f>
        <v>147</v>
      </c>
      <c r="J33" s="309">
        <f t="shared" si="25"/>
        <v>48</v>
      </c>
      <c r="K33" s="309">
        <f t="shared" si="25"/>
        <v>51</v>
      </c>
      <c r="L33" s="309">
        <f t="shared" si="25"/>
        <v>48</v>
      </c>
      <c r="M33" s="310">
        <f t="shared" si="25"/>
        <v>273</v>
      </c>
      <c r="N33" s="190"/>
      <c r="O33" s="257"/>
      <c r="P33" s="260"/>
      <c r="Q33" s="194"/>
      <c r="R33" s="257"/>
      <c r="S33" s="195"/>
      <c r="T33" s="194"/>
      <c r="U33" s="257"/>
      <c r="V33" s="195"/>
      <c r="W33" s="194"/>
      <c r="X33" s="195"/>
      <c r="AD33" s="97"/>
      <c r="AE33" s="92"/>
      <c r="AF33" s="86"/>
      <c r="AG33" s="86"/>
      <c r="AI33" s="86"/>
      <c r="AJ33" s="86"/>
      <c r="AL33" s="86"/>
      <c r="AM33" s="86"/>
      <c r="AO33" s="86"/>
      <c r="AP33" s="86"/>
    </row>
    <row r="34" spans="1:42" ht="17.25" customHeight="1" x14ac:dyDescent="0.25">
      <c r="A34" s="144" t="s">
        <v>154</v>
      </c>
      <c r="B34" s="142" t="s">
        <v>229</v>
      </c>
      <c r="C34" s="133"/>
      <c r="D34" s="107" t="s">
        <v>228</v>
      </c>
      <c r="E34" s="107"/>
      <c r="F34" s="134"/>
      <c r="G34" s="311">
        <v>7</v>
      </c>
      <c r="H34" s="150">
        <f>G34*30</f>
        <v>210</v>
      </c>
      <c r="I34" s="255">
        <f>J34+K34+L34</f>
        <v>72</v>
      </c>
      <c r="J34" s="256">
        <v>18</v>
      </c>
      <c r="K34" s="256">
        <v>36</v>
      </c>
      <c r="L34" s="256">
        <v>18</v>
      </c>
      <c r="M34" s="120">
        <f>H34-I34</f>
        <v>138</v>
      </c>
      <c r="N34" s="118"/>
      <c r="O34" s="160">
        <v>4</v>
      </c>
      <c r="P34" s="117">
        <v>4</v>
      </c>
      <c r="Q34" s="116"/>
      <c r="R34" s="160"/>
      <c r="S34" s="117"/>
      <c r="T34" s="116"/>
      <c r="U34" s="160"/>
      <c r="V34" s="117"/>
      <c r="W34" s="118"/>
      <c r="X34" s="117"/>
      <c r="AE34" s="92"/>
      <c r="AF34" s="86"/>
      <c r="AG34" s="86"/>
      <c r="AI34" s="86"/>
      <c r="AJ34" s="86"/>
      <c r="AL34" s="86"/>
      <c r="AM34" s="86"/>
      <c r="AO34" s="86"/>
      <c r="AP34" s="86"/>
    </row>
    <row r="35" spans="1:42" x14ac:dyDescent="0.25">
      <c r="A35" s="144" t="s">
        <v>155</v>
      </c>
      <c r="B35" s="142" t="s">
        <v>230</v>
      </c>
      <c r="C35" s="133">
        <v>3</v>
      </c>
      <c r="D35" s="114"/>
      <c r="E35" s="109"/>
      <c r="F35" s="134"/>
      <c r="G35" s="311">
        <v>7</v>
      </c>
      <c r="H35" s="150">
        <f>G35*30</f>
        <v>210</v>
      </c>
      <c r="I35" s="255">
        <f>J35+K35+L35</f>
        <v>75</v>
      </c>
      <c r="J35" s="256">
        <v>30</v>
      </c>
      <c r="K35" s="256">
        <v>15</v>
      </c>
      <c r="L35" s="256">
        <v>30</v>
      </c>
      <c r="M35" s="120">
        <f>H35-I35</f>
        <v>135</v>
      </c>
      <c r="N35" s="118"/>
      <c r="O35" s="160"/>
      <c r="P35" s="117"/>
      <c r="Q35" s="116">
        <v>5</v>
      </c>
      <c r="R35" s="160"/>
      <c r="S35" s="312"/>
      <c r="T35" s="116"/>
      <c r="U35" s="160"/>
      <c r="V35" s="117"/>
      <c r="W35" s="118"/>
      <c r="X35" s="117"/>
      <c r="AF35" s="86"/>
      <c r="AG35" s="86"/>
      <c r="AI35" s="86"/>
      <c r="AJ35" s="86"/>
      <c r="AL35" s="86"/>
      <c r="AM35" s="86"/>
      <c r="AO35" s="86"/>
      <c r="AP35" s="86"/>
    </row>
    <row r="36" spans="1:42" x14ac:dyDescent="0.25">
      <c r="A36" s="305" t="s">
        <v>156</v>
      </c>
      <c r="B36" s="306" t="s">
        <v>40</v>
      </c>
      <c r="C36" s="250"/>
      <c r="D36" s="275"/>
      <c r="E36" s="278"/>
      <c r="F36" s="279"/>
      <c r="G36" s="273">
        <f>G37+G38</f>
        <v>18</v>
      </c>
      <c r="H36" s="307">
        <f>H37+H38</f>
        <v>540</v>
      </c>
      <c r="I36" s="308">
        <f t="shared" ref="I36:M36" si="26">I37+I38</f>
        <v>195</v>
      </c>
      <c r="J36" s="309">
        <f t="shared" si="26"/>
        <v>66</v>
      </c>
      <c r="K36" s="309">
        <f t="shared" si="26"/>
        <v>96</v>
      </c>
      <c r="L36" s="309">
        <f t="shared" si="26"/>
        <v>33</v>
      </c>
      <c r="M36" s="310">
        <f t="shared" si="26"/>
        <v>345</v>
      </c>
      <c r="N36" s="190"/>
      <c r="O36" s="257"/>
      <c r="P36" s="260"/>
      <c r="Q36" s="194"/>
      <c r="R36" s="257"/>
      <c r="S36" s="195"/>
      <c r="T36" s="194"/>
      <c r="U36" s="257"/>
      <c r="V36" s="195"/>
      <c r="W36" s="194"/>
      <c r="X36" s="195"/>
      <c r="AF36" s="86"/>
      <c r="AG36" s="86"/>
      <c r="AI36" s="86"/>
      <c r="AJ36" s="86"/>
      <c r="AL36" s="86"/>
      <c r="AM36" s="86"/>
      <c r="AO36" s="86"/>
      <c r="AP36" s="86"/>
    </row>
    <row r="37" spans="1:42" ht="20.25" customHeight="1" x14ac:dyDescent="0.25">
      <c r="A37" s="144" t="s">
        <v>157</v>
      </c>
      <c r="B37" s="142" t="s">
        <v>231</v>
      </c>
      <c r="C37" s="133"/>
      <c r="D37" s="107" t="s">
        <v>106</v>
      </c>
      <c r="E37" s="107"/>
      <c r="F37" s="134"/>
      <c r="G37" s="311">
        <v>10</v>
      </c>
      <c r="H37" s="150">
        <f>G37*30</f>
        <v>300</v>
      </c>
      <c r="I37" s="255">
        <f>J37+K37+L37</f>
        <v>105</v>
      </c>
      <c r="J37" s="256">
        <v>30</v>
      </c>
      <c r="K37" s="256">
        <v>60</v>
      </c>
      <c r="L37" s="256">
        <v>15</v>
      </c>
      <c r="M37" s="120">
        <f>H37-I37</f>
        <v>195</v>
      </c>
      <c r="N37" s="118"/>
      <c r="O37" s="160"/>
      <c r="P37" s="117"/>
      <c r="Q37" s="116">
        <v>7</v>
      </c>
      <c r="R37" s="160"/>
      <c r="S37" s="117"/>
      <c r="T37" s="116"/>
      <c r="U37" s="160"/>
      <c r="V37" s="117"/>
      <c r="W37" s="118"/>
      <c r="X37" s="117"/>
      <c r="AF37" s="86"/>
      <c r="AG37" s="86"/>
      <c r="AI37" s="86"/>
      <c r="AJ37" s="86"/>
      <c r="AL37" s="86"/>
      <c r="AM37" s="86"/>
      <c r="AO37" s="86"/>
      <c r="AP37" s="86"/>
    </row>
    <row r="38" spans="1:42" x14ac:dyDescent="0.25">
      <c r="A38" s="144" t="s">
        <v>158</v>
      </c>
      <c r="B38" s="142" t="s">
        <v>232</v>
      </c>
      <c r="C38" s="133">
        <v>4</v>
      </c>
      <c r="D38" s="114"/>
      <c r="E38" s="109"/>
      <c r="F38" s="134"/>
      <c r="G38" s="311">
        <v>8</v>
      </c>
      <c r="H38" s="150">
        <f>G38*30</f>
        <v>240</v>
      </c>
      <c r="I38" s="255">
        <f>J38+K38+L38</f>
        <v>90</v>
      </c>
      <c r="J38" s="256">
        <v>36</v>
      </c>
      <c r="K38" s="256">
        <v>36</v>
      </c>
      <c r="L38" s="256">
        <v>18</v>
      </c>
      <c r="M38" s="120">
        <f>H38-I38</f>
        <v>150</v>
      </c>
      <c r="N38" s="118"/>
      <c r="O38" s="160"/>
      <c r="P38" s="117"/>
      <c r="Q38" s="116"/>
      <c r="R38" s="160">
        <v>5</v>
      </c>
      <c r="S38" s="117">
        <v>5</v>
      </c>
      <c r="T38" s="116"/>
      <c r="U38" s="160"/>
      <c r="V38" s="117"/>
      <c r="W38" s="118"/>
      <c r="X38" s="117"/>
      <c r="AF38" s="86"/>
      <c r="AG38" s="86"/>
      <c r="AI38" s="86"/>
      <c r="AJ38" s="86"/>
      <c r="AL38" s="86"/>
      <c r="AM38" s="86"/>
      <c r="AO38" s="86"/>
      <c r="AP38" s="86"/>
    </row>
    <row r="39" spans="1:42" x14ac:dyDescent="0.25">
      <c r="A39" s="305" t="s">
        <v>159</v>
      </c>
      <c r="B39" s="306" t="s">
        <v>44</v>
      </c>
      <c r="C39" s="250"/>
      <c r="D39" s="275"/>
      <c r="E39" s="278"/>
      <c r="F39" s="279"/>
      <c r="G39" s="273">
        <f>G40+G41+G42</f>
        <v>17.5</v>
      </c>
      <c r="H39" s="313">
        <f>H40+H41+H42</f>
        <v>525</v>
      </c>
      <c r="I39" s="308">
        <f>I40+I41+I42</f>
        <v>177</v>
      </c>
      <c r="J39" s="309">
        <f>J40+J41+J42</f>
        <v>63</v>
      </c>
      <c r="K39" s="309">
        <f t="shared" ref="K39:L39" si="27">K40+K41+K42</f>
        <v>96</v>
      </c>
      <c r="L39" s="309">
        <f t="shared" si="27"/>
        <v>18</v>
      </c>
      <c r="M39" s="310">
        <f>M40+M41+M42</f>
        <v>348</v>
      </c>
      <c r="N39" s="190"/>
      <c r="O39" s="257"/>
      <c r="P39" s="260"/>
      <c r="Q39" s="194"/>
      <c r="R39" s="257"/>
      <c r="S39" s="195"/>
      <c r="T39" s="194"/>
      <c r="U39" s="257"/>
      <c r="V39" s="195"/>
      <c r="W39" s="194"/>
      <c r="X39" s="195"/>
      <c r="AF39" s="86"/>
      <c r="AG39" s="86"/>
      <c r="AI39" s="86"/>
      <c r="AJ39" s="86"/>
      <c r="AL39" s="86"/>
      <c r="AM39" s="86"/>
      <c r="AO39" s="86"/>
      <c r="AP39" s="86"/>
    </row>
    <row r="40" spans="1:42" ht="17.25" customHeight="1" x14ac:dyDescent="0.25">
      <c r="A40" s="144" t="s">
        <v>160</v>
      </c>
      <c r="B40" s="142" t="s">
        <v>234</v>
      </c>
      <c r="C40" s="133"/>
      <c r="D40" s="107" t="s">
        <v>168</v>
      </c>
      <c r="E40" s="107"/>
      <c r="F40" s="134"/>
      <c r="G40" s="311">
        <v>6.5</v>
      </c>
      <c r="H40" s="150">
        <f>G40*30</f>
        <v>195</v>
      </c>
      <c r="I40" s="255">
        <f>J40+K40+L40</f>
        <v>72</v>
      </c>
      <c r="J40" s="256">
        <v>18</v>
      </c>
      <c r="K40" s="256">
        <v>36</v>
      </c>
      <c r="L40" s="256">
        <v>18</v>
      </c>
      <c r="M40" s="120">
        <f>H40-I40</f>
        <v>123</v>
      </c>
      <c r="N40" s="118"/>
      <c r="O40" s="160"/>
      <c r="P40" s="117"/>
      <c r="Q40" s="116"/>
      <c r="R40" s="160">
        <v>4</v>
      </c>
      <c r="S40" s="117">
        <v>4</v>
      </c>
      <c r="T40" s="116"/>
      <c r="U40" s="160"/>
      <c r="V40" s="117"/>
      <c r="W40" s="118"/>
      <c r="X40" s="117"/>
      <c r="AF40" s="86"/>
      <c r="AG40" s="86"/>
      <c r="AI40" s="86"/>
      <c r="AJ40" s="86"/>
      <c r="AL40" s="86"/>
      <c r="AM40" s="86"/>
      <c r="AO40" s="86"/>
      <c r="AP40" s="86"/>
    </row>
    <row r="41" spans="1:42" x14ac:dyDescent="0.25">
      <c r="A41" s="144" t="s">
        <v>161</v>
      </c>
      <c r="B41" s="142" t="s">
        <v>235</v>
      </c>
      <c r="C41" s="133">
        <v>5</v>
      </c>
      <c r="D41" s="114"/>
      <c r="E41" s="109"/>
      <c r="F41" s="134"/>
      <c r="G41" s="311">
        <v>10</v>
      </c>
      <c r="H41" s="150">
        <f>G41*30</f>
        <v>300</v>
      </c>
      <c r="I41" s="255">
        <f>J41+K41+L41</f>
        <v>105</v>
      </c>
      <c r="J41" s="256">
        <v>45</v>
      </c>
      <c r="K41" s="256">
        <v>60</v>
      </c>
      <c r="L41" s="256"/>
      <c r="M41" s="120">
        <f>H41-I41</f>
        <v>195</v>
      </c>
      <c r="N41" s="118"/>
      <c r="O41" s="160"/>
      <c r="P41" s="117"/>
      <c r="Q41" s="116"/>
      <c r="R41" s="160"/>
      <c r="S41" s="117"/>
      <c r="T41" s="116">
        <v>7</v>
      </c>
      <c r="U41" s="160"/>
      <c r="V41" s="117"/>
      <c r="W41" s="118"/>
      <c r="X41" s="117"/>
      <c r="AF41" s="86"/>
      <c r="AG41" s="86"/>
      <c r="AI41" s="86"/>
      <c r="AJ41" s="86"/>
      <c r="AL41" s="86"/>
      <c r="AM41" s="86"/>
      <c r="AO41" s="86"/>
      <c r="AP41" s="86"/>
    </row>
    <row r="42" spans="1:42" x14ac:dyDescent="0.25">
      <c r="A42" s="144" t="s">
        <v>233</v>
      </c>
      <c r="B42" s="142" t="s">
        <v>151</v>
      </c>
      <c r="C42" s="133"/>
      <c r="D42" s="114"/>
      <c r="E42" s="109"/>
      <c r="F42" s="134" t="s">
        <v>199</v>
      </c>
      <c r="G42" s="311">
        <v>1</v>
      </c>
      <c r="H42" s="150">
        <f>G42*30</f>
        <v>30</v>
      </c>
      <c r="I42" s="255">
        <f>J42+K42+L42</f>
        <v>0</v>
      </c>
      <c r="J42" s="256"/>
      <c r="K42" s="256"/>
      <c r="L42" s="256"/>
      <c r="M42" s="120">
        <f>H42-I42</f>
        <v>30</v>
      </c>
      <c r="N42" s="118"/>
      <c r="O42" s="160"/>
      <c r="P42" s="117"/>
      <c r="Q42" s="116"/>
      <c r="R42" s="160"/>
      <c r="S42" s="117"/>
      <c r="T42" s="314" t="s">
        <v>309</v>
      </c>
      <c r="U42" s="160"/>
      <c r="V42" s="117"/>
      <c r="W42" s="118"/>
      <c r="X42" s="117"/>
      <c r="AF42" s="86"/>
      <c r="AG42" s="86"/>
      <c r="AI42" s="86"/>
      <c r="AJ42" s="86"/>
      <c r="AL42" s="86"/>
      <c r="AM42" s="86"/>
      <c r="AO42" s="86"/>
      <c r="AP42" s="86"/>
    </row>
    <row r="43" spans="1:42" x14ac:dyDescent="0.25">
      <c r="A43" s="305" t="s">
        <v>162</v>
      </c>
      <c r="B43" s="306" t="s">
        <v>45</v>
      </c>
      <c r="C43" s="250"/>
      <c r="D43" s="275">
        <v>5</v>
      </c>
      <c r="E43" s="278"/>
      <c r="F43" s="279"/>
      <c r="G43" s="273">
        <v>5</v>
      </c>
      <c r="H43" s="274">
        <f t="shared" ref="H43:H48" si="28">G43*30</f>
        <v>150</v>
      </c>
      <c r="I43" s="250">
        <f>J43+K43+L43</f>
        <v>60</v>
      </c>
      <c r="J43" s="275">
        <v>30</v>
      </c>
      <c r="K43" s="275">
        <v>30</v>
      </c>
      <c r="L43" s="275"/>
      <c r="M43" s="276">
        <f t="shared" ref="M43:M48" si="29">H43-I43</f>
        <v>90</v>
      </c>
      <c r="N43" s="280"/>
      <c r="O43" s="281"/>
      <c r="P43" s="282"/>
      <c r="Q43" s="255"/>
      <c r="R43" s="281"/>
      <c r="S43" s="120"/>
      <c r="T43" s="255">
        <v>4</v>
      </c>
      <c r="U43" s="281"/>
      <c r="V43" s="120"/>
      <c r="W43" s="255"/>
      <c r="X43" s="120"/>
      <c r="AF43" s="86"/>
      <c r="AG43" s="86"/>
      <c r="AI43" s="86"/>
      <c r="AJ43" s="86"/>
      <c r="AL43" s="86"/>
      <c r="AM43" s="86"/>
      <c r="AO43" s="86"/>
      <c r="AP43" s="86"/>
    </row>
    <row r="44" spans="1:42" x14ac:dyDescent="0.25">
      <c r="A44" s="305" t="s">
        <v>163</v>
      </c>
      <c r="B44" s="306" t="s">
        <v>47</v>
      </c>
      <c r="C44" s="250"/>
      <c r="D44" s="275"/>
      <c r="E44" s="278"/>
      <c r="F44" s="279"/>
      <c r="G44" s="273">
        <f>G45+G46</f>
        <v>11</v>
      </c>
      <c r="H44" s="307">
        <f>H45+H46</f>
        <v>330</v>
      </c>
      <c r="I44" s="308">
        <f t="shared" ref="I44:M44" si="30">I45+I46</f>
        <v>108</v>
      </c>
      <c r="J44" s="309">
        <f t="shared" si="30"/>
        <v>36</v>
      </c>
      <c r="K44" s="309">
        <f t="shared" si="30"/>
        <v>72</v>
      </c>
      <c r="L44" s="309">
        <f t="shared" si="30"/>
        <v>0</v>
      </c>
      <c r="M44" s="310">
        <f t="shared" si="30"/>
        <v>222</v>
      </c>
      <c r="N44" s="190"/>
      <c r="O44" s="257"/>
      <c r="P44" s="260"/>
      <c r="Q44" s="194"/>
      <c r="R44" s="257"/>
      <c r="S44" s="195"/>
      <c r="T44" s="194"/>
      <c r="U44" s="257"/>
      <c r="V44" s="195"/>
      <c r="W44" s="194"/>
      <c r="X44" s="195"/>
      <c r="AF44" s="86"/>
      <c r="AG44" s="86"/>
      <c r="AI44" s="86"/>
      <c r="AJ44" s="86"/>
      <c r="AL44" s="86"/>
      <c r="AM44" s="86"/>
      <c r="AO44" s="86"/>
      <c r="AP44" s="86"/>
    </row>
    <row r="45" spans="1:42" ht="15" customHeight="1" x14ac:dyDescent="0.25">
      <c r="A45" s="144" t="s">
        <v>236</v>
      </c>
      <c r="B45" s="142" t="s">
        <v>47</v>
      </c>
      <c r="C45" s="133">
        <v>6</v>
      </c>
      <c r="D45" s="107"/>
      <c r="E45" s="107"/>
      <c r="F45" s="134"/>
      <c r="G45" s="311">
        <v>10</v>
      </c>
      <c r="H45" s="150">
        <f>G45*30</f>
        <v>300</v>
      </c>
      <c r="I45" s="255">
        <f>J45+K45+L45</f>
        <v>108</v>
      </c>
      <c r="J45" s="256">
        <v>36</v>
      </c>
      <c r="K45" s="256">
        <v>72</v>
      </c>
      <c r="L45" s="256"/>
      <c r="M45" s="120">
        <f>H45-I45</f>
        <v>192</v>
      </c>
      <c r="N45" s="118"/>
      <c r="O45" s="160"/>
      <c r="P45" s="117"/>
      <c r="Q45" s="116"/>
      <c r="R45" s="160"/>
      <c r="S45" s="117"/>
      <c r="T45" s="116"/>
      <c r="U45" s="160">
        <v>6</v>
      </c>
      <c r="V45" s="117">
        <v>6</v>
      </c>
      <c r="W45" s="118"/>
      <c r="X45" s="117"/>
      <c r="AF45" s="86"/>
      <c r="AG45" s="86"/>
      <c r="AI45" s="86"/>
      <c r="AJ45" s="86"/>
      <c r="AL45" s="86"/>
      <c r="AM45" s="86"/>
      <c r="AO45" s="86"/>
      <c r="AP45" s="86"/>
    </row>
    <row r="46" spans="1:42" x14ac:dyDescent="0.25">
      <c r="A46" s="144" t="s">
        <v>237</v>
      </c>
      <c r="B46" s="142" t="s">
        <v>48</v>
      </c>
      <c r="C46" s="133"/>
      <c r="D46" s="114"/>
      <c r="E46" s="109"/>
      <c r="F46" s="134" t="s">
        <v>200</v>
      </c>
      <c r="G46" s="311">
        <v>1</v>
      </c>
      <c r="H46" s="150">
        <f>G46*30</f>
        <v>30</v>
      </c>
      <c r="I46" s="255">
        <f>J46+K46+L46</f>
        <v>0</v>
      </c>
      <c r="J46" s="256"/>
      <c r="K46" s="256"/>
      <c r="L46" s="256"/>
      <c r="M46" s="120">
        <f>H46-I46</f>
        <v>30</v>
      </c>
      <c r="N46" s="118"/>
      <c r="O46" s="160"/>
      <c r="P46" s="117"/>
      <c r="Q46" s="116"/>
      <c r="R46" s="160"/>
      <c r="S46" s="312"/>
      <c r="T46" s="116"/>
      <c r="U46" s="315" t="s">
        <v>309</v>
      </c>
      <c r="V46" s="117"/>
      <c r="W46" s="118"/>
      <c r="X46" s="117"/>
      <c r="AF46" s="86"/>
      <c r="AG46" s="86"/>
      <c r="AI46" s="86"/>
      <c r="AJ46" s="86"/>
      <c r="AL46" s="86"/>
      <c r="AM46" s="86"/>
      <c r="AO46" s="86"/>
      <c r="AP46" s="86"/>
    </row>
    <row r="47" spans="1:42" x14ac:dyDescent="0.25">
      <c r="A47" s="305" t="s">
        <v>198</v>
      </c>
      <c r="B47" s="306" t="s">
        <v>171</v>
      </c>
      <c r="C47" s="250">
        <v>7</v>
      </c>
      <c r="D47" s="275"/>
      <c r="E47" s="278"/>
      <c r="F47" s="279"/>
      <c r="G47" s="273">
        <v>10</v>
      </c>
      <c r="H47" s="274">
        <f t="shared" si="28"/>
        <v>300</v>
      </c>
      <c r="I47" s="250">
        <f>J47+K47+L47</f>
        <v>120</v>
      </c>
      <c r="J47" s="275">
        <v>60</v>
      </c>
      <c r="K47" s="275">
        <v>60</v>
      </c>
      <c r="L47" s="275"/>
      <c r="M47" s="276">
        <f t="shared" si="29"/>
        <v>180</v>
      </c>
      <c r="N47" s="280"/>
      <c r="O47" s="281"/>
      <c r="P47" s="282"/>
      <c r="Q47" s="255"/>
      <c r="R47" s="281"/>
      <c r="S47" s="120"/>
      <c r="T47" s="255"/>
      <c r="U47" s="281"/>
      <c r="V47" s="120"/>
      <c r="W47" s="255">
        <v>8</v>
      </c>
      <c r="X47" s="120"/>
      <c r="AF47" s="86"/>
      <c r="AG47" s="86"/>
      <c r="AI47" s="86"/>
      <c r="AJ47" s="86"/>
      <c r="AL47" s="86"/>
      <c r="AM47" s="86"/>
      <c r="AO47" s="86"/>
      <c r="AP47" s="86"/>
    </row>
    <row r="48" spans="1:42" ht="35.25" customHeight="1" thickBot="1" x14ac:dyDescent="0.3">
      <c r="A48" s="316" t="s">
        <v>164</v>
      </c>
      <c r="B48" s="317" t="s">
        <v>42</v>
      </c>
      <c r="C48" s="291"/>
      <c r="D48" s="275">
        <v>3</v>
      </c>
      <c r="E48" s="275"/>
      <c r="F48" s="276"/>
      <c r="G48" s="292">
        <v>3</v>
      </c>
      <c r="H48" s="274">
        <f t="shared" si="28"/>
        <v>90</v>
      </c>
      <c r="I48" s="250">
        <f t="shared" ref="I48" si="31">J48+K48+L48</f>
        <v>30</v>
      </c>
      <c r="J48" s="275"/>
      <c r="K48" s="275">
        <v>30</v>
      </c>
      <c r="L48" s="275"/>
      <c r="M48" s="276">
        <f t="shared" si="29"/>
        <v>60</v>
      </c>
      <c r="N48" s="190"/>
      <c r="O48" s="257"/>
      <c r="P48" s="195"/>
      <c r="Q48" s="194">
        <v>2</v>
      </c>
      <c r="R48" s="257"/>
      <c r="S48" s="195"/>
      <c r="T48" s="194"/>
      <c r="U48" s="257"/>
      <c r="V48" s="195"/>
      <c r="W48" s="194"/>
      <c r="X48" s="195"/>
      <c r="AF48" s="86"/>
      <c r="AG48" s="86"/>
      <c r="AI48" s="86"/>
      <c r="AJ48" s="86"/>
      <c r="AL48" s="86"/>
      <c r="AM48" s="86"/>
      <c r="AO48" s="86"/>
      <c r="AP48" s="86"/>
    </row>
    <row r="49" spans="1:43" ht="16.5" thickBot="1" x14ac:dyDescent="0.3">
      <c r="A49" s="663" t="s">
        <v>201</v>
      </c>
      <c r="B49" s="664"/>
      <c r="C49" s="664"/>
      <c r="D49" s="664"/>
      <c r="E49" s="664"/>
      <c r="F49" s="665"/>
      <c r="G49" s="318">
        <f>G30+G33+G36+G39+G43+G44+G47+G48</f>
        <v>93.5</v>
      </c>
      <c r="H49" s="319">
        <f>H30+H33+H36+H39+H43+H44+H47+H48</f>
        <v>2805</v>
      </c>
      <c r="I49" s="319">
        <f t="shared" ref="I49:M49" si="32">I30+I33+I36+I39+I43+I44+I47+I48</f>
        <v>999</v>
      </c>
      <c r="J49" s="319">
        <f t="shared" si="32"/>
        <v>384</v>
      </c>
      <c r="K49" s="319">
        <f t="shared" si="32"/>
        <v>468</v>
      </c>
      <c r="L49" s="319">
        <f t="shared" si="32"/>
        <v>147</v>
      </c>
      <c r="M49" s="319">
        <f t="shared" si="32"/>
        <v>1806</v>
      </c>
      <c r="N49" s="319">
        <f>SUM(N30:N48)</f>
        <v>6</v>
      </c>
      <c r="O49" s="319">
        <f t="shared" ref="O49:AC49" si="33">SUM(O30:O48)</f>
        <v>8</v>
      </c>
      <c r="P49" s="319">
        <f t="shared" si="33"/>
        <v>8</v>
      </c>
      <c r="Q49" s="319">
        <f t="shared" si="33"/>
        <v>14</v>
      </c>
      <c r="R49" s="319">
        <f t="shared" si="33"/>
        <v>9</v>
      </c>
      <c r="S49" s="319">
        <f t="shared" si="33"/>
        <v>9</v>
      </c>
      <c r="T49" s="319">
        <f t="shared" si="33"/>
        <v>11</v>
      </c>
      <c r="U49" s="319">
        <f t="shared" si="33"/>
        <v>6</v>
      </c>
      <c r="V49" s="319">
        <f t="shared" si="33"/>
        <v>6</v>
      </c>
      <c r="W49" s="319">
        <f t="shared" si="33"/>
        <v>8</v>
      </c>
      <c r="X49" s="319">
        <f t="shared" si="33"/>
        <v>0</v>
      </c>
      <c r="Y49" s="320">
        <f t="shared" si="33"/>
        <v>0</v>
      </c>
      <c r="Z49" s="319">
        <f t="shared" si="33"/>
        <v>0</v>
      </c>
      <c r="AA49" s="319">
        <f t="shared" si="33"/>
        <v>0</v>
      </c>
      <c r="AB49" s="319">
        <f t="shared" si="33"/>
        <v>0</v>
      </c>
      <c r="AC49" s="319">
        <f t="shared" si="33"/>
        <v>0</v>
      </c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2"/>
    </row>
    <row r="50" spans="1:43" ht="16.5" thickBot="1" x14ac:dyDescent="0.3">
      <c r="A50" s="730" t="s">
        <v>202</v>
      </c>
      <c r="B50" s="731"/>
      <c r="C50" s="731"/>
      <c r="D50" s="731"/>
      <c r="E50" s="731"/>
      <c r="F50" s="731"/>
      <c r="G50" s="731"/>
      <c r="H50" s="731"/>
      <c r="I50" s="688"/>
      <c r="J50" s="688"/>
      <c r="K50" s="688"/>
      <c r="L50" s="688"/>
      <c r="M50" s="688"/>
      <c r="N50" s="731"/>
      <c r="O50" s="731"/>
      <c r="P50" s="731"/>
      <c r="Q50" s="731"/>
      <c r="R50" s="731"/>
      <c r="S50" s="731"/>
      <c r="T50" s="731"/>
      <c r="U50" s="731"/>
      <c r="V50" s="731"/>
      <c r="W50" s="731"/>
      <c r="X50" s="732"/>
    </row>
    <row r="51" spans="1:43" s="96" customFormat="1" x14ac:dyDescent="0.25">
      <c r="A51" s="237" t="s">
        <v>139</v>
      </c>
      <c r="B51" s="321" t="s">
        <v>203</v>
      </c>
      <c r="C51" s="46"/>
      <c r="D51" s="45">
        <v>2</v>
      </c>
      <c r="E51" s="45"/>
      <c r="F51" s="322"/>
      <c r="G51" s="233">
        <v>4.5</v>
      </c>
      <c r="H51" s="323">
        <f>G51*30</f>
        <v>135</v>
      </c>
      <c r="I51" s="139">
        <f>J51+K51+L51</f>
        <v>0</v>
      </c>
      <c r="J51" s="324"/>
      <c r="K51" s="324"/>
      <c r="L51" s="324"/>
      <c r="M51" s="130">
        <f t="shared" ref="M51:M54" si="34">H51-I51</f>
        <v>135</v>
      </c>
      <c r="N51" s="325"/>
      <c r="O51" s="326"/>
      <c r="P51" s="327"/>
      <c r="Q51" s="328"/>
      <c r="R51" s="329"/>
      <c r="S51" s="327"/>
      <c r="T51" s="328"/>
      <c r="U51" s="329"/>
      <c r="V51" s="327"/>
      <c r="W51" s="328"/>
      <c r="X51" s="327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</row>
    <row r="52" spans="1:43" s="96" customFormat="1" x14ac:dyDescent="0.25">
      <c r="A52" s="270" t="s">
        <v>140</v>
      </c>
      <c r="B52" s="330" t="s">
        <v>258</v>
      </c>
      <c r="C52" s="331"/>
      <c r="D52" s="332" t="s">
        <v>195</v>
      </c>
      <c r="E52" s="332"/>
      <c r="F52" s="333"/>
      <c r="G52" s="334">
        <v>4.5</v>
      </c>
      <c r="H52" s="335">
        <f>G52*30</f>
        <v>135</v>
      </c>
      <c r="I52" s="250">
        <f>J52+K52+L52</f>
        <v>0</v>
      </c>
      <c r="J52" s="275"/>
      <c r="K52" s="275"/>
      <c r="L52" s="275"/>
      <c r="M52" s="276">
        <f t="shared" si="34"/>
        <v>135</v>
      </c>
      <c r="N52" s="336"/>
      <c r="O52" s="337"/>
      <c r="P52" s="338"/>
      <c r="Q52" s="339"/>
      <c r="R52" s="337"/>
      <c r="S52" s="338"/>
      <c r="T52" s="339"/>
      <c r="U52" s="337"/>
      <c r="V52" s="338"/>
      <c r="W52" s="339"/>
      <c r="X52" s="338"/>
      <c r="AD52" s="97"/>
      <c r="AE52" s="89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</row>
    <row r="53" spans="1:43" s="96" customFormat="1" x14ac:dyDescent="0.25">
      <c r="A53" s="270" t="s">
        <v>204</v>
      </c>
      <c r="B53" s="340" t="s">
        <v>259</v>
      </c>
      <c r="C53" s="35"/>
      <c r="D53" s="36" t="s">
        <v>200</v>
      </c>
      <c r="E53" s="36"/>
      <c r="F53" s="341"/>
      <c r="G53" s="342">
        <v>4.5</v>
      </c>
      <c r="H53" s="335">
        <f>G53*30</f>
        <v>135</v>
      </c>
      <c r="I53" s="250">
        <f>J53+K53+L53</f>
        <v>0</v>
      </c>
      <c r="J53" s="275"/>
      <c r="K53" s="275"/>
      <c r="L53" s="275"/>
      <c r="M53" s="276">
        <f t="shared" si="34"/>
        <v>135</v>
      </c>
      <c r="N53" s="336"/>
      <c r="O53" s="337"/>
      <c r="P53" s="338"/>
      <c r="Q53" s="339"/>
      <c r="R53" s="337"/>
      <c r="S53" s="338"/>
      <c r="T53" s="339"/>
      <c r="U53" s="337"/>
      <c r="V53" s="338"/>
      <c r="W53" s="339"/>
      <c r="X53" s="338"/>
      <c r="AD53" s="97"/>
      <c r="AE53" s="89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</row>
    <row r="54" spans="1:43" s="96" customFormat="1" ht="16.5" thickBot="1" x14ac:dyDescent="0.3">
      <c r="A54" s="289" t="s">
        <v>205</v>
      </c>
      <c r="B54" s="343" t="s">
        <v>238</v>
      </c>
      <c r="C54" s="344"/>
      <c r="D54" s="345" t="s">
        <v>206</v>
      </c>
      <c r="E54" s="345"/>
      <c r="F54" s="346"/>
      <c r="G54" s="347">
        <v>4.5</v>
      </c>
      <c r="H54" s="348">
        <f>G54*30</f>
        <v>135</v>
      </c>
      <c r="I54" s="299">
        <f>J54+K54+L54</f>
        <v>0</v>
      </c>
      <c r="J54" s="295"/>
      <c r="K54" s="295"/>
      <c r="L54" s="295"/>
      <c r="M54" s="296">
        <f t="shared" si="34"/>
        <v>135</v>
      </c>
      <c r="N54" s="349"/>
      <c r="O54" s="350"/>
      <c r="P54" s="351"/>
      <c r="Q54" s="352"/>
      <c r="R54" s="350"/>
      <c r="S54" s="351"/>
      <c r="T54" s="352"/>
      <c r="U54" s="350"/>
      <c r="V54" s="351"/>
      <c r="W54" s="352"/>
      <c r="X54" s="351"/>
      <c r="AD54" s="97"/>
      <c r="AE54" s="89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</row>
    <row r="55" spans="1:43" s="96" customFormat="1" ht="16.5" thickBot="1" x14ac:dyDescent="0.3">
      <c r="A55" s="687" t="s">
        <v>207</v>
      </c>
      <c r="B55" s="688"/>
      <c r="C55" s="688"/>
      <c r="D55" s="688"/>
      <c r="E55" s="688"/>
      <c r="F55" s="689"/>
      <c r="G55" s="353">
        <f>SUM(G51:G54)</f>
        <v>18</v>
      </c>
      <c r="H55" s="354">
        <f>SUM(H51:H54)</f>
        <v>540</v>
      </c>
      <c r="I55" s="354">
        <f t="shared" ref="I55:M55" si="35">SUM(I51:I54)</f>
        <v>0</v>
      </c>
      <c r="J55" s="354">
        <f t="shared" si="35"/>
        <v>0</v>
      </c>
      <c r="K55" s="354">
        <f t="shared" si="35"/>
        <v>0</v>
      </c>
      <c r="L55" s="354">
        <f t="shared" si="35"/>
        <v>0</v>
      </c>
      <c r="M55" s="354">
        <f t="shared" si="35"/>
        <v>540</v>
      </c>
      <c r="N55" s="354">
        <f t="shared" ref="N55:X55" si="36">SUM(N51:N54)</f>
        <v>0</v>
      </c>
      <c r="O55" s="354">
        <f t="shared" si="36"/>
        <v>0</v>
      </c>
      <c r="P55" s="354">
        <f t="shared" si="36"/>
        <v>0</v>
      </c>
      <c r="Q55" s="354">
        <f t="shared" si="36"/>
        <v>0</v>
      </c>
      <c r="R55" s="354">
        <f t="shared" si="36"/>
        <v>0</v>
      </c>
      <c r="S55" s="354">
        <f t="shared" si="36"/>
        <v>0</v>
      </c>
      <c r="T55" s="354">
        <f t="shared" si="36"/>
        <v>0</v>
      </c>
      <c r="U55" s="354">
        <f t="shared" si="36"/>
        <v>0</v>
      </c>
      <c r="V55" s="354">
        <f t="shared" si="36"/>
        <v>0</v>
      </c>
      <c r="W55" s="354">
        <f t="shared" si="36"/>
        <v>0</v>
      </c>
      <c r="X55" s="354">
        <f t="shared" si="36"/>
        <v>0</v>
      </c>
      <c r="AD55" s="97"/>
      <c r="AE55" s="89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</row>
    <row r="56" spans="1:43" x14ac:dyDescent="0.25">
      <c r="A56" s="687" t="s">
        <v>300</v>
      </c>
      <c r="B56" s="688"/>
      <c r="C56" s="688"/>
      <c r="D56" s="688"/>
      <c r="E56" s="688"/>
      <c r="F56" s="688"/>
      <c r="G56" s="688"/>
      <c r="H56" s="688"/>
      <c r="I56" s="688"/>
      <c r="J56" s="688"/>
      <c r="K56" s="688"/>
      <c r="L56" s="688"/>
      <c r="M56" s="688"/>
      <c r="N56" s="688"/>
      <c r="O56" s="688"/>
      <c r="P56" s="688"/>
      <c r="Q56" s="688"/>
      <c r="R56" s="688"/>
      <c r="S56" s="688"/>
      <c r="T56" s="688"/>
      <c r="U56" s="688"/>
      <c r="V56" s="688"/>
      <c r="W56" s="688"/>
      <c r="X56" s="689"/>
      <c r="AE56" s="92"/>
    </row>
    <row r="57" spans="1:43" s="96" customFormat="1" ht="33" customHeight="1" thickBot="1" x14ac:dyDescent="0.3">
      <c r="A57" s="355" t="s">
        <v>208</v>
      </c>
      <c r="B57" s="356" t="s">
        <v>301</v>
      </c>
      <c r="C57" s="357">
        <v>8</v>
      </c>
      <c r="D57" s="358"/>
      <c r="E57" s="358"/>
      <c r="F57" s="359"/>
      <c r="G57" s="360">
        <v>1.5</v>
      </c>
      <c r="H57" s="361">
        <f>G57*30</f>
        <v>45</v>
      </c>
      <c r="I57" s="362">
        <f>J57+K57+L57</f>
        <v>0</v>
      </c>
      <c r="J57" s="363"/>
      <c r="K57" s="363"/>
      <c r="L57" s="363"/>
      <c r="M57" s="364">
        <f>H57-I57</f>
        <v>45</v>
      </c>
      <c r="N57" s="365"/>
      <c r="O57" s="366"/>
      <c r="P57" s="367"/>
      <c r="Q57" s="368"/>
      <c r="R57" s="366"/>
      <c r="S57" s="367"/>
      <c r="T57" s="368"/>
      <c r="U57" s="366"/>
      <c r="V57" s="367"/>
      <c r="W57" s="368"/>
      <c r="X57" s="369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</row>
    <row r="58" spans="1:43" s="96" customFormat="1" ht="16.5" thickBot="1" x14ac:dyDescent="0.3">
      <c r="A58" s="734" t="s">
        <v>209</v>
      </c>
      <c r="B58" s="735"/>
      <c r="C58" s="735"/>
      <c r="D58" s="735"/>
      <c r="E58" s="735"/>
      <c r="F58" s="736"/>
      <c r="G58" s="370">
        <f>SUM(G57:G57)</f>
        <v>1.5</v>
      </c>
      <c r="H58" s="371">
        <f t="shared" ref="H58:M58" si="37">SUM(H57:H57)</f>
        <v>45</v>
      </c>
      <c r="I58" s="371">
        <f t="shared" si="37"/>
        <v>0</v>
      </c>
      <c r="J58" s="371">
        <f t="shared" si="37"/>
        <v>0</v>
      </c>
      <c r="K58" s="371">
        <f t="shared" si="37"/>
        <v>0</v>
      </c>
      <c r="L58" s="371">
        <f t="shared" si="37"/>
        <v>0</v>
      </c>
      <c r="M58" s="371">
        <f t="shared" si="37"/>
        <v>45</v>
      </c>
      <c r="N58" s="371">
        <f t="shared" ref="N58" si="38">SUM(N57:N57)</f>
        <v>0</v>
      </c>
      <c r="O58" s="371">
        <f t="shared" ref="O58" si="39">SUM(O57:O57)</f>
        <v>0</v>
      </c>
      <c r="P58" s="371">
        <f t="shared" ref="P58" si="40">SUM(P57:P57)</f>
        <v>0</v>
      </c>
      <c r="Q58" s="371">
        <f t="shared" ref="Q58" si="41">SUM(Q57:Q57)</f>
        <v>0</v>
      </c>
      <c r="R58" s="371">
        <f t="shared" ref="R58" si="42">SUM(R57:R57)</f>
        <v>0</v>
      </c>
      <c r="S58" s="371">
        <f t="shared" ref="S58" si="43">SUM(S57:S57)</f>
        <v>0</v>
      </c>
      <c r="T58" s="371">
        <f t="shared" ref="T58" si="44">SUM(T57:T57)</f>
        <v>0</v>
      </c>
      <c r="U58" s="371">
        <f t="shared" ref="U58" si="45">SUM(U57:U57)</f>
        <v>0</v>
      </c>
      <c r="V58" s="371">
        <f t="shared" ref="V58" si="46">SUM(V57:V57)</f>
        <v>0</v>
      </c>
      <c r="W58" s="371">
        <f t="shared" ref="W58" si="47">SUM(W57:W57)</f>
        <v>0</v>
      </c>
      <c r="X58" s="372">
        <f t="shared" ref="X58" si="48">SUM(X57:X57)</f>
        <v>0</v>
      </c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</row>
    <row r="59" spans="1:43" ht="16.5" thickBot="1" x14ac:dyDescent="0.3">
      <c r="A59" s="737" t="s">
        <v>210</v>
      </c>
      <c r="B59" s="738"/>
      <c r="C59" s="738"/>
      <c r="D59" s="738"/>
      <c r="E59" s="738"/>
      <c r="F59" s="738"/>
      <c r="G59" s="373">
        <f>G58+G55+G49+G28</f>
        <v>170.5</v>
      </c>
      <c r="H59" s="374">
        <f>H58+H55+H49+H28</f>
        <v>5115</v>
      </c>
      <c r="I59" s="374">
        <f t="shared" ref="I59:M59" si="49">I58+I55+I49+I28</f>
        <v>1674</v>
      </c>
      <c r="J59" s="374">
        <f t="shared" si="49"/>
        <v>624</v>
      </c>
      <c r="K59" s="374">
        <f t="shared" si="49"/>
        <v>561</v>
      </c>
      <c r="L59" s="374">
        <f t="shared" si="49"/>
        <v>489</v>
      </c>
      <c r="M59" s="374">
        <f t="shared" si="49"/>
        <v>3441</v>
      </c>
      <c r="N59" s="374">
        <f t="shared" ref="N59:X59" si="50">N49+N28+N55+N58</f>
        <v>23</v>
      </c>
      <c r="O59" s="374">
        <f t="shared" si="50"/>
        <v>16</v>
      </c>
      <c r="P59" s="374">
        <f t="shared" si="50"/>
        <v>16</v>
      </c>
      <c r="Q59" s="374">
        <f t="shared" si="50"/>
        <v>22</v>
      </c>
      <c r="R59" s="374">
        <f t="shared" si="50"/>
        <v>16</v>
      </c>
      <c r="S59" s="374">
        <f t="shared" si="50"/>
        <v>16</v>
      </c>
      <c r="T59" s="374">
        <f t="shared" si="50"/>
        <v>13</v>
      </c>
      <c r="U59" s="374">
        <f t="shared" si="50"/>
        <v>6</v>
      </c>
      <c r="V59" s="374">
        <f t="shared" si="50"/>
        <v>6</v>
      </c>
      <c r="W59" s="374">
        <f t="shared" si="50"/>
        <v>8</v>
      </c>
      <c r="X59" s="374">
        <f t="shared" si="50"/>
        <v>0</v>
      </c>
      <c r="Y59" s="96">
        <f>30*G59</f>
        <v>5115</v>
      </c>
    </row>
    <row r="60" spans="1:43" ht="21" customHeight="1" x14ac:dyDescent="0.25">
      <c r="A60" s="739" t="s">
        <v>128</v>
      </c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1"/>
    </row>
    <row r="61" spans="1:43" ht="18" customHeight="1" thickBot="1" x14ac:dyDescent="0.3">
      <c r="A61" s="681" t="s">
        <v>149</v>
      </c>
      <c r="B61" s="682"/>
      <c r="C61" s="682"/>
      <c r="D61" s="682"/>
      <c r="E61" s="682"/>
      <c r="F61" s="682"/>
      <c r="G61" s="682"/>
      <c r="H61" s="682"/>
      <c r="I61" s="682"/>
      <c r="J61" s="682"/>
      <c r="K61" s="682"/>
      <c r="L61" s="682"/>
      <c r="M61" s="682"/>
      <c r="N61" s="682"/>
      <c r="O61" s="682"/>
      <c r="P61" s="682"/>
      <c r="Q61" s="682"/>
      <c r="R61" s="682"/>
      <c r="S61" s="682"/>
      <c r="T61" s="682"/>
      <c r="U61" s="682"/>
      <c r="V61" s="682"/>
      <c r="W61" s="682"/>
      <c r="X61" s="683"/>
    </row>
    <row r="62" spans="1:43" x14ac:dyDescent="0.25">
      <c r="A62" s="690" t="s">
        <v>104</v>
      </c>
      <c r="B62" s="375" t="s">
        <v>239</v>
      </c>
      <c r="C62" s="376"/>
      <c r="D62" s="122">
        <v>5</v>
      </c>
      <c r="E62" s="122"/>
      <c r="F62" s="377"/>
      <c r="G62" s="378">
        <v>4</v>
      </c>
      <c r="H62" s="379">
        <f>G62*30</f>
        <v>120</v>
      </c>
      <c r="I62" s="380">
        <f>J62+K62+L62</f>
        <v>45</v>
      </c>
      <c r="J62" s="381">
        <v>30</v>
      </c>
      <c r="K62" s="381">
        <v>15</v>
      </c>
      <c r="L62" s="381"/>
      <c r="M62" s="382">
        <f>H62-I62</f>
        <v>75</v>
      </c>
      <c r="N62" s="182"/>
      <c r="O62" s="180"/>
      <c r="P62" s="383"/>
      <c r="Q62" s="181"/>
      <c r="R62" s="180"/>
      <c r="S62" s="184"/>
      <c r="T62" s="182">
        <v>3</v>
      </c>
      <c r="U62" s="384"/>
      <c r="V62" s="377"/>
      <c r="W62" s="151"/>
      <c r="X62" s="385"/>
      <c r="AD62" s="97"/>
      <c r="AF62" s="86"/>
      <c r="AG62" s="86"/>
      <c r="AI62" s="86"/>
      <c r="AJ62" s="86"/>
      <c r="AL62" s="86"/>
      <c r="AM62" s="86"/>
      <c r="AO62" s="86"/>
      <c r="AP62" s="86"/>
    </row>
    <row r="63" spans="1:43" x14ac:dyDescent="0.25">
      <c r="A63" s="686"/>
      <c r="B63" s="386" t="s">
        <v>240</v>
      </c>
      <c r="C63" s="103"/>
      <c r="D63" s="387">
        <v>5</v>
      </c>
      <c r="E63" s="387"/>
      <c r="F63" s="388"/>
      <c r="G63" s="389">
        <v>4</v>
      </c>
      <c r="H63" s="390">
        <f>G63*30</f>
        <v>120</v>
      </c>
      <c r="I63" s="391">
        <f>J63+K63+L63</f>
        <v>45</v>
      </c>
      <c r="J63" s="392">
        <v>30</v>
      </c>
      <c r="K63" s="392">
        <v>15</v>
      </c>
      <c r="L63" s="392"/>
      <c r="M63" s="393">
        <f>H63-I63</f>
        <v>75</v>
      </c>
      <c r="N63" s="394"/>
      <c r="O63" s="395"/>
      <c r="P63" s="396"/>
      <c r="Q63" s="397"/>
      <c r="R63" s="395"/>
      <c r="S63" s="398"/>
      <c r="T63" s="394">
        <v>3</v>
      </c>
      <c r="U63" s="161"/>
      <c r="V63" s="388"/>
      <c r="W63" s="105"/>
      <c r="X63" s="104"/>
      <c r="AD63" s="97"/>
      <c r="AF63" s="86"/>
      <c r="AG63" s="86"/>
      <c r="AI63" s="86"/>
      <c r="AJ63" s="86"/>
      <c r="AL63" s="86"/>
      <c r="AM63" s="86"/>
      <c r="AO63" s="86"/>
      <c r="AP63" s="86"/>
    </row>
    <row r="64" spans="1:43" x14ac:dyDescent="0.25">
      <c r="A64" s="691"/>
      <c r="B64" s="386" t="s">
        <v>302</v>
      </c>
      <c r="C64" s="103"/>
      <c r="D64" s="387"/>
      <c r="E64" s="387"/>
      <c r="F64" s="388"/>
      <c r="G64" s="112">
        <v>4</v>
      </c>
      <c r="H64" s="399">
        <f>G64*30</f>
        <v>120</v>
      </c>
      <c r="I64" s="152"/>
      <c r="J64" s="145"/>
      <c r="K64" s="145"/>
      <c r="L64" s="145"/>
      <c r="M64" s="146"/>
      <c r="N64" s="121"/>
      <c r="O64" s="101"/>
      <c r="P64" s="400"/>
      <c r="Q64" s="123"/>
      <c r="R64" s="101"/>
      <c r="S64" s="110"/>
      <c r="T64" s="123"/>
      <c r="U64" s="161"/>
      <c r="V64" s="388"/>
      <c r="W64" s="105"/>
      <c r="X64" s="104"/>
      <c r="AD64" s="97"/>
      <c r="AF64" s="86"/>
      <c r="AG64" s="86"/>
      <c r="AI64" s="86"/>
      <c r="AJ64" s="86"/>
      <c r="AL64" s="86"/>
      <c r="AM64" s="86"/>
      <c r="AO64" s="86"/>
      <c r="AP64" s="86"/>
    </row>
    <row r="65" spans="1:43" x14ac:dyDescent="0.25">
      <c r="A65" s="685" t="s">
        <v>105</v>
      </c>
      <c r="B65" s="386" t="s">
        <v>273</v>
      </c>
      <c r="C65" s="103">
        <v>5</v>
      </c>
      <c r="D65" s="387"/>
      <c r="E65" s="387"/>
      <c r="F65" s="388"/>
      <c r="G65" s="102">
        <v>4</v>
      </c>
      <c r="H65" s="401">
        <f t="shared" ref="H65" si="51">G65*30</f>
        <v>120</v>
      </c>
      <c r="I65" s="402">
        <f t="shared" ref="I65" si="52">J65+K65+L65</f>
        <v>45</v>
      </c>
      <c r="J65" s="403">
        <v>30</v>
      </c>
      <c r="K65" s="403"/>
      <c r="L65" s="403">
        <v>15</v>
      </c>
      <c r="M65" s="404">
        <f t="shared" ref="M65" si="53">H65-I65</f>
        <v>75</v>
      </c>
      <c r="N65" s="103"/>
      <c r="O65" s="161"/>
      <c r="P65" s="388"/>
      <c r="Q65" s="105"/>
      <c r="R65" s="161"/>
      <c r="S65" s="104"/>
      <c r="T65" s="103">
        <v>3</v>
      </c>
      <c r="U65" s="161"/>
      <c r="V65" s="388"/>
      <c r="W65" s="105"/>
      <c r="X65" s="104"/>
      <c r="AD65" s="97"/>
      <c r="AF65" s="86"/>
      <c r="AG65" s="86"/>
      <c r="AI65" s="86"/>
      <c r="AJ65" s="86"/>
      <c r="AL65" s="86"/>
      <c r="AM65" s="86"/>
      <c r="AO65" s="86"/>
      <c r="AP65" s="86"/>
    </row>
    <row r="66" spans="1:43" x14ac:dyDescent="0.25">
      <c r="A66" s="686"/>
      <c r="B66" s="249" t="s">
        <v>272</v>
      </c>
      <c r="C66" s="103">
        <v>5</v>
      </c>
      <c r="D66" s="387"/>
      <c r="E66" s="387"/>
      <c r="F66" s="388"/>
      <c r="G66" s="102">
        <v>4</v>
      </c>
      <c r="H66" s="401">
        <f t="shared" ref="H66:H67" si="54">G66*30</f>
        <v>120</v>
      </c>
      <c r="I66" s="402">
        <f t="shared" ref="I66" si="55">J66+K66+L66</f>
        <v>45</v>
      </c>
      <c r="J66" s="403">
        <v>30</v>
      </c>
      <c r="K66" s="403"/>
      <c r="L66" s="403">
        <v>15</v>
      </c>
      <c r="M66" s="404">
        <f t="shared" ref="M66" si="56">H66-I66</f>
        <v>75</v>
      </c>
      <c r="N66" s="103"/>
      <c r="O66" s="161"/>
      <c r="P66" s="388"/>
      <c r="Q66" s="105"/>
      <c r="R66" s="161"/>
      <c r="S66" s="104"/>
      <c r="T66" s="103">
        <v>3</v>
      </c>
      <c r="U66" s="161"/>
      <c r="V66" s="388"/>
      <c r="W66" s="105"/>
      <c r="X66" s="104"/>
      <c r="AF66" s="86"/>
      <c r="AG66" s="86"/>
      <c r="AI66" s="86"/>
      <c r="AJ66" s="86"/>
      <c r="AL66" s="86"/>
      <c r="AM66" s="86"/>
      <c r="AO66" s="86"/>
      <c r="AP66" s="86"/>
    </row>
    <row r="67" spans="1:43" x14ac:dyDescent="0.25">
      <c r="A67" s="405"/>
      <c r="B67" s="386" t="s">
        <v>302</v>
      </c>
      <c r="C67" s="103"/>
      <c r="D67" s="387"/>
      <c r="E67" s="387"/>
      <c r="F67" s="388"/>
      <c r="G67" s="102">
        <v>4</v>
      </c>
      <c r="H67" s="401">
        <f t="shared" si="54"/>
        <v>120</v>
      </c>
      <c r="I67" s="402"/>
      <c r="J67" s="403"/>
      <c r="K67" s="403"/>
      <c r="L67" s="403"/>
      <c r="M67" s="404"/>
      <c r="N67" s="103"/>
      <c r="O67" s="161"/>
      <c r="P67" s="388"/>
      <c r="Q67" s="105"/>
      <c r="R67" s="161"/>
      <c r="S67" s="104"/>
      <c r="T67" s="103"/>
      <c r="U67" s="161"/>
      <c r="V67" s="388"/>
      <c r="W67" s="105"/>
      <c r="X67" s="104"/>
      <c r="AF67" s="86"/>
      <c r="AG67" s="86"/>
      <c r="AI67" s="86"/>
      <c r="AJ67" s="86"/>
      <c r="AL67" s="86"/>
      <c r="AM67" s="86"/>
      <c r="AO67" s="86"/>
      <c r="AP67" s="86"/>
    </row>
    <row r="68" spans="1:43" x14ac:dyDescent="0.25">
      <c r="A68" s="685" t="s">
        <v>276</v>
      </c>
      <c r="B68" s="249" t="s">
        <v>274</v>
      </c>
      <c r="C68" s="103">
        <v>7</v>
      </c>
      <c r="D68" s="387"/>
      <c r="E68" s="387"/>
      <c r="F68" s="388"/>
      <c r="G68" s="102">
        <v>6</v>
      </c>
      <c r="H68" s="401">
        <f>G68*30</f>
        <v>180</v>
      </c>
      <c r="I68" s="402">
        <f>J68+K68+L68</f>
        <v>75</v>
      </c>
      <c r="J68" s="403">
        <v>45</v>
      </c>
      <c r="K68" s="403"/>
      <c r="L68" s="403">
        <v>30</v>
      </c>
      <c r="M68" s="404">
        <f>H68-I68</f>
        <v>105</v>
      </c>
      <c r="N68" s="103"/>
      <c r="O68" s="161"/>
      <c r="P68" s="388"/>
      <c r="Q68" s="105"/>
      <c r="R68" s="161"/>
      <c r="S68" s="104"/>
      <c r="T68" s="103"/>
      <c r="U68" s="161"/>
      <c r="V68" s="388"/>
      <c r="W68" s="105">
        <v>5</v>
      </c>
      <c r="X68" s="104"/>
      <c r="AF68" s="86"/>
      <c r="AG68" s="86"/>
      <c r="AI68" s="86"/>
      <c r="AJ68" s="86"/>
      <c r="AL68" s="86"/>
      <c r="AM68" s="86"/>
      <c r="AO68" s="86"/>
      <c r="AP68" s="86"/>
    </row>
    <row r="69" spans="1:43" x14ac:dyDescent="0.25">
      <c r="A69" s="686"/>
      <c r="B69" s="249" t="s">
        <v>275</v>
      </c>
      <c r="C69" s="103">
        <v>7</v>
      </c>
      <c r="D69" s="387"/>
      <c r="E69" s="387"/>
      <c r="F69" s="388"/>
      <c r="G69" s="102">
        <v>6</v>
      </c>
      <c r="H69" s="401">
        <f>G69*30</f>
        <v>180</v>
      </c>
      <c r="I69" s="402">
        <f>J69+K69+L69</f>
        <v>75</v>
      </c>
      <c r="J69" s="403">
        <v>45</v>
      </c>
      <c r="K69" s="403"/>
      <c r="L69" s="403">
        <v>30</v>
      </c>
      <c r="M69" s="404">
        <f>H69-I69</f>
        <v>105</v>
      </c>
      <c r="N69" s="103"/>
      <c r="O69" s="161"/>
      <c r="P69" s="388"/>
      <c r="Q69" s="105"/>
      <c r="R69" s="161"/>
      <c r="S69" s="104"/>
      <c r="T69" s="103"/>
      <c r="U69" s="161"/>
      <c r="V69" s="388"/>
      <c r="W69" s="105">
        <v>5</v>
      </c>
      <c r="X69" s="406"/>
      <c r="AF69" s="86"/>
      <c r="AG69" s="86"/>
      <c r="AI69" s="86"/>
    </row>
    <row r="70" spans="1:43" ht="16.5" thickBot="1" x14ac:dyDescent="0.3">
      <c r="A70" s="733"/>
      <c r="B70" s="407" t="s">
        <v>302</v>
      </c>
      <c r="C70" s="394"/>
      <c r="D70" s="408"/>
      <c r="E70" s="408"/>
      <c r="F70" s="396"/>
      <c r="G70" s="389">
        <v>6</v>
      </c>
      <c r="H70" s="390">
        <f>G70*30</f>
        <v>180</v>
      </c>
      <c r="I70" s="391"/>
      <c r="J70" s="392"/>
      <c r="K70" s="392"/>
      <c r="L70" s="392"/>
      <c r="M70" s="393"/>
      <c r="N70" s="394"/>
      <c r="O70" s="408"/>
      <c r="P70" s="396"/>
      <c r="Q70" s="397"/>
      <c r="R70" s="408"/>
      <c r="S70" s="398"/>
      <c r="T70" s="394"/>
      <c r="U70" s="408"/>
      <c r="V70" s="396"/>
      <c r="W70" s="99"/>
      <c r="X70" s="100"/>
      <c r="AF70" s="86"/>
      <c r="AG70" s="86"/>
      <c r="AI70" s="86"/>
    </row>
    <row r="71" spans="1:43" ht="16.5" thickBot="1" x14ac:dyDescent="0.3">
      <c r="A71" s="663" t="s">
        <v>150</v>
      </c>
      <c r="B71" s="664"/>
      <c r="C71" s="664"/>
      <c r="D71" s="664"/>
      <c r="E71" s="664"/>
      <c r="F71" s="664"/>
      <c r="G71" s="318">
        <f>G62+G65+G68</f>
        <v>14</v>
      </c>
      <c r="H71" s="409">
        <f t="shared" ref="H71:AC71" si="57">H62+H65+H68</f>
        <v>420</v>
      </c>
      <c r="I71" s="319">
        <f t="shared" si="57"/>
        <v>165</v>
      </c>
      <c r="J71" s="319">
        <f t="shared" si="57"/>
        <v>105</v>
      </c>
      <c r="K71" s="319">
        <f t="shared" si="57"/>
        <v>15</v>
      </c>
      <c r="L71" s="319">
        <f t="shared" si="57"/>
        <v>45</v>
      </c>
      <c r="M71" s="319">
        <f t="shared" si="57"/>
        <v>255</v>
      </c>
      <c r="N71" s="320">
        <f t="shared" si="57"/>
        <v>0</v>
      </c>
      <c r="O71" s="319">
        <f t="shared" si="57"/>
        <v>0</v>
      </c>
      <c r="P71" s="410">
        <f t="shared" si="57"/>
        <v>0</v>
      </c>
      <c r="Q71" s="319">
        <f t="shared" si="57"/>
        <v>0</v>
      </c>
      <c r="R71" s="319">
        <f t="shared" si="57"/>
        <v>0</v>
      </c>
      <c r="S71" s="319">
        <f t="shared" si="57"/>
        <v>0</v>
      </c>
      <c r="T71" s="320">
        <f t="shared" si="57"/>
        <v>6</v>
      </c>
      <c r="U71" s="319">
        <f t="shared" si="57"/>
        <v>0</v>
      </c>
      <c r="V71" s="319">
        <f t="shared" si="57"/>
        <v>0</v>
      </c>
      <c r="W71" s="319">
        <f t="shared" si="57"/>
        <v>5</v>
      </c>
      <c r="X71" s="319">
        <f t="shared" si="57"/>
        <v>0</v>
      </c>
      <c r="Y71" s="318">
        <f t="shared" si="57"/>
        <v>0</v>
      </c>
      <c r="Z71" s="318">
        <f t="shared" si="57"/>
        <v>0</v>
      </c>
      <c r="AA71" s="318">
        <f t="shared" si="57"/>
        <v>0</v>
      </c>
      <c r="AB71" s="318">
        <f t="shared" si="57"/>
        <v>0</v>
      </c>
      <c r="AC71" s="318">
        <f t="shared" si="57"/>
        <v>0</v>
      </c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4"/>
    </row>
    <row r="72" spans="1:43" ht="16.5" thickBot="1" x14ac:dyDescent="0.3">
      <c r="A72" s="681" t="s">
        <v>211</v>
      </c>
      <c r="B72" s="682"/>
      <c r="C72" s="682"/>
      <c r="D72" s="682"/>
      <c r="E72" s="682"/>
      <c r="F72" s="682"/>
      <c r="G72" s="682"/>
      <c r="H72" s="682"/>
      <c r="I72" s="667"/>
      <c r="J72" s="667"/>
      <c r="K72" s="667"/>
      <c r="L72" s="667"/>
      <c r="M72" s="667"/>
      <c r="N72" s="682"/>
      <c r="O72" s="682"/>
      <c r="P72" s="682"/>
      <c r="Q72" s="682"/>
      <c r="R72" s="682"/>
      <c r="S72" s="682"/>
      <c r="T72" s="682"/>
      <c r="U72" s="682"/>
      <c r="V72" s="682"/>
      <c r="W72" s="682"/>
      <c r="X72" s="683"/>
    </row>
    <row r="73" spans="1:43" x14ac:dyDescent="0.25">
      <c r="A73" s="684" t="s">
        <v>129</v>
      </c>
      <c r="B73" s="111" t="s">
        <v>241</v>
      </c>
      <c r="C73" s="101"/>
      <c r="D73" s="101">
        <v>5</v>
      </c>
      <c r="E73" s="101"/>
      <c r="F73" s="101"/>
      <c r="G73" s="102">
        <v>3</v>
      </c>
      <c r="H73" s="147">
        <f t="shared" ref="H73" si="58">G73*30</f>
        <v>90</v>
      </c>
      <c r="I73" s="181">
        <f t="shared" ref="I73" si="59">J73+L73+K73</f>
        <v>30</v>
      </c>
      <c r="J73" s="183">
        <v>15</v>
      </c>
      <c r="K73" s="183">
        <v>15</v>
      </c>
      <c r="L73" s="183"/>
      <c r="M73" s="95">
        <f t="shared" ref="M73" si="60">H73-I73</f>
        <v>60</v>
      </c>
      <c r="N73" s="103"/>
      <c r="O73" s="161"/>
      <c r="P73" s="104"/>
      <c r="Q73" s="105"/>
      <c r="R73" s="161"/>
      <c r="S73" s="104"/>
      <c r="T73" s="105">
        <v>2</v>
      </c>
      <c r="U73" s="161"/>
      <c r="V73" s="104"/>
      <c r="W73" s="105"/>
      <c r="X73" s="104"/>
      <c r="AD73" s="97"/>
      <c r="AE73" s="92"/>
      <c r="AF73" s="86"/>
      <c r="AG73" s="86"/>
      <c r="AI73" s="86"/>
      <c r="AJ73" s="86"/>
      <c r="AL73" s="86"/>
      <c r="AM73" s="86"/>
      <c r="AO73" s="86"/>
      <c r="AP73" s="86"/>
    </row>
    <row r="74" spans="1:43" x14ac:dyDescent="0.25">
      <c r="A74" s="680"/>
      <c r="B74" s="111" t="s">
        <v>242</v>
      </c>
      <c r="C74" s="101"/>
      <c r="D74" s="101">
        <v>5</v>
      </c>
      <c r="E74" s="101"/>
      <c r="F74" s="101"/>
      <c r="G74" s="102">
        <v>3</v>
      </c>
      <c r="H74" s="147">
        <f t="shared" ref="H74" si="61">G74*30</f>
        <v>90</v>
      </c>
      <c r="I74" s="123">
        <f t="shared" ref="I74" si="62">J74+L74+K74</f>
        <v>30</v>
      </c>
      <c r="J74" s="101">
        <v>15</v>
      </c>
      <c r="K74" s="101">
        <v>15</v>
      </c>
      <c r="L74" s="101"/>
      <c r="M74" s="115">
        <f t="shared" ref="M74" si="63">H74-I74</f>
        <v>60</v>
      </c>
      <c r="N74" s="103"/>
      <c r="O74" s="161"/>
      <c r="P74" s="104"/>
      <c r="Q74" s="105"/>
      <c r="R74" s="161"/>
      <c r="S74" s="104"/>
      <c r="T74" s="105">
        <v>2</v>
      </c>
      <c r="U74" s="161"/>
      <c r="V74" s="104"/>
      <c r="W74" s="123"/>
      <c r="X74" s="110"/>
      <c r="AD74" s="97"/>
      <c r="AE74" s="92"/>
      <c r="AF74" s="86"/>
      <c r="AG74" s="86"/>
      <c r="AI74" s="86"/>
      <c r="AJ74" s="86"/>
      <c r="AL74" s="86"/>
      <c r="AM74" s="86"/>
      <c r="AO74" s="86"/>
      <c r="AP74" s="86"/>
    </row>
    <row r="75" spans="1:43" x14ac:dyDescent="0.25">
      <c r="A75" s="679" t="s">
        <v>130</v>
      </c>
      <c r="B75" s="51" t="s">
        <v>243</v>
      </c>
      <c r="C75" s="106"/>
      <c r="D75" s="107" t="s">
        <v>169</v>
      </c>
      <c r="E75" s="108"/>
      <c r="F75" s="109"/>
      <c r="G75" s="112">
        <v>5</v>
      </c>
      <c r="H75" s="148">
        <f t="shared" ref="H75:H83" si="64">G75*30</f>
        <v>150</v>
      </c>
      <c r="I75" s="153">
        <f t="shared" ref="I75:I82" si="65">J75+L75+K75</f>
        <v>54</v>
      </c>
      <c r="J75" s="113">
        <v>18</v>
      </c>
      <c r="K75" s="114">
        <v>36</v>
      </c>
      <c r="L75" s="114"/>
      <c r="M75" s="115">
        <f t="shared" ref="M75:M83" si="66">H75-I75</f>
        <v>96</v>
      </c>
      <c r="N75" s="118"/>
      <c r="O75" s="160"/>
      <c r="P75" s="117"/>
      <c r="Q75" s="116"/>
      <c r="R75" s="160"/>
      <c r="S75" s="117"/>
      <c r="T75" s="116"/>
      <c r="U75" s="160">
        <v>3</v>
      </c>
      <c r="V75" s="117">
        <v>3</v>
      </c>
      <c r="W75" s="116"/>
      <c r="X75" s="110"/>
      <c r="AD75" s="97"/>
      <c r="AE75" s="92"/>
      <c r="AF75" s="86"/>
      <c r="AG75" s="86"/>
      <c r="AI75" s="86"/>
      <c r="AJ75" s="86"/>
      <c r="AL75" s="86"/>
      <c r="AM75" s="86"/>
      <c r="AO75" s="86"/>
      <c r="AP75" s="86"/>
    </row>
    <row r="76" spans="1:43" ht="31.5" x14ac:dyDescent="0.25">
      <c r="A76" s="680"/>
      <c r="B76" s="111" t="s">
        <v>244</v>
      </c>
      <c r="C76" s="106"/>
      <c r="D76" s="107" t="s">
        <v>169</v>
      </c>
      <c r="E76" s="108"/>
      <c r="F76" s="109"/>
      <c r="G76" s="112">
        <v>5</v>
      </c>
      <c r="H76" s="148">
        <f t="shared" ref="H76" si="67">G76*30</f>
        <v>150</v>
      </c>
      <c r="I76" s="153">
        <f t="shared" si="65"/>
        <v>54</v>
      </c>
      <c r="J76" s="113">
        <v>18</v>
      </c>
      <c r="K76" s="114">
        <v>36</v>
      </c>
      <c r="L76" s="114"/>
      <c r="M76" s="115">
        <f t="shared" ref="M76" si="68">H76-I76</f>
        <v>96</v>
      </c>
      <c r="N76" s="118"/>
      <c r="O76" s="160"/>
      <c r="P76" s="117"/>
      <c r="Q76" s="116"/>
      <c r="R76" s="160"/>
      <c r="S76" s="117"/>
      <c r="T76" s="116"/>
      <c r="U76" s="160">
        <v>3</v>
      </c>
      <c r="V76" s="117">
        <v>3</v>
      </c>
      <c r="W76" s="116"/>
      <c r="X76" s="110"/>
      <c r="AD76" s="97"/>
      <c r="AE76" s="92"/>
      <c r="AF76" s="86"/>
      <c r="AG76" s="86"/>
      <c r="AI76" s="86"/>
      <c r="AJ76" s="86"/>
      <c r="AL76" s="86"/>
      <c r="AM76" s="86"/>
      <c r="AO76" s="86"/>
      <c r="AP76" s="86"/>
    </row>
    <row r="77" spans="1:43" x14ac:dyDescent="0.25">
      <c r="A77" s="679" t="s">
        <v>131</v>
      </c>
      <c r="B77" s="111" t="s">
        <v>245</v>
      </c>
      <c r="C77" s="106"/>
      <c r="D77" s="107" t="s">
        <v>169</v>
      </c>
      <c r="E77" s="108"/>
      <c r="F77" s="109"/>
      <c r="G77" s="112">
        <v>3</v>
      </c>
      <c r="H77" s="148">
        <f t="shared" ref="H77" si="69">G77*30</f>
        <v>90</v>
      </c>
      <c r="I77" s="153">
        <f t="shared" si="65"/>
        <v>36</v>
      </c>
      <c r="J77" s="113">
        <v>18</v>
      </c>
      <c r="K77" s="114">
        <v>18</v>
      </c>
      <c r="L77" s="114"/>
      <c r="M77" s="115">
        <f t="shared" ref="M77" si="70">H77-I77</f>
        <v>54</v>
      </c>
      <c r="N77" s="118"/>
      <c r="O77" s="160"/>
      <c r="P77" s="117"/>
      <c r="Q77" s="116"/>
      <c r="R77" s="160"/>
      <c r="S77" s="117"/>
      <c r="T77" s="116"/>
      <c r="U77" s="160">
        <v>2</v>
      </c>
      <c r="V77" s="117">
        <v>2</v>
      </c>
      <c r="W77" s="116"/>
      <c r="X77" s="110"/>
      <c r="AE77" s="92"/>
      <c r="AF77" s="86"/>
      <c r="AG77" s="86"/>
      <c r="AI77" s="86"/>
      <c r="AJ77" s="86"/>
      <c r="AL77" s="86"/>
      <c r="AM77" s="86"/>
      <c r="AO77" s="86"/>
      <c r="AP77" s="86"/>
    </row>
    <row r="78" spans="1:43" x14ac:dyDescent="0.25">
      <c r="A78" s="680"/>
      <c r="B78" s="111" t="s">
        <v>170</v>
      </c>
      <c r="C78" s="106"/>
      <c r="D78" s="107" t="s">
        <v>169</v>
      </c>
      <c r="E78" s="108"/>
      <c r="F78" s="109"/>
      <c r="G78" s="112">
        <v>3</v>
      </c>
      <c r="H78" s="148">
        <f t="shared" ref="H78" si="71">G78*30</f>
        <v>90</v>
      </c>
      <c r="I78" s="153">
        <f t="shared" si="65"/>
        <v>36</v>
      </c>
      <c r="J78" s="113">
        <v>18</v>
      </c>
      <c r="K78" s="114">
        <v>18</v>
      </c>
      <c r="L78" s="114"/>
      <c r="M78" s="115">
        <f t="shared" ref="M78" si="72">H78-I78</f>
        <v>54</v>
      </c>
      <c r="N78" s="118"/>
      <c r="O78" s="160"/>
      <c r="P78" s="117"/>
      <c r="Q78" s="116"/>
      <c r="R78" s="160"/>
      <c r="S78" s="117"/>
      <c r="T78" s="116"/>
      <c r="U78" s="160">
        <v>2</v>
      </c>
      <c r="V78" s="117">
        <v>2</v>
      </c>
      <c r="W78" s="116"/>
      <c r="X78" s="110"/>
      <c r="AF78" s="86"/>
      <c r="AG78" s="86"/>
      <c r="AI78" s="86"/>
      <c r="AJ78" s="86"/>
      <c r="AL78" s="86"/>
      <c r="AM78" s="86"/>
      <c r="AO78" s="86"/>
      <c r="AP78" s="86"/>
    </row>
    <row r="79" spans="1:43" x14ac:dyDescent="0.25">
      <c r="A79" s="679" t="s">
        <v>132</v>
      </c>
      <c r="B79" s="111" t="s">
        <v>264</v>
      </c>
      <c r="C79" s="106">
        <v>6</v>
      </c>
      <c r="D79" s="107"/>
      <c r="E79" s="108"/>
      <c r="F79" s="109"/>
      <c r="G79" s="112">
        <v>6.5</v>
      </c>
      <c r="H79" s="148">
        <f t="shared" si="64"/>
        <v>195</v>
      </c>
      <c r="I79" s="153">
        <f t="shared" si="65"/>
        <v>72</v>
      </c>
      <c r="J79" s="113">
        <v>36</v>
      </c>
      <c r="K79" s="114">
        <v>36</v>
      </c>
      <c r="L79" s="114"/>
      <c r="M79" s="115">
        <f t="shared" si="66"/>
        <v>123</v>
      </c>
      <c r="N79" s="118"/>
      <c r="O79" s="160"/>
      <c r="P79" s="119"/>
      <c r="Q79" s="116"/>
      <c r="R79" s="160"/>
      <c r="S79" s="117"/>
      <c r="T79" s="118"/>
      <c r="U79" s="160">
        <v>4</v>
      </c>
      <c r="V79" s="117">
        <v>4</v>
      </c>
      <c r="W79" s="116"/>
      <c r="X79" s="110"/>
      <c r="AF79" s="86"/>
      <c r="AG79" s="86"/>
      <c r="AI79" s="86"/>
      <c r="AJ79" s="86"/>
      <c r="AL79" s="86"/>
      <c r="AM79" s="86"/>
      <c r="AO79" s="86"/>
      <c r="AP79" s="86"/>
    </row>
    <row r="80" spans="1:43" ht="35.25" customHeight="1" x14ac:dyDescent="0.25">
      <c r="A80" s="680"/>
      <c r="B80" s="111" t="s">
        <v>266</v>
      </c>
      <c r="C80" s="106">
        <v>6</v>
      </c>
      <c r="D80" s="107"/>
      <c r="E80" s="108"/>
      <c r="F80" s="109"/>
      <c r="G80" s="112">
        <v>6.5</v>
      </c>
      <c r="H80" s="148">
        <f t="shared" ref="H80" si="73">G80*30</f>
        <v>195</v>
      </c>
      <c r="I80" s="153">
        <f t="shared" si="65"/>
        <v>72</v>
      </c>
      <c r="J80" s="113">
        <v>36</v>
      </c>
      <c r="K80" s="114">
        <v>36</v>
      </c>
      <c r="L80" s="114"/>
      <c r="M80" s="115">
        <f t="shared" ref="M80" si="74">H80-I80</f>
        <v>123</v>
      </c>
      <c r="N80" s="118"/>
      <c r="O80" s="160"/>
      <c r="P80" s="119"/>
      <c r="Q80" s="116"/>
      <c r="R80" s="160"/>
      <c r="S80" s="117"/>
      <c r="T80" s="118"/>
      <c r="U80" s="160">
        <v>4</v>
      </c>
      <c r="V80" s="117">
        <v>4</v>
      </c>
      <c r="W80" s="116"/>
      <c r="X80" s="110"/>
      <c r="AF80" s="86"/>
      <c r="AG80" s="86"/>
      <c r="AI80" s="86"/>
      <c r="AJ80" s="86"/>
      <c r="AL80" s="86"/>
      <c r="AM80" s="86"/>
      <c r="AO80" s="86"/>
      <c r="AP80" s="86"/>
    </row>
    <row r="81" spans="1:43" ht="31.5" x14ac:dyDescent="0.25">
      <c r="A81" s="679" t="s">
        <v>133</v>
      </c>
      <c r="B81" s="111" t="s">
        <v>246</v>
      </c>
      <c r="C81" s="106">
        <v>7</v>
      </c>
      <c r="D81" s="107"/>
      <c r="E81" s="108"/>
      <c r="F81" s="108"/>
      <c r="G81" s="112">
        <v>9</v>
      </c>
      <c r="H81" s="149">
        <f t="shared" si="64"/>
        <v>270</v>
      </c>
      <c r="I81" s="153">
        <f t="shared" si="65"/>
        <v>105</v>
      </c>
      <c r="J81" s="113">
        <v>60</v>
      </c>
      <c r="K81" s="114">
        <v>45</v>
      </c>
      <c r="L81" s="114"/>
      <c r="M81" s="115">
        <f t="shared" si="66"/>
        <v>165</v>
      </c>
      <c r="N81" s="118"/>
      <c r="O81" s="160"/>
      <c r="P81" s="119"/>
      <c r="Q81" s="116"/>
      <c r="R81" s="160"/>
      <c r="S81" s="117"/>
      <c r="T81" s="118"/>
      <c r="U81" s="160"/>
      <c r="V81" s="117"/>
      <c r="W81" s="116">
        <v>7</v>
      </c>
      <c r="X81" s="110"/>
      <c r="AF81" s="86"/>
      <c r="AG81" s="86"/>
      <c r="AI81" s="86"/>
      <c r="AJ81" s="86"/>
      <c r="AL81" s="86"/>
      <c r="AM81" s="86"/>
      <c r="AO81" s="86"/>
      <c r="AP81" s="86"/>
    </row>
    <row r="82" spans="1:43" ht="31.5" x14ac:dyDescent="0.25">
      <c r="A82" s="680"/>
      <c r="B82" s="111" t="s">
        <v>247</v>
      </c>
      <c r="C82" s="106">
        <v>7</v>
      </c>
      <c r="D82" s="107"/>
      <c r="E82" s="108"/>
      <c r="F82" s="108"/>
      <c r="G82" s="112">
        <v>9</v>
      </c>
      <c r="H82" s="149">
        <f t="shared" ref="H82" si="75">G82*30</f>
        <v>270</v>
      </c>
      <c r="I82" s="153">
        <f t="shared" si="65"/>
        <v>105</v>
      </c>
      <c r="J82" s="113">
        <v>60</v>
      </c>
      <c r="K82" s="114">
        <v>45</v>
      </c>
      <c r="L82" s="114"/>
      <c r="M82" s="115">
        <f t="shared" ref="M82" si="76">H82-I82</f>
        <v>165</v>
      </c>
      <c r="N82" s="118"/>
      <c r="O82" s="160"/>
      <c r="P82" s="119"/>
      <c r="Q82" s="116"/>
      <c r="R82" s="160"/>
      <c r="S82" s="117"/>
      <c r="T82" s="118"/>
      <c r="U82" s="160"/>
      <c r="V82" s="117"/>
      <c r="W82" s="116">
        <v>7</v>
      </c>
      <c r="X82" s="110"/>
      <c r="AF82" s="86"/>
      <c r="AG82" s="86"/>
      <c r="AI82" s="86"/>
      <c r="AJ82" s="86"/>
      <c r="AL82" s="86"/>
      <c r="AM82" s="86"/>
      <c r="AO82" s="86"/>
      <c r="AP82" s="86"/>
    </row>
    <row r="83" spans="1:43" x14ac:dyDescent="0.25">
      <c r="A83" s="679" t="s">
        <v>134</v>
      </c>
      <c r="B83" s="411" t="s">
        <v>277</v>
      </c>
      <c r="C83" s="106"/>
      <c r="D83" s="107" t="s">
        <v>138</v>
      </c>
      <c r="E83" s="108"/>
      <c r="F83" s="109"/>
      <c r="G83" s="112">
        <v>5</v>
      </c>
      <c r="H83" s="149">
        <f t="shared" si="64"/>
        <v>150</v>
      </c>
      <c r="I83" s="153">
        <f>J83+L83</f>
        <v>60</v>
      </c>
      <c r="J83" s="113">
        <v>30</v>
      </c>
      <c r="K83" s="114"/>
      <c r="L83" s="114">
        <v>30</v>
      </c>
      <c r="M83" s="115">
        <f t="shared" si="66"/>
        <v>90</v>
      </c>
      <c r="N83" s="118"/>
      <c r="O83" s="160"/>
      <c r="P83" s="119"/>
      <c r="Q83" s="116"/>
      <c r="R83" s="160"/>
      <c r="S83" s="117"/>
      <c r="T83" s="118"/>
      <c r="U83" s="160"/>
      <c r="V83" s="117"/>
      <c r="W83" s="116">
        <v>4</v>
      </c>
      <c r="X83" s="117"/>
      <c r="AF83" s="86"/>
      <c r="AG83" s="86"/>
      <c r="AI83" s="86"/>
      <c r="AJ83" s="86"/>
      <c r="AL83" s="86"/>
      <c r="AM83" s="86"/>
      <c r="AO83" s="86"/>
      <c r="AP83" s="86"/>
    </row>
    <row r="84" spans="1:43" x14ac:dyDescent="0.25">
      <c r="A84" s="680"/>
      <c r="B84" s="412" t="s">
        <v>278</v>
      </c>
      <c r="C84" s="106"/>
      <c r="D84" s="107" t="s">
        <v>138</v>
      </c>
      <c r="E84" s="108"/>
      <c r="F84" s="109"/>
      <c r="G84" s="112">
        <v>5</v>
      </c>
      <c r="H84" s="149">
        <f t="shared" ref="H84" si="77">G84*30</f>
        <v>150</v>
      </c>
      <c r="I84" s="153">
        <f>J84+L84</f>
        <v>60</v>
      </c>
      <c r="J84" s="113">
        <v>30</v>
      </c>
      <c r="K84" s="114"/>
      <c r="L84" s="114">
        <v>30</v>
      </c>
      <c r="M84" s="115">
        <f t="shared" ref="M84" si="78">H84-I84</f>
        <v>90</v>
      </c>
      <c r="N84" s="118"/>
      <c r="O84" s="160"/>
      <c r="P84" s="119"/>
      <c r="Q84" s="116"/>
      <c r="R84" s="160"/>
      <c r="S84" s="117"/>
      <c r="T84" s="118"/>
      <c r="U84" s="160"/>
      <c r="V84" s="117"/>
      <c r="W84" s="116">
        <v>4</v>
      </c>
      <c r="X84" s="117"/>
      <c r="AF84" s="86"/>
      <c r="AG84" s="86"/>
      <c r="AI84" s="86"/>
      <c r="AJ84" s="86"/>
      <c r="AL84" s="86"/>
      <c r="AM84" s="86"/>
      <c r="AO84" s="86"/>
      <c r="AP84" s="86"/>
    </row>
    <row r="85" spans="1:43" x14ac:dyDescent="0.25">
      <c r="A85" s="679" t="s">
        <v>135</v>
      </c>
      <c r="B85" s="111" t="s">
        <v>254</v>
      </c>
      <c r="C85" s="106"/>
      <c r="D85" s="114">
        <v>8</v>
      </c>
      <c r="E85" s="109"/>
      <c r="F85" s="108"/>
      <c r="G85" s="112">
        <v>6</v>
      </c>
      <c r="H85" s="148">
        <f t="shared" ref="H85" si="79">G85*30</f>
        <v>180</v>
      </c>
      <c r="I85" s="153">
        <f t="shared" ref="I85:I90" si="80">J85+L85+K85</f>
        <v>68</v>
      </c>
      <c r="J85" s="113">
        <v>34</v>
      </c>
      <c r="K85" s="114">
        <v>34</v>
      </c>
      <c r="L85" s="114"/>
      <c r="M85" s="115">
        <f t="shared" ref="M85" si="81">H85-I85</f>
        <v>112</v>
      </c>
      <c r="N85" s="118"/>
      <c r="O85" s="160"/>
      <c r="P85" s="119"/>
      <c r="Q85" s="116"/>
      <c r="R85" s="160"/>
      <c r="S85" s="117"/>
      <c r="T85" s="118"/>
      <c r="U85" s="160"/>
      <c r="V85" s="117"/>
      <c r="W85" s="116"/>
      <c r="X85" s="117">
        <v>4</v>
      </c>
      <c r="AF85" s="86"/>
      <c r="AG85" s="86"/>
      <c r="AI85" s="86"/>
      <c r="AJ85" s="86"/>
      <c r="AL85" s="86"/>
      <c r="AM85" s="86"/>
      <c r="AO85" s="86"/>
      <c r="AP85" s="86"/>
    </row>
    <row r="86" spans="1:43" x14ac:dyDescent="0.25">
      <c r="A86" s="680"/>
      <c r="B86" s="111" t="s">
        <v>248</v>
      </c>
      <c r="C86" s="106"/>
      <c r="D86" s="114">
        <v>8</v>
      </c>
      <c r="E86" s="109"/>
      <c r="F86" s="108"/>
      <c r="G86" s="112">
        <v>6</v>
      </c>
      <c r="H86" s="148">
        <f t="shared" ref="H86" si="82">G86*30</f>
        <v>180</v>
      </c>
      <c r="I86" s="153">
        <f t="shared" si="80"/>
        <v>68</v>
      </c>
      <c r="J86" s="113">
        <v>34</v>
      </c>
      <c r="K86" s="114">
        <v>34</v>
      </c>
      <c r="L86" s="114"/>
      <c r="M86" s="115">
        <f t="shared" ref="M86" si="83">H86-I86</f>
        <v>112</v>
      </c>
      <c r="N86" s="118"/>
      <c r="O86" s="160"/>
      <c r="P86" s="119"/>
      <c r="Q86" s="116"/>
      <c r="R86" s="160"/>
      <c r="S86" s="117"/>
      <c r="T86" s="118"/>
      <c r="U86" s="160"/>
      <c r="V86" s="117"/>
      <c r="W86" s="116"/>
      <c r="X86" s="117">
        <v>4</v>
      </c>
      <c r="AF86" s="86"/>
      <c r="AG86" s="86"/>
      <c r="AI86" s="86"/>
      <c r="AJ86" s="86"/>
      <c r="AL86" s="86"/>
      <c r="AM86" s="86"/>
      <c r="AO86" s="86"/>
      <c r="AP86" s="86"/>
    </row>
    <row r="87" spans="1:43" ht="31.5" x14ac:dyDescent="0.25">
      <c r="A87" s="679" t="s">
        <v>136</v>
      </c>
      <c r="B87" s="111" t="s">
        <v>263</v>
      </c>
      <c r="C87" s="106">
        <v>8</v>
      </c>
      <c r="D87" s="114"/>
      <c r="E87" s="109"/>
      <c r="F87" s="108"/>
      <c r="G87" s="112">
        <v>6</v>
      </c>
      <c r="H87" s="148">
        <f t="shared" ref="H87" si="84">G87*30</f>
        <v>180</v>
      </c>
      <c r="I87" s="153">
        <f t="shared" si="80"/>
        <v>68</v>
      </c>
      <c r="J87" s="113">
        <v>34</v>
      </c>
      <c r="K87" s="114">
        <v>34</v>
      </c>
      <c r="L87" s="114"/>
      <c r="M87" s="115">
        <f t="shared" ref="M87" si="85">H87-I87</f>
        <v>112</v>
      </c>
      <c r="N87" s="118"/>
      <c r="O87" s="160"/>
      <c r="P87" s="119"/>
      <c r="Q87" s="116"/>
      <c r="R87" s="160"/>
      <c r="S87" s="117"/>
      <c r="T87" s="118"/>
      <c r="U87" s="160"/>
      <c r="V87" s="117"/>
      <c r="W87" s="116"/>
      <c r="X87" s="117">
        <v>4</v>
      </c>
      <c r="AF87" s="86"/>
      <c r="AG87" s="86"/>
      <c r="AI87" s="86"/>
      <c r="AJ87" s="86"/>
      <c r="AL87" s="86"/>
      <c r="AM87" s="86"/>
      <c r="AO87" s="86"/>
      <c r="AP87" s="86"/>
    </row>
    <row r="88" spans="1:43" ht="31.5" x14ac:dyDescent="0.25">
      <c r="A88" s="680"/>
      <c r="B88" s="111" t="s">
        <v>255</v>
      </c>
      <c r="C88" s="106">
        <v>8</v>
      </c>
      <c r="D88" s="114"/>
      <c r="E88" s="109"/>
      <c r="F88" s="108"/>
      <c r="G88" s="112">
        <v>6</v>
      </c>
      <c r="H88" s="148">
        <f t="shared" ref="H88" si="86">G88*30</f>
        <v>180</v>
      </c>
      <c r="I88" s="153">
        <f t="shared" si="80"/>
        <v>68</v>
      </c>
      <c r="J88" s="113">
        <v>34</v>
      </c>
      <c r="K88" s="114">
        <v>34</v>
      </c>
      <c r="L88" s="114"/>
      <c r="M88" s="115">
        <f t="shared" ref="M88" si="87">H88-I88</f>
        <v>112</v>
      </c>
      <c r="N88" s="118"/>
      <c r="O88" s="160"/>
      <c r="P88" s="119"/>
      <c r="Q88" s="116"/>
      <c r="R88" s="160"/>
      <c r="S88" s="117"/>
      <c r="T88" s="118"/>
      <c r="U88" s="160"/>
      <c r="V88" s="117"/>
      <c r="W88" s="116"/>
      <c r="X88" s="117">
        <v>4</v>
      </c>
      <c r="AF88" s="86"/>
      <c r="AG88" s="86"/>
      <c r="AI88" s="86"/>
      <c r="AJ88" s="86"/>
      <c r="AL88" s="86"/>
      <c r="AM88" s="86"/>
      <c r="AO88" s="86"/>
      <c r="AP88" s="86"/>
    </row>
    <row r="89" spans="1:43" ht="28.5" customHeight="1" x14ac:dyDescent="0.25">
      <c r="A89" s="679" t="s">
        <v>137</v>
      </c>
      <c r="B89" s="111" t="s">
        <v>249</v>
      </c>
      <c r="C89" s="106"/>
      <c r="D89" s="114">
        <v>8</v>
      </c>
      <c r="E89" s="109"/>
      <c r="F89" s="108"/>
      <c r="G89" s="112">
        <v>3</v>
      </c>
      <c r="H89" s="148">
        <f t="shared" ref="H89" si="88">G89*30</f>
        <v>90</v>
      </c>
      <c r="I89" s="153">
        <f t="shared" si="80"/>
        <v>34</v>
      </c>
      <c r="J89" s="113">
        <v>17</v>
      </c>
      <c r="K89" s="114">
        <v>17</v>
      </c>
      <c r="L89" s="114"/>
      <c r="M89" s="115">
        <f t="shared" ref="M89" si="89">H89-I89</f>
        <v>56</v>
      </c>
      <c r="N89" s="118"/>
      <c r="O89" s="160"/>
      <c r="P89" s="119"/>
      <c r="Q89" s="116"/>
      <c r="R89" s="160"/>
      <c r="S89" s="117"/>
      <c r="T89" s="118"/>
      <c r="U89" s="160"/>
      <c r="V89" s="117"/>
      <c r="W89" s="116"/>
      <c r="X89" s="117">
        <v>2</v>
      </c>
      <c r="AF89" s="86"/>
      <c r="AG89" s="86"/>
      <c r="AI89" s="86"/>
      <c r="AJ89" s="86"/>
      <c r="AL89" s="86"/>
      <c r="AM89" s="86"/>
      <c r="AO89" s="86"/>
      <c r="AP89" s="86"/>
    </row>
    <row r="90" spans="1:43" x14ac:dyDescent="0.25">
      <c r="A90" s="680"/>
      <c r="B90" s="111" t="s">
        <v>250</v>
      </c>
      <c r="C90" s="106"/>
      <c r="D90" s="114">
        <v>8</v>
      </c>
      <c r="E90" s="109"/>
      <c r="F90" s="108"/>
      <c r="G90" s="112">
        <v>3</v>
      </c>
      <c r="H90" s="148">
        <f t="shared" ref="H90" si="90">G90*30</f>
        <v>90</v>
      </c>
      <c r="I90" s="153">
        <f t="shared" si="80"/>
        <v>34</v>
      </c>
      <c r="J90" s="113">
        <v>17</v>
      </c>
      <c r="K90" s="114">
        <v>17</v>
      </c>
      <c r="L90" s="114"/>
      <c r="M90" s="115">
        <f t="shared" ref="M90" si="91">H90-I90</f>
        <v>56</v>
      </c>
      <c r="N90" s="118"/>
      <c r="O90" s="160"/>
      <c r="P90" s="119"/>
      <c r="Q90" s="116"/>
      <c r="R90" s="160"/>
      <c r="S90" s="117"/>
      <c r="T90" s="118"/>
      <c r="U90" s="160"/>
      <c r="V90" s="117"/>
      <c r="W90" s="116"/>
      <c r="X90" s="117">
        <v>2</v>
      </c>
      <c r="AF90" s="86"/>
      <c r="AG90" s="86"/>
      <c r="AI90" s="86"/>
      <c r="AJ90" s="86"/>
      <c r="AL90" s="86"/>
      <c r="AM90" s="86"/>
      <c r="AO90" s="86"/>
      <c r="AP90" s="86"/>
    </row>
    <row r="91" spans="1:43" x14ac:dyDescent="0.25">
      <c r="A91" s="679" t="s">
        <v>172</v>
      </c>
      <c r="B91" s="411" t="s">
        <v>257</v>
      </c>
      <c r="C91" s="106">
        <v>8</v>
      </c>
      <c r="D91" s="114"/>
      <c r="E91" s="109"/>
      <c r="F91" s="108"/>
      <c r="G91" s="112">
        <v>9</v>
      </c>
      <c r="H91" s="149">
        <f t="shared" ref="H91" si="92">G91*30</f>
        <v>270</v>
      </c>
      <c r="I91" s="153">
        <f>J91+L91+K91</f>
        <v>102</v>
      </c>
      <c r="J91" s="113">
        <v>34</v>
      </c>
      <c r="K91" s="114">
        <v>68</v>
      </c>
      <c r="L91" s="114"/>
      <c r="M91" s="115">
        <f t="shared" ref="M91" si="93">H91-I91</f>
        <v>168</v>
      </c>
      <c r="N91" s="118"/>
      <c r="O91" s="160"/>
      <c r="P91" s="119"/>
      <c r="Q91" s="116"/>
      <c r="R91" s="160"/>
      <c r="S91" s="117"/>
      <c r="T91" s="118"/>
      <c r="U91" s="160"/>
      <c r="V91" s="117"/>
      <c r="W91" s="116"/>
      <c r="X91" s="117">
        <v>6</v>
      </c>
      <c r="AF91" s="86"/>
      <c r="AG91" s="86"/>
      <c r="AI91" s="86"/>
      <c r="AJ91" s="86"/>
      <c r="AL91" s="86"/>
      <c r="AM91" s="86"/>
      <c r="AO91" s="86"/>
      <c r="AP91" s="86"/>
    </row>
    <row r="92" spans="1:43" ht="18" customHeight="1" thickBot="1" x14ac:dyDescent="0.3">
      <c r="A92" s="680"/>
      <c r="B92" s="412" t="s">
        <v>251</v>
      </c>
      <c r="C92" s="106">
        <v>8</v>
      </c>
      <c r="D92" s="114"/>
      <c r="E92" s="109"/>
      <c r="F92" s="108"/>
      <c r="G92" s="112">
        <v>9</v>
      </c>
      <c r="H92" s="149">
        <f t="shared" ref="H92" si="94">G92*30</f>
        <v>270</v>
      </c>
      <c r="I92" s="153">
        <f>J92+L92+K92</f>
        <v>102</v>
      </c>
      <c r="J92" s="113">
        <v>34</v>
      </c>
      <c r="K92" s="114">
        <v>68</v>
      </c>
      <c r="L92" s="114"/>
      <c r="M92" s="115">
        <f t="shared" ref="M92" si="95">H92-I92</f>
        <v>168</v>
      </c>
      <c r="N92" s="118"/>
      <c r="O92" s="160"/>
      <c r="P92" s="119"/>
      <c r="Q92" s="116"/>
      <c r="R92" s="160"/>
      <c r="S92" s="117"/>
      <c r="T92" s="118"/>
      <c r="U92" s="160"/>
      <c r="V92" s="117"/>
      <c r="W92" s="116"/>
      <c r="X92" s="117">
        <v>6</v>
      </c>
      <c r="AF92" s="86"/>
      <c r="AG92" s="86"/>
      <c r="AI92" s="86"/>
      <c r="AJ92" s="86"/>
      <c r="AL92" s="86"/>
      <c r="AM92" s="86"/>
      <c r="AO92" s="86"/>
      <c r="AP92" s="86"/>
    </row>
    <row r="93" spans="1:43" ht="16.5" thickBot="1" x14ac:dyDescent="0.3">
      <c r="A93" s="663" t="s">
        <v>212</v>
      </c>
      <c r="B93" s="664"/>
      <c r="C93" s="664"/>
      <c r="D93" s="664"/>
      <c r="E93" s="664"/>
      <c r="F93" s="665"/>
      <c r="G93" s="318">
        <f>G73+G75+G77+G79+G81+G83+G85+G87+G89+G91</f>
        <v>55.5</v>
      </c>
      <c r="H93" s="319">
        <f t="shared" ref="H93:X93" si="96">H73+H75+H77+H79+H81+H83+H85+H87+H89+H91</f>
        <v>1665</v>
      </c>
      <c r="I93" s="319">
        <f t="shared" si="96"/>
        <v>629</v>
      </c>
      <c r="J93" s="319">
        <f t="shared" si="96"/>
        <v>296</v>
      </c>
      <c r="K93" s="319">
        <f t="shared" si="96"/>
        <v>303</v>
      </c>
      <c r="L93" s="319">
        <f t="shared" si="96"/>
        <v>30</v>
      </c>
      <c r="M93" s="319">
        <f t="shared" si="96"/>
        <v>1036</v>
      </c>
      <c r="N93" s="319">
        <f t="shared" si="96"/>
        <v>0</v>
      </c>
      <c r="O93" s="319">
        <f t="shared" si="96"/>
        <v>0</v>
      </c>
      <c r="P93" s="319">
        <f t="shared" si="96"/>
        <v>0</v>
      </c>
      <c r="Q93" s="319">
        <f t="shared" si="96"/>
        <v>0</v>
      </c>
      <c r="R93" s="319">
        <f t="shared" si="96"/>
        <v>0</v>
      </c>
      <c r="S93" s="319">
        <f t="shared" si="96"/>
        <v>0</v>
      </c>
      <c r="T93" s="319">
        <f t="shared" si="96"/>
        <v>2</v>
      </c>
      <c r="U93" s="319">
        <f t="shared" si="96"/>
        <v>9</v>
      </c>
      <c r="V93" s="319">
        <f t="shared" si="96"/>
        <v>9</v>
      </c>
      <c r="W93" s="319">
        <f t="shared" si="96"/>
        <v>11</v>
      </c>
      <c r="X93" s="319">
        <f t="shared" si="96"/>
        <v>16</v>
      </c>
      <c r="Y93" s="320">
        <f t="shared" ref="Y93:AC93" si="97">SUM(Y73:Y92)</f>
        <v>0</v>
      </c>
      <c r="Z93" s="319">
        <f t="shared" si="97"/>
        <v>0</v>
      </c>
      <c r="AA93" s="319">
        <f t="shared" si="97"/>
        <v>0</v>
      </c>
      <c r="AB93" s="319">
        <f t="shared" si="97"/>
        <v>0</v>
      </c>
      <c r="AC93" s="319">
        <f t="shared" si="97"/>
        <v>0</v>
      </c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4"/>
    </row>
    <row r="94" spans="1:43" ht="16.5" thickBot="1" x14ac:dyDescent="0.3">
      <c r="A94" s="759" t="s">
        <v>213</v>
      </c>
      <c r="B94" s="760"/>
      <c r="C94" s="760"/>
      <c r="D94" s="760"/>
      <c r="E94" s="760"/>
      <c r="F94" s="761"/>
      <c r="G94" s="413">
        <f t="shared" ref="G94:AC94" si="98">G93+G71</f>
        <v>69.5</v>
      </c>
      <c r="H94" s="414">
        <f t="shared" si="98"/>
        <v>2085</v>
      </c>
      <c r="I94" s="414">
        <f t="shared" si="98"/>
        <v>794</v>
      </c>
      <c r="J94" s="414">
        <f t="shared" si="98"/>
        <v>401</v>
      </c>
      <c r="K94" s="414">
        <f t="shared" si="98"/>
        <v>318</v>
      </c>
      <c r="L94" s="414">
        <f t="shared" si="98"/>
        <v>75</v>
      </c>
      <c r="M94" s="414">
        <f t="shared" si="98"/>
        <v>1291</v>
      </c>
      <c r="N94" s="319">
        <f t="shared" si="98"/>
        <v>0</v>
      </c>
      <c r="O94" s="319">
        <f t="shared" si="98"/>
        <v>0</v>
      </c>
      <c r="P94" s="319">
        <f t="shared" si="98"/>
        <v>0</v>
      </c>
      <c r="Q94" s="319">
        <f t="shared" si="98"/>
        <v>0</v>
      </c>
      <c r="R94" s="319">
        <f t="shared" si="98"/>
        <v>0</v>
      </c>
      <c r="S94" s="319">
        <f t="shared" si="98"/>
        <v>0</v>
      </c>
      <c r="T94" s="319">
        <f t="shared" si="98"/>
        <v>8</v>
      </c>
      <c r="U94" s="319">
        <f t="shared" si="98"/>
        <v>9</v>
      </c>
      <c r="V94" s="319">
        <f t="shared" si="98"/>
        <v>9</v>
      </c>
      <c r="W94" s="319">
        <f t="shared" si="98"/>
        <v>16</v>
      </c>
      <c r="X94" s="319">
        <f t="shared" si="98"/>
        <v>16</v>
      </c>
      <c r="Y94" s="320">
        <f t="shared" si="98"/>
        <v>0</v>
      </c>
      <c r="Z94" s="319">
        <f t="shared" si="98"/>
        <v>0</v>
      </c>
      <c r="AA94" s="319">
        <f t="shared" si="98"/>
        <v>0</v>
      </c>
      <c r="AB94" s="319">
        <f t="shared" si="98"/>
        <v>0</v>
      </c>
      <c r="AC94" s="319">
        <f t="shared" si="98"/>
        <v>0</v>
      </c>
    </row>
    <row r="95" spans="1:43" s="96" customFormat="1" ht="16.5" thickBot="1" x14ac:dyDescent="0.3">
      <c r="A95" s="762" t="s">
        <v>214</v>
      </c>
      <c r="B95" s="762"/>
      <c r="C95" s="762"/>
      <c r="D95" s="762"/>
      <c r="E95" s="762"/>
      <c r="F95" s="762"/>
      <c r="G95" s="413">
        <f t="shared" ref="G95:M95" si="99">G94+G59</f>
        <v>240</v>
      </c>
      <c r="H95" s="414">
        <f t="shared" si="99"/>
        <v>7200</v>
      </c>
      <c r="I95" s="414">
        <f t="shared" si="99"/>
        <v>2468</v>
      </c>
      <c r="J95" s="414">
        <f t="shared" si="99"/>
        <v>1025</v>
      </c>
      <c r="K95" s="414">
        <f t="shared" si="99"/>
        <v>879</v>
      </c>
      <c r="L95" s="414">
        <f t="shared" si="99"/>
        <v>564</v>
      </c>
      <c r="M95" s="414">
        <f t="shared" si="99"/>
        <v>4732</v>
      </c>
      <c r="N95" s="319">
        <f t="shared" ref="N95:X95" si="100">N59+N94</f>
        <v>23</v>
      </c>
      <c r="O95" s="319">
        <f t="shared" si="100"/>
        <v>16</v>
      </c>
      <c r="P95" s="319">
        <f t="shared" si="100"/>
        <v>16</v>
      </c>
      <c r="Q95" s="319">
        <f t="shared" si="100"/>
        <v>22</v>
      </c>
      <c r="R95" s="319">
        <f t="shared" si="100"/>
        <v>16</v>
      </c>
      <c r="S95" s="319">
        <f t="shared" si="100"/>
        <v>16</v>
      </c>
      <c r="T95" s="319">
        <f t="shared" si="100"/>
        <v>21</v>
      </c>
      <c r="U95" s="319">
        <f t="shared" si="100"/>
        <v>15</v>
      </c>
      <c r="V95" s="319">
        <f t="shared" si="100"/>
        <v>15</v>
      </c>
      <c r="W95" s="319">
        <f t="shared" si="100"/>
        <v>24</v>
      </c>
      <c r="X95" s="319">
        <f t="shared" si="100"/>
        <v>16</v>
      </c>
      <c r="AA95" s="415">
        <v>22</v>
      </c>
      <c r="AB95" s="415">
        <v>22</v>
      </c>
      <c r="AC95" s="415">
        <v>22</v>
      </c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</row>
    <row r="96" spans="1:43" s="96" customFormat="1" ht="16.5" thickBot="1" x14ac:dyDescent="0.3">
      <c r="A96" s="763" t="s">
        <v>107</v>
      </c>
      <c r="B96" s="763"/>
      <c r="C96" s="763"/>
      <c r="D96" s="763"/>
      <c r="E96" s="763"/>
      <c r="F96" s="763"/>
      <c r="G96" s="763"/>
      <c r="H96" s="763"/>
      <c r="I96" s="763"/>
      <c r="J96" s="763"/>
      <c r="K96" s="763"/>
      <c r="L96" s="763"/>
      <c r="M96" s="763"/>
      <c r="N96" s="319">
        <f>N95</f>
        <v>23</v>
      </c>
      <c r="O96" s="319">
        <f t="shared" ref="O96:AC96" si="101">O95</f>
        <v>16</v>
      </c>
      <c r="P96" s="319">
        <f t="shared" si="101"/>
        <v>16</v>
      </c>
      <c r="Q96" s="319">
        <f t="shared" si="101"/>
        <v>22</v>
      </c>
      <c r="R96" s="319">
        <f t="shared" si="101"/>
        <v>16</v>
      </c>
      <c r="S96" s="319">
        <f t="shared" si="101"/>
        <v>16</v>
      </c>
      <c r="T96" s="319">
        <f t="shared" si="101"/>
        <v>21</v>
      </c>
      <c r="U96" s="319">
        <f t="shared" si="101"/>
        <v>15</v>
      </c>
      <c r="V96" s="319">
        <f t="shared" si="101"/>
        <v>15</v>
      </c>
      <c r="W96" s="319">
        <f t="shared" si="101"/>
        <v>24</v>
      </c>
      <c r="X96" s="319">
        <f t="shared" si="101"/>
        <v>16</v>
      </c>
      <c r="Y96" s="320">
        <f t="shared" si="101"/>
        <v>0</v>
      </c>
      <c r="Z96" s="319">
        <f t="shared" si="101"/>
        <v>0</v>
      </c>
      <c r="AA96" s="319">
        <f t="shared" si="101"/>
        <v>22</v>
      </c>
      <c r="AB96" s="319">
        <f t="shared" si="101"/>
        <v>22</v>
      </c>
      <c r="AC96" s="319">
        <f t="shared" si="101"/>
        <v>22</v>
      </c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</row>
    <row r="97" spans="1:42" s="96" customFormat="1" ht="16.5" thickBot="1" x14ac:dyDescent="0.3">
      <c r="A97" s="764" t="s">
        <v>108</v>
      </c>
      <c r="B97" s="764"/>
      <c r="C97" s="764"/>
      <c r="D97" s="764"/>
      <c r="E97" s="764"/>
      <c r="F97" s="764"/>
      <c r="G97" s="764"/>
      <c r="H97" s="764"/>
      <c r="I97" s="764"/>
      <c r="J97" s="764"/>
      <c r="K97" s="764"/>
      <c r="L97" s="764"/>
      <c r="M97" s="764"/>
      <c r="N97" s="319">
        <v>2</v>
      </c>
      <c r="O97" s="416"/>
      <c r="P97" s="417">
        <v>2</v>
      </c>
      <c r="Q97" s="417">
        <v>2</v>
      </c>
      <c r="R97" s="417"/>
      <c r="S97" s="417">
        <v>2</v>
      </c>
      <c r="T97" s="417">
        <v>3</v>
      </c>
      <c r="U97" s="417"/>
      <c r="V97" s="417">
        <v>2</v>
      </c>
      <c r="W97" s="417">
        <v>2</v>
      </c>
      <c r="X97" s="417">
        <v>2</v>
      </c>
      <c r="AE97" s="97"/>
      <c r="AF97" s="88"/>
      <c r="AG97" s="88"/>
      <c r="AH97" s="88"/>
      <c r="AI97" s="88"/>
      <c r="AJ97" s="88"/>
      <c r="AK97" s="88"/>
      <c r="AL97" s="85"/>
      <c r="AM97" s="85"/>
      <c r="AN97" s="85"/>
      <c r="AO97" s="85"/>
      <c r="AP97" s="85"/>
    </row>
    <row r="98" spans="1:42" s="96" customFormat="1" ht="16.5" thickBot="1" x14ac:dyDescent="0.3">
      <c r="A98" s="764" t="s">
        <v>141</v>
      </c>
      <c r="B98" s="764"/>
      <c r="C98" s="764"/>
      <c r="D98" s="764"/>
      <c r="E98" s="764"/>
      <c r="F98" s="764"/>
      <c r="G98" s="764"/>
      <c r="H98" s="764"/>
      <c r="I98" s="764"/>
      <c r="J98" s="764"/>
      <c r="K98" s="764"/>
      <c r="L98" s="764"/>
      <c r="M98" s="764"/>
      <c r="N98" s="374">
        <v>4</v>
      </c>
      <c r="O98" s="418"/>
      <c r="P98" s="419">
        <v>4</v>
      </c>
      <c r="Q98" s="419">
        <v>3</v>
      </c>
      <c r="R98" s="419"/>
      <c r="S98" s="419">
        <v>4</v>
      </c>
      <c r="T98" s="419">
        <v>3</v>
      </c>
      <c r="U98" s="419"/>
      <c r="V98" s="419">
        <v>3</v>
      </c>
      <c r="W98" s="419">
        <v>2</v>
      </c>
      <c r="X98" s="419">
        <v>3</v>
      </c>
      <c r="AE98" s="97"/>
      <c r="AF98" s="88"/>
      <c r="AG98" s="88"/>
      <c r="AH98" s="88"/>
      <c r="AI98" s="88"/>
      <c r="AJ98" s="88"/>
      <c r="AK98" s="88"/>
      <c r="AL98" s="85"/>
      <c r="AM98" s="85"/>
      <c r="AN98" s="85"/>
      <c r="AO98" s="85"/>
      <c r="AP98" s="85"/>
    </row>
    <row r="99" spans="1:42" s="96" customFormat="1" ht="16.5" thickBot="1" x14ac:dyDescent="0.3">
      <c r="A99" s="764" t="s">
        <v>142</v>
      </c>
      <c r="B99" s="764"/>
      <c r="C99" s="764"/>
      <c r="D99" s="764"/>
      <c r="E99" s="764"/>
      <c r="F99" s="764"/>
      <c r="G99" s="764"/>
      <c r="H99" s="764"/>
      <c r="I99" s="764"/>
      <c r="J99" s="764"/>
      <c r="K99" s="764"/>
      <c r="L99" s="764"/>
      <c r="M99" s="764"/>
      <c r="N99" s="420"/>
      <c r="O99" s="421"/>
      <c r="P99" s="421"/>
      <c r="Q99" s="422"/>
      <c r="R99" s="422"/>
      <c r="S99" s="422"/>
      <c r="T99" s="422"/>
      <c r="U99" s="422"/>
      <c r="V99" s="422"/>
      <c r="W99" s="422"/>
      <c r="X99" s="422"/>
      <c r="AE99" s="97"/>
      <c r="AF99" s="88"/>
      <c r="AG99" s="88"/>
      <c r="AH99" s="88"/>
      <c r="AI99" s="88"/>
      <c r="AJ99" s="88"/>
      <c r="AK99" s="88"/>
      <c r="AL99" s="85"/>
      <c r="AM99" s="85"/>
      <c r="AN99" s="85"/>
      <c r="AO99" s="85"/>
      <c r="AP99" s="85"/>
    </row>
    <row r="100" spans="1:42" s="96" customFormat="1" ht="16.5" thickBot="1" x14ac:dyDescent="0.3">
      <c r="A100" s="758" t="s">
        <v>109</v>
      </c>
      <c r="B100" s="758"/>
      <c r="C100" s="758"/>
      <c r="D100" s="758"/>
      <c r="E100" s="758"/>
      <c r="F100" s="758"/>
      <c r="G100" s="758"/>
      <c r="H100" s="758"/>
      <c r="I100" s="758"/>
      <c r="J100" s="758"/>
      <c r="K100" s="758"/>
      <c r="L100" s="758"/>
      <c r="M100" s="758"/>
      <c r="N100" s="423"/>
      <c r="O100" s="421"/>
      <c r="P100" s="421"/>
      <c r="Q100" s="424"/>
      <c r="R100" s="424"/>
      <c r="S100" s="425"/>
      <c r="T100" s="425">
        <v>1</v>
      </c>
      <c r="U100" s="424"/>
      <c r="V100" s="425">
        <v>1</v>
      </c>
      <c r="W100" s="425"/>
      <c r="X100" s="424"/>
      <c r="AE100" s="97"/>
      <c r="AF100" s="88"/>
      <c r="AG100" s="88"/>
      <c r="AH100" s="88"/>
      <c r="AI100" s="88"/>
      <c r="AJ100" s="88"/>
      <c r="AK100" s="88"/>
      <c r="AL100" s="85"/>
      <c r="AM100" s="85"/>
      <c r="AN100" s="85"/>
      <c r="AO100" s="85"/>
      <c r="AP100" s="85"/>
    </row>
    <row r="101" spans="1:42" s="96" customFormat="1" ht="16.5" thickBot="1" x14ac:dyDescent="0.3">
      <c r="A101" s="748" t="s">
        <v>215</v>
      </c>
      <c r="B101" s="749"/>
      <c r="C101" s="749"/>
      <c r="D101" s="749"/>
      <c r="E101" s="749"/>
      <c r="F101" s="749"/>
      <c r="G101" s="749"/>
      <c r="H101" s="749"/>
      <c r="I101" s="749"/>
      <c r="J101" s="749"/>
      <c r="K101" s="749"/>
      <c r="L101" s="749"/>
      <c r="M101" s="750"/>
      <c r="N101" s="751" t="s">
        <v>216</v>
      </c>
      <c r="O101" s="752"/>
      <c r="P101" s="753"/>
      <c r="Q101" s="742">
        <f>G59/G95*100</f>
        <v>71.041666666666671</v>
      </c>
      <c r="R101" s="754"/>
      <c r="S101" s="743"/>
      <c r="T101" s="742" t="s">
        <v>26</v>
      </c>
      <c r="U101" s="754"/>
      <c r="V101" s="743"/>
      <c r="W101" s="742">
        <f>G94/G95*100</f>
        <v>28.958333333333336</v>
      </c>
      <c r="X101" s="743"/>
      <c r="Y101" s="124">
        <f>SUM(N101:X101)</f>
        <v>100</v>
      </c>
      <c r="AF101" s="88"/>
      <c r="AG101" s="88"/>
      <c r="AH101" s="88"/>
      <c r="AI101" s="88"/>
      <c r="AJ101" s="88"/>
      <c r="AK101" s="88"/>
      <c r="AL101" s="85"/>
      <c r="AM101" s="85"/>
      <c r="AN101" s="85"/>
      <c r="AO101" s="85"/>
      <c r="AP101" s="85"/>
    </row>
    <row r="102" spans="1:42" s="96" customFormat="1" x14ac:dyDescent="0.25">
      <c r="A102" s="426"/>
      <c r="B102" s="426"/>
      <c r="C102" s="426"/>
      <c r="D102" s="426"/>
      <c r="E102" s="426"/>
      <c r="F102" s="426"/>
      <c r="G102" s="426"/>
      <c r="H102" s="426"/>
      <c r="I102" s="426"/>
      <c r="J102" s="426"/>
      <c r="K102" s="426"/>
      <c r="L102" s="426"/>
      <c r="M102" s="426"/>
      <c r="N102" s="427"/>
      <c r="O102" s="427"/>
      <c r="P102" s="427"/>
      <c r="Q102" s="428"/>
      <c r="R102" s="428"/>
      <c r="S102" s="428"/>
      <c r="T102" s="427"/>
      <c r="U102" s="427"/>
      <c r="V102" s="427"/>
      <c r="W102" s="427"/>
      <c r="X102" s="427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</row>
    <row r="103" spans="1:42" s="96" customFormat="1" ht="16.5" thickBot="1" x14ac:dyDescent="0.3">
      <c r="A103" s="170"/>
      <c r="B103" s="175"/>
      <c r="C103" s="757" t="s">
        <v>75</v>
      </c>
      <c r="D103" s="757"/>
      <c r="E103" s="757"/>
      <c r="F103" s="757"/>
      <c r="G103" s="757"/>
      <c r="H103" s="757"/>
      <c r="I103" s="757"/>
      <c r="J103" s="757"/>
      <c r="K103" s="757"/>
      <c r="L103" s="176"/>
      <c r="M103" s="176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</row>
    <row r="104" spans="1:42" x14ac:dyDescent="0.25">
      <c r="A104" s="143" t="s">
        <v>167</v>
      </c>
      <c r="B104" s="429" t="s">
        <v>102</v>
      </c>
      <c r="C104" s="220"/>
      <c r="D104" s="209"/>
      <c r="E104" s="209"/>
      <c r="F104" s="430"/>
      <c r="G104" s="431">
        <f>G105+G106</f>
        <v>13</v>
      </c>
      <c r="H104" s="432">
        <f t="shared" ref="H104:M104" si="102">H105+H106</f>
        <v>390</v>
      </c>
      <c r="I104" s="433">
        <f t="shared" si="102"/>
        <v>264</v>
      </c>
      <c r="J104" s="434">
        <f t="shared" si="102"/>
        <v>4</v>
      </c>
      <c r="K104" s="434"/>
      <c r="L104" s="434">
        <f t="shared" si="102"/>
        <v>260</v>
      </c>
      <c r="M104" s="435">
        <f t="shared" si="102"/>
        <v>126</v>
      </c>
      <c r="N104" s="436"/>
      <c r="O104" s="437"/>
      <c r="P104" s="438"/>
      <c r="Q104" s="436"/>
      <c r="R104" s="437"/>
      <c r="S104" s="438"/>
      <c r="T104" s="436"/>
      <c r="U104" s="437"/>
      <c r="V104" s="438"/>
      <c r="W104" s="436"/>
      <c r="X104" s="438"/>
    </row>
    <row r="105" spans="1:42" x14ac:dyDescent="0.25">
      <c r="A105" s="144" t="s">
        <v>310</v>
      </c>
      <c r="B105" s="226" t="s">
        <v>102</v>
      </c>
      <c r="C105" s="261"/>
      <c r="D105" s="439" t="s">
        <v>311</v>
      </c>
      <c r="E105" s="440"/>
      <c r="F105" s="441"/>
      <c r="G105" s="442">
        <v>6.5</v>
      </c>
      <c r="H105" s="443">
        <f t="shared" ref="H105:H106" si="103">G105*30</f>
        <v>195</v>
      </c>
      <c r="I105" s="64">
        <f>J105+K105+L105</f>
        <v>132</v>
      </c>
      <c r="J105" s="332">
        <v>4</v>
      </c>
      <c r="K105" s="332"/>
      <c r="L105" s="332">
        <v>128</v>
      </c>
      <c r="M105" s="444">
        <f>H105-I105</f>
        <v>63</v>
      </c>
      <c r="N105" s="194">
        <v>4</v>
      </c>
      <c r="O105" s="257">
        <v>4</v>
      </c>
      <c r="P105" s="195">
        <v>4</v>
      </c>
      <c r="Q105" s="194"/>
      <c r="R105" s="257"/>
      <c r="S105" s="195"/>
      <c r="T105" s="445"/>
      <c r="U105" s="446"/>
      <c r="V105" s="204"/>
      <c r="W105" s="445"/>
      <c r="X105" s="204"/>
    </row>
    <row r="106" spans="1:42" x14ac:dyDescent="0.25">
      <c r="A106" s="144" t="s">
        <v>312</v>
      </c>
      <c r="B106" s="226" t="s">
        <v>102</v>
      </c>
      <c r="C106" s="261"/>
      <c r="D106" s="447" t="s">
        <v>313</v>
      </c>
      <c r="E106" s="440"/>
      <c r="F106" s="441"/>
      <c r="G106" s="448">
        <v>6.5</v>
      </c>
      <c r="H106" s="449">
        <f t="shared" si="103"/>
        <v>195</v>
      </c>
      <c r="I106" s="280">
        <f t="shared" ref="I106" si="104">J106+K106+L106</f>
        <v>132</v>
      </c>
      <c r="J106" s="36"/>
      <c r="K106" s="36"/>
      <c r="L106" s="36">
        <v>132</v>
      </c>
      <c r="M106" s="189">
        <f>H106-I106</f>
        <v>63</v>
      </c>
      <c r="N106" s="194"/>
      <c r="O106" s="257"/>
      <c r="P106" s="195"/>
      <c r="Q106" s="194">
        <v>4</v>
      </c>
      <c r="R106" s="257">
        <v>4</v>
      </c>
      <c r="S106" s="195">
        <v>4</v>
      </c>
      <c r="T106" s="445"/>
      <c r="U106" s="446"/>
      <c r="V106" s="204"/>
      <c r="W106" s="445"/>
      <c r="X106" s="204"/>
    </row>
    <row r="107" spans="1:42" ht="16.5" thickBot="1" x14ac:dyDescent="0.3">
      <c r="A107" s="228" t="s">
        <v>314</v>
      </c>
      <c r="B107" s="227" t="s">
        <v>102</v>
      </c>
      <c r="C107" s="362"/>
      <c r="D107" s="450" t="s">
        <v>175</v>
      </c>
      <c r="E107" s="451"/>
      <c r="F107" s="452"/>
      <c r="G107" s="453"/>
      <c r="H107" s="454"/>
      <c r="I107" s="455"/>
      <c r="J107" s="39"/>
      <c r="K107" s="39"/>
      <c r="L107" s="39"/>
      <c r="M107" s="216">
        <f t="shared" ref="M107" si="105">H107-I107</f>
        <v>0</v>
      </c>
      <c r="N107" s="196"/>
      <c r="O107" s="456"/>
      <c r="P107" s="198"/>
      <c r="Q107" s="196"/>
      <c r="R107" s="456"/>
      <c r="S107" s="198"/>
      <c r="T107" s="205" t="s">
        <v>103</v>
      </c>
      <c r="U107" s="457" t="s">
        <v>103</v>
      </c>
      <c r="V107" s="458" t="s">
        <v>103</v>
      </c>
      <c r="W107" s="205" t="s">
        <v>103</v>
      </c>
      <c r="X107" s="207"/>
    </row>
    <row r="108" spans="1:42" ht="47.25" x14ac:dyDescent="0.25">
      <c r="A108" s="143" t="s">
        <v>319</v>
      </c>
      <c r="B108" s="225" t="s">
        <v>320</v>
      </c>
      <c r="C108" s="220"/>
      <c r="D108" s="208"/>
      <c r="E108" s="209"/>
      <c r="F108" s="221"/>
      <c r="G108" s="229">
        <f>SUM(G109:G112)</f>
        <v>18</v>
      </c>
      <c r="H108" s="233">
        <f t="shared" ref="H108:M108" si="106">SUM(H109:H112)</f>
        <v>540</v>
      </c>
      <c r="I108" s="219">
        <f t="shared" si="106"/>
        <v>294</v>
      </c>
      <c r="J108" s="210">
        <f t="shared" si="106"/>
        <v>0</v>
      </c>
      <c r="K108" s="210">
        <f t="shared" si="106"/>
        <v>0</v>
      </c>
      <c r="L108" s="210">
        <f t="shared" si="106"/>
        <v>294</v>
      </c>
      <c r="M108" s="211">
        <f t="shared" si="106"/>
        <v>246</v>
      </c>
      <c r="N108" s="191"/>
      <c r="O108" s="192"/>
      <c r="P108" s="193"/>
      <c r="Q108" s="212"/>
      <c r="R108" s="192"/>
      <c r="S108" s="213"/>
      <c r="T108" s="200"/>
      <c r="U108" s="201"/>
      <c r="V108" s="201"/>
      <c r="W108" s="201"/>
      <c r="X108" s="202"/>
    </row>
    <row r="109" spans="1:42" ht="15.75" customHeight="1" x14ac:dyDescent="0.25">
      <c r="A109" s="144"/>
      <c r="B109" s="226" t="s">
        <v>321</v>
      </c>
      <c r="C109" s="133">
        <v>2</v>
      </c>
      <c r="D109" s="106" t="s">
        <v>167</v>
      </c>
      <c r="E109" s="185"/>
      <c r="F109" s="222"/>
      <c r="G109" s="230">
        <v>6</v>
      </c>
      <c r="H109" s="234">
        <f>G109*30</f>
        <v>180</v>
      </c>
      <c r="I109" s="64">
        <f>J109+K109+L109</f>
        <v>99</v>
      </c>
      <c r="J109" s="36"/>
      <c r="K109" s="36"/>
      <c r="L109" s="36">
        <v>99</v>
      </c>
      <c r="M109" s="189">
        <f>H109-I109</f>
        <v>81</v>
      </c>
      <c r="N109" s="194">
        <v>3</v>
      </c>
      <c r="O109" s="186">
        <v>3</v>
      </c>
      <c r="P109" s="195">
        <v>3</v>
      </c>
      <c r="Q109" s="190"/>
      <c r="R109" s="186"/>
      <c r="S109" s="199"/>
      <c r="T109" s="203"/>
      <c r="U109" s="187"/>
      <c r="V109" s="187"/>
      <c r="W109" s="187"/>
      <c r="X109" s="204"/>
    </row>
    <row r="110" spans="1:42" ht="15.75" customHeight="1" x14ac:dyDescent="0.25">
      <c r="A110" s="144"/>
      <c r="B110" s="226" t="s">
        <v>321</v>
      </c>
      <c r="C110" s="133">
        <v>4</v>
      </c>
      <c r="D110" s="106" t="s">
        <v>106</v>
      </c>
      <c r="E110" s="185"/>
      <c r="F110" s="222"/>
      <c r="G110" s="230">
        <v>6</v>
      </c>
      <c r="H110" s="234">
        <f t="shared" ref="H110:H112" si="107">G110*30</f>
        <v>180</v>
      </c>
      <c r="I110" s="64">
        <f t="shared" ref="I110:I112" si="108">J110+K110+L110</f>
        <v>99</v>
      </c>
      <c r="J110" s="36"/>
      <c r="K110" s="36"/>
      <c r="L110" s="36">
        <v>99</v>
      </c>
      <c r="M110" s="189">
        <f t="shared" ref="M110:M112" si="109">H110-I110</f>
        <v>81</v>
      </c>
      <c r="N110" s="194"/>
      <c r="O110" s="186"/>
      <c r="P110" s="195"/>
      <c r="Q110" s="190">
        <v>3</v>
      </c>
      <c r="R110" s="186">
        <v>3</v>
      </c>
      <c r="S110" s="199">
        <v>3</v>
      </c>
      <c r="T110" s="203"/>
      <c r="U110" s="187"/>
      <c r="V110" s="187"/>
      <c r="W110" s="187"/>
      <c r="X110" s="204"/>
    </row>
    <row r="111" spans="1:42" s="96" customFormat="1" x14ac:dyDescent="0.25">
      <c r="A111" s="144"/>
      <c r="B111" s="226" t="s">
        <v>321</v>
      </c>
      <c r="C111" s="133">
        <v>6</v>
      </c>
      <c r="D111" s="106" t="s">
        <v>322</v>
      </c>
      <c r="E111" s="185"/>
      <c r="F111" s="222"/>
      <c r="G111" s="230">
        <v>4</v>
      </c>
      <c r="H111" s="234">
        <f t="shared" si="107"/>
        <v>120</v>
      </c>
      <c r="I111" s="64">
        <f t="shared" si="108"/>
        <v>66</v>
      </c>
      <c r="J111" s="36"/>
      <c r="K111" s="36"/>
      <c r="L111" s="36">
        <v>66</v>
      </c>
      <c r="M111" s="189">
        <f t="shared" si="109"/>
        <v>54</v>
      </c>
      <c r="N111" s="194"/>
      <c r="O111" s="186"/>
      <c r="P111" s="195"/>
      <c r="Q111" s="190"/>
      <c r="R111" s="186"/>
      <c r="S111" s="199"/>
      <c r="T111" s="203">
        <v>2</v>
      </c>
      <c r="U111" s="187">
        <v>2</v>
      </c>
      <c r="V111" s="187">
        <v>2</v>
      </c>
      <c r="W111" s="187"/>
      <c r="X111" s="204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</row>
    <row r="112" spans="1:42" s="96" customFormat="1" ht="16.5" thickBot="1" x14ac:dyDescent="0.3">
      <c r="A112" s="228"/>
      <c r="B112" s="227" t="s">
        <v>321</v>
      </c>
      <c r="C112" s="223">
        <v>7</v>
      </c>
      <c r="D112" s="214"/>
      <c r="E112" s="215"/>
      <c r="F112" s="224"/>
      <c r="G112" s="231">
        <v>2</v>
      </c>
      <c r="H112" s="235">
        <f t="shared" si="107"/>
        <v>60</v>
      </c>
      <c r="I112" s="232">
        <f t="shared" si="108"/>
        <v>30</v>
      </c>
      <c r="J112" s="39"/>
      <c r="K112" s="39"/>
      <c r="L112" s="39">
        <v>30</v>
      </c>
      <c r="M112" s="216">
        <f t="shared" si="109"/>
        <v>30</v>
      </c>
      <c r="N112" s="196"/>
      <c r="O112" s="197"/>
      <c r="P112" s="198"/>
      <c r="Q112" s="217"/>
      <c r="R112" s="197"/>
      <c r="S112" s="218"/>
      <c r="T112" s="205"/>
      <c r="U112" s="206"/>
      <c r="V112" s="206"/>
      <c r="W112" s="206">
        <v>2</v>
      </c>
      <c r="X112" s="207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</row>
    <row r="113" spans="1:42" s="96" customFormat="1" x14ac:dyDescent="0.25">
      <c r="A113" s="460"/>
      <c r="B113" s="461"/>
      <c r="C113" s="462"/>
      <c r="D113" s="462"/>
      <c r="E113" s="463"/>
      <c r="F113" s="464"/>
      <c r="G113" s="465"/>
      <c r="H113" s="40"/>
      <c r="I113" s="466"/>
      <c r="J113" s="40"/>
      <c r="K113" s="40"/>
      <c r="L113" s="40"/>
      <c r="M113" s="467"/>
      <c r="N113" s="468"/>
      <c r="O113" s="468"/>
      <c r="P113" s="468"/>
      <c r="Q113" s="468"/>
      <c r="R113" s="468"/>
      <c r="S113" s="468"/>
      <c r="T113" s="469"/>
      <c r="U113" s="469"/>
      <c r="V113" s="469"/>
      <c r="W113" s="469"/>
      <c r="X113" s="470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</row>
    <row r="114" spans="1:42" s="96" customFormat="1" x14ac:dyDescent="0.25">
      <c r="A114" s="460"/>
      <c r="B114" s="461"/>
      <c r="C114" s="462"/>
      <c r="D114" s="462"/>
      <c r="E114" s="463"/>
      <c r="F114" s="464"/>
      <c r="G114" s="465"/>
      <c r="H114" s="40"/>
      <c r="I114" s="466"/>
      <c r="J114" s="40"/>
      <c r="K114" s="40"/>
      <c r="L114" s="40"/>
      <c r="M114" s="467"/>
      <c r="N114" s="468"/>
      <c r="O114" s="468"/>
      <c r="P114" s="468"/>
      <c r="Q114" s="468"/>
      <c r="R114" s="468"/>
      <c r="S114" s="468"/>
      <c r="T114" s="469"/>
      <c r="U114" s="469"/>
      <c r="V114" s="469"/>
      <c r="W114" s="469"/>
      <c r="X114" s="470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</row>
    <row r="115" spans="1:42" s="96" customFormat="1" x14ac:dyDescent="0.25">
      <c r="A115" s="460"/>
      <c r="B115" s="461"/>
      <c r="C115" s="462"/>
      <c r="D115" s="462"/>
      <c r="E115" s="463"/>
      <c r="F115" s="464"/>
      <c r="G115" s="465"/>
      <c r="H115" s="40"/>
      <c r="I115" s="466"/>
      <c r="J115" s="40"/>
      <c r="K115" s="40"/>
      <c r="L115" s="40"/>
      <c r="M115" s="467"/>
      <c r="N115" s="468"/>
      <c r="O115" s="468"/>
      <c r="P115" s="468"/>
      <c r="Q115" s="468"/>
      <c r="R115" s="468"/>
      <c r="S115" s="468"/>
      <c r="T115" s="469"/>
      <c r="U115" s="469"/>
      <c r="V115" s="469"/>
      <c r="W115" s="469"/>
      <c r="X115" s="470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</row>
    <row r="116" spans="1:42" s="96" customFormat="1" x14ac:dyDescent="0.25">
      <c r="A116" s="460"/>
      <c r="B116" s="156" t="s">
        <v>165</v>
      </c>
      <c r="C116" s="156"/>
      <c r="D116" s="755"/>
      <c r="E116" s="755"/>
      <c r="F116" s="755"/>
      <c r="G116" s="755"/>
      <c r="H116" s="156"/>
      <c r="I116" s="756" t="s">
        <v>267</v>
      </c>
      <c r="J116" s="756"/>
      <c r="K116" s="756"/>
      <c r="L116" s="40"/>
      <c r="M116" s="467"/>
      <c r="N116" s="468"/>
      <c r="O116" s="468"/>
      <c r="P116" s="468"/>
      <c r="Q116" s="468"/>
      <c r="R116" s="468"/>
      <c r="S116" s="468"/>
      <c r="T116" s="469"/>
      <c r="U116" s="469"/>
      <c r="V116" s="469"/>
      <c r="W116" s="469"/>
      <c r="X116" s="470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</row>
    <row r="117" spans="1:42" s="96" customFormat="1" x14ac:dyDescent="0.25">
      <c r="A117" s="460"/>
      <c r="B117" s="156"/>
      <c r="C117" s="156"/>
      <c r="D117" s="156"/>
      <c r="E117" s="156"/>
      <c r="F117" s="156"/>
      <c r="G117" s="156"/>
      <c r="H117" s="156"/>
      <c r="I117" s="156"/>
      <c r="J117" s="156"/>
      <c r="K117" s="156"/>
      <c r="L117" s="40"/>
      <c r="M117" s="467"/>
      <c r="N117" s="468"/>
      <c r="O117" s="468"/>
      <c r="P117" s="468"/>
      <c r="Q117" s="468"/>
      <c r="R117" s="468"/>
      <c r="S117" s="468"/>
      <c r="T117" s="469"/>
      <c r="U117" s="469"/>
      <c r="V117" s="469"/>
      <c r="W117" s="469"/>
      <c r="X117" s="470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</row>
    <row r="118" spans="1:42" s="96" customFormat="1" x14ac:dyDescent="0.25">
      <c r="B118" s="174" t="s">
        <v>217</v>
      </c>
      <c r="C118" s="174"/>
      <c r="D118" s="744"/>
      <c r="E118" s="744"/>
      <c r="F118" s="745"/>
      <c r="G118" s="745"/>
      <c r="H118" s="174"/>
      <c r="I118" s="746" t="s">
        <v>166</v>
      </c>
      <c r="J118" s="747"/>
      <c r="K118" s="747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</row>
    <row r="119" spans="1:42" s="96" customFormat="1" x14ac:dyDescent="0.25"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</row>
    <row r="120" spans="1:42" s="96" customFormat="1" x14ac:dyDescent="0.25">
      <c r="B120" s="459" t="s">
        <v>323</v>
      </c>
      <c r="C120" s="174"/>
      <c r="D120" s="744"/>
      <c r="E120" s="744"/>
      <c r="F120" s="745"/>
      <c r="G120" s="745"/>
      <c r="H120" s="174"/>
      <c r="I120" s="746" t="s">
        <v>252</v>
      </c>
      <c r="J120" s="747"/>
      <c r="K120" s="747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</row>
  </sheetData>
  <mergeCells count="75">
    <mergeCell ref="D120:G120"/>
    <mergeCell ref="I120:K120"/>
    <mergeCell ref="C103:K103"/>
    <mergeCell ref="A85:A86"/>
    <mergeCell ref="A87:A88"/>
    <mergeCell ref="A89:A90"/>
    <mergeCell ref="A100:M100"/>
    <mergeCell ref="A91:A92"/>
    <mergeCell ref="A93:F93"/>
    <mergeCell ref="A94:F94"/>
    <mergeCell ref="A95:F95"/>
    <mergeCell ref="A96:M96"/>
    <mergeCell ref="A97:M97"/>
    <mergeCell ref="A98:M98"/>
    <mergeCell ref="A99:M99"/>
    <mergeCell ref="W101:X101"/>
    <mergeCell ref="D118:G118"/>
    <mergeCell ref="I118:K118"/>
    <mergeCell ref="A101:M101"/>
    <mergeCell ref="N101:P101"/>
    <mergeCell ref="Q101:S101"/>
    <mergeCell ref="T101:V101"/>
    <mergeCell ref="D116:G116"/>
    <mergeCell ref="I116:K116"/>
    <mergeCell ref="A29:X29"/>
    <mergeCell ref="A50:X50"/>
    <mergeCell ref="A55:F55"/>
    <mergeCell ref="A68:A70"/>
    <mergeCell ref="A58:F58"/>
    <mergeCell ref="A59:F59"/>
    <mergeCell ref="A60:X60"/>
    <mergeCell ref="A61:X61"/>
    <mergeCell ref="A1:X1"/>
    <mergeCell ref="N2:X3"/>
    <mergeCell ref="N4:P4"/>
    <mergeCell ref="Q4:S4"/>
    <mergeCell ref="T4:V4"/>
    <mergeCell ref="W4:X4"/>
    <mergeCell ref="I4:I7"/>
    <mergeCell ref="J4:J7"/>
    <mergeCell ref="K4:K7"/>
    <mergeCell ref="L4:L7"/>
    <mergeCell ref="N6:X6"/>
    <mergeCell ref="H2:M2"/>
    <mergeCell ref="I3:L3"/>
    <mergeCell ref="A2:A7"/>
    <mergeCell ref="B2:B7"/>
    <mergeCell ref="C2:F2"/>
    <mergeCell ref="A79:A80"/>
    <mergeCell ref="A81:A82"/>
    <mergeCell ref="A83:A84"/>
    <mergeCell ref="A49:F49"/>
    <mergeCell ref="A71:F71"/>
    <mergeCell ref="A72:X72"/>
    <mergeCell ref="A73:A74"/>
    <mergeCell ref="A75:A76"/>
    <mergeCell ref="A77:A78"/>
    <mergeCell ref="A65:A66"/>
    <mergeCell ref="A56:X56"/>
    <mergeCell ref="A62:A64"/>
    <mergeCell ref="A28:F28"/>
    <mergeCell ref="A10:X10"/>
    <mergeCell ref="G2:G7"/>
    <mergeCell ref="C3:C7"/>
    <mergeCell ref="D3:D7"/>
    <mergeCell ref="E3:F3"/>
    <mergeCell ref="H3:H7"/>
    <mergeCell ref="AF2:AH2"/>
    <mergeCell ref="AI2:AK2"/>
    <mergeCell ref="AL2:AN2"/>
    <mergeCell ref="AO2:AP2"/>
    <mergeCell ref="A9:X9"/>
    <mergeCell ref="M3:M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38" max="23" man="1"/>
    <brk id="71" max="23" man="1"/>
    <brk id="10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</cols>
  <sheetData>
    <row r="1" spans="1:13" ht="25.5" x14ac:dyDescent="0.25">
      <c r="A1" s="12" t="s">
        <v>27</v>
      </c>
      <c r="B1" s="12" t="s">
        <v>28</v>
      </c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</row>
    <row r="2" spans="1:13" x14ac:dyDescent="0.25">
      <c r="C2" s="2" t="s">
        <v>176</v>
      </c>
    </row>
    <row r="3" spans="1:13" x14ac:dyDescent="0.25">
      <c r="C3" s="765" t="s">
        <v>0</v>
      </c>
      <c r="D3" s="766" t="s">
        <v>1</v>
      </c>
      <c r="E3" s="767" t="s">
        <v>2</v>
      </c>
      <c r="F3" s="767"/>
      <c r="G3" s="767"/>
      <c r="H3" s="767"/>
      <c r="I3" s="767"/>
      <c r="J3" s="529"/>
      <c r="K3" s="766" t="s">
        <v>3</v>
      </c>
      <c r="L3" s="766" t="s">
        <v>4</v>
      </c>
      <c r="M3" s="766" t="s">
        <v>5</v>
      </c>
    </row>
    <row r="4" spans="1:13" x14ac:dyDescent="0.25">
      <c r="C4" s="765"/>
      <c r="D4" s="766"/>
      <c r="E4" s="766" t="s">
        <v>6</v>
      </c>
      <c r="F4" s="768" t="s">
        <v>7</v>
      </c>
      <c r="G4" s="768"/>
      <c r="H4" s="768"/>
      <c r="I4" s="768"/>
      <c r="J4" s="766" t="s">
        <v>8</v>
      </c>
      <c r="K4" s="766"/>
      <c r="L4" s="766"/>
      <c r="M4" s="766"/>
    </row>
    <row r="5" spans="1:13" x14ac:dyDescent="0.25">
      <c r="C5" s="765"/>
      <c r="D5" s="766"/>
      <c r="E5" s="529"/>
      <c r="F5" s="766" t="s">
        <v>9</v>
      </c>
      <c r="G5" s="767" t="s">
        <v>10</v>
      </c>
      <c r="H5" s="529"/>
      <c r="I5" s="529"/>
      <c r="J5" s="529"/>
      <c r="K5" s="766"/>
      <c r="L5" s="766"/>
      <c r="M5" s="766"/>
    </row>
    <row r="6" spans="1:13" ht="15" customHeight="1" x14ac:dyDescent="0.25">
      <c r="C6" s="765"/>
      <c r="D6" s="766"/>
      <c r="E6" s="529"/>
      <c r="F6" s="769"/>
      <c r="G6" s="770" t="s">
        <v>19</v>
      </c>
      <c r="H6" s="770" t="s">
        <v>20</v>
      </c>
      <c r="I6" s="770" t="s">
        <v>21</v>
      </c>
      <c r="J6" s="529"/>
      <c r="K6" s="766"/>
      <c r="L6" s="766"/>
      <c r="M6" s="766"/>
    </row>
    <row r="7" spans="1:13" x14ac:dyDescent="0.25">
      <c r="A7" s="19"/>
      <c r="B7" s="19"/>
      <c r="C7" s="765"/>
      <c r="D7" s="766"/>
      <c r="E7" s="529"/>
      <c r="F7" s="769"/>
      <c r="G7" s="770"/>
      <c r="H7" s="770"/>
      <c r="I7" s="770"/>
      <c r="J7" s="529"/>
      <c r="K7" s="766"/>
      <c r="L7" s="766"/>
      <c r="M7" s="766"/>
    </row>
    <row r="8" spans="1:13" x14ac:dyDescent="0.25">
      <c r="A8" s="19"/>
      <c r="B8" s="19"/>
      <c r="C8" s="765"/>
      <c r="D8" s="766"/>
      <c r="E8" s="529"/>
      <c r="F8" s="769"/>
      <c r="G8" s="770"/>
      <c r="H8" s="770"/>
      <c r="I8" s="770"/>
      <c r="J8" s="529"/>
      <c r="K8" s="766"/>
      <c r="L8" s="766"/>
      <c r="M8" s="766"/>
    </row>
    <row r="9" spans="1:13" ht="2.25" customHeight="1" x14ac:dyDescent="0.25">
      <c r="A9" s="19"/>
      <c r="B9" s="19"/>
      <c r="C9" s="765"/>
      <c r="D9" s="766"/>
      <c r="E9" s="529"/>
      <c r="F9" s="769"/>
      <c r="G9" s="770"/>
      <c r="H9" s="770"/>
      <c r="I9" s="770"/>
      <c r="J9" s="529"/>
      <c r="K9" s="766"/>
      <c r="L9" s="766"/>
      <c r="M9" s="766"/>
    </row>
    <row r="10" spans="1:13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25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25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25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25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25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25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25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25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25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25">
      <c r="A20" s="19" t="s">
        <v>13</v>
      </c>
      <c r="B20" s="19" t="s">
        <v>12</v>
      </c>
      <c r="C20" s="4" t="s">
        <v>196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25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25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25">
      <c r="A23" s="19"/>
      <c r="B23" s="19"/>
      <c r="C23" s="6" t="s">
        <v>15</v>
      </c>
      <c r="D23" s="68">
        <f t="shared" ref="D23:K23" si="5">SUM(D10:D22)</f>
        <v>30</v>
      </c>
      <c r="E23" s="68">
        <f t="shared" si="5"/>
        <v>900</v>
      </c>
      <c r="F23" s="68">
        <f t="shared" si="5"/>
        <v>375</v>
      </c>
      <c r="G23" s="68">
        <f t="shared" si="5"/>
        <v>143</v>
      </c>
      <c r="H23" s="68">
        <f t="shared" si="5"/>
        <v>45</v>
      </c>
      <c r="I23" s="68">
        <f t="shared" si="5"/>
        <v>187</v>
      </c>
      <c r="J23" s="68">
        <f t="shared" si="5"/>
        <v>525</v>
      </c>
      <c r="K23" s="68">
        <f t="shared" si="5"/>
        <v>25</v>
      </c>
      <c r="L23" s="68"/>
      <c r="M23" s="68"/>
    </row>
    <row r="24" spans="1:13" x14ac:dyDescent="0.25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25">
      <c r="C25" s="2" t="s">
        <v>17</v>
      </c>
      <c r="D25" s="13"/>
    </row>
    <row r="26" spans="1:13" x14ac:dyDescent="0.25">
      <c r="C26" s="765" t="s">
        <v>0</v>
      </c>
      <c r="D26" s="766" t="s">
        <v>1</v>
      </c>
      <c r="E26" s="767" t="s">
        <v>2</v>
      </c>
      <c r="F26" s="767"/>
      <c r="G26" s="767"/>
      <c r="H26" s="767"/>
      <c r="I26" s="767"/>
      <c r="J26" s="529"/>
      <c r="K26" s="766" t="s">
        <v>3</v>
      </c>
      <c r="L26" s="766" t="s">
        <v>4</v>
      </c>
      <c r="M26" s="766" t="s">
        <v>5</v>
      </c>
    </row>
    <row r="27" spans="1:13" x14ac:dyDescent="0.25">
      <c r="C27" s="765"/>
      <c r="D27" s="766"/>
      <c r="E27" s="766" t="s">
        <v>6</v>
      </c>
      <c r="F27" s="768" t="s">
        <v>7</v>
      </c>
      <c r="G27" s="768"/>
      <c r="H27" s="768"/>
      <c r="I27" s="768"/>
      <c r="J27" s="766" t="s">
        <v>18</v>
      </c>
      <c r="K27" s="766"/>
      <c r="L27" s="766"/>
      <c r="M27" s="766"/>
    </row>
    <row r="28" spans="1:13" x14ac:dyDescent="0.25">
      <c r="C28" s="765"/>
      <c r="D28" s="766"/>
      <c r="E28" s="529"/>
      <c r="F28" s="766" t="s">
        <v>9</v>
      </c>
      <c r="G28" s="767" t="s">
        <v>10</v>
      </c>
      <c r="H28" s="529"/>
      <c r="I28" s="529"/>
      <c r="J28" s="529"/>
      <c r="K28" s="766"/>
      <c r="L28" s="766"/>
      <c r="M28" s="766"/>
    </row>
    <row r="29" spans="1:13" x14ac:dyDescent="0.25">
      <c r="C29" s="765"/>
      <c r="D29" s="766"/>
      <c r="E29" s="529"/>
      <c r="F29" s="769"/>
      <c r="G29" s="770" t="s">
        <v>19</v>
      </c>
      <c r="H29" s="770" t="s">
        <v>20</v>
      </c>
      <c r="I29" s="770" t="s">
        <v>21</v>
      </c>
      <c r="J29" s="529"/>
      <c r="K29" s="766"/>
      <c r="L29" s="766"/>
      <c r="M29" s="766"/>
    </row>
    <row r="30" spans="1:13" x14ac:dyDescent="0.25">
      <c r="C30" s="765"/>
      <c r="D30" s="766"/>
      <c r="E30" s="529"/>
      <c r="F30" s="769"/>
      <c r="G30" s="770"/>
      <c r="H30" s="770"/>
      <c r="I30" s="770"/>
      <c r="J30" s="529"/>
      <c r="K30" s="766"/>
      <c r="L30" s="766"/>
      <c r="M30" s="766"/>
    </row>
    <row r="31" spans="1:13" ht="10.5" customHeight="1" x14ac:dyDescent="0.25">
      <c r="C31" s="765"/>
      <c r="D31" s="766"/>
      <c r="E31" s="529"/>
      <c r="F31" s="769"/>
      <c r="G31" s="770"/>
      <c r="H31" s="770"/>
      <c r="I31" s="770"/>
      <c r="J31" s="529"/>
      <c r="K31" s="766"/>
      <c r="L31" s="766"/>
      <c r="M31" s="766"/>
    </row>
    <row r="32" spans="1:13" hidden="1" x14ac:dyDescent="0.25">
      <c r="C32" s="765"/>
      <c r="D32" s="766"/>
      <c r="E32" s="529"/>
      <c r="F32" s="769"/>
      <c r="G32" s="770"/>
      <c r="H32" s="770"/>
      <c r="I32" s="770"/>
      <c r="J32" s="529"/>
      <c r="K32" s="766"/>
      <c r="L32" s="766"/>
      <c r="M32" s="766"/>
    </row>
    <row r="33" spans="1:13" x14ac:dyDescent="0.25">
      <c r="A33" s="19" t="s">
        <v>13</v>
      </c>
      <c r="B33" s="19" t="s">
        <v>12</v>
      </c>
      <c r="C33" s="69" t="s">
        <v>32</v>
      </c>
      <c r="D33" s="70">
        <v>3.5</v>
      </c>
      <c r="E33" s="71">
        <f>D33*30</f>
        <v>105</v>
      </c>
      <c r="F33" s="71">
        <f>G33+H33+I33</f>
        <v>72</v>
      </c>
      <c r="G33" s="71"/>
      <c r="H33" s="71"/>
      <c r="I33" s="71">
        <v>72</v>
      </c>
      <c r="J33" s="71">
        <f>E33-F33</f>
        <v>33</v>
      </c>
      <c r="K33" s="72">
        <f>F33/18</f>
        <v>4</v>
      </c>
      <c r="L33" s="71" t="s">
        <v>22</v>
      </c>
      <c r="M33" s="72">
        <f>F33/E33*100</f>
        <v>68.571428571428569</v>
      </c>
    </row>
    <row r="34" spans="1:13" x14ac:dyDescent="0.25">
      <c r="A34" s="19" t="s">
        <v>11</v>
      </c>
      <c r="B34" s="19" t="s">
        <v>12</v>
      </c>
      <c r="C34" s="69" t="s">
        <v>203</v>
      </c>
      <c r="D34" s="70">
        <v>4.5</v>
      </c>
      <c r="E34" s="71">
        <f>D34*30</f>
        <v>135</v>
      </c>
      <c r="F34" s="71">
        <f>G34+H34+I34</f>
        <v>18</v>
      </c>
      <c r="G34" s="71"/>
      <c r="H34" s="71"/>
      <c r="I34" s="71">
        <v>18</v>
      </c>
      <c r="J34" s="71">
        <f>E34-F34</f>
        <v>117</v>
      </c>
      <c r="K34" s="72">
        <f>F34/18</f>
        <v>1</v>
      </c>
      <c r="L34" s="71" t="s">
        <v>13</v>
      </c>
      <c r="M34" s="72">
        <f>F34/E34*100</f>
        <v>13.333333333333334</v>
      </c>
    </row>
    <row r="35" spans="1:13" x14ac:dyDescent="0.25">
      <c r="A35" s="19" t="s">
        <v>13</v>
      </c>
      <c r="B35" s="19" t="s">
        <v>12</v>
      </c>
      <c r="C35" s="69" t="s">
        <v>33</v>
      </c>
      <c r="D35" s="72">
        <v>3</v>
      </c>
      <c r="E35" s="71">
        <f t="shared" ref="E35:E39" si="6">D35*30</f>
        <v>90</v>
      </c>
      <c r="F35" s="71">
        <f t="shared" ref="F35:F39" si="7">G35+H35+I35</f>
        <v>36</v>
      </c>
      <c r="G35" s="71"/>
      <c r="H35" s="71"/>
      <c r="I35" s="71">
        <v>36</v>
      </c>
      <c r="J35" s="71">
        <f t="shared" ref="J35:J39" si="8">E35-F35</f>
        <v>54</v>
      </c>
      <c r="K35" s="72">
        <f t="shared" ref="K35:K39" si="9">F35/18</f>
        <v>2</v>
      </c>
      <c r="L35" s="71" t="s">
        <v>13</v>
      </c>
      <c r="M35" s="72">
        <f t="shared" ref="M35:M39" si="10">F35/E35*100</f>
        <v>40</v>
      </c>
    </row>
    <row r="36" spans="1:13" x14ac:dyDescent="0.25">
      <c r="A36" s="19" t="s">
        <v>11</v>
      </c>
      <c r="B36" s="19" t="s">
        <v>12</v>
      </c>
      <c r="C36" s="69" t="s">
        <v>36</v>
      </c>
      <c r="D36" s="72">
        <v>5</v>
      </c>
      <c r="E36" s="71">
        <f t="shared" si="6"/>
        <v>150</v>
      </c>
      <c r="F36" s="71">
        <f t="shared" si="7"/>
        <v>54</v>
      </c>
      <c r="G36" s="71">
        <v>36</v>
      </c>
      <c r="H36" s="71">
        <v>18</v>
      </c>
      <c r="I36" s="71"/>
      <c r="J36" s="71">
        <f t="shared" si="8"/>
        <v>96</v>
      </c>
      <c r="K36" s="72">
        <f t="shared" si="9"/>
        <v>3</v>
      </c>
      <c r="L36" s="71" t="s">
        <v>14</v>
      </c>
      <c r="M36" s="72">
        <f t="shared" si="10"/>
        <v>36</v>
      </c>
    </row>
    <row r="37" spans="1:13" x14ac:dyDescent="0.25">
      <c r="A37" s="19" t="s">
        <v>13</v>
      </c>
      <c r="B37" s="19" t="s">
        <v>12</v>
      </c>
      <c r="C37" s="69" t="s">
        <v>35</v>
      </c>
      <c r="D37" s="72">
        <v>4</v>
      </c>
      <c r="E37" s="71">
        <f t="shared" si="6"/>
        <v>120</v>
      </c>
      <c r="F37" s="71">
        <f t="shared" si="7"/>
        <v>54</v>
      </c>
      <c r="G37" s="71">
        <v>18</v>
      </c>
      <c r="H37" s="71"/>
      <c r="I37" s="71">
        <v>36</v>
      </c>
      <c r="J37" s="71">
        <f t="shared" si="8"/>
        <v>66</v>
      </c>
      <c r="K37" s="72">
        <f t="shared" si="9"/>
        <v>3</v>
      </c>
      <c r="L37" s="71" t="s">
        <v>14</v>
      </c>
      <c r="M37" s="72">
        <f t="shared" si="10"/>
        <v>45</v>
      </c>
    </row>
    <row r="38" spans="1:13" x14ac:dyDescent="0.25">
      <c r="A38" s="19" t="s">
        <v>13</v>
      </c>
      <c r="B38" s="19" t="s">
        <v>12</v>
      </c>
      <c r="C38" s="69" t="s">
        <v>38</v>
      </c>
      <c r="D38" s="72">
        <v>4</v>
      </c>
      <c r="E38" s="71">
        <f t="shared" si="6"/>
        <v>120</v>
      </c>
      <c r="F38" s="71">
        <f t="shared" si="7"/>
        <v>54</v>
      </c>
      <c r="G38" s="71">
        <v>18</v>
      </c>
      <c r="H38" s="71">
        <v>18</v>
      </c>
      <c r="I38" s="71">
        <v>18</v>
      </c>
      <c r="J38" s="71">
        <f t="shared" si="8"/>
        <v>66</v>
      </c>
      <c r="K38" s="72">
        <f t="shared" si="9"/>
        <v>3</v>
      </c>
      <c r="L38" s="71" t="s">
        <v>13</v>
      </c>
      <c r="M38" s="72">
        <f t="shared" si="10"/>
        <v>45</v>
      </c>
    </row>
    <row r="39" spans="1:13" x14ac:dyDescent="0.25">
      <c r="A39" s="19" t="s">
        <v>11</v>
      </c>
      <c r="B39" s="19" t="s">
        <v>12</v>
      </c>
      <c r="C39" s="69" t="s">
        <v>43</v>
      </c>
      <c r="D39" s="70">
        <v>6</v>
      </c>
      <c r="E39" s="71">
        <f t="shared" si="6"/>
        <v>180</v>
      </c>
      <c r="F39" s="71">
        <f t="shared" si="7"/>
        <v>72</v>
      </c>
      <c r="G39" s="71">
        <v>18</v>
      </c>
      <c r="H39" s="71">
        <v>36</v>
      </c>
      <c r="I39" s="71">
        <v>18</v>
      </c>
      <c r="J39" s="71">
        <f t="shared" si="8"/>
        <v>108</v>
      </c>
      <c r="K39" s="72">
        <f t="shared" si="9"/>
        <v>4</v>
      </c>
      <c r="L39" s="71" t="s">
        <v>13</v>
      </c>
      <c r="M39" s="72">
        <f t="shared" si="10"/>
        <v>40</v>
      </c>
    </row>
    <row r="40" spans="1:13" x14ac:dyDescent="0.25">
      <c r="C40" s="6" t="s">
        <v>15</v>
      </c>
      <c r="D40" s="68">
        <f t="shared" ref="D40:K40" si="11">SUM(D33:D39)</f>
        <v>30</v>
      </c>
      <c r="E40" s="68">
        <f t="shared" si="11"/>
        <v>900</v>
      </c>
      <c r="F40" s="68">
        <f t="shared" si="11"/>
        <v>360</v>
      </c>
      <c r="G40" s="68">
        <f t="shared" si="11"/>
        <v>90</v>
      </c>
      <c r="H40" s="68">
        <f t="shared" si="11"/>
        <v>72</v>
      </c>
      <c r="I40" s="68">
        <f t="shared" si="11"/>
        <v>198</v>
      </c>
      <c r="J40" s="68">
        <f t="shared" si="11"/>
        <v>540</v>
      </c>
      <c r="K40" s="68">
        <f t="shared" si="11"/>
        <v>20</v>
      </c>
      <c r="L40" s="68"/>
      <c r="M40" s="68"/>
    </row>
    <row r="41" spans="1:13" x14ac:dyDescent="0.25">
      <c r="C41" s="7" t="s">
        <v>16</v>
      </c>
      <c r="D41" s="8">
        <f>30-D40</f>
        <v>0</v>
      </c>
    </row>
    <row r="42" spans="1:13" x14ac:dyDescent="0.25">
      <c r="C42" s="2" t="s">
        <v>177</v>
      </c>
    </row>
    <row r="43" spans="1:13" x14ac:dyDescent="0.25">
      <c r="C43" s="765" t="s">
        <v>0</v>
      </c>
      <c r="D43" s="766" t="s">
        <v>1</v>
      </c>
      <c r="E43" s="767" t="s">
        <v>2</v>
      </c>
      <c r="F43" s="767"/>
      <c r="G43" s="767"/>
      <c r="H43" s="767"/>
      <c r="I43" s="767"/>
      <c r="J43" s="529"/>
      <c r="K43" s="766" t="s">
        <v>3</v>
      </c>
      <c r="L43" s="766" t="s">
        <v>4</v>
      </c>
      <c r="M43" s="766" t="s">
        <v>5</v>
      </c>
    </row>
    <row r="44" spans="1:13" x14ac:dyDescent="0.25">
      <c r="C44" s="765"/>
      <c r="D44" s="766"/>
      <c r="E44" s="766" t="s">
        <v>6</v>
      </c>
      <c r="F44" s="768" t="s">
        <v>7</v>
      </c>
      <c r="G44" s="768"/>
      <c r="H44" s="768"/>
      <c r="I44" s="768"/>
      <c r="J44" s="766" t="s">
        <v>18</v>
      </c>
      <c r="K44" s="766"/>
      <c r="L44" s="766"/>
      <c r="M44" s="766"/>
    </row>
    <row r="45" spans="1:13" x14ac:dyDescent="0.25">
      <c r="C45" s="765"/>
      <c r="D45" s="766"/>
      <c r="E45" s="529"/>
      <c r="F45" s="766" t="s">
        <v>9</v>
      </c>
      <c r="G45" s="767" t="s">
        <v>10</v>
      </c>
      <c r="H45" s="529"/>
      <c r="I45" s="529"/>
      <c r="J45" s="529"/>
      <c r="K45" s="766"/>
      <c r="L45" s="766"/>
      <c r="M45" s="766"/>
    </row>
    <row r="46" spans="1:13" x14ac:dyDescent="0.25">
      <c r="C46" s="765"/>
      <c r="D46" s="766"/>
      <c r="E46" s="529"/>
      <c r="F46" s="769"/>
      <c r="G46" s="766" t="s">
        <v>19</v>
      </c>
      <c r="H46" s="766" t="s">
        <v>20</v>
      </c>
      <c r="I46" s="766" t="s">
        <v>21</v>
      </c>
      <c r="J46" s="529"/>
      <c r="K46" s="766"/>
      <c r="L46" s="766"/>
      <c r="M46" s="766"/>
    </row>
    <row r="47" spans="1:13" x14ac:dyDescent="0.25">
      <c r="C47" s="765"/>
      <c r="D47" s="766"/>
      <c r="E47" s="529"/>
      <c r="F47" s="769"/>
      <c r="G47" s="766"/>
      <c r="H47" s="766"/>
      <c r="I47" s="766"/>
      <c r="J47" s="529"/>
      <c r="K47" s="766"/>
      <c r="L47" s="766"/>
      <c r="M47" s="766"/>
    </row>
    <row r="48" spans="1:13" x14ac:dyDescent="0.25">
      <c r="C48" s="765"/>
      <c r="D48" s="766"/>
      <c r="E48" s="529"/>
      <c r="F48" s="769"/>
      <c r="G48" s="766"/>
      <c r="H48" s="766"/>
      <c r="I48" s="766"/>
      <c r="J48" s="529"/>
      <c r="K48" s="766"/>
      <c r="L48" s="766"/>
      <c r="M48" s="766"/>
    </row>
    <row r="49" spans="1:13" x14ac:dyDescent="0.25">
      <c r="C49" s="765"/>
      <c r="D49" s="766"/>
      <c r="E49" s="529"/>
      <c r="F49" s="769"/>
      <c r="G49" s="766"/>
      <c r="H49" s="766"/>
      <c r="I49" s="766"/>
      <c r="J49" s="529"/>
      <c r="K49" s="766"/>
      <c r="L49" s="766"/>
      <c r="M49" s="766"/>
    </row>
    <row r="50" spans="1:13" x14ac:dyDescent="0.25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25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25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25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25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25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25">
      <c r="A56" s="19"/>
      <c r="B56" s="19"/>
      <c r="C56" s="6" t="s">
        <v>15</v>
      </c>
      <c r="D56" s="68">
        <f t="shared" ref="D56:L56" si="17">SUM(D50:D55)</f>
        <v>30</v>
      </c>
      <c r="E56" s="68">
        <f t="shared" si="17"/>
        <v>900</v>
      </c>
      <c r="F56" s="68">
        <f t="shared" si="17"/>
        <v>360</v>
      </c>
      <c r="G56" s="68">
        <f t="shared" si="17"/>
        <v>105</v>
      </c>
      <c r="H56" s="68">
        <f t="shared" si="17"/>
        <v>120</v>
      </c>
      <c r="I56" s="68">
        <f t="shared" si="17"/>
        <v>135</v>
      </c>
      <c r="J56" s="68">
        <f t="shared" si="17"/>
        <v>540</v>
      </c>
      <c r="K56" s="68">
        <f t="shared" si="17"/>
        <v>24</v>
      </c>
      <c r="L56" s="68">
        <f t="shared" si="17"/>
        <v>0</v>
      </c>
      <c r="M56" s="68"/>
    </row>
    <row r="57" spans="1:13" x14ac:dyDescent="0.25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19"/>
      <c r="B58" s="19"/>
      <c r="C58" s="2" t="s">
        <v>24</v>
      </c>
      <c r="D58" s="13"/>
    </row>
    <row r="59" spans="1:13" x14ac:dyDescent="0.25">
      <c r="A59" s="19"/>
      <c r="B59" s="19"/>
      <c r="C59" s="765" t="s">
        <v>0</v>
      </c>
      <c r="D59" s="766" t="s">
        <v>1</v>
      </c>
      <c r="E59" s="767" t="s">
        <v>2</v>
      </c>
      <c r="F59" s="767"/>
      <c r="G59" s="767"/>
      <c r="H59" s="767"/>
      <c r="I59" s="767"/>
      <c r="J59" s="529"/>
      <c r="K59" s="766" t="s">
        <v>3</v>
      </c>
      <c r="L59" s="766" t="s">
        <v>4</v>
      </c>
      <c r="M59" s="766" t="s">
        <v>5</v>
      </c>
    </row>
    <row r="60" spans="1:13" x14ac:dyDescent="0.25">
      <c r="A60" s="19"/>
      <c r="B60" s="19"/>
      <c r="C60" s="765"/>
      <c r="D60" s="766"/>
      <c r="E60" s="766" t="s">
        <v>6</v>
      </c>
      <c r="F60" s="768" t="s">
        <v>7</v>
      </c>
      <c r="G60" s="768"/>
      <c r="H60" s="768"/>
      <c r="I60" s="768"/>
      <c r="J60" s="766" t="s">
        <v>18</v>
      </c>
      <c r="K60" s="766"/>
      <c r="L60" s="766"/>
      <c r="M60" s="766"/>
    </row>
    <row r="61" spans="1:13" x14ac:dyDescent="0.25">
      <c r="A61" s="19"/>
      <c r="B61" s="19"/>
      <c r="C61" s="765"/>
      <c r="D61" s="766"/>
      <c r="E61" s="529"/>
      <c r="F61" s="766" t="s">
        <v>9</v>
      </c>
      <c r="G61" s="767" t="s">
        <v>10</v>
      </c>
      <c r="H61" s="529"/>
      <c r="I61" s="529"/>
      <c r="J61" s="529"/>
      <c r="K61" s="766"/>
      <c r="L61" s="766"/>
      <c r="M61" s="766"/>
    </row>
    <row r="62" spans="1:13" x14ac:dyDescent="0.25">
      <c r="A62" s="19"/>
      <c r="B62" s="19"/>
      <c r="C62" s="765"/>
      <c r="D62" s="766"/>
      <c r="E62" s="529"/>
      <c r="F62" s="769"/>
      <c r="G62" s="766" t="s">
        <v>19</v>
      </c>
      <c r="H62" s="766" t="s">
        <v>20</v>
      </c>
      <c r="I62" s="766" t="s">
        <v>21</v>
      </c>
      <c r="J62" s="529"/>
      <c r="K62" s="766"/>
      <c r="L62" s="766"/>
      <c r="M62" s="766"/>
    </row>
    <row r="63" spans="1:13" x14ac:dyDescent="0.25">
      <c r="A63" s="19"/>
      <c r="B63" s="19"/>
      <c r="C63" s="765"/>
      <c r="D63" s="766"/>
      <c r="E63" s="529"/>
      <c r="F63" s="769"/>
      <c r="G63" s="766"/>
      <c r="H63" s="766"/>
      <c r="I63" s="766"/>
      <c r="J63" s="529"/>
      <c r="K63" s="766"/>
      <c r="L63" s="766"/>
      <c r="M63" s="766"/>
    </row>
    <row r="64" spans="1:13" x14ac:dyDescent="0.25">
      <c r="A64" s="19"/>
      <c r="B64" s="19"/>
      <c r="C64" s="765"/>
      <c r="D64" s="766"/>
      <c r="E64" s="529"/>
      <c r="F64" s="769"/>
      <c r="G64" s="766"/>
      <c r="H64" s="766"/>
      <c r="I64" s="766"/>
      <c r="J64" s="529"/>
      <c r="K64" s="766"/>
      <c r="L64" s="766"/>
      <c r="M64" s="766"/>
    </row>
    <row r="65" spans="1:13" x14ac:dyDescent="0.25">
      <c r="A65" s="19"/>
      <c r="B65" s="19"/>
      <c r="C65" s="765"/>
      <c r="D65" s="766"/>
      <c r="E65" s="529"/>
      <c r="F65" s="769"/>
      <c r="G65" s="766"/>
      <c r="H65" s="766"/>
      <c r="I65" s="766"/>
      <c r="J65" s="529"/>
      <c r="K65" s="766"/>
      <c r="L65" s="766"/>
      <c r="M65" s="766"/>
    </row>
    <row r="66" spans="1:13" x14ac:dyDescent="0.25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25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25">
      <c r="A68" s="19" t="s">
        <v>11</v>
      </c>
      <c r="B68" s="19" t="s">
        <v>12</v>
      </c>
      <c r="C68" s="67" t="s">
        <v>258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25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25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25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9"/>
      <c r="I71" s="50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25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25">
      <c r="A73" s="19"/>
      <c r="B73" s="19"/>
      <c r="C73" s="6" t="s">
        <v>15</v>
      </c>
      <c r="D73" s="68">
        <f t="shared" ref="D73:K73" si="23">SUM(D66:D72)</f>
        <v>30</v>
      </c>
      <c r="E73" s="68">
        <f t="shared" si="23"/>
        <v>900</v>
      </c>
      <c r="F73" s="68">
        <f t="shared" si="23"/>
        <v>324</v>
      </c>
      <c r="G73" s="68">
        <f t="shared" si="23"/>
        <v>108</v>
      </c>
      <c r="H73" s="68">
        <f t="shared" si="23"/>
        <v>72</v>
      </c>
      <c r="I73" s="68">
        <f t="shared" si="23"/>
        <v>144</v>
      </c>
      <c r="J73" s="68">
        <f t="shared" si="23"/>
        <v>441</v>
      </c>
      <c r="K73" s="68">
        <f t="shared" si="23"/>
        <v>18</v>
      </c>
      <c r="L73" s="68"/>
      <c r="M73" s="68"/>
    </row>
    <row r="74" spans="1:13" x14ac:dyDescent="0.25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25">
      <c r="A75" s="19"/>
      <c r="B75" s="19"/>
      <c r="C75" s="2" t="s">
        <v>178</v>
      </c>
      <c r="D75" s="13"/>
    </row>
    <row r="76" spans="1:13" x14ac:dyDescent="0.25">
      <c r="A76" s="19"/>
      <c r="B76" s="19"/>
      <c r="C76" s="765" t="s">
        <v>0</v>
      </c>
      <c r="D76" s="766" t="s">
        <v>1</v>
      </c>
      <c r="E76" s="767" t="s">
        <v>2</v>
      </c>
      <c r="F76" s="767"/>
      <c r="G76" s="767"/>
      <c r="H76" s="767"/>
      <c r="I76" s="767"/>
      <c r="J76" s="529"/>
      <c r="K76" s="766" t="s">
        <v>3</v>
      </c>
      <c r="L76" s="766" t="s">
        <v>4</v>
      </c>
      <c r="M76" s="766" t="s">
        <v>5</v>
      </c>
    </row>
    <row r="77" spans="1:13" x14ac:dyDescent="0.25">
      <c r="A77" s="19"/>
      <c r="B77" s="19"/>
      <c r="C77" s="765"/>
      <c r="D77" s="766"/>
      <c r="E77" s="766" t="s">
        <v>6</v>
      </c>
      <c r="F77" s="768" t="s">
        <v>7</v>
      </c>
      <c r="G77" s="768"/>
      <c r="H77" s="768"/>
      <c r="I77" s="768"/>
      <c r="J77" s="766" t="s">
        <v>18</v>
      </c>
      <c r="K77" s="766"/>
      <c r="L77" s="766"/>
      <c r="M77" s="766"/>
    </row>
    <row r="78" spans="1:13" x14ac:dyDescent="0.25">
      <c r="A78" s="19"/>
      <c r="B78" s="19"/>
      <c r="C78" s="765"/>
      <c r="D78" s="766"/>
      <c r="E78" s="529"/>
      <c r="F78" s="766" t="s">
        <v>9</v>
      </c>
      <c r="G78" s="767" t="s">
        <v>10</v>
      </c>
      <c r="H78" s="529"/>
      <c r="I78" s="529"/>
      <c r="J78" s="529"/>
      <c r="K78" s="766"/>
      <c r="L78" s="766"/>
      <c r="M78" s="766"/>
    </row>
    <row r="79" spans="1:13" ht="11.25" customHeight="1" x14ac:dyDescent="0.25">
      <c r="A79" s="19"/>
      <c r="B79" s="19"/>
      <c r="C79" s="765"/>
      <c r="D79" s="766"/>
      <c r="E79" s="529"/>
      <c r="F79" s="769"/>
      <c r="G79" s="766" t="s">
        <v>19</v>
      </c>
      <c r="H79" s="766" t="s">
        <v>20</v>
      </c>
      <c r="I79" s="766" t="s">
        <v>21</v>
      </c>
      <c r="J79" s="529"/>
      <c r="K79" s="766"/>
      <c r="L79" s="766"/>
      <c r="M79" s="766"/>
    </row>
    <row r="80" spans="1:13" ht="7.5" customHeight="1" x14ac:dyDescent="0.25">
      <c r="A80" s="19"/>
      <c r="B80" s="19"/>
      <c r="C80" s="765"/>
      <c r="D80" s="766"/>
      <c r="E80" s="529"/>
      <c r="F80" s="769"/>
      <c r="G80" s="766"/>
      <c r="H80" s="766"/>
      <c r="I80" s="766"/>
      <c r="J80" s="529"/>
      <c r="K80" s="766"/>
      <c r="L80" s="766"/>
      <c r="M80" s="766"/>
    </row>
    <row r="81" spans="1:13" ht="10.5" customHeight="1" x14ac:dyDescent="0.25">
      <c r="A81" s="19"/>
      <c r="B81" s="19"/>
      <c r="C81" s="765"/>
      <c r="D81" s="766"/>
      <c r="E81" s="529"/>
      <c r="F81" s="769"/>
      <c r="G81" s="766"/>
      <c r="H81" s="766"/>
      <c r="I81" s="766"/>
      <c r="J81" s="529"/>
      <c r="K81" s="766"/>
      <c r="L81" s="766"/>
      <c r="M81" s="766"/>
    </row>
    <row r="82" spans="1:13" ht="9.75" customHeight="1" x14ac:dyDescent="0.25">
      <c r="A82" s="19"/>
      <c r="B82" s="19"/>
      <c r="C82" s="765"/>
      <c r="D82" s="766"/>
      <c r="E82" s="529"/>
      <c r="F82" s="769"/>
      <c r="G82" s="766"/>
      <c r="H82" s="766"/>
      <c r="I82" s="766"/>
      <c r="J82" s="529"/>
      <c r="K82" s="766"/>
      <c r="L82" s="766"/>
      <c r="M82" s="766"/>
    </row>
    <row r="83" spans="1:13" x14ac:dyDescent="0.25">
      <c r="A83" s="19" t="s">
        <v>13</v>
      </c>
      <c r="B83" s="19" t="s">
        <v>23</v>
      </c>
      <c r="C83" s="4" t="s">
        <v>182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25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25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6.25" x14ac:dyDescent="0.25">
      <c r="A86" s="19" t="s">
        <v>11</v>
      </c>
      <c r="B86" s="19" t="s">
        <v>23</v>
      </c>
      <c r="C86" s="4" t="s">
        <v>187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25">
      <c r="A87" s="19" t="s">
        <v>11</v>
      </c>
      <c r="B87" s="19" t="s">
        <v>12</v>
      </c>
      <c r="C87" s="4" t="s">
        <v>151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25">
      <c r="A88" s="19" t="s">
        <v>13</v>
      </c>
      <c r="B88" s="19" t="s">
        <v>23</v>
      </c>
      <c r="C88" s="4" t="s">
        <v>269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25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25">
      <c r="A90" s="19"/>
      <c r="B90" s="19"/>
      <c r="C90" s="6" t="s">
        <v>15</v>
      </c>
      <c r="D90" s="68">
        <f t="shared" ref="D90:L90" si="30">SUM(D83:D89)</f>
        <v>30</v>
      </c>
      <c r="E90" s="68">
        <f t="shared" si="30"/>
        <v>900</v>
      </c>
      <c r="F90" s="68">
        <f t="shared" si="30"/>
        <v>315</v>
      </c>
      <c r="G90" s="68">
        <f t="shared" si="30"/>
        <v>165</v>
      </c>
      <c r="H90" s="68">
        <f t="shared" si="30"/>
        <v>135</v>
      </c>
      <c r="I90" s="68">
        <f t="shared" si="30"/>
        <v>15</v>
      </c>
      <c r="J90" s="68">
        <f t="shared" si="30"/>
        <v>585</v>
      </c>
      <c r="K90" s="68">
        <f t="shared" si="30"/>
        <v>21</v>
      </c>
      <c r="L90" s="68">
        <f t="shared" si="30"/>
        <v>0</v>
      </c>
      <c r="M90" s="14"/>
    </row>
    <row r="91" spans="1:13" x14ac:dyDescent="0.25">
      <c r="A91" s="19"/>
      <c r="B91" s="19"/>
      <c r="C91" s="7" t="s">
        <v>16</v>
      </c>
      <c r="D91" s="8">
        <f>30-D90</f>
        <v>0</v>
      </c>
    </row>
    <row r="92" spans="1:13" x14ac:dyDescent="0.25">
      <c r="A92" s="19"/>
      <c r="B92" s="19"/>
      <c r="C92" s="2" t="s">
        <v>180</v>
      </c>
      <c r="D92" s="13"/>
    </row>
    <row r="93" spans="1:13" x14ac:dyDescent="0.25">
      <c r="A93" s="19"/>
      <c r="B93" s="19"/>
      <c r="C93" s="765" t="s">
        <v>0</v>
      </c>
      <c r="D93" s="766" t="s">
        <v>1</v>
      </c>
      <c r="E93" s="767" t="s">
        <v>2</v>
      </c>
      <c r="F93" s="767"/>
      <c r="G93" s="767"/>
      <c r="H93" s="767"/>
      <c r="I93" s="767"/>
      <c r="J93" s="529"/>
      <c r="K93" s="766" t="s">
        <v>3</v>
      </c>
      <c r="L93" s="766" t="s">
        <v>4</v>
      </c>
      <c r="M93" s="766" t="s">
        <v>5</v>
      </c>
    </row>
    <row r="94" spans="1:13" x14ac:dyDescent="0.25">
      <c r="A94" s="19"/>
      <c r="B94" s="19"/>
      <c r="C94" s="765"/>
      <c r="D94" s="766"/>
      <c r="E94" s="766" t="s">
        <v>6</v>
      </c>
      <c r="F94" s="768" t="s">
        <v>7</v>
      </c>
      <c r="G94" s="768"/>
      <c r="H94" s="768"/>
      <c r="I94" s="768"/>
      <c r="J94" s="766" t="s">
        <v>18</v>
      </c>
      <c r="K94" s="766"/>
      <c r="L94" s="766"/>
      <c r="M94" s="766"/>
    </row>
    <row r="95" spans="1:13" x14ac:dyDescent="0.25">
      <c r="A95" s="19"/>
      <c r="B95" s="19"/>
      <c r="C95" s="765"/>
      <c r="D95" s="766"/>
      <c r="E95" s="529"/>
      <c r="F95" s="766" t="s">
        <v>9</v>
      </c>
      <c r="G95" s="767" t="s">
        <v>10</v>
      </c>
      <c r="H95" s="529"/>
      <c r="I95" s="529"/>
      <c r="J95" s="529"/>
      <c r="K95" s="766"/>
      <c r="L95" s="766"/>
      <c r="M95" s="766"/>
    </row>
    <row r="96" spans="1:13" x14ac:dyDescent="0.25">
      <c r="A96" s="19"/>
      <c r="B96" s="19"/>
      <c r="C96" s="765"/>
      <c r="D96" s="766"/>
      <c r="E96" s="529"/>
      <c r="F96" s="769"/>
      <c r="G96" s="766" t="s">
        <v>19</v>
      </c>
      <c r="H96" s="766" t="s">
        <v>20</v>
      </c>
      <c r="I96" s="766" t="s">
        <v>21</v>
      </c>
      <c r="J96" s="529"/>
      <c r="K96" s="766"/>
      <c r="L96" s="766"/>
      <c r="M96" s="766"/>
    </row>
    <row r="97" spans="1:13" ht="6.75" customHeight="1" x14ac:dyDescent="0.25">
      <c r="A97" s="19"/>
      <c r="B97" s="19"/>
      <c r="C97" s="765"/>
      <c r="D97" s="766"/>
      <c r="E97" s="529"/>
      <c r="F97" s="769"/>
      <c r="G97" s="766"/>
      <c r="H97" s="766"/>
      <c r="I97" s="766"/>
      <c r="J97" s="529"/>
      <c r="K97" s="766"/>
      <c r="L97" s="766"/>
      <c r="M97" s="766"/>
    </row>
    <row r="98" spans="1:13" ht="11.25" customHeight="1" x14ac:dyDescent="0.25">
      <c r="A98" s="19"/>
      <c r="B98" s="19"/>
      <c r="C98" s="765"/>
      <c r="D98" s="766"/>
      <c r="E98" s="529"/>
      <c r="F98" s="769"/>
      <c r="G98" s="766"/>
      <c r="H98" s="766"/>
      <c r="I98" s="766"/>
      <c r="J98" s="529"/>
      <c r="K98" s="766"/>
      <c r="L98" s="766"/>
      <c r="M98" s="766"/>
    </row>
    <row r="99" spans="1:13" ht="5.25" customHeight="1" x14ac:dyDescent="0.25">
      <c r="A99" s="19"/>
      <c r="B99" s="19"/>
      <c r="C99" s="765"/>
      <c r="D99" s="766"/>
      <c r="E99" s="529"/>
      <c r="F99" s="769"/>
      <c r="G99" s="766"/>
      <c r="H99" s="766"/>
      <c r="I99" s="766"/>
      <c r="J99" s="529"/>
      <c r="K99" s="766"/>
      <c r="L99" s="766"/>
      <c r="M99" s="766"/>
    </row>
    <row r="100" spans="1:13" x14ac:dyDescent="0.25">
      <c r="A100" s="19" t="s">
        <v>11</v>
      </c>
      <c r="B100" s="19" t="s">
        <v>12</v>
      </c>
      <c r="C100" s="6" t="s">
        <v>259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25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6.25" x14ac:dyDescent="0.25">
      <c r="A102" s="19" t="s">
        <v>11</v>
      </c>
      <c r="B102" s="19" t="s">
        <v>23</v>
      </c>
      <c r="C102" s="4" t="s">
        <v>183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6.25" x14ac:dyDescent="0.25">
      <c r="A103" s="19" t="s">
        <v>11</v>
      </c>
      <c r="B103" s="19" t="s">
        <v>23</v>
      </c>
      <c r="C103" s="4" t="s">
        <v>261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6.25" x14ac:dyDescent="0.25">
      <c r="A104" s="19" t="s">
        <v>11</v>
      </c>
      <c r="B104" s="19" t="s">
        <v>23</v>
      </c>
      <c r="C104" s="4" t="s">
        <v>265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25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25">
      <c r="A106" s="19"/>
      <c r="B106" s="19"/>
      <c r="C106" s="6" t="s">
        <v>15</v>
      </c>
      <c r="D106" s="68">
        <f t="shared" ref="D106:K106" si="36">SUM(D100:D105)</f>
        <v>30</v>
      </c>
      <c r="E106" s="68">
        <f t="shared" si="36"/>
        <v>900</v>
      </c>
      <c r="F106" s="68">
        <f t="shared" si="36"/>
        <v>270</v>
      </c>
      <c r="G106" s="68">
        <f t="shared" si="36"/>
        <v>108</v>
      </c>
      <c r="H106" s="68">
        <f t="shared" si="36"/>
        <v>162</v>
      </c>
      <c r="I106" s="68">
        <f t="shared" si="36"/>
        <v>0</v>
      </c>
      <c r="J106" s="68">
        <f t="shared" si="36"/>
        <v>630</v>
      </c>
      <c r="K106" s="68">
        <f t="shared" si="36"/>
        <v>15</v>
      </c>
      <c r="L106" s="68"/>
      <c r="M106" s="68"/>
    </row>
    <row r="107" spans="1:13" ht="12" customHeight="1" x14ac:dyDescent="0.25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19"/>
      <c r="B108" s="19"/>
      <c r="C108" s="2" t="s">
        <v>179</v>
      </c>
      <c r="D108" s="13"/>
    </row>
    <row r="109" spans="1:13" x14ac:dyDescent="0.25">
      <c r="A109" s="19"/>
      <c r="B109" s="19"/>
      <c r="C109" s="765" t="s">
        <v>0</v>
      </c>
      <c r="D109" s="766" t="s">
        <v>1</v>
      </c>
      <c r="E109" s="767" t="s">
        <v>2</v>
      </c>
      <c r="F109" s="767"/>
      <c r="G109" s="767"/>
      <c r="H109" s="767"/>
      <c r="I109" s="767"/>
      <c r="J109" s="529"/>
      <c r="K109" s="766" t="s">
        <v>3</v>
      </c>
      <c r="L109" s="766" t="s">
        <v>4</v>
      </c>
      <c r="M109" s="766" t="s">
        <v>5</v>
      </c>
    </row>
    <row r="110" spans="1:13" x14ac:dyDescent="0.25">
      <c r="A110" s="19"/>
      <c r="B110" s="19"/>
      <c r="C110" s="765"/>
      <c r="D110" s="766"/>
      <c r="E110" s="766" t="s">
        <v>6</v>
      </c>
      <c r="F110" s="768" t="s">
        <v>7</v>
      </c>
      <c r="G110" s="768"/>
      <c r="H110" s="768"/>
      <c r="I110" s="768"/>
      <c r="J110" s="766" t="s">
        <v>18</v>
      </c>
      <c r="K110" s="766"/>
      <c r="L110" s="766"/>
      <c r="M110" s="766"/>
    </row>
    <row r="111" spans="1:13" x14ac:dyDescent="0.25">
      <c r="A111" s="19"/>
      <c r="B111" s="19"/>
      <c r="C111" s="765"/>
      <c r="D111" s="766"/>
      <c r="E111" s="529"/>
      <c r="F111" s="766" t="s">
        <v>9</v>
      </c>
      <c r="G111" s="767" t="s">
        <v>10</v>
      </c>
      <c r="H111" s="529"/>
      <c r="I111" s="529"/>
      <c r="J111" s="529"/>
      <c r="K111" s="766"/>
      <c r="L111" s="766"/>
      <c r="M111" s="766"/>
    </row>
    <row r="112" spans="1:13" ht="5.25" customHeight="1" x14ac:dyDescent="0.25">
      <c r="A112" s="19"/>
      <c r="B112" s="19"/>
      <c r="C112" s="765"/>
      <c r="D112" s="766"/>
      <c r="E112" s="529"/>
      <c r="F112" s="769"/>
      <c r="G112" s="766" t="s">
        <v>19</v>
      </c>
      <c r="H112" s="766" t="s">
        <v>20</v>
      </c>
      <c r="I112" s="766" t="s">
        <v>21</v>
      </c>
      <c r="J112" s="529"/>
      <c r="K112" s="766"/>
      <c r="L112" s="766"/>
      <c r="M112" s="766"/>
    </row>
    <row r="113" spans="1:13" x14ac:dyDescent="0.25">
      <c r="A113" s="19"/>
      <c r="B113" s="19"/>
      <c r="C113" s="765"/>
      <c r="D113" s="766"/>
      <c r="E113" s="529"/>
      <c r="F113" s="769"/>
      <c r="G113" s="766"/>
      <c r="H113" s="766"/>
      <c r="I113" s="766"/>
      <c r="J113" s="529"/>
      <c r="K113" s="766"/>
      <c r="L113" s="766"/>
      <c r="M113" s="766"/>
    </row>
    <row r="114" spans="1:13" ht="7.5" customHeight="1" x14ac:dyDescent="0.25">
      <c r="A114" s="19"/>
      <c r="B114" s="19"/>
      <c r="C114" s="765"/>
      <c r="D114" s="766"/>
      <c r="E114" s="529"/>
      <c r="F114" s="769"/>
      <c r="G114" s="766"/>
      <c r="H114" s="766"/>
      <c r="I114" s="766"/>
      <c r="J114" s="529"/>
      <c r="K114" s="766"/>
      <c r="L114" s="766"/>
      <c r="M114" s="766"/>
    </row>
    <row r="115" spans="1:13" hidden="1" x14ac:dyDescent="0.25">
      <c r="A115" s="19"/>
      <c r="B115" s="19"/>
      <c r="C115" s="765"/>
      <c r="D115" s="766"/>
      <c r="E115" s="529"/>
      <c r="F115" s="769"/>
      <c r="G115" s="766"/>
      <c r="H115" s="766"/>
      <c r="I115" s="766"/>
      <c r="J115" s="529"/>
      <c r="K115" s="766"/>
      <c r="L115" s="766"/>
      <c r="M115" s="766"/>
    </row>
    <row r="116" spans="1:13" ht="39" x14ac:dyDescent="0.25">
      <c r="A116" s="19" t="s">
        <v>11</v>
      </c>
      <c r="B116" s="19" t="s">
        <v>23</v>
      </c>
      <c r="C116" s="4" t="s">
        <v>184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6.25" x14ac:dyDescent="0.25">
      <c r="A117" s="19" t="s">
        <v>11</v>
      </c>
      <c r="B117" s="19" t="s">
        <v>23</v>
      </c>
      <c r="C117" s="4" t="s">
        <v>271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25">
      <c r="A118" s="19" t="s">
        <v>13</v>
      </c>
      <c r="B118" s="19" t="s">
        <v>23</v>
      </c>
      <c r="C118" s="4" t="s">
        <v>270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25">
      <c r="A119" s="19" t="s">
        <v>11</v>
      </c>
      <c r="B119" s="19" t="s">
        <v>12</v>
      </c>
      <c r="C119" s="4" t="s">
        <v>185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25">
      <c r="A120" s="19"/>
      <c r="B120" s="19"/>
      <c r="C120" s="6" t="s">
        <v>15</v>
      </c>
      <c r="D120" s="68">
        <f t="shared" ref="D120:L120" si="42">SUM(D116:D119)</f>
        <v>30</v>
      </c>
      <c r="E120" s="68">
        <f t="shared" si="42"/>
        <v>900</v>
      </c>
      <c r="F120" s="68">
        <f t="shared" si="42"/>
        <v>360</v>
      </c>
      <c r="G120" s="68">
        <f t="shared" si="42"/>
        <v>195</v>
      </c>
      <c r="H120" s="68">
        <f t="shared" si="42"/>
        <v>105</v>
      </c>
      <c r="I120" s="68">
        <f t="shared" si="42"/>
        <v>60</v>
      </c>
      <c r="J120" s="68">
        <f t="shared" si="42"/>
        <v>540</v>
      </c>
      <c r="K120" s="68">
        <f t="shared" si="42"/>
        <v>24</v>
      </c>
      <c r="L120" s="68">
        <f t="shared" si="42"/>
        <v>0</v>
      </c>
      <c r="M120" s="68"/>
    </row>
    <row r="121" spans="1:13" ht="11.25" customHeight="1" x14ac:dyDescent="0.25">
      <c r="A121" s="19"/>
      <c r="B121" s="19"/>
      <c r="C121" s="7" t="s">
        <v>16</v>
      </c>
      <c r="D121" s="8">
        <f>30-D120</f>
        <v>0</v>
      </c>
    </row>
    <row r="122" spans="1:13" x14ac:dyDescent="0.25">
      <c r="A122" s="19"/>
      <c r="B122" s="19"/>
      <c r="C122" s="2" t="s">
        <v>181</v>
      </c>
      <c r="D122" s="13"/>
    </row>
    <row r="123" spans="1:13" x14ac:dyDescent="0.25">
      <c r="A123" s="19"/>
      <c r="B123" s="19"/>
      <c r="C123" s="765" t="s">
        <v>0</v>
      </c>
      <c r="D123" s="766" t="s">
        <v>1</v>
      </c>
      <c r="E123" s="767" t="s">
        <v>2</v>
      </c>
      <c r="F123" s="767"/>
      <c r="G123" s="767"/>
      <c r="H123" s="767"/>
      <c r="I123" s="767"/>
      <c r="J123" s="529"/>
      <c r="K123" s="766" t="s">
        <v>3</v>
      </c>
      <c r="L123" s="766" t="s">
        <v>4</v>
      </c>
      <c r="M123" s="766" t="s">
        <v>5</v>
      </c>
    </row>
    <row r="124" spans="1:13" ht="9" customHeight="1" x14ac:dyDescent="0.25">
      <c r="A124" s="19"/>
      <c r="B124" s="19"/>
      <c r="C124" s="765"/>
      <c r="D124" s="766"/>
      <c r="E124" s="766" t="s">
        <v>6</v>
      </c>
      <c r="F124" s="768" t="s">
        <v>7</v>
      </c>
      <c r="G124" s="768"/>
      <c r="H124" s="768"/>
      <c r="I124" s="768"/>
      <c r="J124" s="766" t="s">
        <v>18</v>
      </c>
      <c r="K124" s="766"/>
      <c r="L124" s="766"/>
      <c r="M124" s="766"/>
    </row>
    <row r="125" spans="1:13" ht="9" customHeight="1" x14ac:dyDescent="0.25">
      <c r="A125" s="19"/>
      <c r="B125" s="19"/>
      <c r="C125" s="765"/>
      <c r="D125" s="766"/>
      <c r="E125" s="529"/>
      <c r="F125" s="766" t="s">
        <v>9</v>
      </c>
      <c r="G125" s="767" t="s">
        <v>10</v>
      </c>
      <c r="H125" s="529"/>
      <c r="I125" s="529"/>
      <c r="J125" s="529"/>
      <c r="K125" s="766"/>
      <c r="L125" s="766"/>
      <c r="M125" s="766"/>
    </row>
    <row r="126" spans="1:13" x14ac:dyDescent="0.25">
      <c r="A126" s="19"/>
      <c r="B126" s="19"/>
      <c r="C126" s="765"/>
      <c r="D126" s="766"/>
      <c r="E126" s="529"/>
      <c r="F126" s="769"/>
      <c r="G126" s="766" t="s">
        <v>19</v>
      </c>
      <c r="H126" s="766" t="s">
        <v>20</v>
      </c>
      <c r="I126" s="766" t="s">
        <v>21</v>
      </c>
      <c r="J126" s="529"/>
      <c r="K126" s="766"/>
      <c r="L126" s="766"/>
      <c r="M126" s="766"/>
    </row>
    <row r="127" spans="1:13" ht="7.5" customHeight="1" x14ac:dyDescent="0.25">
      <c r="A127" s="19"/>
      <c r="B127" s="19"/>
      <c r="C127" s="765"/>
      <c r="D127" s="766"/>
      <c r="E127" s="529"/>
      <c r="F127" s="769"/>
      <c r="G127" s="766"/>
      <c r="H127" s="766"/>
      <c r="I127" s="766"/>
      <c r="J127" s="529"/>
      <c r="K127" s="766"/>
      <c r="L127" s="766"/>
      <c r="M127" s="766"/>
    </row>
    <row r="128" spans="1:13" x14ac:dyDescent="0.25">
      <c r="A128" s="19"/>
      <c r="B128" s="19"/>
      <c r="C128" s="765"/>
      <c r="D128" s="766"/>
      <c r="E128" s="529"/>
      <c r="F128" s="769"/>
      <c r="G128" s="766"/>
      <c r="H128" s="766"/>
      <c r="I128" s="766"/>
      <c r="J128" s="529"/>
      <c r="K128" s="766"/>
      <c r="L128" s="766"/>
      <c r="M128" s="766"/>
    </row>
    <row r="129" spans="1:13" ht="5.25" customHeight="1" x14ac:dyDescent="0.25">
      <c r="A129" s="19"/>
      <c r="B129" s="19"/>
      <c r="C129" s="765"/>
      <c r="D129" s="766"/>
      <c r="E129" s="529"/>
      <c r="F129" s="769"/>
      <c r="G129" s="766"/>
      <c r="H129" s="766"/>
      <c r="I129" s="766"/>
      <c r="J129" s="529"/>
      <c r="K129" s="766"/>
      <c r="L129" s="766"/>
      <c r="M129" s="766"/>
    </row>
    <row r="130" spans="1:13" ht="25.5" x14ac:dyDescent="0.25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25">
      <c r="A131" s="19" t="s">
        <v>11</v>
      </c>
      <c r="B131" s="19" t="s">
        <v>12</v>
      </c>
      <c r="C131" s="4" t="s">
        <v>238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6.25" x14ac:dyDescent="0.25">
      <c r="A132" s="19" t="s">
        <v>11</v>
      </c>
      <c r="B132" s="19" t="s">
        <v>23</v>
      </c>
      <c r="C132" s="4" t="s">
        <v>253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39" x14ac:dyDescent="0.25">
      <c r="A133" s="19" t="s">
        <v>11</v>
      </c>
      <c r="B133" s="19" t="s">
        <v>23</v>
      </c>
      <c r="C133" s="4" t="s">
        <v>262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6.25" x14ac:dyDescent="0.25">
      <c r="A134" s="19" t="s">
        <v>11</v>
      </c>
      <c r="B134" s="19" t="s">
        <v>23</v>
      </c>
      <c r="C134" s="4" t="s">
        <v>186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6.25" x14ac:dyDescent="0.25">
      <c r="A135" s="19" t="s">
        <v>11</v>
      </c>
      <c r="B135" s="19" t="s">
        <v>23</v>
      </c>
      <c r="C135" s="4" t="s">
        <v>256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25">
      <c r="A136" s="19"/>
      <c r="B136" s="19"/>
      <c r="C136" s="6" t="s">
        <v>15</v>
      </c>
      <c r="D136" s="68">
        <f t="shared" ref="D136:L136" si="48">SUM(D130:D135)</f>
        <v>30</v>
      </c>
      <c r="E136" s="68">
        <f t="shared" si="48"/>
        <v>900</v>
      </c>
      <c r="F136" s="68">
        <f t="shared" si="48"/>
        <v>272</v>
      </c>
      <c r="G136" s="68">
        <f t="shared" si="48"/>
        <v>119</v>
      </c>
      <c r="H136" s="68">
        <f t="shared" si="48"/>
        <v>153</v>
      </c>
      <c r="I136" s="68">
        <f t="shared" si="48"/>
        <v>0</v>
      </c>
      <c r="J136" s="68">
        <f t="shared" si="48"/>
        <v>628</v>
      </c>
      <c r="K136" s="68">
        <f t="shared" si="48"/>
        <v>16</v>
      </c>
      <c r="L136" s="68">
        <f t="shared" si="48"/>
        <v>0</v>
      </c>
      <c r="M136" s="68"/>
    </row>
    <row r="137" spans="1:13" x14ac:dyDescent="0.25">
      <c r="A137" s="19"/>
      <c r="B137" s="19"/>
      <c r="C137" s="7" t="s">
        <v>16</v>
      </c>
      <c r="D137" s="8">
        <f>30-D136</f>
        <v>0</v>
      </c>
    </row>
    <row r="139" spans="1:13" x14ac:dyDescent="0.25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.75" thickBot="1" x14ac:dyDescent="0.3">
      <c r="B140" s="1" t="s">
        <v>12</v>
      </c>
      <c r="C140" s="2" t="s">
        <v>25</v>
      </c>
      <c r="D140" s="65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.75" thickBot="1" x14ac:dyDescent="0.3">
      <c r="B141" s="1" t="s">
        <v>23</v>
      </c>
      <c r="C141" s="2" t="s">
        <v>26</v>
      </c>
      <c r="D141" s="66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25">
      <c r="D142" s="1"/>
      <c r="E142" s="19"/>
      <c r="F142" s="19"/>
      <c r="G142" s="19"/>
    </row>
    <row r="143" spans="1:13" x14ac:dyDescent="0.25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25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25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25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25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25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 наказу</vt:lpstr>
      <vt:lpstr>Титул</vt:lpstr>
      <vt:lpstr>План</vt:lpstr>
      <vt:lpstr>Семестровка (2)</vt:lpstr>
      <vt:lpstr>План!Заголовки_для_печати</vt:lpstr>
      <vt:lpstr>'до наказу'!Область_печати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2020-11-24T05:02:19Z</cp:lastPrinted>
  <dcterms:created xsi:type="dcterms:W3CDTF">2018-09-17T13:51:02Z</dcterms:created>
  <dcterms:modified xsi:type="dcterms:W3CDTF">2021-03-05T06:26:15Z</dcterms:modified>
</cp:coreProperties>
</file>