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Алина_СТАРЫЙ_Комп\D\нагрузка\Учебные планы 2020\Магистры\"/>
    </mc:Choice>
  </mc:AlternateContent>
  <bookViews>
    <workbookView xWindow="0" yWindow="0" windowWidth="28800" windowHeight="12420" activeTab="3"/>
  </bookViews>
  <sheets>
    <sheet name="титул ОіО ЗО " sheetId="7" r:id="rId1"/>
    <sheet name="титулка ОіА" sheetId="1" state="hidden" r:id="rId2"/>
    <sheet name="бюджет" sheetId="2" state="hidden" r:id="rId3"/>
    <sheet name="План ОіО" sheetId="3" r:id="rId4"/>
    <sheet name="Титулка ОМБ" sheetId="5" state="hidden" r:id="rId5"/>
  </sheets>
  <definedNames>
    <definedName name="_xlnm.Print_Titles" localSheetId="3">'План ОіО'!$9:$9</definedName>
    <definedName name="_xlnm.Print_Area" localSheetId="2">бюджет!$A$1:$K$16</definedName>
    <definedName name="_xlnm.Print_Area" localSheetId="3">'План ОіО'!$A$1:$V$67</definedName>
    <definedName name="_xlnm.Print_Area" localSheetId="0">'титул ОіО ЗО '!$A$1:$BE$34</definedName>
    <definedName name="_xlnm.Print_Area" localSheetId="1">'титулка ОіА'!$A$1:$BE$33</definedName>
  </definedNames>
  <calcPr calcId="152511"/>
</workbook>
</file>

<file path=xl/calcChain.xml><?xml version="1.0" encoding="utf-8"?>
<calcChain xmlns="http://schemas.openxmlformats.org/spreadsheetml/2006/main">
  <c r="K29" i="3" l="1"/>
  <c r="K14" i="3"/>
  <c r="P14" i="3"/>
  <c r="K22" i="3"/>
  <c r="I14" i="3"/>
  <c r="G14" i="3"/>
  <c r="I22" i="3"/>
  <c r="G22" i="3"/>
  <c r="G47" i="3"/>
  <c r="H58" i="3" l="1"/>
  <c r="M58" i="3" s="1"/>
  <c r="H17" i="3" l="1"/>
  <c r="H18" i="3"/>
  <c r="H19" i="3"/>
  <c r="H20" i="3"/>
  <c r="H16" i="3"/>
  <c r="H13" i="3"/>
  <c r="H12" i="3"/>
  <c r="H11" i="3"/>
  <c r="H14" i="3" s="1"/>
  <c r="H38" i="3"/>
  <c r="M38" i="3" s="1"/>
  <c r="H39" i="3"/>
  <c r="M39" i="3" s="1"/>
  <c r="H40" i="3"/>
  <c r="M40" i="3" s="1"/>
  <c r="H41" i="3"/>
  <c r="M41" i="3" s="1"/>
  <c r="H42" i="3"/>
  <c r="M42" i="3" s="1"/>
  <c r="H43" i="3"/>
  <c r="M43" i="3" s="1"/>
  <c r="H44" i="3"/>
  <c r="M44" i="3" s="1"/>
  <c r="H45" i="3"/>
  <c r="M45" i="3" s="1"/>
  <c r="H46" i="3"/>
  <c r="M46" i="3" s="1"/>
  <c r="H37" i="3"/>
  <c r="H33" i="3"/>
  <c r="M33" i="3" s="1"/>
  <c r="H34" i="3"/>
  <c r="M34" i="3" s="1"/>
  <c r="H32" i="3"/>
  <c r="H35" i="3"/>
  <c r="I35" i="3"/>
  <c r="J35" i="3"/>
  <c r="L35" i="3"/>
  <c r="G35" i="3"/>
  <c r="M37" i="3" l="1"/>
  <c r="M47" i="3" s="1"/>
  <c r="H47" i="3"/>
  <c r="M20" i="3"/>
  <c r="M18" i="3"/>
  <c r="M19" i="3"/>
  <c r="M17" i="3"/>
  <c r="T34" i="7" l="1"/>
  <c r="Q34" i="7"/>
  <c r="N34" i="7"/>
  <c r="C34" i="7"/>
  <c r="W31" i="7"/>
  <c r="W30" i="7"/>
  <c r="W34" i="7" s="1"/>
  <c r="K35" i="3"/>
  <c r="H21" i="3" l="1"/>
  <c r="H22" i="3" s="1"/>
  <c r="N33" i="1" l="1"/>
  <c r="J33" i="1"/>
  <c r="G28" i="3"/>
  <c r="P22" i="3"/>
  <c r="Q22" i="3"/>
  <c r="M13" i="3" l="1"/>
  <c r="Q47" i="3" l="1"/>
  <c r="P47" i="3"/>
  <c r="V35" i="3"/>
  <c r="U35" i="3"/>
  <c r="T35" i="3"/>
  <c r="S35" i="3"/>
  <c r="R35" i="3"/>
  <c r="Q35" i="3"/>
  <c r="P35" i="3"/>
  <c r="O35" i="3"/>
  <c r="H27" i="3"/>
  <c r="H28" i="3" s="1"/>
  <c r="R22" i="3"/>
  <c r="V14" i="3"/>
  <c r="V29" i="3" s="1"/>
  <c r="U14" i="3"/>
  <c r="U29" i="3" s="1"/>
  <c r="T14" i="3"/>
  <c r="T29" i="3" s="1"/>
  <c r="S14" i="3"/>
  <c r="S29" i="3" s="1"/>
  <c r="R14" i="3"/>
  <c r="Q14" i="3"/>
  <c r="I29" i="3" l="1"/>
  <c r="G48" i="3"/>
  <c r="Q48" i="3"/>
  <c r="P48" i="3"/>
  <c r="R29" i="3"/>
  <c r="M27" i="3"/>
  <c r="M28" i="3" s="1"/>
  <c r="Q29" i="3"/>
  <c r="P29" i="3"/>
  <c r="M12" i="3"/>
  <c r="M11" i="3"/>
  <c r="M14" i="3" l="1"/>
  <c r="Q49" i="3"/>
  <c r="P49" i="3"/>
  <c r="T33" i="5" l="1"/>
  <c r="Q33" i="5"/>
  <c r="N33" i="5"/>
  <c r="J33" i="5"/>
  <c r="G33" i="5"/>
  <c r="W30" i="5"/>
  <c r="C29" i="5"/>
  <c r="W29" i="5" s="1"/>
  <c r="W33" i="5" s="1"/>
  <c r="M32" i="3" l="1"/>
  <c r="M35" i="3" s="1"/>
  <c r="M16" i="3"/>
  <c r="C33" i="5"/>
  <c r="H48" i="3" l="1"/>
  <c r="T33" i="1" l="1"/>
  <c r="Q33" i="1"/>
  <c r="G33" i="1"/>
  <c r="W30" i="1"/>
  <c r="C29" i="1"/>
  <c r="W29" i="1" s="1"/>
  <c r="W33" i="1" l="1"/>
  <c r="C33" i="1"/>
  <c r="I47" i="3" l="1"/>
  <c r="I48" i="3" s="1"/>
  <c r="I49" i="3" s="1"/>
  <c r="M48" i="3"/>
  <c r="M21" i="3"/>
  <c r="M22" i="3" l="1"/>
  <c r="G25" i="3" l="1"/>
  <c r="H24" i="3"/>
  <c r="M24" i="3" l="1"/>
  <c r="M25" i="3" s="1"/>
  <c r="M29" i="3" s="1"/>
  <c r="M49" i="3" s="1"/>
  <c r="H25" i="3"/>
  <c r="H29" i="3" s="1"/>
  <c r="H49" i="3" s="1"/>
  <c r="G29" i="3" l="1"/>
  <c r="G49" i="3" s="1"/>
  <c r="P56" i="3" s="1"/>
  <c r="P55" i="3" l="1"/>
  <c r="R55" i="3" s="1"/>
</calcChain>
</file>

<file path=xl/sharedStrings.xml><?xml version="1.0" encoding="utf-8"?>
<sst xmlns="http://schemas.openxmlformats.org/spreadsheetml/2006/main" count="600" uniqueCount="210">
  <si>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</si>
  <si>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</si>
  <si>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</si>
  <si>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</si>
  <si>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</si>
  <si>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</si>
  <si>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</si>
  <si>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</si>
  <si>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</si>
  <si>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</si>
  <si>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</si>
  <si>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</si>
  <si>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</si>
  <si>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</si>
  <si>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</si>
  <si>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</si>
  <si>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</si>
  <si>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</si>
  <si>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</si>
  <si>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</si>
  <si>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</si>
  <si>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</si>
  <si>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</si>
  <si>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</si>
  <si>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</si>
  <si>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</si>
  <si>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</si>
  <si>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</si>
  <si>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</si>
  <si>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</si>
  <si>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</si>
  <si>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</si>
  <si>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</si>
  <si>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</si>
  <si>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</si>
  <si>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</si>
  <si>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</si>
  <si>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</si>
  <si>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</si>
  <si>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</si>
  <si>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</si>
  <si>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</si>
  <si>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</si>
  <si>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</si>
  <si>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</si>
  <si>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</si>
  <si>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</si>
  <si>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</si>
  <si>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</si>
  <si>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</si>
  <si>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</si>
  <si>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</si>
  <si>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</si>
  <si>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</si>
  <si>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</si>
  <si>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</si>
  <si>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</si>
  <si>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</si>
  <si>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</si>
  <si>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</si>
  <si>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</si>
  <si>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</si>
  <si>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</si>
  <si>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</si>
  <si>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</si>
  <si>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</si>
  <si>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</si>
  <si>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</si>
  <si>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</si>
  <si>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</si>
  <si>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</si>
  <si>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</si>
  <si>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</si>
  <si>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</si>
  <si>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</si>
  <si>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</si>
  <si>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Податковий менеджмент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</si>
  <si>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</si>
  <si>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</si>
  <si>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</si>
  <si>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</si>
  <si>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</si>
  <si>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</si>
  <si>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</si>
  <si>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</si>
  <si>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</si>
  <si>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</si>
  <si>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</si>
  <si>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</si>
  <si>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</si>
  <si>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</si>
  <si>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</si>
  <si>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</si>
  <si>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</si>
  <si>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</si>
  <si>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</si>
  <si>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</si>
  <si>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</si>
  <si>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</si>
  <si>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</si>
  <si>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</si>
  <si>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</si>
  <si>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</si>
  <si>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</si>
  <si>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</si>
  <si>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</si>
  <si>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</si>
  <si>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</si>
  <si>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</si>
  <si>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</si>
  <si>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</si>
  <si>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</si>
  <si>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</si>
  <si>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</si>
  <si>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</si>
  <si>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</si>
  <si>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</si>
  <si>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</si>
  <si>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</si>
  <si>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</si>
  <si>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</si>
  <si>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</si>
  <si>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</si>
  <si>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</si>
  <si>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</si>
  <si>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</si>
  <si>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</si>
  <si>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</si>
  <si>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</si>
  <si>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</si>
  <si>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</si>
  <si>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</si>
  <si>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</si>
  <si>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</si>
  <si>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</si>
  <si>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</si>
  <si>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</si>
  <si>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</si>
  <si>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</si>
  <si>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</si>
  <si>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</si>
  <si>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</si>
  <si>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</si>
  <si>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</si>
  <si>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Аналіз фінансової звітності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</si>
  <si>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</si>
  <si>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</si>
  <si>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</si>
  <si>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</si>
  <si>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</si>
  <si>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</si>
  <si>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6/0</t>
  </si>
  <si>
    <t>2/0</t>
  </si>
  <si>
    <t>8/0</t>
  </si>
  <si>
    <t>16/0</t>
  </si>
  <si>
    <t>20/4</t>
  </si>
  <si>
    <t>14/4</t>
  </si>
  <si>
    <t>24/0</t>
  </si>
  <si>
    <t>28/0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</si>
  <si>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</si>
  <si>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</si>
  <si>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</si>
  <si>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</si>
  <si>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</si>
  <si>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 xml:space="preserve">Облік та звітність за міжнародними стандартами </t>
  </si>
  <si>
    <t>Управлінський облік та аналітичне забезпечення системи менеджменту</t>
  </si>
  <si>
    <t xml:space="preserve">Професійна етика в галузі </t>
  </si>
  <si>
    <t>Податковий дью ділідженс діяльності підприємства</t>
  </si>
  <si>
    <t>Кваліфікаційна робота магістра</t>
  </si>
  <si>
    <t>1.3.1</t>
  </si>
  <si>
    <t>1.4.1</t>
  </si>
  <si>
    <t xml:space="preserve">Охорона праці в галузі та цивільний захист </t>
  </si>
  <si>
    <t>Охорона інтелектуальної власності</t>
  </si>
  <si>
    <t>Дисципліни з інших ОП ДДМА</t>
  </si>
  <si>
    <t>Організація  обліку</t>
  </si>
  <si>
    <t>1.2.6</t>
  </si>
  <si>
    <t>Міжнародне податкове планування</t>
  </si>
  <si>
    <t>Податкове адміністрування</t>
  </si>
  <si>
    <t>Фінансовий дью ділідженс діяльності підприємства</t>
  </si>
  <si>
    <t xml:space="preserve">Організація та методика аудиту </t>
  </si>
  <si>
    <t>Організація  аудиту за міжнародними стандартами</t>
  </si>
  <si>
    <t>Управлінські інформаційні системи в обліку, аналізі та аудиті</t>
  </si>
  <si>
    <t>Облік у бюджетних та неприбуткових організаціях</t>
  </si>
  <si>
    <t>0/4</t>
  </si>
  <si>
    <t>20/0</t>
  </si>
  <si>
    <t>52/0</t>
  </si>
  <si>
    <t>16/4</t>
  </si>
  <si>
    <t>32/0</t>
  </si>
  <si>
    <t>44/4</t>
  </si>
  <si>
    <t>Гарант освітньої програми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</si>
  <si>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</si>
  <si>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</si>
  <si>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</si>
  <si>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</si>
  <si>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</si>
  <si>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</si>
  <si>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</si>
  <si>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</si>
  <si>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Форма  атестації (екзамен, дипломний проект (робота))</t>
  </si>
  <si>
    <t>№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</si>
  <si>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</si>
  <si>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Декан факультету ФЕМ</t>
  </si>
  <si>
    <t>Є.В. Мироненко</t>
  </si>
  <si>
    <t>2.2.5</t>
  </si>
  <si>
    <t>30/0</t>
  </si>
  <si>
    <t>10/4</t>
  </si>
  <si>
    <t>38/0</t>
  </si>
  <si>
    <t>70/0</t>
  </si>
  <si>
    <t>22/4</t>
  </si>
  <si>
    <t>Методологія та організація наукових досліджень у професійній сфері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</si>
</sst>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_-;_-@_-"/>
    <numFmt numFmtId="165" formatCode="0.0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7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31" fillId="4" borderId="13" xfId="2" applyNumberFormat="1" applyFont="1" applyFill="1" applyBorder="1" applyAlignment="1" applyProtection="1">
      <alignment horizontal="center" vertical="center"/>
    </xf>
    <xf numFmtId="165" fontId="30" fillId="4" borderId="32" xfId="2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43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5" xfId="2" applyNumberFormat="1" applyFont="1" applyFill="1" applyBorder="1" applyAlignment="1" applyProtection="1">
      <alignment horizontal="center" vertical="center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33" xfId="2" applyNumberFormat="1" applyFont="1" applyFill="1" applyBorder="1" applyAlignment="1" applyProtection="1">
      <alignment horizontal="center" vertical="center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32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63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49" fontId="5" fillId="3" borderId="39" xfId="2" applyNumberFormat="1" applyFont="1" applyFill="1" applyBorder="1" applyAlignment="1">
      <alignment horizontal="center" vertical="center" wrapText="1"/>
    </xf>
    <xf numFmtId="1" fontId="5" fillId="3" borderId="52" xfId="2" applyNumberFormat="1" applyFont="1" applyFill="1" applyBorder="1" applyAlignment="1" applyProtection="1">
      <alignment horizontal="center" vertical="center"/>
    </xf>
    <xf numFmtId="0" fontId="33" fillId="3" borderId="40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 applyProtection="1">
      <alignment horizontal="center" vertical="center"/>
    </xf>
    <xf numFmtId="1" fontId="34" fillId="0" borderId="12" xfId="2" applyNumberFormat="1" applyFont="1" applyFill="1" applyBorder="1" applyAlignment="1">
      <alignment horizontal="center" vertical="center" wrapText="1"/>
    </xf>
    <xf numFmtId="1" fontId="34" fillId="0" borderId="32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36" xfId="0" applyNumberFormat="1" applyFont="1" applyFill="1" applyBorder="1" applyAlignment="1" applyProtection="1">
      <alignment horizontal="center" vertical="center"/>
    </xf>
    <xf numFmtId="0" fontId="5" fillId="3" borderId="38" xfId="2" applyFont="1" applyFill="1" applyBorder="1" applyAlignment="1">
      <alignment horizontal="center" vertical="center" wrapText="1"/>
    </xf>
    <xf numFmtId="0" fontId="5" fillId="3" borderId="39" xfId="2" applyFont="1" applyFill="1" applyBorder="1" applyAlignment="1">
      <alignment horizontal="center" vertical="center" wrapText="1"/>
    </xf>
    <xf numFmtId="0" fontId="5" fillId="3" borderId="52" xfId="2" applyFont="1" applyFill="1" applyBorder="1" applyAlignment="1">
      <alignment horizontal="center" vertical="center" wrapText="1"/>
    </xf>
    <xf numFmtId="168" fontId="36" fillId="3" borderId="40" xfId="2" applyNumberFormat="1" applyFont="1" applyFill="1" applyBorder="1" applyAlignment="1" applyProtection="1">
      <alignment horizontal="center" vertical="center"/>
    </xf>
    <xf numFmtId="169" fontId="5" fillId="3" borderId="36" xfId="2" applyNumberFormat="1" applyFont="1" applyFill="1" applyBorder="1" applyAlignment="1" applyProtection="1">
      <alignment horizontal="center" vertical="center"/>
    </xf>
    <xf numFmtId="49" fontId="5" fillId="3" borderId="15" xfId="0" applyNumberFormat="1" applyFont="1" applyFill="1" applyBorder="1" applyAlignment="1" applyProtection="1">
      <alignment horizontal="center" vertical="center"/>
    </xf>
    <xf numFmtId="0" fontId="5" fillId="3" borderId="5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0" fontId="1" fillId="3" borderId="4" xfId="2" applyFont="1" applyFill="1" applyBorder="1" applyAlignment="1">
      <alignment horizontal="center" vertical="center" wrapText="1"/>
    </xf>
    <xf numFmtId="1" fontId="5" fillId="3" borderId="51" xfId="2" applyNumberFormat="1" applyFont="1" applyFill="1" applyBorder="1" applyAlignment="1">
      <alignment horizontal="center" vertical="center" wrapText="1"/>
    </xf>
    <xf numFmtId="0" fontId="1" fillId="3" borderId="38" xfId="2" applyNumberFormat="1" applyFont="1" applyFill="1" applyBorder="1" applyAlignment="1" applyProtection="1">
      <alignment horizontal="center" vertical="center"/>
    </xf>
    <xf numFmtId="0" fontId="1" fillId="3" borderId="39" xfId="2" applyNumberFormat="1" applyFont="1" applyFill="1" applyBorder="1" applyAlignment="1" applyProtection="1">
      <alignment horizontal="center" vertical="center"/>
    </xf>
    <xf numFmtId="0" fontId="1" fillId="3" borderId="40" xfId="2" applyNumberFormat="1" applyFont="1" applyFill="1" applyBorder="1" applyAlignment="1" applyProtection="1">
      <alignment horizontal="center" vertical="center"/>
    </xf>
    <xf numFmtId="168" fontId="1" fillId="3" borderId="39" xfId="2" applyNumberFormat="1" applyFont="1" applyFill="1" applyBorder="1" applyAlignment="1" applyProtection="1">
      <alignment horizontal="center" vertical="center"/>
    </xf>
    <xf numFmtId="168" fontId="1" fillId="3" borderId="40" xfId="2" applyNumberFormat="1" applyFont="1" applyFill="1" applyBorder="1" applyAlignment="1" applyProtection="1">
      <alignment horizontal="center" vertical="center"/>
    </xf>
    <xf numFmtId="1" fontId="5" fillId="3" borderId="13" xfId="2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167" fontId="35" fillId="0" borderId="0" xfId="0" applyNumberFormat="1" applyFont="1" applyAlignment="1">
      <alignment vertical="center"/>
    </xf>
    <xf numFmtId="49" fontId="1" fillId="0" borderId="15" xfId="2" applyNumberFormat="1" applyFont="1" applyFill="1" applyBorder="1" applyAlignment="1">
      <alignment vertical="center" wrapText="1"/>
    </xf>
    <xf numFmtId="165" fontId="5" fillId="3" borderId="32" xfId="2" applyNumberFormat="1" applyFont="1" applyFill="1" applyBorder="1" applyAlignment="1" applyProtection="1">
      <alignment horizontal="center" vertical="center"/>
    </xf>
    <xf numFmtId="1" fontId="5" fillId="3" borderId="32" xfId="2" applyNumberFormat="1" applyFont="1" applyFill="1" applyBorder="1" applyAlignment="1" applyProtection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vertical="center"/>
    </xf>
    <xf numFmtId="167" fontId="38" fillId="0" borderId="0" xfId="2" applyNumberFormat="1" applyFont="1" applyFill="1" applyBorder="1" applyAlignment="1" applyProtection="1">
      <alignment vertical="center"/>
    </xf>
    <xf numFmtId="167" fontId="39" fillId="0" borderId="0" xfId="2" applyNumberFormat="1" applyFont="1" applyFill="1" applyBorder="1" applyAlignment="1" applyProtection="1">
      <alignment vertical="center"/>
    </xf>
    <xf numFmtId="49" fontId="5" fillId="3" borderId="32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1" fontId="5" fillId="3" borderId="39" xfId="2" applyNumberFormat="1" applyFont="1" applyFill="1" applyBorder="1" applyAlignment="1" applyProtection="1">
      <alignment horizontal="center" vertical="center"/>
    </xf>
    <xf numFmtId="0" fontId="1" fillId="3" borderId="40" xfId="2" applyFont="1" applyFill="1" applyBorder="1" applyAlignment="1">
      <alignment horizontal="center" vertical="center" wrapText="1"/>
    </xf>
    <xf numFmtId="0" fontId="1" fillId="3" borderId="60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169" fontId="5" fillId="3" borderId="15" xfId="2" applyNumberFormat="1" applyFont="1" applyFill="1" applyBorder="1" applyAlignment="1" applyProtection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171" fontId="5" fillId="0" borderId="32" xfId="0" applyNumberFormat="1" applyFont="1" applyFill="1" applyBorder="1" applyAlignment="1" applyProtection="1">
      <alignment horizontal="left" vertical="center"/>
    </xf>
    <xf numFmtId="0" fontId="1" fillId="3" borderId="2" xfId="2" applyNumberFormat="1" applyFont="1" applyFill="1" applyBorder="1" applyAlignment="1" applyProtection="1">
      <alignment vertical="center"/>
    </xf>
    <xf numFmtId="0" fontId="1" fillId="3" borderId="2" xfId="2" applyNumberFormat="1" applyFont="1" applyFill="1" applyBorder="1" applyAlignment="1" applyProtection="1">
      <alignment horizontal="center" vertical="center"/>
    </xf>
    <xf numFmtId="167" fontId="35" fillId="0" borderId="2" xfId="2" applyNumberFormat="1" applyFont="1" applyFill="1" applyBorder="1" applyAlignment="1" applyProtection="1">
      <alignment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49" fontId="5" fillId="3" borderId="66" xfId="0" applyNumberFormat="1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right" vertical="center"/>
    </xf>
    <xf numFmtId="0" fontId="32" fillId="0" borderId="64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7" fillId="0" borderId="77" xfId="0" applyFont="1" applyBorder="1" applyAlignment="1">
      <alignment horizontal="center" wrapText="1"/>
    </xf>
    <xf numFmtId="0" fontId="18" fillId="0" borderId="78" xfId="0" applyFont="1" applyBorder="1" applyAlignment="1">
      <alignment horizontal="center" wrapText="1"/>
    </xf>
    <xf numFmtId="0" fontId="17" fillId="0" borderId="79" xfId="0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3" fillId="0" borderId="42" xfId="0" applyFont="1" applyBorder="1" applyAlignment="1">
      <alignment wrapText="1"/>
    </xf>
    <xf numFmtId="0" fontId="13" fillId="0" borderId="47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6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49" fontId="16" fillId="0" borderId="48" xfId="1" applyNumberFormat="1" applyFont="1" applyBorder="1" applyAlignment="1">
      <alignment horizontal="center" vertical="center" wrapText="1"/>
    </xf>
    <xf numFmtId="49" fontId="16" fillId="0" borderId="42" xfId="1" applyNumberFormat="1" applyFont="1" applyBorder="1" applyAlignment="1">
      <alignment horizontal="center" vertical="center" wrapText="1"/>
    </xf>
    <xf numFmtId="49" fontId="16" fillId="0" borderId="47" xfId="1" applyNumberFormat="1" applyFont="1" applyBorder="1" applyAlignment="1">
      <alignment horizontal="center" vertical="center" wrapText="1"/>
    </xf>
    <xf numFmtId="49" fontId="16" fillId="0" borderId="21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49" fontId="16" fillId="0" borderId="23" xfId="1" applyNumberFormat="1" applyFont="1" applyBorder="1" applyAlignment="1">
      <alignment horizontal="center" vertical="center" wrapText="1"/>
    </xf>
    <xf numFmtId="49" fontId="16" fillId="0" borderId="56" xfId="1" applyNumberFormat="1" applyFont="1" applyBorder="1" applyAlignment="1">
      <alignment horizontal="center" vertical="center" wrapText="1"/>
    </xf>
    <xf numFmtId="49" fontId="16" fillId="0" borderId="64" xfId="1" applyNumberFormat="1" applyFont="1" applyBorder="1" applyAlignment="1">
      <alignment horizontal="center" vertical="center" wrapText="1"/>
    </xf>
    <xf numFmtId="49" fontId="16" fillId="0" borderId="55" xfId="1" applyNumberFormat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56" xfId="1" applyFont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40" fillId="0" borderId="48" xfId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vertical="center" wrapText="1"/>
    </xf>
    <xf numFmtId="0" fontId="29" fillId="0" borderId="81" xfId="0" applyFont="1" applyFill="1" applyBorder="1" applyAlignment="1">
      <alignment horizontal="center" vertical="center" wrapText="1"/>
    </xf>
    <xf numFmtId="49" fontId="17" fillId="0" borderId="48" xfId="1" applyNumberFormat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82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18" fillId="0" borderId="73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42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6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4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8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8" fillId="0" borderId="73" xfId="0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65" xfId="0" applyFont="1" applyBorder="1" applyAlignment="1"/>
    <xf numFmtId="0" fontId="2" fillId="0" borderId="5" xfId="0" applyFont="1" applyBorder="1" applyAlignment="1"/>
    <xf numFmtId="0" fontId="1" fillId="0" borderId="42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64" xfId="0" applyFont="1" applyFill="1" applyBorder="1" applyAlignment="1" applyProtection="1">
      <alignment horizontal="right" vertical="center"/>
    </xf>
    <xf numFmtId="0" fontId="32" fillId="0" borderId="64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8" fontId="5" fillId="3" borderId="24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44" xfId="2" applyNumberFormat="1" applyFont="1" applyFill="1" applyBorder="1" applyAlignment="1" applyProtection="1">
      <alignment horizontal="center" vertical="center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167" fontId="1" fillId="3" borderId="54" xfId="2" applyNumberFormat="1" applyFont="1" applyFill="1" applyBorder="1" applyAlignment="1" applyProtection="1">
      <alignment horizontal="center" vertical="center" wrapText="1"/>
    </xf>
    <xf numFmtId="167" fontId="1" fillId="3" borderId="37" xfId="2" applyNumberFormat="1" applyFont="1" applyFill="1" applyBorder="1" applyAlignment="1" applyProtection="1">
      <alignment horizontal="center" vertical="center" wrapText="1"/>
    </xf>
    <xf numFmtId="167" fontId="1" fillId="3" borderId="41" xfId="2" applyNumberFormat="1" applyFont="1" applyFill="1" applyBorder="1" applyAlignment="1" applyProtection="1">
      <alignment horizontal="center" vertical="center" wrapText="1"/>
    </xf>
    <xf numFmtId="167" fontId="1" fillId="3" borderId="44" xfId="2" applyNumberFormat="1" applyFont="1" applyFill="1" applyBorder="1" applyAlignment="1" applyProtection="1">
      <alignment horizontal="center" vertical="center" textRotation="90" wrapText="1"/>
    </xf>
    <xf numFmtId="167" fontId="1" fillId="3" borderId="20" xfId="2" applyNumberFormat="1" applyFont="1" applyFill="1" applyBorder="1" applyAlignment="1" applyProtection="1">
      <alignment horizontal="center" vertical="center" textRotation="90" wrapText="1"/>
    </xf>
    <xf numFmtId="167" fontId="1" fillId="3" borderId="76" xfId="2" applyNumberFormat="1" applyFont="1" applyFill="1" applyBorder="1" applyAlignment="1" applyProtection="1">
      <alignment horizontal="center" vertical="center" textRotation="90" wrapText="1"/>
    </xf>
    <xf numFmtId="0" fontId="1" fillId="3" borderId="54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17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164" fontId="5" fillId="3" borderId="61" xfId="0" applyNumberFormat="1" applyFont="1" applyFill="1" applyBorder="1" applyAlignment="1" applyProtection="1">
      <alignment horizontal="center" vertical="center"/>
    </xf>
    <xf numFmtId="164" fontId="5" fillId="3" borderId="72" xfId="0" applyNumberFormat="1" applyFont="1" applyFill="1" applyBorder="1" applyAlignment="1" applyProtection="1">
      <alignment horizontal="center" vertical="center"/>
    </xf>
    <xf numFmtId="164" fontId="5" fillId="3" borderId="62" xfId="0" applyNumberFormat="1" applyFont="1" applyFill="1" applyBorder="1" applyAlignment="1" applyProtection="1">
      <alignment horizontal="center" vertical="center"/>
    </xf>
    <xf numFmtId="164" fontId="5" fillId="3" borderId="84" xfId="0" applyNumberFormat="1" applyFont="1" applyFill="1" applyBorder="1" applyAlignment="1" applyProtection="1">
      <alignment horizontal="center" vertical="center"/>
    </xf>
    <xf numFmtId="168" fontId="5" fillId="3" borderId="43" xfId="2" applyNumberFormat="1" applyFont="1" applyFill="1" applyBorder="1" applyAlignment="1" applyProtection="1">
      <alignment horizontal="center" vertical="center"/>
    </xf>
    <xf numFmtId="168" fontId="5" fillId="3" borderId="45" xfId="2" applyNumberFormat="1" applyFont="1" applyFill="1" applyBorder="1" applyAlignment="1" applyProtection="1">
      <alignment horizontal="center" vertical="center"/>
    </xf>
    <xf numFmtId="167" fontId="3" fillId="3" borderId="70" xfId="2" applyNumberFormat="1" applyFont="1" applyFill="1" applyBorder="1" applyAlignment="1" applyProtection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" fillId="3" borderId="51" xfId="2" applyNumberFormat="1" applyFont="1" applyFill="1" applyBorder="1" applyAlignment="1" applyProtection="1">
      <alignment horizontal="center" vertical="center" textRotation="90"/>
    </xf>
    <xf numFmtId="0" fontId="1" fillId="3" borderId="50" xfId="2" applyNumberFormat="1" applyFont="1" applyFill="1" applyBorder="1" applyAlignment="1" applyProtection="1">
      <alignment horizontal="center" vertical="center" textRotation="90"/>
    </xf>
    <xf numFmtId="0" fontId="1" fillId="3" borderId="13" xfId="2" applyNumberFormat="1" applyFont="1" applyFill="1" applyBorder="1" applyAlignment="1" applyProtection="1">
      <alignment horizontal="center" vertical="center" textRotation="90"/>
    </xf>
    <xf numFmtId="167" fontId="1" fillId="3" borderId="51" xfId="2" applyNumberFormat="1" applyFont="1" applyFill="1" applyBorder="1" applyAlignment="1" applyProtection="1">
      <alignment horizontal="center" vertical="center"/>
    </xf>
    <xf numFmtId="167" fontId="1" fillId="3" borderId="50" xfId="2" applyNumberFormat="1" applyFont="1" applyFill="1" applyBorder="1" applyAlignment="1" applyProtection="1">
      <alignment horizontal="center" vertical="center"/>
    </xf>
    <xf numFmtId="167" fontId="1" fillId="3" borderId="13" xfId="2" applyNumberFormat="1" applyFont="1" applyFill="1" applyBorder="1" applyAlignment="1" applyProtection="1">
      <alignment horizontal="center" vertical="center"/>
    </xf>
    <xf numFmtId="167" fontId="1" fillId="3" borderId="38" xfId="2" applyNumberFormat="1" applyFont="1" applyFill="1" applyBorder="1" applyAlignment="1" applyProtection="1">
      <alignment horizontal="center" vertical="center" wrapText="1"/>
    </xf>
    <xf numFmtId="167" fontId="1" fillId="3" borderId="39" xfId="2" applyNumberFormat="1" applyFont="1" applyFill="1" applyBorder="1" applyAlignment="1" applyProtection="1">
      <alignment horizontal="center" vertical="center" wrapText="1"/>
    </xf>
    <xf numFmtId="167" fontId="1" fillId="3" borderId="40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textRotation="90" wrapText="1"/>
    </xf>
    <xf numFmtId="167" fontId="1" fillId="3" borderId="50" xfId="2" applyNumberFormat="1" applyFont="1" applyFill="1" applyBorder="1" applyAlignment="1" applyProtection="1">
      <alignment horizontal="center" vertical="center" textRotation="90" wrapText="1"/>
    </xf>
    <xf numFmtId="167" fontId="1" fillId="3" borderId="13" xfId="2" applyNumberFormat="1" applyFont="1" applyFill="1" applyBorder="1" applyAlignment="1" applyProtection="1">
      <alignment horizontal="center" vertical="center" textRotation="90" wrapText="1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24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7" fontId="1" fillId="3" borderId="43" xfId="2" applyNumberFormat="1" applyFont="1" applyFill="1" applyBorder="1" applyAlignment="1" applyProtection="1">
      <alignment horizontal="center" vertical="center" textRotation="90" wrapText="1"/>
    </xf>
    <xf numFmtId="167" fontId="1" fillId="3" borderId="59" xfId="2" applyNumberFormat="1" applyFont="1" applyFill="1" applyBorder="1" applyAlignment="1" applyProtection="1">
      <alignment horizontal="center" vertical="center" textRotation="90" wrapText="1"/>
    </xf>
    <xf numFmtId="167" fontId="1" fillId="3" borderId="75" xfId="2" applyNumberFormat="1" applyFont="1" applyFill="1" applyBorder="1" applyAlignment="1" applyProtection="1">
      <alignment horizontal="center" vertical="center" textRotation="90" wrapText="1"/>
    </xf>
    <xf numFmtId="167" fontId="1" fillId="3" borderId="45" xfId="2" applyNumberFormat="1" applyFont="1" applyFill="1" applyBorder="1" applyAlignment="1" applyProtection="1">
      <alignment horizontal="center" vertical="center" textRotation="90" wrapText="1"/>
    </xf>
    <xf numFmtId="167" fontId="1" fillId="3" borderId="22" xfId="2" applyNumberFormat="1" applyFont="1" applyFill="1" applyBorder="1" applyAlignment="1" applyProtection="1">
      <alignment horizontal="center" vertical="center" textRotation="90" wrapText="1"/>
    </xf>
    <xf numFmtId="167" fontId="1" fillId="3" borderId="21" xfId="2" applyNumberFormat="1" applyFont="1" applyFill="1" applyBorder="1" applyAlignment="1" applyProtection="1">
      <alignment horizontal="center" vertical="center" textRotation="90" wrapText="1"/>
    </xf>
    <xf numFmtId="167" fontId="1" fillId="3" borderId="6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0" xfId="2" applyNumberFormat="1" applyFont="1" applyFill="1" applyBorder="1" applyAlignment="1" applyProtection="1">
      <alignment horizontal="center" vertical="center" textRotation="90" wrapText="1"/>
    </xf>
    <xf numFmtId="167" fontId="5" fillId="3" borderId="33" xfId="2" applyNumberFormat="1" applyFont="1" applyFill="1" applyBorder="1" applyAlignment="1" applyProtection="1">
      <alignment horizontal="right" vertical="center"/>
    </xf>
    <xf numFmtId="167" fontId="5" fillId="3" borderId="34" xfId="2" applyNumberFormat="1" applyFont="1" applyFill="1" applyBorder="1" applyAlignment="1" applyProtection="1">
      <alignment horizontal="right" vertical="center"/>
    </xf>
    <xf numFmtId="167" fontId="5" fillId="3" borderId="35" xfId="2" applyNumberFormat="1" applyFont="1" applyFill="1" applyBorder="1" applyAlignment="1" applyProtection="1">
      <alignment horizontal="right" vertical="center"/>
    </xf>
    <xf numFmtId="0" fontId="18" fillId="0" borderId="42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5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6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49" fontId="1" fillId="3" borderId="39" xfId="2" applyNumberFormat="1" applyFont="1" applyFill="1" applyBorder="1" applyAlignment="1">
      <alignment horizontal="center" vertical="center" wrapText="1"/>
    </xf>
    <xf numFmtId="0" fontId="1" fillId="3" borderId="70" xfId="2" applyNumberFormat="1" applyFont="1" applyFill="1" applyBorder="1" applyAlignment="1" applyProtection="1">
      <alignment horizontal="center" vertical="center" wrapText="1"/>
    </xf>
    <xf numFmtId="0" fontId="1" fillId="3" borderId="67" xfId="2" applyNumberFormat="1" applyFont="1" applyFill="1" applyBorder="1" applyAlignment="1" applyProtection="1">
      <alignment horizontal="center" vertical="center" wrapText="1"/>
    </xf>
    <xf numFmtId="0" fontId="1" fillId="3" borderId="14" xfId="2" applyNumberFormat="1" applyFont="1" applyFill="1" applyBorder="1" applyAlignment="1" applyProtection="1">
      <alignment horizontal="center" vertical="center" wrapText="1"/>
    </xf>
    <xf numFmtId="0" fontId="1" fillId="3" borderId="69" xfId="2" applyNumberFormat="1" applyFont="1" applyFill="1" applyBorder="1" applyAlignment="1" applyProtection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7" fontId="35" fillId="0" borderId="5" xfId="2" applyNumberFormat="1" applyFont="1" applyFill="1" applyBorder="1" applyAlignment="1" applyProtection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/>
    </xf>
    <xf numFmtId="168" fontId="1" fillId="3" borderId="2" xfId="2" applyNumberFormat="1" applyFont="1" applyFill="1" applyBorder="1" applyAlignment="1" applyProtection="1">
      <alignment horizontal="center" vertical="center"/>
    </xf>
    <xf numFmtId="168" fontId="5" fillId="3" borderId="2" xfId="2" applyNumberFormat="1" applyFont="1" applyFill="1" applyBorder="1" applyAlignment="1" applyProtection="1">
      <alignment horizontal="center" vertical="center"/>
    </xf>
    <xf numFmtId="169" fontId="1" fillId="3" borderId="2" xfId="2" applyNumberFormat="1" applyFont="1" applyFill="1" applyBorder="1" applyAlignment="1" applyProtection="1">
      <alignment horizontal="center" vertical="center"/>
    </xf>
    <xf numFmtId="49" fontId="5" fillId="3" borderId="2" xfId="2" applyNumberFormat="1" applyFont="1" applyFill="1" applyBorder="1" applyAlignment="1" applyProtection="1">
      <alignment horizontal="center" vertical="center" wrapText="1"/>
    </xf>
    <xf numFmtId="49" fontId="5" fillId="3" borderId="2" xfId="2" applyNumberFormat="1" applyFont="1" applyFill="1" applyBorder="1" applyAlignment="1" applyProtection="1">
      <alignment horizontal="center" vertical="center"/>
    </xf>
    <xf numFmtId="165" fontId="5" fillId="3" borderId="39" xfId="2" applyNumberFormat="1" applyFont="1" applyFill="1" applyBorder="1" applyAlignment="1" applyProtection="1">
      <alignment horizontal="center" vertical="center"/>
    </xf>
    <xf numFmtId="1" fontId="5" fillId="3" borderId="10" xfId="2" applyNumberFormat="1" applyFont="1" applyFill="1" applyBorder="1" applyAlignment="1">
      <alignment horizontal="center" vertical="center" wrapText="1"/>
    </xf>
    <xf numFmtId="165" fontId="5" fillId="3" borderId="8" xfId="2" applyNumberFormat="1" applyFont="1" applyFill="1" applyBorder="1" applyAlignment="1" applyProtection="1">
      <alignment horizontal="center" vertical="center"/>
    </xf>
    <xf numFmtId="168" fontId="5" fillId="3" borderId="53" xfId="2" applyNumberFormat="1" applyFont="1" applyFill="1" applyBorder="1" applyAlignment="1" applyProtection="1">
      <alignment horizontal="center" vertical="center"/>
    </xf>
    <xf numFmtId="0" fontId="1" fillId="3" borderId="4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>
      <alignment horizontal="center" vertical="center" wrapText="1"/>
    </xf>
    <xf numFmtId="0" fontId="1" fillId="3" borderId="26" xfId="2" applyNumberFormat="1" applyFont="1" applyFill="1" applyBorder="1" applyAlignment="1" applyProtection="1">
      <alignment horizontal="center" vertical="center" wrapText="1"/>
    </xf>
    <xf numFmtId="0" fontId="1" fillId="3" borderId="11" xfId="2" applyNumberFormat="1" applyFont="1" applyFill="1" applyBorder="1" applyAlignment="1" applyProtection="1">
      <alignment horizontal="center" vertical="center" wrapText="1"/>
    </xf>
    <xf numFmtId="49" fontId="5" fillId="3" borderId="91" xfId="2" applyNumberFormat="1" applyFont="1" applyFill="1" applyBorder="1" applyAlignment="1">
      <alignment horizontal="center" vertical="center" wrapText="1"/>
    </xf>
    <xf numFmtId="1" fontId="5" fillId="3" borderId="91" xfId="2" applyNumberFormat="1" applyFont="1" applyFill="1" applyBorder="1" applyAlignment="1">
      <alignment horizontal="center" vertical="center" wrapText="1"/>
    </xf>
    <xf numFmtId="1" fontId="5" fillId="3" borderId="92" xfId="2" applyNumberFormat="1" applyFont="1" applyFill="1" applyBorder="1" applyAlignment="1">
      <alignment horizontal="center" vertical="center" wrapText="1"/>
    </xf>
    <xf numFmtId="1" fontId="5" fillId="3" borderId="8" xfId="2" applyNumberFormat="1" applyFont="1" applyFill="1" applyBorder="1" applyAlignment="1" applyProtection="1">
      <alignment horizontal="center" vertical="center"/>
    </xf>
    <xf numFmtId="49" fontId="5" fillId="3" borderId="8" xfId="2" applyNumberFormat="1" applyFont="1" applyFill="1" applyBorder="1" applyAlignment="1" applyProtection="1">
      <alignment horizontal="center" vertical="center" wrapText="1"/>
    </xf>
    <xf numFmtId="49" fontId="5" fillId="3" borderId="8" xfId="2" applyNumberFormat="1" applyFont="1" applyFill="1" applyBorder="1" applyAlignment="1" applyProtection="1">
      <alignment horizontal="center" vertical="center"/>
    </xf>
    <xf numFmtId="1" fontId="5" fillId="3" borderId="5" xfId="2" applyNumberFormat="1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right" vertical="center"/>
    </xf>
    <xf numFmtId="0" fontId="5" fillId="3" borderId="18" xfId="2" applyFont="1" applyFill="1" applyBorder="1" applyAlignment="1">
      <alignment horizontal="right" vertical="center"/>
    </xf>
    <xf numFmtId="0" fontId="5" fillId="3" borderId="33" xfId="2" applyFont="1" applyFill="1" applyBorder="1" applyAlignment="1" applyProtection="1">
      <alignment horizontal="right" vertical="center"/>
    </xf>
    <xf numFmtId="0" fontId="5" fillId="3" borderId="34" xfId="2" applyFont="1" applyFill="1" applyBorder="1" applyAlignment="1" applyProtection="1">
      <alignment horizontal="right" vertical="center"/>
    </xf>
    <xf numFmtId="0" fontId="5" fillId="3" borderId="35" xfId="2" applyFont="1" applyFill="1" applyBorder="1" applyAlignment="1" applyProtection="1">
      <alignment horizontal="right" vertical="center"/>
    </xf>
    <xf numFmtId="167" fontId="5" fillId="3" borderId="75" xfId="2" applyNumberFormat="1" applyFont="1" applyFill="1" applyBorder="1" applyAlignment="1" applyProtection="1">
      <alignment horizontal="right" vertical="center"/>
    </xf>
    <xf numFmtId="167" fontId="5" fillId="3" borderId="76" xfId="2" applyNumberFormat="1" applyFont="1" applyFill="1" applyBorder="1" applyAlignment="1" applyProtection="1">
      <alignment horizontal="right" vertical="center"/>
    </xf>
    <xf numFmtId="49" fontId="5" fillId="3" borderId="18" xfId="2" applyNumberFormat="1" applyFont="1" applyFill="1" applyBorder="1" applyAlignment="1">
      <alignment horizontal="center" vertical="center" wrapText="1"/>
    </xf>
    <xf numFmtId="1" fontId="5" fillId="3" borderId="36" xfId="2" applyNumberFormat="1" applyFont="1" applyFill="1" applyBorder="1" applyAlignment="1">
      <alignment horizontal="center" vertical="center" wrapText="1"/>
    </xf>
    <xf numFmtId="1" fontId="5" fillId="3" borderId="15" xfId="2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1" fontId="5" fillId="3" borderId="18" xfId="2" applyNumberFormat="1" applyFont="1" applyFill="1" applyBorder="1" applyAlignment="1">
      <alignment horizontal="center" vertical="center" wrapText="1"/>
    </xf>
    <xf numFmtId="165" fontId="34" fillId="3" borderId="33" xfId="2" applyNumberFormat="1" applyFont="1" applyFill="1" applyBorder="1" applyAlignment="1" applyProtection="1">
      <alignment horizontal="center" vertical="center"/>
    </xf>
    <xf numFmtId="0" fontId="34" fillId="3" borderId="35" xfId="2" applyNumberFormat="1" applyFont="1" applyFill="1" applyBorder="1" applyAlignment="1" applyProtection="1">
      <alignment horizontal="center" vertical="center"/>
    </xf>
    <xf numFmtId="167" fontId="5" fillId="3" borderId="68" xfId="2" applyNumberFormat="1" applyFont="1" applyFill="1" applyBorder="1" applyAlignment="1" applyProtection="1">
      <alignment horizontal="right" vertical="center"/>
    </xf>
    <xf numFmtId="165" fontId="5" fillId="3" borderId="33" xfId="2" applyNumberFormat="1" applyFont="1" applyFill="1" applyBorder="1" applyAlignment="1" applyProtection="1">
      <alignment horizontal="center" vertical="center"/>
    </xf>
    <xf numFmtId="0" fontId="5" fillId="3" borderId="35" xfId="2" applyNumberFormat="1" applyFont="1" applyFill="1" applyBorder="1" applyAlignment="1" applyProtection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65" fontId="5" fillId="3" borderId="35" xfId="2" applyNumberFormat="1" applyFont="1" applyFill="1" applyBorder="1" applyAlignment="1" applyProtection="1">
      <alignment horizontal="center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0" fontId="5" fillId="3" borderId="57" xfId="2" applyFont="1" applyFill="1" applyBorder="1" applyAlignment="1">
      <alignment horizontal="center" vertical="center" wrapText="1"/>
    </xf>
    <xf numFmtId="168" fontId="5" fillId="3" borderId="18" xfId="2" applyNumberFormat="1" applyFont="1" applyFill="1" applyBorder="1" applyAlignment="1" applyProtection="1">
      <alignment horizontal="center" vertical="center"/>
    </xf>
    <xf numFmtId="0" fontId="5" fillId="3" borderId="91" xfId="2" applyFont="1" applyFill="1" applyBorder="1" applyAlignment="1">
      <alignment horizontal="center" vertical="center" wrapText="1"/>
    </xf>
    <xf numFmtId="49" fontId="1" fillId="0" borderId="16" xfId="2" applyNumberFormat="1" applyFont="1" applyFill="1" applyBorder="1" applyAlignment="1">
      <alignment vertical="center" wrapText="1"/>
    </xf>
    <xf numFmtId="168" fontId="1" fillId="3" borderId="3" xfId="2" applyNumberFormat="1" applyFont="1" applyFill="1" applyBorder="1" applyAlignment="1" applyProtection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167" fontId="33" fillId="3" borderId="15" xfId="2" applyNumberFormat="1" applyFont="1" applyFill="1" applyBorder="1" applyAlignment="1" applyProtection="1">
      <alignment horizontal="center" vertical="center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16" xfId="2" applyNumberFormat="1" applyFont="1" applyFill="1" applyBorder="1" applyAlignment="1">
      <alignment horizontal="center" vertical="center" wrapText="1"/>
    </xf>
    <xf numFmtId="1" fontId="5" fillId="3" borderId="6" xfId="2" applyNumberFormat="1" applyFont="1" applyFill="1" applyBorder="1" applyAlignment="1">
      <alignment horizontal="center" vertical="center" wrapText="1"/>
    </xf>
    <xf numFmtId="167" fontId="33" fillId="3" borderId="36" xfId="2" applyNumberFormat="1" applyFont="1" applyFill="1" applyBorder="1" applyAlignment="1" applyProtection="1">
      <alignment horizontal="center" vertical="center"/>
    </xf>
    <xf numFmtId="0" fontId="1" fillId="3" borderId="5" xfId="2" applyNumberFormat="1" applyFont="1" applyFill="1" applyBorder="1" applyAlignment="1" applyProtection="1">
      <alignment horizontal="center" vertical="center"/>
    </xf>
    <xf numFmtId="168" fontId="1" fillId="3" borderId="15" xfId="2" applyNumberFormat="1" applyFont="1" applyFill="1" applyBorder="1" applyAlignment="1" applyProtection="1">
      <alignment horizontal="center" vertical="center"/>
    </xf>
    <xf numFmtId="0" fontId="1" fillId="3" borderId="15" xfId="2" applyNumberFormat="1" applyFont="1" applyFill="1" applyBorder="1" applyAlignment="1" applyProtection="1">
      <alignment horizontal="center" vertical="center"/>
    </xf>
    <xf numFmtId="49" fontId="1" fillId="3" borderId="36" xfId="2" applyNumberFormat="1" applyFont="1" applyFill="1" applyBorder="1" applyAlignment="1">
      <alignment horizontal="center" vertical="center" wrapText="1"/>
    </xf>
    <xf numFmtId="49" fontId="1" fillId="3" borderId="15" xfId="2" applyNumberFormat="1" applyFont="1" applyFill="1" applyBorder="1" applyAlignment="1">
      <alignment horizontal="center" vertical="center" wrapText="1"/>
    </xf>
    <xf numFmtId="0" fontId="1" fillId="3" borderId="36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167" fontId="1" fillId="3" borderId="15" xfId="2" applyNumberFormat="1" applyFont="1" applyFill="1" applyBorder="1" applyAlignment="1" applyProtection="1">
      <alignment horizontal="center" vertical="center"/>
    </xf>
    <xf numFmtId="49" fontId="5" fillId="3" borderId="54" xfId="0" applyNumberFormat="1" applyFont="1" applyFill="1" applyBorder="1" applyAlignment="1" applyProtection="1">
      <alignment horizontal="center" vertical="center"/>
    </xf>
    <xf numFmtId="49" fontId="5" fillId="3" borderId="58" xfId="0" applyNumberFormat="1" applyFont="1" applyFill="1" applyBorder="1" applyAlignment="1" applyProtection="1">
      <alignment horizontal="center" vertical="center"/>
    </xf>
    <xf numFmtId="49" fontId="1" fillId="0" borderId="36" xfId="2" applyNumberFormat="1" applyFont="1" applyFill="1" applyBorder="1" applyAlignment="1">
      <alignment vertical="center" wrapText="1"/>
    </xf>
    <xf numFmtId="49" fontId="1" fillId="0" borderId="54" xfId="2" applyNumberFormat="1" applyFont="1" applyFill="1" applyBorder="1" applyAlignment="1">
      <alignment vertical="center" wrapText="1"/>
    </xf>
    <xf numFmtId="49" fontId="1" fillId="0" borderId="58" xfId="2" applyNumberFormat="1" applyFont="1" applyFill="1" applyBorder="1" applyAlignment="1">
      <alignment vertical="center" wrapText="1"/>
    </xf>
    <xf numFmtId="49" fontId="1" fillId="0" borderId="74" xfId="2" applyNumberFormat="1" applyFont="1" applyFill="1" applyBorder="1" applyAlignment="1">
      <alignment vertical="center" wrapText="1"/>
    </xf>
    <xf numFmtId="167" fontId="5" fillId="3" borderId="40" xfId="2" applyNumberFormat="1" applyFont="1" applyFill="1" applyBorder="1" applyAlignment="1" applyProtection="1">
      <alignment horizontal="center" vertical="center" wrapText="1"/>
    </xf>
    <xf numFmtId="167" fontId="5" fillId="3" borderId="4" xfId="2" applyNumberFormat="1" applyFont="1" applyFill="1" applyBorder="1" applyAlignment="1" applyProtection="1">
      <alignment horizontal="center" vertical="center" wrapText="1"/>
    </xf>
    <xf numFmtId="169" fontId="5" fillId="3" borderId="60" xfId="0" applyNumberFormat="1" applyFont="1" applyFill="1" applyBorder="1" applyAlignment="1" applyProtection="1">
      <alignment horizontal="center" vertical="center"/>
    </xf>
    <xf numFmtId="169" fontId="5" fillId="3" borderId="5" xfId="0" applyNumberFormat="1" applyFont="1" applyFill="1" applyBorder="1" applyAlignment="1" applyProtection="1">
      <alignment horizontal="center" vertical="center"/>
    </xf>
    <xf numFmtId="165" fontId="5" fillId="3" borderId="36" xfId="2" applyNumberFormat="1" applyFont="1" applyFill="1" applyBorder="1" applyAlignment="1" applyProtection="1">
      <alignment horizontal="center" vertical="center"/>
    </xf>
    <xf numFmtId="165" fontId="5" fillId="3" borderId="15" xfId="2" applyNumberFormat="1" applyFont="1" applyFill="1" applyBorder="1" applyAlignment="1" applyProtection="1">
      <alignment horizontal="center" vertical="center"/>
    </xf>
    <xf numFmtId="49" fontId="5" fillId="3" borderId="46" xfId="0" applyNumberFormat="1" applyFont="1" applyFill="1" applyBorder="1" applyAlignment="1" applyProtection="1">
      <alignment horizontal="center" vertical="center"/>
    </xf>
    <xf numFmtId="49" fontId="1" fillId="0" borderId="71" xfId="2" applyNumberFormat="1" applyFont="1" applyFill="1" applyBorder="1" applyAlignment="1">
      <alignment vertical="center" wrapText="1"/>
    </xf>
    <xf numFmtId="0" fontId="5" fillId="3" borderId="43" xfId="2" applyFont="1" applyFill="1" applyBorder="1" applyAlignment="1">
      <alignment horizontal="center" vertical="center" wrapText="1"/>
    </xf>
    <xf numFmtId="167" fontId="5" fillId="3" borderId="45" xfId="2" applyNumberFormat="1" applyFont="1" applyFill="1" applyBorder="1" applyAlignment="1" applyProtection="1">
      <alignment horizontal="center" vertical="center" wrapText="1"/>
    </xf>
    <xf numFmtId="165" fontId="5" fillId="3" borderId="46" xfId="2" applyNumberFormat="1" applyFont="1" applyFill="1" applyBorder="1" applyAlignment="1" applyProtection="1">
      <alignment horizontal="center" vertical="center"/>
    </xf>
    <xf numFmtId="169" fontId="5" fillId="3" borderId="47" xfId="0" applyNumberFormat="1" applyFont="1" applyFill="1" applyBorder="1" applyAlignment="1" applyProtection="1">
      <alignment horizontal="center" vertical="center"/>
    </xf>
    <xf numFmtId="165" fontId="5" fillId="3" borderId="44" xfId="2" applyNumberFormat="1" applyFont="1" applyFill="1" applyBorder="1" applyAlignment="1" applyProtection="1">
      <alignment horizontal="center" vertical="center"/>
    </xf>
    <xf numFmtId="168" fontId="1" fillId="3" borderId="44" xfId="2" applyNumberFormat="1" applyFont="1" applyFill="1" applyBorder="1" applyAlignment="1" applyProtection="1">
      <alignment horizontal="center" vertical="center"/>
    </xf>
    <xf numFmtId="1" fontId="5" fillId="3" borderId="44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49" fontId="1" fillId="3" borderId="46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 wrapText="1"/>
    </xf>
    <xf numFmtId="0" fontId="1" fillId="3" borderId="45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165" fontId="34" fillId="0" borderId="32" xfId="2" applyNumberFormat="1" applyFont="1" applyFill="1" applyBorder="1" applyAlignment="1">
      <alignment horizontal="center" vertical="center" wrapText="1"/>
    </xf>
    <xf numFmtId="165" fontId="34" fillId="0" borderId="85" xfId="2" applyNumberFormat="1" applyFont="1" applyFill="1" applyBorder="1" applyAlignment="1">
      <alignment horizontal="center" vertical="center" wrapText="1"/>
    </xf>
    <xf numFmtId="165" fontId="34" fillId="0" borderId="34" xfId="2" applyNumberFormat="1" applyFont="1" applyFill="1" applyBorder="1" applyAlignment="1">
      <alignment horizontal="center" vertical="center" wrapText="1"/>
    </xf>
    <xf numFmtId="49" fontId="34" fillId="0" borderId="34" xfId="2" applyNumberFormat="1" applyFont="1" applyFill="1" applyBorder="1" applyAlignment="1">
      <alignment horizontal="center" vertical="center" wrapText="1"/>
    </xf>
    <xf numFmtId="1" fontId="34" fillId="0" borderId="34" xfId="2" applyNumberFormat="1" applyFont="1" applyFill="1" applyBorder="1" applyAlignment="1">
      <alignment horizontal="center" vertical="center" wrapText="1"/>
    </xf>
    <xf numFmtId="1" fontId="34" fillId="0" borderId="49" xfId="2" applyNumberFormat="1" applyFont="1" applyFill="1" applyBorder="1" applyAlignment="1">
      <alignment horizontal="center" vertical="center" wrapText="1"/>
    </xf>
    <xf numFmtId="49" fontId="34" fillId="0" borderId="32" xfId="2" applyNumberFormat="1" applyFont="1" applyFill="1" applyBorder="1" applyAlignment="1">
      <alignment horizontal="center" vertical="center" wrapText="1"/>
    </xf>
    <xf numFmtId="1" fontId="34" fillId="0" borderId="85" xfId="2" applyNumberFormat="1" applyFont="1" applyFill="1" applyBorder="1" applyAlignment="1">
      <alignment horizontal="center" vertical="center" wrapText="1"/>
    </xf>
    <xf numFmtId="1" fontId="34" fillId="0" borderId="35" xfId="2" applyNumberFormat="1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165" fontId="5" fillId="3" borderId="34" xfId="2" applyNumberFormat="1" applyFont="1" applyFill="1" applyBorder="1" applyAlignment="1">
      <alignment horizontal="center" vertical="center" wrapText="1"/>
    </xf>
    <xf numFmtId="1" fontId="5" fillId="3" borderId="34" xfId="2" applyNumberFormat="1" applyFont="1" applyFill="1" applyBorder="1" applyAlignment="1">
      <alignment horizontal="center" vertical="center" wrapText="1"/>
    </xf>
    <xf numFmtId="49" fontId="5" fillId="3" borderId="34" xfId="2" applyNumberFormat="1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1" fontId="5" fillId="3" borderId="85" xfId="2" applyNumberFormat="1" applyFont="1" applyFill="1" applyBorder="1" applyAlignment="1">
      <alignment horizontal="center" vertical="center" wrapText="1"/>
    </xf>
    <xf numFmtId="1" fontId="5" fillId="3" borderId="35" xfId="2" applyNumberFormat="1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165" fontId="5" fillId="3" borderId="34" xfId="2" applyNumberFormat="1" applyFont="1" applyFill="1" applyBorder="1" applyAlignment="1" applyProtection="1">
      <alignment horizontal="center" vertical="center"/>
    </xf>
    <xf numFmtId="1" fontId="5" fillId="3" borderId="34" xfId="0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1" fontId="5" fillId="3" borderId="35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 applyProtection="1">
      <alignment horizontal="center" vertical="center" wrapText="1"/>
    </xf>
    <xf numFmtId="164" fontId="5" fillId="3" borderId="34" xfId="0" applyNumberFormat="1" applyFont="1" applyFill="1" applyBorder="1" applyAlignment="1" applyProtection="1">
      <alignment horizontal="center" vertical="center" wrapText="1"/>
    </xf>
    <xf numFmtId="165" fontId="5" fillId="3" borderId="34" xfId="0" applyNumberFormat="1" applyFont="1" applyFill="1" applyBorder="1" applyAlignment="1" applyProtection="1">
      <alignment horizontal="center" vertical="center"/>
    </xf>
    <xf numFmtId="0" fontId="5" fillId="3" borderId="33" xfId="2" applyNumberFormat="1" applyFont="1" applyFill="1" applyBorder="1" applyAlignment="1" applyProtection="1">
      <alignment horizontal="center" vertical="center"/>
    </xf>
    <xf numFmtId="0" fontId="5" fillId="3" borderId="34" xfId="2" applyNumberFormat="1" applyFont="1" applyFill="1" applyBorder="1" applyAlignment="1" applyProtection="1">
      <alignment horizontal="center" vertical="center"/>
    </xf>
    <xf numFmtId="169" fontId="1" fillId="3" borderId="91" xfId="2" applyNumberFormat="1" applyFont="1" applyFill="1" applyBorder="1" applyAlignment="1" applyProtection="1">
      <alignment horizontal="center" vertical="center"/>
    </xf>
    <xf numFmtId="168" fontId="1" fillId="3" borderId="91" xfId="2" applyNumberFormat="1" applyFont="1" applyFill="1" applyBorder="1" applyAlignment="1" applyProtection="1">
      <alignment horizontal="center" vertical="center"/>
    </xf>
    <xf numFmtId="168" fontId="1" fillId="3" borderId="56" xfId="2" applyNumberFormat="1" applyFont="1" applyFill="1" applyBorder="1" applyAlignment="1" applyProtection="1">
      <alignment horizontal="center" vertical="center"/>
    </xf>
    <xf numFmtId="168" fontId="1" fillId="3" borderId="25" xfId="2" applyNumberFormat="1" applyFont="1" applyFill="1" applyBorder="1" applyAlignment="1" applyProtection="1">
      <alignment horizontal="center" vertical="center"/>
    </xf>
    <xf numFmtId="0" fontId="1" fillId="3" borderId="25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92" xfId="2" applyNumberFormat="1" applyFont="1" applyFill="1" applyBorder="1" applyAlignment="1" applyProtection="1">
      <alignment horizontal="center" vertical="center"/>
    </xf>
    <xf numFmtId="168" fontId="5" fillId="3" borderId="33" xfId="2" applyNumberFormat="1" applyFont="1" applyFill="1" applyBorder="1" applyAlignment="1" applyProtection="1">
      <alignment horizontal="center" vertical="center"/>
    </xf>
    <xf numFmtId="168" fontId="5" fillId="3" borderId="34" xfId="2" applyNumberFormat="1" applyFont="1" applyFill="1" applyBorder="1" applyAlignment="1" applyProtection="1">
      <alignment horizontal="center" vertical="center"/>
    </xf>
    <xf numFmtId="168" fontId="5" fillId="3" borderId="35" xfId="2" applyNumberFormat="1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>
      <alignment horizontal="left" wrapText="1"/>
    </xf>
    <xf numFmtId="169" fontId="1" fillId="3" borderId="44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165" fontId="5" fillId="3" borderId="49" xfId="2" applyNumberFormat="1" applyFont="1" applyFill="1" applyBorder="1" applyAlignment="1">
      <alignment horizontal="center" vertical="center" wrapText="1"/>
    </xf>
    <xf numFmtId="168" fontId="5" fillId="3" borderId="32" xfId="2" applyNumberFormat="1" applyFont="1" applyFill="1" applyBorder="1" applyAlignment="1" applyProtection="1">
      <alignment horizontal="center" vertical="center"/>
    </xf>
    <xf numFmtId="0" fontId="1" fillId="3" borderId="53" xfId="2" applyNumberFormat="1" applyFont="1" applyFill="1" applyBorder="1" applyAlignment="1" applyProtection="1">
      <alignment vertical="center"/>
    </xf>
    <xf numFmtId="0" fontId="1" fillId="3" borderId="4" xfId="2" applyNumberFormat="1" applyFont="1" applyFill="1" applyBorder="1" applyAlignment="1" applyProtection="1">
      <alignment vertical="center"/>
    </xf>
    <xf numFmtId="0" fontId="1" fillId="3" borderId="24" xfId="2" applyNumberFormat="1" applyFont="1" applyFill="1" applyBorder="1" applyAlignment="1" applyProtection="1">
      <alignment vertical="center"/>
    </xf>
    <xf numFmtId="0" fontId="1" fillId="3" borderId="8" xfId="2" applyNumberFormat="1" applyFont="1" applyFill="1" applyBorder="1" applyAlignment="1" applyProtection="1">
      <alignment horizontal="center" vertical="center"/>
    </xf>
    <xf numFmtId="0" fontId="1" fillId="3" borderId="8" xfId="2" applyNumberFormat="1" applyFont="1" applyFill="1" applyBorder="1" applyAlignment="1" applyProtection="1">
      <alignment vertical="center"/>
    </xf>
    <xf numFmtId="0" fontId="1" fillId="3" borderId="10" xfId="2" applyNumberFormat="1" applyFont="1" applyFill="1" applyBorder="1" applyAlignment="1" applyProtection="1">
      <alignment vertical="center"/>
    </xf>
    <xf numFmtId="169" fontId="5" fillId="3" borderId="55" xfId="0" applyNumberFormat="1" applyFont="1" applyFill="1" applyBorder="1" applyAlignment="1" applyProtection="1">
      <alignment horizontal="center" vertical="center"/>
    </xf>
    <xf numFmtId="169" fontId="5" fillId="3" borderId="16" xfId="2" applyNumberFormat="1" applyFont="1" applyFill="1" applyBorder="1" applyAlignment="1" applyProtection="1">
      <alignment horizontal="center" vertical="center"/>
    </xf>
    <xf numFmtId="165" fontId="5" fillId="0" borderId="91" xfId="2" applyNumberFormat="1" applyFont="1" applyFill="1" applyBorder="1" applyAlignment="1">
      <alignment horizontal="center" vertical="center" wrapText="1"/>
    </xf>
    <xf numFmtId="168" fontId="5" fillId="3" borderId="36" xfId="0" applyNumberFormat="1" applyFont="1" applyFill="1" applyBorder="1" applyAlignment="1" applyProtection="1">
      <alignment horizontal="center" vertical="center"/>
    </xf>
    <xf numFmtId="168" fontId="5" fillId="3" borderId="16" xfId="0" applyNumberFormat="1" applyFont="1" applyFill="1" applyBorder="1" applyAlignment="1" applyProtection="1">
      <alignment horizontal="center" vertical="center"/>
    </xf>
    <xf numFmtId="165" fontId="5" fillId="0" borderId="56" xfId="2" applyNumberFormat="1" applyFont="1" applyFill="1" applyBorder="1" applyAlignment="1">
      <alignment horizontal="center" vertical="center" wrapText="1"/>
    </xf>
    <xf numFmtId="169" fontId="1" fillId="3" borderId="38" xfId="2" applyNumberFormat="1" applyFont="1" applyFill="1" applyBorder="1" applyAlignment="1" applyProtection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169" fontId="1" fillId="3" borderId="24" xfId="2" applyNumberFormat="1" applyFont="1" applyFill="1" applyBorder="1" applyAlignment="1" applyProtection="1">
      <alignment horizontal="center" vertical="center"/>
    </xf>
    <xf numFmtId="49" fontId="1" fillId="3" borderId="8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/>
    </xf>
    <xf numFmtId="168" fontId="1" fillId="3" borderId="10" xfId="2" applyNumberFormat="1" applyFont="1" applyFill="1" applyBorder="1" applyAlignment="1" applyProtection="1">
      <alignment horizontal="center" vertical="center"/>
    </xf>
    <xf numFmtId="168" fontId="5" fillId="3" borderId="19" xfId="2" applyNumberFormat="1" applyFont="1" applyFill="1" applyBorder="1" applyAlignment="1" applyProtection="1">
      <alignment horizontal="center" vertical="center"/>
    </xf>
    <xf numFmtId="168" fontId="1" fillId="0" borderId="8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7" fontId="33" fillId="3" borderId="16" xfId="2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39" xfId="2" applyNumberFormat="1" applyFont="1" applyFill="1" applyBorder="1" applyAlignment="1">
      <alignment horizontal="center" vertical="center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60" xfId="2" applyNumberFormat="1" applyFont="1" applyFill="1" applyBorder="1" applyAlignment="1">
      <alignment horizontal="center" vertical="center" wrapText="1"/>
    </xf>
    <xf numFmtId="0" fontId="1" fillId="0" borderId="40" xfId="2" applyNumberFormat="1" applyFont="1" applyFill="1" applyBorder="1" applyAlignment="1">
      <alignment horizontal="center" vertical="center" wrapText="1"/>
    </xf>
    <xf numFmtId="0" fontId="1" fillId="0" borderId="16" xfId="2" applyNumberFormat="1" applyFont="1" applyFill="1" applyBorder="1" applyAlignment="1">
      <alignment horizontal="center" vertical="center" wrapText="1"/>
    </xf>
    <xf numFmtId="0" fontId="1" fillId="0" borderId="6" xfId="2" applyNumberFormat="1" applyFont="1" applyFill="1" applyBorder="1" applyAlignment="1">
      <alignment horizontal="center" vertical="center" wrapText="1"/>
    </xf>
    <xf numFmtId="0" fontId="1" fillId="0" borderId="10" xfId="2" applyNumberFormat="1" applyFont="1" applyFill="1" applyBorder="1" applyAlignment="1">
      <alignment horizontal="center" vertical="center" wrapText="1"/>
    </xf>
    <xf numFmtId="0" fontId="1" fillId="0" borderId="3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49" fontId="5" fillId="3" borderId="25" xfId="2" applyNumberFormat="1" applyFont="1" applyFill="1" applyBorder="1" applyAlignment="1">
      <alignment horizontal="center" vertical="center" wrapText="1"/>
    </xf>
    <xf numFmtId="1" fontId="5" fillId="3" borderId="55" xfId="2" applyNumberFormat="1" applyFont="1" applyFill="1" applyBorder="1" applyAlignment="1">
      <alignment horizontal="center" vertical="center" wrapText="1"/>
    </xf>
    <xf numFmtId="1" fontId="5" fillId="3" borderId="19" xfId="2" applyNumberFormat="1" applyFont="1" applyFill="1" applyBorder="1" applyAlignment="1">
      <alignment horizontal="center" vertical="center" wrapText="1"/>
    </xf>
    <xf numFmtId="49" fontId="1" fillId="0" borderId="54" xfId="0" applyNumberFormat="1" applyFont="1" applyFill="1" applyBorder="1" applyAlignment="1">
      <alignment vertical="center" wrapText="1"/>
    </xf>
    <xf numFmtId="49" fontId="1" fillId="0" borderId="74" xfId="0" applyNumberFormat="1" applyFont="1" applyFill="1" applyBorder="1" applyAlignment="1">
      <alignment vertical="center" wrapText="1"/>
    </xf>
    <xf numFmtId="169" fontId="5" fillId="0" borderId="41" xfId="0" applyNumberFormat="1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169" fontId="5" fillId="0" borderId="41" xfId="2" applyNumberFormat="1" applyFont="1" applyFill="1" applyBorder="1" applyAlignment="1" applyProtection="1">
      <alignment horizontal="center" vertical="center"/>
    </xf>
    <xf numFmtId="169" fontId="5" fillId="0" borderId="9" xfId="2" applyNumberFormat="1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1" fontId="1" fillId="0" borderId="24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0" fontId="1" fillId="0" borderId="10" xfId="2" applyNumberFormat="1" applyFont="1" applyFill="1" applyBorder="1" applyAlignment="1">
      <alignment horizontal="center" vertical="center"/>
    </xf>
    <xf numFmtId="1" fontId="1" fillId="0" borderId="57" xfId="2" applyNumberFormat="1" applyFont="1" applyFill="1" applyBorder="1" applyAlignment="1">
      <alignment horizontal="center" vertical="center"/>
    </xf>
    <xf numFmtId="49" fontId="1" fillId="0" borderId="91" xfId="2" applyNumberFormat="1" applyFont="1" applyFill="1" applyBorder="1" applyAlignment="1">
      <alignment horizontal="center" vertical="center"/>
    </xf>
    <xf numFmtId="0" fontId="1" fillId="0" borderId="92" xfId="2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" fontId="1" fillId="0" borderId="38" xfId="2" applyNumberFormat="1" applyFont="1" applyFill="1" applyBorder="1" applyAlignment="1">
      <alignment horizontal="center" vertical="center"/>
    </xf>
    <xf numFmtId="49" fontId="1" fillId="0" borderId="39" xfId="2" applyNumberFormat="1" applyFont="1" applyFill="1" applyBorder="1" applyAlignment="1">
      <alignment horizontal="center" vertical="center"/>
    </xf>
    <xf numFmtId="0" fontId="1" fillId="0" borderId="40" xfId="2" applyNumberFormat="1" applyFont="1" applyFill="1" applyBorder="1" applyAlignment="1">
      <alignment horizontal="center" vertical="center"/>
    </xf>
    <xf numFmtId="1" fontId="1" fillId="0" borderId="43" xfId="2" applyNumberFormat="1" applyFont="1" applyFill="1" applyBorder="1" applyAlignment="1">
      <alignment horizontal="center" vertical="center"/>
    </xf>
    <xf numFmtId="49" fontId="1" fillId="0" borderId="44" xfId="2" applyNumberFormat="1" applyFont="1" applyFill="1" applyBorder="1" applyAlignment="1">
      <alignment horizontal="center" vertical="center"/>
    </xf>
    <xf numFmtId="0" fontId="1" fillId="0" borderId="45" xfId="2" applyNumberFormat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33" fillId="3" borderId="60" xfId="2" applyFont="1" applyFill="1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 wrapText="1"/>
    </xf>
    <xf numFmtId="49" fontId="1" fillId="3" borderId="16" xfId="2" applyNumberFormat="1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 wrapText="1"/>
    </xf>
    <xf numFmtId="49" fontId="5" fillId="3" borderId="74" xfId="0" applyNumberFormat="1" applyFont="1" applyFill="1" applyBorder="1" applyAlignment="1" applyProtection="1">
      <alignment horizontal="center" vertical="center"/>
    </xf>
    <xf numFmtId="49" fontId="1" fillId="0" borderId="36" xfId="2" applyNumberFormat="1" applyFont="1" applyFill="1" applyBorder="1" applyAlignment="1">
      <alignment horizontal="left" vertical="center" wrapText="1"/>
    </xf>
    <xf numFmtId="49" fontId="1" fillId="0" borderId="15" xfId="2" applyNumberFormat="1" applyFont="1" applyFill="1" applyBorder="1" applyAlignment="1">
      <alignment horizontal="left" vertical="center" wrapText="1"/>
    </xf>
    <xf numFmtId="169" fontId="5" fillId="3" borderId="60" xfId="2" applyNumberFormat="1" applyFont="1" applyFill="1" applyBorder="1" applyAlignment="1" applyProtection="1">
      <alignment horizontal="center" vertical="center"/>
    </xf>
    <xf numFmtId="169" fontId="5" fillId="3" borderId="5" xfId="2" applyNumberFormat="1" applyFont="1" applyFill="1" applyBorder="1" applyAlignment="1" applyProtection="1">
      <alignment horizontal="center" vertical="center"/>
    </xf>
    <xf numFmtId="169" fontId="5" fillId="3" borderId="6" xfId="2" applyNumberFormat="1" applyFont="1" applyFill="1" applyBorder="1" applyAlignment="1" applyProtection="1">
      <alignment horizontal="center" vertical="center"/>
    </xf>
    <xf numFmtId="167" fontId="5" fillId="3" borderId="24" xfId="2" applyNumberFormat="1" applyFont="1" applyFill="1" applyBorder="1" applyAlignment="1" applyProtection="1">
      <alignment horizontal="center" vertical="center"/>
    </xf>
    <xf numFmtId="0" fontId="5" fillId="3" borderId="10" xfId="2" applyFont="1" applyFill="1" applyBorder="1" applyAlignment="1">
      <alignment horizontal="center" vertical="center" wrapText="1"/>
    </xf>
    <xf numFmtId="169" fontId="5" fillId="3" borderId="36" xfId="0" applyNumberFormat="1" applyFont="1" applyFill="1" applyBorder="1" applyAlignment="1" applyProtection="1">
      <alignment horizontal="center" vertical="center"/>
    </xf>
    <xf numFmtId="169" fontId="5" fillId="3" borderId="15" xfId="0" applyNumberFormat="1" applyFont="1" applyFill="1" applyBorder="1" applyAlignment="1" applyProtection="1">
      <alignment horizontal="center" vertical="center"/>
    </xf>
    <xf numFmtId="169" fontId="5" fillId="3" borderId="16" xfId="0" applyNumberFormat="1" applyFont="1" applyFill="1" applyBorder="1" applyAlignment="1" applyProtection="1">
      <alignment horizontal="center" vertical="center"/>
    </xf>
    <xf numFmtId="49" fontId="5" fillId="3" borderId="17" xfId="0" applyNumberFormat="1" applyFont="1" applyFill="1" applyBorder="1" applyAlignment="1" applyProtection="1">
      <alignment horizontal="center" vertical="center"/>
    </xf>
    <xf numFmtId="49" fontId="5" fillId="3" borderId="18" xfId="0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1" fontId="5" fillId="3" borderId="35" xfId="2" applyNumberFormat="1" applyFont="1" applyFill="1" applyBorder="1" applyAlignment="1" applyProtection="1">
      <alignment horizontal="center" vertical="center"/>
    </xf>
    <xf numFmtId="0" fontId="5" fillId="3" borderId="32" xfId="0" applyNumberFormat="1" applyFont="1" applyFill="1" applyBorder="1" applyAlignment="1" applyProtection="1">
      <alignment horizontal="left" vertical="center"/>
    </xf>
    <xf numFmtId="0" fontId="1" fillId="3" borderId="33" xfId="0" applyFont="1" applyFill="1" applyBorder="1" applyAlignment="1">
      <alignment horizontal="center" vertical="center" wrapText="1"/>
    </xf>
    <xf numFmtId="168" fontId="37" fillId="3" borderId="35" xfId="0" applyNumberFormat="1" applyFont="1" applyFill="1" applyBorder="1" applyAlignment="1" applyProtection="1">
      <alignment horizontal="center" vertical="center"/>
    </xf>
    <xf numFmtId="165" fontId="5" fillId="3" borderId="32" xfId="0" applyNumberFormat="1" applyFont="1" applyFill="1" applyBorder="1" applyAlignment="1" applyProtection="1">
      <alignment horizontal="center" vertical="center"/>
    </xf>
    <xf numFmtId="1" fontId="5" fillId="3" borderId="32" xfId="0" applyNumberFormat="1" applyFont="1" applyFill="1" applyBorder="1" applyAlignment="1">
      <alignment horizontal="center" vertical="center" wrapText="1"/>
    </xf>
    <xf numFmtId="165" fontId="5" fillId="3" borderId="85" xfId="2" applyNumberFormat="1" applyFont="1" applyFill="1" applyBorder="1" applyAlignment="1" applyProtection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168" fontId="1" fillId="3" borderId="34" xfId="0" applyNumberFormat="1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center" wrapText="1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35" xfId="0" applyNumberFormat="1" applyFont="1" applyFill="1" applyBorder="1" applyAlignment="1" applyProtection="1">
      <alignment horizontal="center" vertical="center"/>
    </xf>
    <xf numFmtId="0" fontId="5" fillId="3" borderId="85" xfId="0" applyFont="1" applyFill="1" applyBorder="1" applyAlignment="1">
      <alignment horizontal="center" vertical="center" wrapText="1"/>
    </xf>
    <xf numFmtId="168" fontId="5" fillId="3" borderId="32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83" xfId="2" applyNumberFormat="1" applyFont="1" applyFill="1" applyBorder="1" applyAlignment="1" applyProtection="1">
      <alignment horizontal="center" vertical="center"/>
    </xf>
    <xf numFmtId="49" fontId="5" fillId="3" borderId="58" xfId="2" applyNumberFormat="1" applyFont="1" applyFill="1" applyBorder="1" applyAlignment="1" applyProtection="1">
      <alignment horizontal="center" vertical="center"/>
    </xf>
    <xf numFmtId="49" fontId="5" fillId="3" borderId="71" xfId="2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36" xfId="2" applyNumberFormat="1" applyFont="1" applyFill="1" applyBorder="1" applyAlignment="1">
      <alignment horizontal="center" vertical="center" wrapText="1"/>
    </xf>
    <xf numFmtId="49" fontId="5" fillId="0" borderId="16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34"/>
  <sheetViews>
    <sheetView view="pageBreakPreview" zoomScale="68" zoomScaleNormal="50" zoomScaleSheetLayoutView="68" workbookViewId="0">
      <selection activeCell="A24" sqref="A24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180" t="s">
        <v>68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 t="s">
        <v>42</v>
      </c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29"/>
    </row>
    <row r="2" spans="1:53" ht="30" x14ac:dyDescent="0.4">
      <c r="A2" s="180" t="s">
        <v>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180" t="s">
        <v>79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2" t="s">
        <v>0</v>
      </c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3" t="s">
        <v>98</v>
      </c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</row>
    <row r="4" spans="1:53" ht="30.75" x14ac:dyDescent="0.45">
      <c r="A4" s="184" t="s">
        <v>80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</row>
    <row r="5" spans="1:53" ht="36.75" customHeight="1" x14ac:dyDescent="0.4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91" t="s">
        <v>1</v>
      </c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53" s="3" customFormat="1" ht="24.75" customHeight="1" x14ac:dyDescent="0.4">
      <c r="A6" s="180" t="s">
        <v>81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</row>
    <row r="7" spans="1:53" s="3" customFormat="1" ht="27" customHeight="1" x14ac:dyDescent="0.4">
      <c r="A7" s="180" t="s">
        <v>70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5" t="s">
        <v>82</v>
      </c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41"/>
      <c r="AN7" s="194" t="s">
        <v>83</v>
      </c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</row>
    <row r="8" spans="1:53" s="3" customFormat="1" ht="27.75" customHeight="1" x14ac:dyDescent="0.4">
      <c r="P8" s="185" t="s">
        <v>93</v>
      </c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41"/>
      <c r="AN8" s="186" t="s">
        <v>84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 s="3" customFormat="1" ht="27.75" customHeight="1" x14ac:dyDescent="0.4">
      <c r="P9" s="185" t="s">
        <v>96</v>
      </c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41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</row>
    <row r="10" spans="1:53" s="3" customFormat="1" ht="27.75" customHeight="1" x14ac:dyDescent="0.35">
      <c r="P10" s="187" t="s">
        <v>160</v>
      </c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9"/>
      <c r="AM10" s="189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</row>
    <row r="11" spans="1:53" s="3" customFormat="1" ht="55.5" customHeight="1" x14ac:dyDescent="0.4">
      <c r="P11" s="187" t="s">
        <v>190</v>
      </c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4.75" customHeight="1" x14ac:dyDescent="0.4">
      <c r="P12" s="142"/>
      <c r="Q12" s="143"/>
      <c r="R12" s="143"/>
      <c r="S12" s="143"/>
      <c r="T12" s="143"/>
      <c r="U12" s="143"/>
      <c r="V12" s="143"/>
      <c r="W12" s="143"/>
      <c r="X12" s="143"/>
      <c r="Y12" s="143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12.75" customHeight="1" x14ac:dyDescent="0.4">
      <c r="P13" s="142"/>
      <c r="Q13" s="143"/>
      <c r="R13" s="143"/>
      <c r="S13" s="143"/>
      <c r="T13" s="143"/>
      <c r="U13" s="143"/>
      <c r="V13" s="143"/>
      <c r="W13" s="143"/>
      <c r="X13" s="143"/>
      <c r="Y13" s="143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44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3" customFormat="1" ht="22.5" x14ac:dyDescent="0.3">
      <c r="A14" s="206" t="s">
        <v>195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</row>
    <row r="15" spans="1:53" s="3" customFormat="1" ht="19.5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ht="18" customHeight="1" x14ac:dyDescent="0.25">
      <c r="A16" s="207" t="s">
        <v>2</v>
      </c>
      <c r="B16" s="209" t="s">
        <v>3</v>
      </c>
      <c r="C16" s="210"/>
      <c r="D16" s="210"/>
      <c r="E16" s="211"/>
      <c r="F16" s="209" t="s">
        <v>4</v>
      </c>
      <c r="G16" s="210"/>
      <c r="H16" s="210"/>
      <c r="I16" s="211"/>
      <c r="J16" s="196" t="s">
        <v>5</v>
      </c>
      <c r="K16" s="199"/>
      <c r="L16" s="199"/>
      <c r="M16" s="199"/>
      <c r="N16" s="196" t="s">
        <v>6</v>
      </c>
      <c r="O16" s="199"/>
      <c r="P16" s="199"/>
      <c r="Q16" s="199"/>
      <c r="R16" s="198"/>
      <c r="S16" s="196" t="s">
        <v>7</v>
      </c>
      <c r="T16" s="197"/>
      <c r="U16" s="197"/>
      <c r="V16" s="197"/>
      <c r="W16" s="198"/>
      <c r="X16" s="196" t="s">
        <v>8</v>
      </c>
      <c r="Y16" s="199"/>
      <c r="Z16" s="199"/>
      <c r="AA16" s="198"/>
      <c r="AB16" s="209" t="s">
        <v>9</v>
      </c>
      <c r="AC16" s="210"/>
      <c r="AD16" s="210"/>
      <c r="AE16" s="211"/>
      <c r="AF16" s="209" t="s">
        <v>10</v>
      </c>
      <c r="AG16" s="210"/>
      <c r="AH16" s="210"/>
      <c r="AI16" s="211"/>
      <c r="AJ16" s="196" t="s">
        <v>11</v>
      </c>
      <c r="AK16" s="197"/>
      <c r="AL16" s="197"/>
      <c r="AM16" s="197"/>
      <c r="AN16" s="198"/>
      <c r="AO16" s="196" t="s">
        <v>12</v>
      </c>
      <c r="AP16" s="199"/>
      <c r="AQ16" s="199"/>
      <c r="AR16" s="199"/>
      <c r="AS16" s="200" t="s">
        <v>13</v>
      </c>
      <c r="AT16" s="201"/>
      <c r="AU16" s="201"/>
      <c r="AV16" s="201"/>
      <c r="AW16" s="202"/>
      <c r="AX16" s="196" t="s">
        <v>14</v>
      </c>
      <c r="AY16" s="199"/>
      <c r="AZ16" s="199"/>
      <c r="BA16" s="198"/>
    </row>
    <row r="17" spans="1:53" s="5" customFormat="1" ht="20.25" customHeight="1" thickBot="1" x14ac:dyDescent="0.25">
      <c r="A17" s="208"/>
      <c r="B17" s="38">
        <v>1</v>
      </c>
      <c r="C17" s="39">
        <v>2</v>
      </c>
      <c r="D17" s="39">
        <v>3</v>
      </c>
      <c r="E17" s="40">
        <v>4</v>
      </c>
      <c r="F17" s="38">
        <v>5</v>
      </c>
      <c r="G17" s="39">
        <v>6</v>
      </c>
      <c r="H17" s="39">
        <v>7</v>
      </c>
      <c r="I17" s="40">
        <v>8</v>
      </c>
      <c r="J17" s="38">
        <v>9</v>
      </c>
      <c r="K17" s="39">
        <v>10</v>
      </c>
      <c r="L17" s="39">
        <v>11</v>
      </c>
      <c r="M17" s="41">
        <v>12</v>
      </c>
      <c r="N17" s="38">
        <v>13</v>
      </c>
      <c r="O17" s="39">
        <v>14</v>
      </c>
      <c r="P17" s="39">
        <v>15</v>
      </c>
      <c r="Q17" s="39">
        <v>16</v>
      </c>
      <c r="R17" s="40">
        <v>17</v>
      </c>
      <c r="S17" s="38">
        <v>18</v>
      </c>
      <c r="T17" s="39">
        <v>19</v>
      </c>
      <c r="U17" s="39">
        <v>20</v>
      </c>
      <c r="V17" s="39">
        <v>21</v>
      </c>
      <c r="W17" s="40">
        <v>22</v>
      </c>
      <c r="X17" s="38">
        <v>23</v>
      </c>
      <c r="Y17" s="39">
        <v>24</v>
      </c>
      <c r="Z17" s="39">
        <v>25</v>
      </c>
      <c r="AA17" s="40">
        <v>26</v>
      </c>
      <c r="AB17" s="38">
        <v>27</v>
      </c>
      <c r="AC17" s="39">
        <v>28</v>
      </c>
      <c r="AD17" s="39">
        <v>29</v>
      </c>
      <c r="AE17" s="40">
        <v>30</v>
      </c>
      <c r="AF17" s="38">
        <v>31</v>
      </c>
      <c r="AG17" s="39">
        <v>32</v>
      </c>
      <c r="AH17" s="39">
        <v>33</v>
      </c>
      <c r="AI17" s="40">
        <v>34</v>
      </c>
      <c r="AJ17" s="38">
        <v>35</v>
      </c>
      <c r="AK17" s="39">
        <v>36</v>
      </c>
      <c r="AL17" s="39">
        <v>37</v>
      </c>
      <c r="AM17" s="39">
        <v>38</v>
      </c>
      <c r="AN17" s="40">
        <v>39</v>
      </c>
      <c r="AO17" s="38">
        <v>40</v>
      </c>
      <c r="AP17" s="39">
        <v>41</v>
      </c>
      <c r="AQ17" s="39">
        <v>42</v>
      </c>
      <c r="AR17" s="41">
        <v>43</v>
      </c>
      <c r="AS17" s="38">
        <v>44</v>
      </c>
      <c r="AT17" s="39">
        <v>45</v>
      </c>
      <c r="AU17" s="39">
        <v>46</v>
      </c>
      <c r="AV17" s="39">
        <v>47</v>
      </c>
      <c r="AW17" s="40">
        <v>48</v>
      </c>
      <c r="AX17" s="38">
        <v>49</v>
      </c>
      <c r="AY17" s="39">
        <v>50</v>
      </c>
      <c r="AZ17" s="39">
        <v>51</v>
      </c>
      <c r="BA17" s="40">
        <v>52</v>
      </c>
    </row>
    <row r="18" spans="1:53" ht="20.100000000000001" customHeight="1" thickBot="1" x14ac:dyDescent="0.35">
      <c r="A18" s="42">
        <v>1</v>
      </c>
      <c r="B18" s="158" t="s">
        <v>149</v>
      </c>
      <c r="C18" s="43" t="s">
        <v>67</v>
      </c>
      <c r="D18" s="44" t="s">
        <v>67</v>
      </c>
      <c r="E18" s="44" t="s">
        <v>67</v>
      </c>
      <c r="F18" s="45" t="s">
        <v>67</v>
      </c>
      <c r="G18" s="43" t="s">
        <v>67</v>
      </c>
      <c r="H18" s="44" t="s">
        <v>67</v>
      </c>
      <c r="I18" s="44" t="s">
        <v>67</v>
      </c>
      <c r="J18" s="45" t="s">
        <v>67</v>
      </c>
      <c r="K18" s="43" t="s">
        <v>67</v>
      </c>
      <c r="L18" s="44" t="s">
        <v>67</v>
      </c>
      <c r="M18" s="43" t="s">
        <v>67</v>
      </c>
      <c r="N18" s="44" t="s">
        <v>67</v>
      </c>
      <c r="O18" s="44" t="s">
        <v>67</v>
      </c>
      <c r="P18" s="45" t="s">
        <v>67</v>
      </c>
      <c r="Q18" s="159" t="s">
        <v>15</v>
      </c>
      <c r="R18" s="160" t="s">
        <v>149</v>
      </c>
      <c r="S18" s="161" t="s">
        <v>16</v>
      </c>
      <c r="T18" s="162" t="s">
        <v>16</v>
      </c>
      <c r="U18" s="43" t="s">
        <v>67</v>
      </c>
      <c r="V18" s="44" t="s">
        <v>67</v>
      </c>
      <c r="W18" s="44" t="s">
        <v>67</v>
      </c>
      <c r="X18" s="45" t="s">
        <v>67</v>
      </c>
      <c r="Y18" s="43" t="s">
        <v>67</v>
      </c>
      <c r="Z18" s="44" t="s">
        <v>67</v>
      </c>
      <c r="AA18" s="44" t="s">
        <v>67</v>
      </c>
      <c r="AB18" s="45" t="s">
        <v>67</v>
      </c>
      <c r="AC18" s="43" t="s">
        <v>67</v>
      </c>
      <c r="AD18" s="44" t="s">
        <v>67</v>
      </c>
      <c r="AE18" s="44" t="s">
        <v>67</v>
      </c>
      <c r="AF18" s="45" t="s">
        <v>67</v>
      </c>
      <c r="AG18" s="43" t="s">
        <v>67</v>
      </c>
      <c r="AH18" s="44" t="s">
        <v>67</v>
      </c>
      <c r="AI18" s="44" t="s">
        <v>67</v>
      </c>
      <c r="AJ18" s="45" t="s">
        <v>67</v>
      </c>
      <c r="AK18" s="43" t="s">
        <v>67</v>
      </c>
      <c r="AL18" s="44" t="s">
        <v>67</v>
      </c>
      <c r="AM18" s="43" t="s">
        <v>67</v>
      </c>
      <c r="AN18" s="44" t="s">
        <v>67</v>
      </c>
      <c r="AO18" s="44" t="s">
        <v>67</v>
      </c>
      <c r="AP18" s="45" t="s">
        <v>67</v>
      </c>
      <c r="AQ18" s="162" t="s">
        <v>15</v>
      </c>
      <c r="AR18" s="163" t="s">
        <v>16</v>
      </c>
      <c r="AS18" s="164" t="s">
        <v>16</v>
      </c>
      <c r="AT18" s="162" t="s">
        <v>16</v>
      </c>
      <c r="AU18" s="162" t="s">
        <v>16</v>
      </c>
      <c r="AV18" s="165" t="s">
        <v>16</v>
      </c>
      <c r="AW18" s="161" t="s">
        <v>16</v>
      </c>
      <c r="AX18" s="162" t="s">
        <v>16</v>
      </c>
      <c r="AY18" s="162" t="s">
        <v>16</v>
      </c>
      <c r="AZ18" s="162" t="s">
        <v>16</v>
      </c>
      <c r="BA18" s="163" t="s">
        <v>16</v>
      </c>
    </row>
    <row r="19" spans="1:53" ht="20.100000000000001" customHeight="1" x14ac:dyDescent="0.3">
      <c r="A19" s="48">
        <v>2</v>
      </c>
      <c r="B19" s="49" t="s">
        <v>17</v>
      </c>
      <c r="C19" s="25" t="s">
        <v>17</v>
      </c>
      <c r="D19" s="25" t="s">
        <v>17</v>
      </c>
      <c r="E19" s="50" t="s">
        <v>17</v>
      </c>
      <c r="F19" s="49" t="s">
        <v>18</v>
      </c>
      <c r="G19" s="25" t="s">
        <v>18</v>
      </c>
      <c r="H19" s="25" t="s">
        <v>18</v>
      </c>
      <c r="I19" s="50" t="s">
        <v>18</v>
      </c>
      <c r="J19" s="49" t="s">
        <v>18</v>
      </c>
      <c r="K19" s="25" t="s">
        <v>18</v>
      </c>
      <c r="L19" s="25" t="s">
        <v>18</v>
      </c>
      <c r="M19" s="50" t="s">
        <v>18</v>
      </c>
      <c r="N19" s="49" t="s">
        <v>18</v>
      </c>
      <c r="O19" s="25" t="s">
        <v>18</v>
      </c>
      <c r="P19" s="25" t="s">
        <v>18</v>
      </c>
      <c r="Q19" s="25" t="s">
        <v>73</v>
      </c>
      <c r="R19" s="50" t="s">
        <v>73</v>
      </c>
      <c r="S19" s="49"/>
      <c r="T19" s="25"/>
      <c r="U19" s="25"/>
      <c r="V19" s="25"/>
      <c r="W19" s="51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53"/>
      <c r="AT19" s="54"/>
      <c r="AU19" s="25"/>
      <c r="AV19" s="25"/>
      <c r="AW19" s="50"/>
      <c r="AX19" s="55"/>
      <c r="AY19" s="25"/>
      <c r="AZ19" s="25"/>
      <c r="BA19" s="50"/>
    </row>
    <row r="20" spans="1:53" ht="20.100000000000001" customHeight="1" x14ac:dyDescent="0.3">
      <c r="A20" s="48"/>
      <c r="B20" s="49"/>
      <c r="C20" s="25"/>
      <c r="D20" s="25"/>
      <c r="E20" s="50"/>
      <c r="F20" s="49"/>
      <c r="G20" s="25"/>
      <c r="H20" s="25"/>
      <c r="I20" s="50"/>
      <c r="J20" s="49"/>
      <c r="K20" s="25"/>
      <c r="L20" s="25"/>
      <c r="M20" s="50"/>
      <c r="N20" s="49"/>
      <c r="O20" s="25"/>
      <c r="P20" s="25"/>
      <c r="Q20" s="25"/>
      <c r="R20" s="50"/>
      <c r="S20" s="49"/>
      <c r="T20" s="25"/>
      <c r="U20" s="25"/>
      <c r="V20" s="25"/>
      <c r="W20" s="56"/>
      <c r="X20" s="49"/>
      <c r="Y20" s="25"/>
      <c r="Z20" s="25"/>
      <c r="AA20" s="51"/>
      <c r="AB20" s="49"/>
      <c r="AC20" s="25"/>
      <c r="AD20" s="25"/>
      <c r="AE20" s="51"/>
      <c r="AF20" s="49"/>
      <c r="AG20" s="25"/>
      <c r="AH20" s="25"/>
      <c r="AI20" s="51"/>
      <c r="AJ20" s="49"/>
      <c r="AK20" s="25"/>
      <c r="AL20" s="25"/>
      <c r="AM20" s="25"/>
      <c r="AN20" s="50"/>
      <c r="AO20" s="52"/>
      <c r="AP20" s="25"/>
      <c r="AQ20" s="25"/>
      <c r="AR20" s="51"/>
      <c r="AS20" s="49"/>
      <c r="AT20" s="25"/>
      <c r="AU20" s="25"/>
      <c r="AV20" s="25"/>
      <c r="AW20" s="50"/>
      <c r="AX20" s="52"/>
      <c r="AY20" s="25"/>
      <c r="AZ20" s="25"/>
      <c r="BA20" s="50"/>
    </row>
    <row r="21" spans="1:53" ht="19.5" customHeight="1" thickBot="1" x14ac:dyDescent="0.35">
      <c r="A21" s="57"/>
      <c r="B21" s="58"/>
      <c r="C21" s="59"/>
      <c r="D21" s="59"/>
      <c r="E21" s="60"/>
      <c r="F21" s="58"/>
      <c r="G21" s="59"/>
      <c r="H21" s="59"/>
      <c r="I21" s="60"/>
      <c r="J21" s="58"/>
      <c r="K21" s="59"/>
      <c r="L21" s="59"/>
      <c r="M21" s="60"/>
      <c r="N21" s="58"/>
      <c r="O21" s="59"/>
      <c r="P21" s="59"/>
      <c r="Q21" s="59"/>
      <c r="R21" s="60"/>
      <c r="S21" s="58"/>
      <c r="T21" s="59"/>
      <c r="U21" s="59"/>
      <c r="V21" s="59"/>
      <c r="W21" s="61"/>
      <c r="X21" s="58"/>
      <c r="Y21" s="59"/>
      <c r="Z21" s="59"/>
      <c r="AA21" s="61"/>
      <c r="AB21" s="58"/>
      <c r="AC21" s="59"/>
      <c r="AD21" s="59"/>
      <c r="AE21" s="61"/>
      <c r="AF21" s="58"/>
      <c r="AG21" s="59"/>
      <c r="AH21" s="59"/>
      <c r="AI21" s="61"/>
      <c r="AJ21" s="58"/>
      <c r="AK21" s="59"/>
      <c r="AL21" s="59"/>
      <c r="AM21" s="59"/>
      <c r="AN21" s="60"/>
      <c r="AO21" s="62"/>
      <c r="AP21" s="59"/>
      <c r="AQ21" s="59"/>
      <c r="AR21" s="61"/>
      <c r="AS21" s="63"/>
      <c r="AT21" s="64"/>
      <c r="AU21" s="64"/>
      <c r="AV21" s="64"/>
      <c r="AW21" s="65"/>
      <c r="AX21" s="66"/>
      <c r="AY21" s="67"/>
      <c r="AZ21" s="67"/>
      <c r="BA21" s="68"/>
    </row>
    <row r="22" spans="1:53" ht="19.5" customHeight="1" x14ac:dyDescent="0.3">
      <c r="A22" s="26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  <c r="AG22" s="70"/>
      <c r="AH22" s="70"/>
      <c r="AI22" s="70"/>
      <c r="AJ22" s="69"/>
      <c r="AK22" s="69"/>
      <c r="AL22" s="69"/>
      <c r="AM22" s="69"/>
      <c r="AN22" s="69"/>
      <c r="AO22" s="69"/>
      <c r="AP22" s="69"/>
      <c r="AQ22" s="69"/>
      <c r="AR22" s="69"/>
      <c r="AS22" s="71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203" t="s">
        <v>200</v>
      </c>
      <c r="B23" s="203"/>
      <c r="C23" s="203"/>
      <c r="D23" s="203"/>
      <c r="E23" s="203"/>
      <c r="F23" s="203"/>
      <c r="G23" s="203"/>
      <c r="H23" s="203"/>
      <c r="I23" s="203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72"/>
      <c r="AW23" s="72"/>
      <c r="AX23" s="72"/>
      <c r="AY23" s="72"/>
      <c r="AZ23" s="72"/>
      <c r="BA23" s="1"/>
    </row>
    <row r="24" spans="1:53" x14ac:dyDescent="0.25">
      <c r="AV24" s="72"/>
      <c r="AW24" s="72"/>
      <c r="AX24" s="72"/>
      <c r="AY24" s="72"/>
      <c r="AZ24" s="72"/>
    </row>
    <row r="25" spans="1:53" ht="21.75" customHeight="1" x14ac:dyDescent="0.3">
      <c r="A25" s="73" t="s">
        <v>89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205" t="s">
        <v>90</v>
      </c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73"/>
      <c r="AO25" s="205" t="s">
        <v>197</v>
      </c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273" t="s">
        <v>2</v>
      </c>
      <c r="B27" s="216"/>
      <c r="C27" s="274" t="s">
        <v>19</v>
      </c>
      <c r="D27" s="215"/>
      <c r="E27" s="215"/>
      <c r="F27" s="216"/>
      <c r="G27" s="275" t="s">
        <v>159</v>
      </c>
      <c r="H27" s="275"/>
      <c r="I27" s="275" t="s">
        <v>20</v>
      </c>
      <c r="J27" s="275"/>
      <c r="K27" s="214" t="s">
        <v>21</v>
      </c>
      <c r="L27" s="276"/>
      <c r="M27" s="277"/>
      <c r="N27" s="214" t="s">
        <v>60</v>
      </c>
      <c r="O27" s="215"/>
      <c r="P27" s="216"/>
      <c r="Q27" s="214" t="s">
        <v>196</v>
      </c>
      <c r="R27" s="238"/>
      <c r="S27" s="239"/>
      <c r="T27" s="214" t="s">
        <v>22</v>
      </c>
      <c r="U27" s="215"/>
      <c r="V27" s="216"/>
      <c r="W27" s="214" t="s">
        <v>59</v>
      </c>
      <c r="X27" s="215"/>
      <c r="Y27" s="216"/>
      <c r="Z27" s="20"/>
      <c r="AA27" s="246" t="s">
        <v>62</v>
      </c>
      <c r="AB27" s="247"/>
      <c r="AC27" s="247"/>
      <c r="AD27" s="247"/>
      <c r="AE27" s="247"/>
      <c r="AF27" s="247"/>
      <c r="AG27" s="248"/>
      <c r="AH27" s="255" t="s">
        <v>72</v>
      </c>
      <c r="AI27" s="256"/>
      <c r="AJ27" s="257"/>
      <c r="AK27" s="264" t="s">
        <v>47</v>
      </c>
      <c r="AL27" s="265"/>
      <c r="AM27" s="266"/>
      <c r="AN27" s="75"/>
      <c r="AO27" s="212" t="s">
        <v>199</v>
      </c>
      <c r="AP27" s="213"/>
      <c r="AQ27" s="213"/>
      <c r="AR27" s="213"/>
      <c r="AS27" s="214" t="s">
        <v>198</v>
      </c>
      <c r="AT27" s="215"/>
      <c r="AU27" s="215"/>
      <c r="AV27" s="215"/>
      <c r="AW27" s="216"/>
      <c r="AX27" s="223" t="s">
        <v>72</v>
      </c>
      <c r="AY27" s="223"/>
      <c r="AZ27" s="223"/>
      <c r="BA27" s="224"/>
    </row>
    <row r="28" spans="1:53" ht="15.75" customHeight="1" x14ac:dyDescent="0.25">
      <c r="A28" s="217"/>
      <c r="B28" s="219"/>
      <c r="C28" s="217"/>
      <c r="D28" s="218"/>
      <c r="E28" s="218"/>
      <c r="F28" s="219"/>
      <c r="G28" s="275"/>
      <c r="H28" s="275"/>
      <c r="I28" s="275"/>
      <c r="J28" s="275"/>
      <c r="K28" s="278"/>
      <c r="L28" s="279"/>
      <c r="M28" s="280"/>
      <c r="N28" s="217"/>
      <c r="O28" s="218"/>
      <c r="P28" s="219"/>
      <c r="Q28" s="240"/>
      <c r="R28" s="241"/>
      <c r="S28" s="242"/>
      <c r="T28" s="217"/>
      <c r="U28" s="218"/>
      <c r="V28" s="219"/>
      <c r="W28" s="217"/>
      <c r="X28" s="218"/>
      <c r="Y28" s="219"/>
      <c r="Z28" s="20"/>
      <c r="AA28" s="249"/>
      <c r="AB28" s="250"/>
      <c r="AC28" s="250"/>
      <c r="AD28" s="250"/>
      <c r="AE28" s="250"/>
      <c r="AF28" s="250"/>
      <c r="AG28" s="251"/>
      <c r="AH28" s="258"/>
      <c r="AI28" s="259"/>
      <c r="AJ28" s="260"/>
      <c r="AK28" s="267"/>
      <c r="AL28" s="268"/>
      <c r="AM28" s="269"/>
      <c r="AN28" s="75"/>
      <c r="AO28" s="213"/>
      <c r="AP28" s="213"/>
      <c r="AQ28" s="213"/>
      <c r="AR28" s="213"/>
      <c r="AS28" s="217"/>
      <c r="AT28" s="218"/>
      <c r="AU28" s="218"/>
      <c r="AV28" s="218"/>
      <c r="AW28" s="219"/>
      <c r="AX28" s="223"/>
      <c r="AY28" s="223"/>
      <c r="AZ28" s="223"/>
      <c r="BA28" s="224"/>
    </row>
    <row r="29" spans="1:53" ht="42" customHeight="1" x14ac:dyDescent="0.25">
      <c r="A29" s="220"/>
      <c r="B29" s="222"/>
      <c r="C29" s="220"/>
      <c r="D29" s="221"/>
      <c r="E29" s="221"/>
      <c r="F29" s="222"/>
      <c r="G29" s="275"/>
      <c r="H29" s="275"/>
      <c r="I29" s="275"/>
      <c r="J29" s="275"/>
      <c r="K29" s="281"/>
      <c r="L29" s="282"/>
      <c r="M29" s="283"/>
      <c r="N29" s="220"/>
      <c r="O29" s="221"/>
      <c r="P29" s="222"/>
      <c r="Q29" s="243"/>
      <c r="R29" s="244"/>
      <c r="S29" s="245"/>
      <c r="T29" s="220"/>
      <c r="U29" s="221"/>
      <c r="V29" s="222"/>
      <c r="W29" s="220"/>
      <c r="X29" s="221"/>
      <c r="Y29" s="222"/>
      <c r="Z29" s="20"/>
      <c r="AA29" s="252"/>
      <c r="AB29" s="253"/>
      <c r="AC29" s="253"/>
      <c r="AD29" s="253"/>
      <c r="AE29" s="253"/>
      <c r="AF29" s="253"/>
      <c r="AG29" s="254"/>
      <c r="AH29" s="261"/>
      <c r="AI29" s="262"/>
      <c r="AJ29" s="263"/>
      <c r="AK29" s="270"/>
      <c r="AL29" s="271"/>
      <c r="AM29" s="272"/>
      <c r="AN29" s="75"/>
      <c r="AO29" s="213"/>
      <c r="AP29" s="213"/>
      <c r="AQ29" s="213"/>
      <c r="AR29" s="213"/>
      <c r="AS29" s="217"/>
      <c r="AT29" s="218"/>
      <c r="AU29" s="218"/>
      <c r="AV29" s="218"/>
      <c r="AW29" s="219"/>
      <c r="AX29" s="223"/>
      <c r="AY29" s="223"/>
      <c r="AZ29" s="223"/>
      <c r="BA29" s="224"/>
    </row>
    <row r="30" spans="1:53" ht="26.25" customHeight="1" x14ac:dyDescent="0.3">
      <c r="A30" s="225">
        <v>1</v>
      </c>
      <c r="B30" s="226"/>
      <c r="C30" s="227">
        <v>36</v>
      </c>
      <c r="D30" s="228"/>
      <c r="E30" s="228"/>
      <c r="F30" s="229"/>
      <c r="G30" s="230">
        <v>2</v>
      </c>
      <c r="H30" s="231"/>
      <c r="I30" s="232">
        <v>2</v>
      </c>
      <c r="J30" s="233"/>
      <c r="K30" s="234"/>
      <c r="L30" s="234"/>
      <c r="M30" s="234"/>
      <c r="N30" s="227"/>
      <c r="O30" s="228"/>
      <c r="P30" s="229"/>
      <c r="Q30" s="235"/>
      <c r="R30" s="236"/>
      <c r="S30" s="237"/>
      <c r="T30" s="227">
        <v>12</v>
      </c>
      <c r="U30" s="284"/>
      <c r="V30" s="285"/>
      <c r="W30" s="227">
        <f>C30+G30+I30+T30</f>
        <v>52</v>
      </c>
      <c r="X30" s="284"/>
      <c r="Y30" s="286"/>
      <c r="Z30" s="20"/>
      <c r="AA30" s="287" t="s">
        <v>64</v>
      </c>
      <c r="AB30" s="288"/>
      <c r="AC30" s="288"/>
      <c r="AD30" s="288"/>
      <c r="AE30" s="288"/>
      <c r="AF30" s="288"/>
      <c r="AG30" s="289"/>
      <c r="AH30" s="293">
        <v>3</v>
      </c>
      <c r="AI30" s="294"/>
      <c r="AJ30" s="294"/>
      <c r="AK30" s="293">
        <v>4</v>
      </c>
      <c r="AL30" s="294"/>
      <c r="AM30" s="294"/>
      <c r="AN30" s="75"/>
      <c r="AO30" s="213"/>
      <c r="AP30" s="213"/>
      <c r="AQ30" s="213"/>
      <c r="AR30" s="213"/>
      <c r="AS30" s="220"/>
      <c r="AT30" s="221"/>
      <c r="AU30" s="221"/>
      <c r="AV30" s="221"/>
      <c r="AW30" s="222"/>
      <c r="AX30" s="223"/>
      <c r="AY30" s="223"/>
      <c r="AZ30" s="223"/>
      <c r="BA30" s="224"/>
    </row>
    <row r="31" spans="1:53" ht="27" customHeight="1" x14ac:dyDescent="0.3">
      <c r="A31" s="295">
        <v>2</v>
      </c>
      <c r="B31" s="296"/>
      <c r="C31" s="227"/>
      <c r="D31" s="228"/>
      <c r="E31" s="228"/>
      <c r="F31" s="229"/>
      <c r="G31" s="297"/>
      <c r="H31" s="297"/>
      <c r="I31" s="234"/>
      <c r="J31" s="234"/>
      <c r="K31" s="234">
        <v>4</v>
      </c>
      <c r="L31" s="234"/>
      <c r="M31" s="234"/>
      <c r="N31" s="299">
        <v>11</v>
      </c>
      <c r="O31" s="300"/>
      <c r="P31" s="301"/>
      <c r="Q31" s="304">
        <v>2</v>
      </c>
      <c r="R31" s="236"/>
      <c r="S31" s="237"/>
      <c r="T31" s="299"/>
      <c r="U31" s="302"/>
      <c r="V31" s="303"/>
      <c r="W31" s="227">
        <f>K31+N31+Q31</f>
        <v>17</v>
      </c>
      <c r="X31" s="284"/>
      <c r="Y31" s="286"/>
      <c r="Z31" s="20"/>
      <c r="AA31" s="290"/>
      <c r="AB31" s="291"/>
      <c r="AC31" s="291"/>
      <c r="AD31" s="291"/>
      <c r="AE31" s="291"/>
      <c r="AF31" s="291"/>
      <c r="AG31" s="292"/>
      <c r="AH31" s="294"/>
      <c r="AI31" s="294"/>
      <c r="AJ31" s="294"/>
      <c r="AK31" s="294"/>
      <c r="AL31" s="294"/>
      <c r="AM31" s="294"/>
      <c r="AN31" s="75"/>
      <c r="AO31" s="293">
        <v>1</v>
      </c>
      <c r="AP31" s="293"/>
      <c r="AQ31" s="293"/>
      <c r="AR31" s="293"/>
      <c r="AS31" s="305" t="s">
        <v>168</v>
      </c>
      <c r="AT31" s="305"/>
      <c r="AU31" s="305"/>
      <c r="AV31" s="305"/>
      <c r="AW31" s="305"/>
      <c r="AX31" s="298">
        <v>3</v>
      </c>
      <c r="AY31" s="298"/>
      <c r="AZ31" s="298"/>
      <c r="BA31" s="298"/>
    </row>
    <row r="32" spans="1:53" ht="21.75" customHeight="1" x14ac:dyDescent="0.3">
      <c r="A32" s="295"/>
      <c r="B32" s="296"/>
      <c r="C32" s="227"/>
      <c r="D32" s="228"/>
      <c r="E32" s="228"/>
      <c r="F32" s="229"/>
      <c r="G32" s="297"/>
      <c r="H32" s="297"/>
      <c r="I32" s="234"/>
      <c r="J32" s="234"/>
      <c r="K32" s="234"/>
      <c r="L32" s="234"/>
      <c r="M32" s="234"/>
      <c r="N32" s="299"/>
      <c r="O32" s="300"/>
      <c r="P32" s="301"/>
      <c r="Q32" s="235"/>
      <c r="R32" s="236"/>
      <c r="S32" s="237"/>
      <c r="T32" s="299"/>
      <c r="U32" s="302"/>
      <c r="V32" s="303"/>
      <c r="W32" s="227"/>
      <c r="X32" s="284"/>
      <c r="Y32" s="286"/>
      <c r="Z32" s="20"/>
      <c r="AA32" s="287" t="s">
        <v>77</v>
      </c>
      <c r="AB32" s="288"/>
      <c r="AC32" s="288"/>
      <c r="AD32" s="288"/>
      <c r="AE32" s="288"/>
      <c r="AF32" s="288"/>
      <c r="AG32" s="289"/>
      <c r="AH32" s="293">
        <v>3</v>
      </c>
      <c r="AI32" s="294"/>
      <c r="AJ32" s="294"/>
      <c r="AK32" s="293">
        <v>11</v>
      </c>
      <c r="AL32" s="294"/>
      <c r="AM32" s="294"/>
      <c r="AN32" s="75"/>
      <c r="AO32" s="293"/>
      <c r="AP32" s="293"/>
      <c r="AQ32" s="293"/>
      <c r="AR32" s="293"/>
      <c r="AS32" s="305"/>
      <c r="AT32" s="305"/>
      <c r="AU32" s="305"/>
      <c r="AV32" s="305"/>
      <c r="AW32" s="305"/>
      <c r="AX32" s="298"/>
      <c r="AY32" s="298"/>
      <c r="AZ32" s="298"/>
      <c r="BA32" s="298"/>
    </row>
    <row r="33" spans="1:53" ht="25.5" customHeight="1" x14ac:dyDescent="0.3">
      <c r="A33" s="295"/>
      <c r="B33" s="296"/>
      <c r="C33" s="227"/>
      <c r="D33" s="228"/>
      <c r="E33" s="228"/>
      <c r="F33" s="229"/>
      <c r="G33" s="297"/>
      <c r="H33" s="297"/>
      <c r="I33" s="234"/>
      <c r="J33" s="234"/>
      <c r="K33" s="234"/>
      <c r="L33" s="234"/>
      <c r="M33" s="234"/>
      <c r="N33" s="299"/>
      <c r="O33" s="300"/>
      <c r="P33" s="301"/>
      <c r="Q33" s="304"/>
      <c r="R33" s="236"/>
      <c r="S33" s="237"/>
      <c r="T33" s="318"/>
      <c r="U33" s="302"/>
      <c r="V33" s="303"/>
      <c r="W33" s="227"/>
      <c r="X33" s="284"/>
      <c r="Y33" s="286"/>
      <c r="Z33" s="20"/>
      <c r="AA33" s="290"/>
      <c r="AB33" s="291"/>
      <c r="AC33" s="291"/>
      <c r="AD33" s="291"/>
      <c r="AE33" s="291"/>
      <c r="AF33" s="291"/>
      <c r="AG33" s="292"/>
      <c r="AH33" s="294"/>
      <c r="AI33" s="294"/>
      <c r="AJ33" s="294"/>
      <c r="AK33" s="294"/>
      <c r="AL33" s="294"/>
      <c r="AM33" s="294"/>
      <c r="AN33" s="76"/>
      <c r="AO33" s="293"/>
      <c r="AP33" s="293"/>
      <c r="AQ33" s="293"/>
      <c r="AR33" s="293"/>
      <c r="AS33" s="305"/>
      <c r="AT33" s="305"/>
      <c r="AU33" s="305"/>
      <c r="AV33" s="305"/>
      <c r="AW33" s="305"/>
      <c r="AX33" s="298"/>
      <c r="AY33" s="298"/>
      <c r="AZ33" s="298"/>
      <c r="BA33" s="298"/>
    </row>
    <row r="34" spans="1:53" ht="34.5" customHeight="1" x14ac:dyDescent="0.25">
      <c r="A34" s="319" t="s">
        <v>24</v>
      </c>
      <c r="B34" s="320"/>
      <c r="C34" s="321">
        <f>SUM(C30:F33)</f>
        <v>36</v>
      </c>
      <c r="D34" s="322"/>
      <c r="E34" s="322"/>
      <c r="F34" s="323"/>
      <c r="G34" s="293"/>
      <c r="H34" s="293"/>
      <c r="I34" s="324"/>
      <c r="J34" s="324"/>
      <c r="K34" s="325"/>
      <c r="L34" s="325"/>
      <c r="M34" s="325"/>
      <c r="N34" s="326">
        <f>SUM(N30:P33)</f>
        <v>11</v>
      </c>
      <c r="O34" s="327"/>
      <c r="P34" s="328"/>
      <c r="Q34" s="329">
        <f>SUM(Q30:S33)</f>
        <v>2</v>
      </c>
      <c r="R34" s="330"/>
      <c r="S34" s="331"/>
      <c r="T34" s="306">
        <f>SUM(T30:V33)</f>
        <v>12</v>
      </c>
      <c r="U34" s="307"/>
      <c r="V34" s="308"/>
      <c r="W34" s="306">
        <f>SUM(W30:Y33)</f>
        <v>69</v>
      </c>
      <c r="X34" s="307"/>
      <c r="Y34" s="308"/>
      <c r="Z34" s="20"/>
      <c r="AA34" s="309"/>
      <c r="AB34" s="310"/>
      <c r="AC34" s="310"/>
      <c r="AD34" s="310"/>
      <c r="AE34" s="310"/>
      <c r="AF34" s="310"/>
      <c r="AG34" s="311"/>
      <c r="AH34" s="312"/>
      <c r="AI34" s="313"/>
      <c r="AJ34" s="314"/>
      <c r="AK34" s="315"/>
      <c r="AL34" s="316"/>
      <c r="AM34" s="317"/>
      <c r="AN34" s="21"/>
      <c r="AO34" s="293"/>
      <c r="AP34" s="293"/>
      <c r="AQ34" s="293"/>
      <c r="AR34" s="293"/>
      <c r="AS34" s="305"/>
      <c r="AT34" s="305"/>
      <c r="AU34" s="305"/>
      <c r="AV34" s="305"/>
      <c r="AW34" s="305"/>
      <c r="AX34" s="298"/>
      <c r="AY34" s="298"/>
      <c r="AZ34" s="298"/>
      <c r="BA34" s="298"/>
    </row>
  </sheetData>
  <sheetProtection selectLockedCells="1" selectUnlockedCells="1"/>
  <mergeCells count="108">
    <mergeCell ref="A34:B34"/>
    <mergeCell ref="C34:F34"/>
    <mergeCell ref="G34:H34"/>
    <mergeCell ref="I34:J34"/>
    <mergeCell ref="K34:M34"/>
    <mergeCell ref="N34:P34"/>
    <mergeCell ref="Q34:S34"/>
    <mergeCell ref="T34:V34"/>
    <mergeCell ref="A33:B33"/>
    <mergeCell ref="C33:F33"/>
    <mergeCell ref="G33:H33"/>
    <mergeCell ref="I33:J33"/>
    <mergeCell ref="K33:M33"/>
    <mergeCell ref="N33:P33"/>
    <mergeCell ref="AA32:AG33"/>
    <mergeCell ref="AH32:AJ33"/>
    <mergeCell ref="AK32:AM33"/>
    <mergeCell ref="Q33:S33"/>
    <mergeCell ref="W34:Y34"/>
    <mergeCell ref="AA34:AG34"/>
    <mergeCell ref="AH34:AJ34"/>
    <mergeCell ref="AK34:AM34"/>
    <mergeCell ref="T33:V33"/>
    <mergeCell ref="W33:Y33"/>
    <mergeCell ref="AA30:AG31"/>
    <mergeCell ref="AH30:AJ31"/>
    <mergeCell ref="AK30:AM31"/>
    <mergeCell ref="A31:B31"/>
    <mergeCell ref="C31:F31"/>
    <mergeCell ref="G31:H31"/>
    <mergeCell ref="I31:J31"/>
    <mergeCell ref="K31:M31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N31:P31"/>
    <mergeCell ref="Q31:S31"/>
    <mergeCell ref="T31:V31"/>
    <mergeCell ref="W31:Y31"/>
    <mergeCell ref="AO31:AR34"/>
    <mergeCell ref="AS31:AW34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Q27:S29"/>
    <mergeCell ref="T27:V29"/>
    <mergeCell ref="W27:Y29"/>
    <mergeCell ref="AA27:AG29"/>
    <mergeCell ref="AH27:AJ29"/>
    <mergeCell ref="AK27:AM29"/>
    <mergeCell ref="A27:B29"/>
    <mergeCell ref="C27:F29"/>
    <mergeCell ref="G27:H29"/>
    <mergeCell ref="I27:J29"/>
    <mergeCell ref="K27:M29"/>
    <mergeCell ref="N27:P29"/>
    <mergeCell ref="T30:V30"/>
    <mergeCell ref="W30:Y30"/>
    <mergeCell ref="A23:AU23"/>
    <mergeCell ref="AA25:AM25"/>
    <mergeCell ref="AO25:BA25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P11:AM11"/>
    <mergeCell ref="Z12:AM12"/>
    <mergeCell ref="P5:AM5"/>
    <mergeCell ref="A6:O6"/>
    <mergeCell ref="AO6:BA6"/>
    <mergeCell ref="A7:O7"/>
    <mergeCell ref="P7:AL7"/>
    <mergeCell ref="AN7:BA7"/>
    <mergeCell ref="AJ16:AN16"/>
    <mergeCell ref="AO16:AR16"/>
    <mergeCell ref="AS16:AW16"/>
    <mergeCell ref="AX16:BA16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61" right="0.70866141732283461" top="0.39370078740157483" bottom="0.39370078740157483" header="0.31496062992125984" footer="0.31496062992125984"/>
  <pageSetup paperSize="9" scale="4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80" t="s">
        <v>68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 t="s">
        <v>42</v>
      </c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29"/>
    </row>
    <row r="2" spans="1:53" ht="30" x14ac:dyDescent="0.4">
      <c r="A2" s="180" t="s">
        <v>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180" t="s">
        <v>79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2" t="s">
        <v>0</v>
      </c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3" t="s">
        <v>98</v>
      </c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</row>
    <row r="4" spans="1:53" ht="30.75" x14ac:dyDescent="0.45">
      <c r="A4" s="184" t="s">
        <v>80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91" t="s">
        <v>1</v>
      </c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53" s="3" customFormat="1" ht="24.75" customHeight="1" x14ac:dyDescent="0.4">
      <c r="A6" s="180" t="s">
        <v>81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</row>
    <row r="7" spans="1:53" s="3" customFormat="1" ht="27" customHeight="1" x14ac:dyDescent="0.4">
      <c r="A7" s="180" t="s">
        <v>70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5" t="s">
        <v>82</v>
      </c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34"/>
      <c r="AN7" s="194" t="s">
        <v>83</v>
      </c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</row>
    <row r="8" spans="1:53" s="3" customFormat="1" ht="27.75" customHeight="1" x14ac:dyDescent="0.4">
      <c r="P8" s="185" t="s">
        <v>93</v>
      </c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34"/>
      <c r="AN8" s="186" t="s">
        <v>84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 s="3" customFormat="1" ht="27.75" customHeight="1" x14ac:dyDescent="0.4">
      <c r="P9" s="185" t="s">
        <v>96</v>
      </c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34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</row>
    <row r="10" spans="1:53" s="3" customFormat="1" ht="27.75" customHeight="1" x14ac:dyDescent="0.35">
      <c r="P10" s="187" t="s">
        <v>85</v>
      </c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9"/>
      <c r="AM10" s="189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</row>
    <row r="11" spans="1:53" s="3" customFormat="1" ht="27.75" customHeight="1" x14ac:dyDescent="0.4">
      <c r="P11" s="187" t="s">
        <v>97</v>
      </c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5" x14ac:dyDescent="0.3">
      <c r="A13" s="206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</row>
    <row r="14" spans="1:53" s="3" customFormat="1" ht="19.5" thickBo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25">
      <c r="A15" s="207" t="s">
        <v>2</v>
      </c>
      <c r="B15" s="209" t="s">
        <v>3</v>
      </c>
      <c r="C15" s="210"/>
      <c r="D15" s="210"/>
      <c r="E15" s="211"/>
      <c r="F15" s="209" t="s">
        <v>4</v>
      </c>
      <c r="G15" s="210"/>
      <c r="H15" s="210"/>
      <c r="I15" s="211"/>
      <c r="J15" s="196" t="s">
        <v>5</v>
      </c>
      <c r="K15" s="199"/>
      <c r="L15" s="199"/>
      <c r="M15" s="199"/>
      <c r="N15" s="196" t="s">
        <v>6</v>
      </c>
      <c r="O15" s="199"/>
      <c r="P15" s="199"/>
      <c r="Q15" s="199"/>
      <c r="R15" s="198"/>
      <c r="S15" s="196" t="s">
        <v>7</v>
      </c>
      <c r="T15" s="197"/>
      <c r="U15" s="197"/>
      <c r="V15" s="197"/>
      <c r="W15" s="198"/>
      <c r="X15" s="196" t="s">
        <v>8</v>
      </c>
      <c r="Y15" s="199"/>
      <c r="Z15" s="199"/>
      <c r="AA15" s="198"/>
      <c r="AB15" s="209" t="s">
        <v>9</v>
      </c>
      <c r="AC15" s="210"/>
      <c r="AD15" s="210"/>
      <c r="AE15" s="211"/>
      <c r="AF15" s="209" t="s">
        <v>10</v>
      </c>
      <c r="AG15" s="210"/>
      <c r="AH15" s="210"/>
      <c r="AI15" s="211"/>
      <c r="AJ15" s="196" t="s">
        <v>11</v>
      </c>
      <c r="AK15" s="197"/>
      <c r="AL15" s="197"/>
      <c r="AM15" s="197"/>
      <c r="AN15" s="198"/>
      <c r="AO15" s="196" t="s">
        <v>12</v>
      </c>
      <c r="AP15" s="199"/>
      <c r="AQ15" s="199"/>
      <c r="AR15" s="199"/>
      <c r="AS15" s="200" t="s">
        <v>13</v>
      </c>
      <c r="AT15" s="201"/>
      <c r="AU15" s="201"/>
      <c r="AV15" s="201"/>
      <c r="AW15" s="202"/>
      <c r="AX15" s="196" t="s">
        <v>14</v>
      </c>
      <c r="AY15" s="199"/>
      <c r="AZ15" s="199"/>
      <c r="BA15" s="198"/>
    </row>
    <row r="16" spans="1:53" s="5" customFormat="1" ht="20.25" customHeight="1" thickBot="1" x14ac:dyDescent="0.25">
      <c r="A16" s="208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86</v>
      </c>
      <c r="R17" s="45" t="s">
        <v>86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17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35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">
      <c r="A22" s="203" t="s">
        <v>88</v>
      </c>
      <c r="B22" s="203"/>
      <c r="C22" s="203"/>
      <c r="D22" s="203"/>
      <c r="E22" s="203"/>
      <c r="F22" s="203"/>
      <c r="G22" s="203"/>
      <c r="H22" s="203"/>
      <c r="I22" s="203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72"/>
      <c r="AW22" s="72"/>
      <c r="AX22" s="72"/>
      <c r="AY22" s="72"/>
      <c r="AZ22" s="72"/>
      <c r="BA22" s="1"/>
    </row>
    <row r="23" spans="1:53" x14ac:dyDescent="0.25">
      <c r="AV23" s="72"/>
      <c r="AW23" s="72"/>
      <c r="AX23" s="72"/>
      <c r="AY23" s="72"/>
      <c r="AZ23" s="72"/>
    </row>
    <row r="24" spans="1:53" ht="21.75" customHeight="1" x14ac:dyDescent="0.3">
      <c r="A24" s="73" t="s">
        <v>89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205" t="s">
        <v>90</v>
      </c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73"/>
      <c r="AO24" s="205" t="s">
        <v>48</v>
      </c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</row>
    <row r="25" spans="1:53" ht="11.25" customHeight="1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25">
      <c r="A26" s="350" t="s">
        <v>2</v>
      </c>
      <c r="B26" s="340"/>
      <c r="C26" s="264" t="s">
        <v>19</v>
      </c>
      <c r="D26" s="339"/>
      <c r="E26" s="339"/>
      <c r="F26" s="340"/>
      <c r="G26" s="351" t="s">
        <v>91</v>
      </c>
      <c r="H26" s="352"/>
      <c r="I26" s="353"/>
      <c r="J26" s="255" t="s">
        <v>21</v>
      </c>
      <c r="K26" s="339"/>
      <c r="L26" s="339"/>
      <c r="M26" s="340"/>
      <c r="N26" s="214" t="s">
        <v>60</v>
      </c>
      <c r="O26" s="215"/>
      <c r="P26" s="216"/>
      <c r="Q26" s="255" t="s">
        <v>61</v>
      </c>
      <c r="R26" s="332"/>
      <c r="S26" s="333"/>
      <c r="T26" s="255" t="s">
        <v>22</v>
      </c>
      <c r="U26" s="339"/>
      <c r="V26" s="340"/>
      <c r="W26" s="255" t="s">
        <v>59</v>
      </c>
      <c r="X26" s="339"/>
      <c r="Y26" s="340"/>
      <c r="Z26" s="20"/>
      <c r="AA26" s="347" t="s">
        <v>62</v>
      </c>
      <c r="AB26" s="348"/>
      <c r="AC26" s="348"/>
      <c r="AD26" s="348"/>
      <c r="AE26" s="348"/>
      <c r="AF26" s="349"/>
      <c r="AG26" s="349"/>
      <c r="AH26" s="223" t="s">
        <v>72</v>
      </c>
      <c r="AI26" s="349"/>
      <c r="AJ26" s="349"/>
      <c r="AK26" s="212" t="s">
        <v>47</v>
      </c>
      <c r="AL26" s="213"/>
      <c r="AM26" s="213"/>
      <c r="AN26" s="75"/>
      <c r="AO26" s="212" t="s">
        <v>49</v>
      </c>
      <c r="AP26" s="213"/>
      <c r="AQ26" s="213"/>
      <c r="AR26" s="213"/>
      <c r="AS26" s="214" t="s">
        <v>63</v>
      </c>
      <c r="AT26" s="215"/>
      <c r="AU26" s="215"/>
      <c r="AV26" s="215"/>
      <c r="AW26" s="216"/>
      <c r="AX26" s="223" t="s">
        <v>72</v>
      </c>
      <c r="AY26" s="223"/>
      <c r="AZ26" s="223"/>
      <c r="BA26" s="224"/>
    </row>
    <row r="27" spans="1:53" ht="15.75" customHeight="1" x14ac:dyDescent="0.25">
      <c r="A27" s="341"/>
      <c r="B27" s="343"/>
      <c r="C27" s="341"/>
      <c r="D27" s="342"/>
      <c r="E27" s="342"/>
      <c r="F27" s="343"/>
      <c r="G27" s="354"/>
      <c r="H27" s="355"/>
      <c r="I27" s="356"/>
      <c r="J27" s="341"/>
      <c r="K27" s="342"/>
      <c r="L27" s="342"/>
      <c r="M27" s="343"/>
      <c r="N27" s="217"/>
      <c r="O27" s="218"/>
      <c r="P27" s="219"/>
      <c r="Q27" s="334"/>
      <c r="R27" s="204"/>
      <c r="S27" s="335"/>
      <c r="T27" s="341"/>
      <c r="U27" s="342"/>
      <c r="V27" s="343"/>
      <c r="W27" s="341"/>
      <c r="X27" s="342"/>
      <c r="Y27" s="343"/>
      <c r="Z27" s="20"/>
      <c r="AA27" s="348"/>
      <c r="AB27" s="348"/>
      <c r="AC27" s="348"/>
      <c r="AD27" s="348"/>
      <c r="AE27" s="348"/>
      <c r="AF27" s="349"/>
      <c r="AG27" s="349"/>
      <c r="AH27" s="349"/>
      <c r="AI27" s="349"/>
      <c r="AJ27" s="349"/>
      <c r="AK27" s="213"/>
      <c r="AL27" s="213"/>
      <c r="AM27" s="213"/>
      <c r="AN27" s="75"/>
      <c r="AO27" s="213"/>
      <c r="AP27" s="213"/>
      <c r="AQ27" s="213"/>
      <c r="AR27" s="213"/>
      <c r="AS27" s="217"/>
      <c r="AT27" s="218"/>
      <c r="AU27" s="218"/>
      <c r="AV27" s="218"/>
      <c r="AW27" s="219"/>
      <c r="AX27" s="223"/>
      <c r="AY27" s="223"/>
      <c r="AZ27" s="223"/>
      <c r="BA27" s="224"/>
    </row>
    <row r="28" spans="1:53" ht="42" customHeight="1" x14ac:dyDescent="0.25">
      <c r="A28" s="344"/>
      <c r="B28" s="346"/>
      <c r="C28" s="344"/>
      <c r="D28" s="345"/>
      <c r="E28" s="345"/>
      <c r="F28" s="346"/>
      <c r="G28" s="357"/>
      <c r="H28" s="358"/>
      <c r="I28" s="359"/>
      <c r="J28" s="344"/>
      <c r="K28" s="345"/>
      <c r="L28" s="345"/>
      <c r="M28" s="346"/>
      <c r="N28" s="220"/>
      <c r="O28" s="221"/>
      <c r="P28" s="222"/>
      <c r="Q28" s="336"/>
      <c r="R28" s="337"/>
      <c r="S28" s="338"/>
      <c r="T28" s="344"/>
      <c r="U28" s="345"/>
      <c r="V28" s="346"/>
      <c r="W28" s="344"/>
      <c r="X28" s="345"/>
      <c r="Y28" s="346"/>
      <c r="Z28" s="20"/>
      <c r="AA28" s="360" t="s">
        <v>78</v>
      </c>
      <c r="AB28" s="361"/>
      <c r="AC28" s="361"/>
      <c r="AD28" s="361"/>
      <c r="AE28" s="361"/>
      <c r="AF28" s="349"/>
      <c r="AG28" s="349"/>
      <c r="AH28" s="362">
        <v>2</v>
      </c>
      <c r="AI28" s="363"/>
      <c r="AJ28" s="363"/>
      <c r="AK28" s="293">
        <v>3</v>
      </c>
      <c r="AL28" s="293"/>
      <c r="AM28" s="293"/>
      <c r="AN28" s="75"/>
      <c r="AO28" s="213"/>
      <c r="AP28" s="213"/>
      <c r="AQ28" s="213"/>
      <c r="AR28" s="213"/>
      <c r="AS28" s="217"/>
      <c r="AT28" s="218"/>
      <c r="AU28" s="218"/>
      <c r="AV28" s="218"/>
      <c r="AW28" s="219"/>
      <c r="AX28" s="223"/>
      <c r="AY28" s="223"/>
      <c r="AZ28" s="223"/>
      <c r="BA28" s="224"/>
    </row>
    <row r="29" spans="1:53" ht="26.25" customHeight="1" x14ac:dyDescent="0.3">
      <c r="A29" s="225">
        <v>1</v>
      </c>
      <c r="B29" s="226"/>
      <c r="C29" s="227">
        <f>COUNTIF($B17:$AO17,$B$17)</f>
        <v>33</v>
      </c>
      <c r="D29" s="228"/>
      <c r="E29" s="228"/>
      <c r="F29" s="229"/>
      <c r="G29" s="227">
        <v>4</v>
      </c>
      <c r="H29" s="228"/>
      <c r="I29" s="229"/>
      <c r="J29" s="227">
        <v>3</v>
      </c>
      <c r="K29" s="228"/>
      <c r="L29" s="228"/>
      <c r="M29" s="229"/>
      <c r="N29" s="227"/>
      <c r="O29" s="228"/>
      <c r="P29" s="229"/>
      <c r="Q29" s="235"/>
      <c r="R29" s="236"/>
      <c r="S29" s="237"/>
      <c r="T29" s="227">
        <v>12</v>
      </c>
      <c r="U29" s="284"/>
      <c r="V29" s="285"/>
      <c r="W29" s="227">
        <f>C29+G29+J29+N29+Q29+T29</f>
        <v>52</v>
      </c>
      <c r="X29" s="284"/>
      <c r="Y29" s="286"/>
      <c r="Z29" s="20"/>
      <c r="AA29" s="360" t="s">
        <v>148</v>
      </c>
      <c r="AB29" s="349"/>
      <c r="AC29" s="349"/>
      <c r="AD29" s="349"/>
      <c r="AE29" s="349"/>
      <c r="AF29" s="349"/>
      <c r="AG29" s="349"/>
      <c r="AH29" s="293">
        <v>3</v>
      </c>
      <c r="AI29" s="294"/>
      <c r="AJ29" s="294"/>
      <c r="AK29" s="293">
        <v>1</v>
      </c>
      <c r="AL29" s="294"/>
      <c r="AM29" s="294"/>
      <c r="AN29" s="75"/>
      <c r="AO29" s="213"/>
      <c r="AP29" s="213"/>
      <c r="AQ29" s="213"/>
      <c r="AR29" s="213"/>
      <c r="AS29" s="220"/>
      <c r="AT29" s="221"/>
      <c r="AU29" s="221"/>
      <c r="AV29" s="221"/>
      <c r="AW29" s="222"/>
      <c r="AX29" s="223"/>
      <c r="AY29" s="223"/>
      <c r="AZ29" s="223"/>
      <c r="BA29" s="224"/>
    </row>
    <row r="30" spans="1:53" ht="27" customHeight="1" x14ac:dyDescent="0.3">
      <c r="A30" s="295">
        <v>2</v>
      </c>
      <c r="B30" s="296"/>
      <c r="C30" s="227"/>
      <c r="D30" s="228"/>
      <c r="E30" s="228"/>
      <c r="F30" s="229"/>
      <c r="G30" s="299"/>
      <c r="H30" s="300"/>
      <c r="I30" s="301"/>
      <c r="J30" s="299">
        <v>5</v>
      </c>
      <c r="K30" s="300"/>
      <c r="L30" s="300"/>
      <c r="M30" s="301"/>
      <c r="N30" s="299">
        <v>10</v>
      </c>
      <c r="O30" s="300"/>
      <c r="P30" s="301"/>
      <c r="Q30" s="304">
        <v>2</v>
      </c>
      <c r="R30" s="236"/>
      <c r="S30" s="237"/>
      <c r="T30" s="299"/>
      <c r="U30" s="302"/>
      <c r="V30" s="303"/>
      <c r="W30" s="227">
        <f t="shared" ref="W30" si="0">C30+G30+J30+N30+Q30+T30</f>
        <v>17</v>
      </c>
      <c r="X30" s="284"/>
      <c r="Y30" s="286"/>
      <c r="Z30" s="20"/>
      <c r="AA30" s="349"/>
      <c r="AB30" s="349"/>
      <c r="AC30" s="349"/>
      <c r="AD30" s="349"/>
      <c r="AE30" s="349"/>
      <c r="AF30" s="349"/>
      <c r="AG30" s="349"/>
      <c r="AH30" s="294"/>
      <c r="AI30" s="294"/>
      <c r="AJ30" s="294"/>
      <c r="AK30" s="294"/>
      <c r="AL30" s="294"/>
      <c r="AM30" s="294"/>
      <c r="AN30" s="75"/>
      <c r="AO30" s="293" t="s">
        <v>23</v>
      </c>
      <c r="AP30" s="293"/>
      <c r="AQ30" s="293"/>
      <c r="AR30" s="293"/>
      <c r="AS30" s="305" t="s">
        <v>92</v>
      </c>
      <c r="AT30" s="305"/>
      <c r="AU30" s="305"/>
      <c r="AV30" s="305"/>
      <c r="AW30" s="305"/>
      <c r="AX30" s="298">
        <v>3</v>
      </c>
      <c r="AY30" s="298"/>
      <c r="AZ30" s="298"/>
      <c r="BA30" s="298"/>
    </row>
    <row r="31" spans="1:53" ht="21.75" customHeight="1" x14ac:dyDescent="0.3">
      <c r="A31" s="295"/>
      <c r="B31" s="296"/>
      <c r="C31" s="227"/>
      <c r="D31" s="228"/>
      <c r="E31" s="228"/>
      <c r="F31" s="229"/>
      <c r="G31" s="299"/>
      <c r="H31" s="300"/>
      <c r="I31" s="301"/>
      <c r="J31" s="299"/>
      <c r="K31" s="300"/>
      <c r="L31" s="300"/>
      <c r="M31" s="301"/>
      <c r="N31" s="299"/>
      <c r="O31" s="300"/>
      <c r="P31" s="301"/>
      <c r="Q31" s="235"/>
      <c r="R31" s="236"/>
      <c r="S31" s="237"/>
      <c r="T31" s="299"/>
      <c r="U31" s="302"/>
      <c r="V31" s="303"/>
      <c r="W31" s="227"/>
      <c r="X31" s="284"/>
      <c r="Y31" s="286"/>
      <c r="Z31" s="20"/>
      <c r="AA31" s="360" t="s">
        <v>64</v>
      </c>
      <c r="AB31" s="349"/>
      <c r="AC31" s="349"/>
      <c r="AD31" s="349"/>
      <c r="AE31" s="349"/>
      <c r="AF31" s="349"/>
      <c r="AG31" s="349"/>
      <c r="AH31" s="293">
        <v>3</v>
      </c>
      <c r="AI31" s="294"/>
      <c r="AJ31" s="294"/>
      <c r="AK31" s="293">
        <v>4</v>
      </c>
      <c r="AL31" s="294"/>
      <c r="AM31" s="294"/>
      <c r="AN31" s="75"/>
      <c r="AO31" s="293"/>
      <c r="AP31" s="293"/>
      <c r="AQ31" s="293"/>
      <c r="AR31" s="293"/>
      <c r="AS31" s="305"/>
      <c r="AT31" s="305"/>
      <c r="AU31" s="305"/>
      <c r="AV31" s="305"/>
      <c r="AW31" s="305"/>
      <c r="AX31" s="298"/>
      <c r="AY31" s="298"/>
      <c r="AZ31" s="298"/>
      <c r="BA31" s="298"/>
    </row>
    <row r="32" spans="1:53" ht="25.5" customHeight="1" x14ac:dyDescent="0.3">
      <c r="A32" s="295"/>
      <c r="B32" s="296"/>
      <c r="C32" s="227"/>
      <c r="D32" s="228"/>
      <c r="E32" s="228"/>
      <c r="F32" s="229"/>
      <c r="G32" s="299"/>
      <c r="H32" s="300"/>
      <c r="I32" s="301"/>
      <c r="J32" s="299"/>
      <c r="K32" s="300"/>
      <c r="L32" s="300"/>
      <c r="M32" s="301"/>
      <c r="N32" s="299"/>
      <c r="O32" s="300"/>
      <c r="P32" s="301"/>
      <c r="Q32" s="304"/>
      <c r="R32" s="236"/>
      <c r="S32" s="237"/>
      <c r="T32" s="318"/>
      <c r="U32" s="302"/>
      <c r="V32" s="303"/>
      <c r="W32" s="227"/>
      <c r="X32" s="284"/>
      <c r="Y32" s="286"/>
      <c r="Z32" s="20"/>
      <c r="AA32" s="349"/>
      <c r="AB32" s="349"/>
      <c r="AC32" s="349"/>
      <c r="AD32" s="349"/>
      <c r="AE32" s="349"/>
      <c r="AF32" s="349"/>
      <c r="AG32" s="349"/>
      <c r="AH32" s="294"/>
      <c r="AI32" s="294"/>
      <c r="AJ32" s="294"/>
      <c r="AK32" s="294"/>
      <c r="AL32" s="294"/>
      <c r="AM32" s="294"/>
      <c r="AN32" s="76"/>
      <c r="AO32" s="293"/>
      <c r="AP32" s="293"/>
      <c r="AQ32" s="293"/>
      <c r="AR32" s="293"/>
      <c r="AS32" s="305"/>
      <c r="AT32" s="305"/>
      <c r="AU32" s="305"/>
      <c r="AV32" s="305"/>
      <c r="AW32" s="305"/>
      <c r="AX32" s="298"/>
      <c r="AY32" s="298"/>
      <c r="AZ32" s="298"/>
      <c r="BA32" s="298"/>
    </row>
    <row r="33" spans="1:53" ht="34.5" customHeight="1" x14ac:dyDescent="0.25">
      <c r="A33" s="319" t="s">
        <v>24</v>
      </c>
      <c r="B33" s="320"/>
      <c r="C33" s="321">
        <f>SUM(C29:F32)</f>
        <v>33</v>
      </c>
      <c r="D33" s="322"/>
      <c r="E33" s="322"/>
      <c r="F33" s="323"/>
      <c r="G33" s="306">
        <f>SUM(G29:I32)</f>
        <v>4</v>
      </c>
      <c r="H33" s="365"/>
      <c r="I33" s="320"/>
      <c r="J33" s="326">
        <f>SUM(J29:M32)</f>
        <v>8</v>
      </c>
      <c r="K33" s="327"/>
      <c r="L33" s="327"/>
      <c r="M33" s="328"/>
      <c r="N33" s="326">
        <f>SUM(N29:P32)</f>
        <v>10</v>
      </c>
      <c r="O33" s="327"/>
      <c r="P33" s="328"/>
      <c r="Q33" s="329">
        <f>SUM(Q29:S32)</f>
        <v>2</v>
      </c>
      <c r="R33" s="330"/>
      <c r="S33" s="331"/>
      <c r="T33" s="306">
        <f>SUM(T29:V32)</f>
        <v>12</v>
      </c>
      <c r="U33" s="307"/>
      <c r="V33" s="308"/>
      <c r="W33" s="306">
        <f>SUM(W29:Y32)</f>
        <v>69</v>
      </c>
      <c r="X33" s="307"/>
      <c r="Y33" s="308"/>
      <c r="Z33" s="20"/>
      <c r="AA33" s="364" t="s">
        <v>77</v>
      </c>
      <c r="AB33" s="364"/>
      <c r="AC33" s="364"/>
      <c r="AD33" s="364"/>
      <c r="AE33" s="364"/>
      <c r="AF33" s="364"/>
      <c r="AG33" s="364"/>
      <c r="AH33" s="293">
        <v>3</v>
      </c>
      <c r="AI33" s="293"/>
      <c r="AJ33" s="293"/>
      <c r="AK33" s="293">
        <v>10</v>
      </c>
      <c r="AL33" s="293"/>
      <c r="AM33" s="293"/>
      <c r="AN33" s="21"/>
      <c r="AO33" s="293"/>
      <c r="AP33" s="293"/>
      <c r="AQ33" s="293"/>
      <c r="AR33" s="293"/>
      <c r="AS33" s="305"/>
      <c r="AT33" s="305"/>
      <c r="AU33" s="305"/>
      <c r="AV33" s="305"/>
      <c r="AW33" s="305"/>
      <c r="AX33" s="298"/>
      <c r="AY33" s="298"/>
      <c r="AZ33" s="298"/>
      <c r="BA33" s="298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373" t="s">
        <v>56</v>
      </c>
      <c r="D1" s="374"/>
      <c r="E1" s="374"/>
      <c r="F1" s="374"/>
      <c r="G1" s="374"/>
      <c r="H1" s="374"/>
      <c r="I1" s="374"/>
      <c r="J1" s="374"/>
      <c r="K1" s="375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44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2"/>
      <c r="E7" s="379" t="s">
        <v>45</v>
      </c>
      <c r="F7" s="380"/>
      <c r="G7" s="380"/>
      <c r="H7" s="2"/>
      <c r="I7" s="2"/>
      <c r="J7" s="2"/>
      <c r="K7" s="4"/>
    </row>
    <row r="8" spans="1:12" s="3" customFormat="1" ht="18.75" x14ac:dyDescent="0.3">
      <c r="C8" s="2"/>
      <c r="D8" s="376" t="s">
        <v>46</v>
      </c>
      <c r="E8" s="377"/>
      <c r="F8" s="378"/>
      <c r="G8" s="13" t="s">
        <v>25</v>
      </c>
      <c r="H8" s="13" t="s">
        <v>47</v>
      </c>
      <c r="I8" s="2"/>
      <c r="J8" s="2"/>
      <c r="K8" s="4"/>
    </row>
    <row r="9" spans="1:12" s="3" customFormat="1" ht="18.75" x14ac:dyDescent="0.3">
      <c r="C9" s="2"/>
      <c r="D9" s="376" t="s">
        <v>26</v>
      </c>
      <c r="E9" s="377"/>
      <c r="F9" s="378"/>
      <c r="G9" s="14">
        <v>4</v>
      </c>
      <c r="H9" s="14">
        <v>4</v>
      </c>
      <c r="I9" s="2"/>
      <c r="J9" s="2"/>
      <c r="K9" s="4"/>
    </row>
    <row r="10" spans="1:12" s="3" customFormat="1" ht="18.75" x14ac:dyDescent="0.3">
      <c r="C10" s="2"/>
      <c r="D10" s="369" t="s">
        <v>27</v>
      </c>
      <c r="E10" s="370"/>
      <c r="F10" s="370"/>
      <c r="G10" s="17"/>
      <c r="H10" s="17"/>
      <c r="I10" s="2"/>
      <c r="J10" s="2"/>
      <c r="K10" s="4"/>
    </row>
    <row r="11" spans="1:12" s="3" customFormat="1" ht="18.75" x14ac:dyDescent="0.3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2"/>
      <c r="E12" s="371" t="s">
        <v>48</v>
      </c>
      <c r="F12" s="372"/>
      <c r="G12" s="372"/>
      <c r="H12" s="2"/>
      <c r="I12" s="2"/>
      <c r="J12" s="2"/>
      <c r="K12" s="4"/>
    </row>
    <row r="13" spans="1:12" s="3" customFormat="1" ht="63.75" x14ac:dyDescent="0.3">
      <c r="C13" s="2"/>
      <c r="D13" s="381" t="s">
        <v>49</v>
      </c>
      <c r="E13" s="382"/>
      <c r="F13" s="383"/>
      <c r="G13" s="15" t="s">
        <v>50</v>
      </c>
      <c r="H13" s="16" t="s">
        <v>25</v>
      </c>
      <c r="I13" s="2"/>
      <c r="J13" s="2"/>
      <c r="K13" s="4"/>
    </row>
    <row r="14" spans="1:12" s="3" customFormat="1" ht="18.75" x14ac:dyDescent="0.3">
      <c r="C14" s="2"/>
      <c r="D14" s="366" t="s">
        <v>43</v>
      </c>
      <c r="E14" s="367"/>
      <c r="F14" s="368"/>
      <c r="G14" s="13" t="s">
        <v>51</v>
      </c>
      <c r="H14" s="13">
        <v>4</v>
      </c>
      <c r="I14" s="2"/>
      <c r="J14" s="2"/>
      <c r="K14" s="4"/>
    </row>
    <row r="15" spans="1:12" s="3" customFormat="1" ht="18.75" x14ac:dyDescent="0.3">
      <c r="C15" s="2"/>
      <c r="D15" s="366"/>
      <c r="E15" s="367"/>
      <c r="F15" s="368"/>
      <c r="G15" s="13"/>
      <c r="H15" s="13"/>
      <c r="I15" s="2"/>
      <c r="J15" s="2"/>
      <c r="K15" s="4"/>
    </row>
    <row r="16" spans="1:12" s="3" customFormat="1" ht="18.75" x14ac:dyDescent="0.3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tabSelected="1" view="pageBreakPreview" topLeftCell="A3" zoomScaleNormal="50" zoomScaleSheetLayoutView="100" workbookViewId="0">
      <selection activeCell="A37" sqref="A37:A46"/>
    </sheetView>
  </sheetViews>
  <sheetFormatPr defaultRowHeight="15.75" x14ac:dyDescent="0.2"/>
  <cols>
    <col min="1" max="1" width="11.28515625" style="134" customWidth="1"/>
    <col min="2" max="2" width="73.140625" style="135" customWidth="1"/>
    <col min="3" max="3" width="6.7109375" style="136" customWidth="1"/>
    <col min="4" max="4" width="5.5703125" style="137" customWidth="1"/>
    <col min="5" max="5" width="5.85546875" style="137" customWidth="1"/>
    <col min="6" max="6" width="6.42578125" style="136" customWidth="1"/>
    <col min="7" max="7" width="7.42578125" style="136" customWidth="1"/>
    <col min="8" max="8" width="9.85546875" style="136" customWidth="1"/>
    <col min="9" max="9" width="8.7109375" style="135" customWidth="1"/>
    <col min="10" max="10" width="8" style="135" customWidth="1"/>
    <col min="11" max="11" width="5.85546875" style="135" customWidth="1"/>
    <col min="12" max="12" width="7.85546875" style="135" customWidth="1"/>
    <col min="13" max="13" width="8.85546875" style="135" customWidth="1"/>
    <col min="14" max="14" width="6.140625" style="135" customWidth="1"/>
    <col min="15" max="15" width="6.28515625" style="135" customWidth="1"/>
    <col min="16" max="17" width="6.42578125" style="135" customWidth="1"/>
    <col min="18" max="22" width="0" style="103" hidden="1" customWidth="1"/>
    <col min="23" max="16384" width="9.140625" style="103"/>
  </cols>
  <sheetData>
    <row r="1" spans="1:22" s="79" customFormat="1" ht="18.75" thickBot="1" x14ac:dyDescent="0.25">
      <c r="A1" s="411" t="s">
        <v>194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3"/>
    </row>
    <row r="2" spans="1:22" s="79" customFormat="1" x14ac:dyDescent="0.2">
      <c r="A2" s="414" t="s">
        <v>100</v>
      </c>
      <c r="B2" s="417" t="s">
        <v>101</v>
      </c>
      <c r="C2" s="420" t="s">
        <v>71</v>
      </c>
      <c r="D2" s="421"/>
      <c r="E2" s="421"/>
      <c r="F2" s="422"/>
      <c r="G2" s="423" t="s">
        <v>102</v>
      </c>
      <c r="H2" s="394" t="s">
        <v>103</v>
      </c>
      <c r="I2" s="395"/>
      <c r="J2" s="395"/>
      <c r="K2" s="395"/>
      <c r="L2" s="395"/>
      <c r="M2" s="396"/>
      <c r="N2" s="460" t="s">
        <v>161</v>
      </c>
      <c r="O2" s="461"/>
      <c r="P2" s="461"/>
      <c r="Q2" s="479"/>
    </row>
    <row r="3" spans="1:22" s="79" customFormat="1" ht="16.5" thickBot="1" x14ac:dyDescent="0.25">
      <c r="A3" s="415"/>
      <c r="B3" s="418"/>
      <c r="C3" s="426" t="s">
        <v>29</v>
      </c>
      <c r="D3" s="428" t="s">
        <v>30</v>
      </c>
      <c r="E3" s="430" t="s">
        <v>52</v>
      </c>
      <c r="F3" s="431"/>
      <c r="G3" s="424"/>
      <c r="H3" s="432" t="s">
        <v>28</v>
      </c>
      <c r="I3" s="391" t="s">
        <v>104</v>
      </c>
      <c r="J3" s="392"/>
      <c r="K3" s="392"/>
      <c r="L3" s="393"/>
      <c r="M3" s="435" t="s">
        <v>105</v>
      </c>
      <c r="N3" s="462"/>
      <c r="O3" s="463"/>
      <c r="P3" s="463"/>
      <c r="Q3" s="480"/>
    </row>
    <row r="4" spans="1:22" s="79" customFormat="1" x14ac:dyDescent="0.2">
      <c r="A4" s="415"/>
      <c r="B4" s="418"/>
      <c r="C4" s="426"/>
      <c r="D4" s="428"/>
      <c r="E4" s="428" t="s">
        <v>53</v>
      </c>
      <c r="F4" s="439" t="s">
        <v>54</v>
      </c>
      <c r="G4" s="424"/>
      <c r="H4" s="433"/>
      <c r="I4" s="397" t="s">
        <v>24</v>
      </c>
      <c r="J4" s="397" t="s">
        <v>31</v>
      </c>
      <c r="K4" s="397" t="s">
        <v>106</v>
      </c>
      <c r="L4" s="397" t="s">
        <v>107</v>
      </c>
      <c r="M4" s="436"/>
      <c r="N4" s="400" t="s">
        <v>55</v>
      </c>
      <c r="O4" s="401"/>
      <c r="P4" s="400" t="s">
        <v>65</v>
      </c>
      <c r="Q4" s="401"/>
    </row>
    <row r="5" spans="1:22" s="79" customFormat="1" ht="16.5" thickBot="1" x14ac:dyDescent="0.25">
      <c r="A5" s="415"/>
      <c r="B5" s="418"/>
      <c r="C5" s="426"/>
      <c r="D5" s="428"/>
      <c r="E5" s="428"/>
      <c r="F5" s="439"/>
      <c r="G5" s="424"/>
      <c r="H5" s="433"/>
      <c r="I5" s="398"/>
      <c r="J5" s="398"/>
      <c r="K5" s="398"/>
      <c r="L5" s="398"/>
      <c r="M5" s="436"/>
      <c r="N5" s="80">
        <v>1</v>
      </c>
      <c r="O5" s="81">
        <v>2</v>
      </c>
      <c r="P5" s="80">
        <v>3</v>
      </c>
      <c r="Q5" s="82"/>
    </row>
    <row r="6" spans="1:22" s="79" customFormat="1" ht="16.5" thickBot="1" x14ac:dyDescent="0.25">
      <c r="A6" s="415"/>
      <c r="B6" s="418"/>
      <c r="C6" s="426"/>
      <c r="D6" s="428"/>
      <c r="E6" s="428"/>
      <c r="F6" s="439"/>
      <c r="G6" s="424"/>
      <c r="H6" s="433"/>
      <c r="I6" s="398"/>
      <c r="J6" s="398"/>
      <c r="K6" s="398"/>
      <c r="L6" s="398"/>
      <c r="M6" s="437"/>
      <c r="N6" s="402"/>
      <c r="O6" s="403"/>
      <c r="P6" s="403"/>
      <c r="Q6" s="404"/>
    </row>
    <row r="7" spans="1:22" s="79" customFormat="1" ht="16.5" thickBot="1" x14ac:dyDescent="0.25">
      <c r="A7" s="416"/>
      <c r="B7" s="419"/>
      <c r="C7" s="427"/>
      <c r="D7" s="429"/>
      <c r="E7" s="429"/>
      <c r="F7" s="440"/>
      <c r="G7" s="425"/>
      <c r="H7" s="434"/>
      <c r="I7" s="399"/>
      <c r="J7" s="399"/>
      <c r="K7" s="399"/>
      <c r="L7" s="399"/>
      <c r="M7" s="438"/>
      <c r="N7" s="84"/>
      <c r="O7" s="174"/>
      <c r="P7" s="84"/>
      <c r="Q7" s="85"/>
    </row>
    <row r="8" spans="1:22" s="79" customFormat="1" ht="16.5" thickBot="1" x14ac:dyDescent="0.25">
      <c r="A8" s="86">
        <v>1</v>
      </c>
      <c r="B8" s="87">
        <v>2</v>
      </c>
      <c r="C8" s="88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9">
        <v>13</v>
      </c>
      <c r="N8" s="84">
        <v>14</v>
      </c>
      <c r="O8" s="148">
        <v>15</v>
      </c>
      <c r="P8" s="147">
        <v>16</v>
      </c>
      <c r="Q8" s="87">
        <v>17</v>
      </c>
      <c r="R8" s="90">
        <v>22</v>
      </c>
      <c r="S8" s="89">
        <v>23</v>
      </c>
      <c r="T8" s="86">
        <v>24</v>
      </c>
      <c r="U8" s="89">
        <v>25</v>
      </c>
      <c r="V8" s="86">
        <v>26</v>
      </c>
    </row>
    <row r="9" spans="1:22" s="79" customFormat="1" ht="16.5" thickBot="1" x14ac:dyDescent="0.25">
      <c r="A9" s="405" t="s">
        <v>108</v>
      </c>
      <c r="B9" s="406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6"/>
      <c r="O9" s="406"/>
      <c r="P9" s="406"/>
      <c r="Q9" s="408"/>
    </row>
    <row r="10" spans="1:22" s="79" customFormat="1" ht="16.5" thickBot="1" x14ac:dyDescent="0.25">
      <c r="A10" s="409" t="s">
        <v>109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410"/>
    </row>
    <row r="11" spans="1:22" s="149" customFormat="1" x14ac:dyDescent="0.2">
      <c r="A11" s="104" t="s">
        <v>66</v>
      </c>
      <c r="B11" s="535" t="s">
        <v>94</v>
      </c>
      <c r="C11" s="105"/>
      <c r="D11" s="91" t="s">
        <v>127</v>
      </c>
      <c r="E11" s="91"/>
      <c r="F11" s="538"/>
      <c r="G11" s="542">
        <v>3</v>
      </c>
      <c r="H11" s="540">
        <f>G11*30</f>
        <v>90</v>
      </c>
      <c r="I11" s="473">
        <v>4</v>
      </c>
      <c r="J11" s="120" t="s">
        <v>150</v>
      </c>
      <c r="K11" s="153"/>
      <c r="L11" s="153"/>
      <c r="M11" s="92">
        <f>H11-I11</f>
        <v>86</v>
      </c>
      <c r="N11" s="526" t="s">
        <v>150</v>
      </c>
      <c r="O11" s="528"/>
      <c r="P11" s="155"/>
      <c r="Q11" s="154"/>
    </row>
    <row r="12" spans="1:22" s="149" customFormat="1" x14ac:dyDescent="0.2">
      <c r="A12" s="110" t="s">
        <v>137</v>
      </c>
      <c r="B12" s="536" t="s">
        <v>209</v>
      </c>
      <c r="C12" s="111"/>
      <c r="D12" s="94" t="s">
        <v>115</v>
      </c>
      <c r="E12" s="94"/>
      <c r="F12" s="539"/>
      <c r="G12" s="543">
        <v>3</v>
      </c>
      <c r="H12" s="541">
        <f>G12*30</f>
        <v>90</v>
      </c>
      <c r="I12" s="467">
        <v>4</v>
      </c>
      <c r="J12" s="95"/>
      <c r="K12" s="95"/>
      <c r="L12" s="468" t="s">
        <v>150</v>
      </c>
      <c r="M12" s="96">
        <f>H12-I12</f>
        <v>86</v>
      </c>
      <c r="N12" s="527"/>
      <c r="O12" s="527" t="s">
        <v>150</v>
      </c>
      <c r="P12" s="156"/>
      <c r="Q12" s="115"/>
    </row>
    <row r="13" spans="1:22" s="149" customFormat="1" ht="16.5" thickBot="1" x14ac:dyDescent="0.25">
      <c r="A13" s="544" t="s">
        <v>138</v>
      </c>
      <c r="B13" s="545" t="s">
        <v>166</v>
      </c>
      <c r="C13" s="546"/>
      <c r="D13" s="138" t="s">
        <v>139</v>
      </c>
      <c r="E13" s="138"/>
      <c r="F13" s="547"/>
      <c r="G13" s="548">
        <v>3</v>
      </c>
      <c r="H13" s="549">
        <f>G13*30</f>
        <v>90</v>
      </c>
      <c r="I13" s="550">
        <v>4</v>
      </c>
      <c r="J13" s="551" t="s">
        <v>150</v>
      </c>
      <c r="K13" s="552"/>
      <c r="L13" s="552"/>
      <c r="M13" s="553">
        <f>H13-I13</f>
        <v>86</v>
      </c>
      <c r="N13" s="554" t="s">
        <v>150</v>
      </c>
      <c r="O13" s="554"/>
      <c r="P13" s="555"/>
      <c r="Q13" s="556"/>
    </row>
    <row r="14" spans="1:22" s="79" customFormat="1" ht="16.5" thickBot="1" x14ac:dyDescent="0.25">
      <c r="A14" s="557" t="s">
        <v>32</v>
      </c>
      <c r="B14" s="558"/>
      <c r="C14" s="559"/>
      <c r="D14" s="560"/>
      <c r="E14" s="560"/>
      <c r="F14" s="561"/>
      <c r="G14" s="562">
        <f>SUM(G11:G13)</f>
        <v>9</v>
      </c>
      <c r="H14" s="563">
        <f t="shared" ref="H14:I14" si="0">SUM(H11:H13)</f>
        <v>270</v>
      </c>
      <c r="I14" s="564">
        <f t="shared" si="0"/>
        <v>12</v>
      </c>
      <c r="J14" s="565" t="s">
        <v>153</v>
      </c>
      <c r="K14" s="566">
        <f>SUM(K11:K13)</f>
        <v>0</v>
      </c>
      <c r="L14" s="565" t="s">
        <v>150</v>
      </c>
      <c r="M14" s="567">
        <f>SUM(M11:M13)</f>
        <v>258</v>
      </c>
      <c r="N14" s="568" t="s">
        <v>153</v>
      </c>
      <c r="O14" s="568" t="s">
        <v>150</v>
      </c>
      <c r="P14" s="569">
        <f>SUM(P11:P13)</f>
        <v>0</v>
      </c>
      <c r="Q14" s="570">
        <f>SUM(Q11:Q13)</f>
        <v>0</v>
      </c>
      <c r="R14" s="101" t="e">
        <f>SUM(#REF!)+#REF!+R11</f>
        <v>#REF!</v>
      </c>
      <c r="S14" s="102" t="e">
        <f>SUM(#REF!)+#REF!+S11</f>
        <v>#REF!</v>
      </c>
      <c r="T14" s="102" t="e">
        <f>SUM(#REF!)+#REF!+T11</f>
        <v>#REF!</v>
      </c>
      <c r="U14" s="102" t="e">
        <f>SUM(#REF!)+#REF!+U11</f>
        <v>#REF!</v>
      </c>
      <c r="V14" s="102" t="e">
        <f>SUM(#REF!)+#REF!+V11</f>
        <v>#REF!</v>
      </c>
    </row>
    <row r="15" spans="1:22" ht="16.5" thickBot="1" x14ac:dyDescent="0.25">
      <c r="A15" s="667" t="s">
        <v>110</v>
      </c>
      <c r="B15" s="529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668"/>
    </row>
    <row r="16" spans="1:22" s="150" customFormat="1" x14ac:dyDescent="0.2">
      <c r="A16" s="532" t="s">
        <v>111</v>
      </c>
      <c r="B16" s="675" t="s">
        <v>164</v>
      </c>
      <c r="C16" s="105">
        <v>1</v>
      </c>
      <c r="D16" s="106"/>
      <c r="E16" s="106"/>
      <c r="F16" s="108"/>
      <c r="G16" s="109">
        <v>5</v>
      </c>
      <c r="H16" s="682">
        <f>G16*30</f>
        <v>150</v>
      </c>
      <c r="I16" s="677">
        <v>8</v>
      </c>
      <c r="J16" s="91" t="s">
        <v>151</v>
      </c>
      <c r="K16" s="91"/>
      <c r="L16" s="91" t="s">
        <v>152</v>
      </c>
      <c r="M16" s="107">
        <f t="shared" ref="M16:M21" si="1">H16-I16</f>
        <v>142</v>
      </c>
      <c r="N16" s="522" t="s">
        <v>153</v>
      </c>
      <c r="O16" s="522"/>
      <c r="P16" s="669"/>
      <c r="Q16" s="93"/>
    </row>
    <row r="17" spans="1:22" s="150" customFormat="1" x14ac:dyDescent="0.2">
      <c r="A17" s="533" t="s">
        <v>112</v>
      </c>
      <c r="B17" s="676" t="s">
        <v>165</v>
      </c>
      <c r="C17" s="111">
        <v>2</v>
      </c>
      <c r="D17" s="112"/>
      <c r="E17" s="112"/>
      <c r="F17" s="114"/>
      <c r="G17" s="157">
        <v>5</v>
      </c>
      <c r="H17" s="683">
        <f t="shared" ref="H17:H21" si="2">G17*30</f>
        <v>150</v>
      </c>
      <c r="I17" s="678">
        <v>8</v>
      </c>
      <c r="J17" s="94" t="s">
        <v>151</v>
      </c>
      <c r="K17" s="112"/>
      <c r="L17" s="94" t="s">
        <v>152</v>
      </c>
      <c r="M17" s="113">
        <f t="shared" si="1"/>
        <v>142</v>
      </c>
      <c r="N17" s="518"/>
      <c r="O17" s="518" t="s">
        <v>153</v>
      </c>
      <c r="P17" s="156"/>
      <c r="Q17" s="115"/>
    </row>
    <row r="18" spans="1:22" s="150" customFormat="1" x14ac:dyDescent="0.2">
      <c r="A18" s="533" t="s">
        <v>113</v>
      </c>
      <c r="B18" s="676" t="s">
        <v>174</v>
      </c>
      <c r="C18" s="111">
        <v>2</v>
      </c>
      <c r="D18" s="112"/>
      <c r="E18" s="112"/>
      <c r="F18" s="114"/>
      <c r="G18" s="157">
        <v>5</v>
      </c>
      <c r="H18" s="683">
        <f t="shared" si="2"/>
        <v>150</v>
      </c>
      <c r="I18" s="678">
        <v>8</v>
      </c>
      <c r="J18" s="94" t="s">
        <v>151</v>
      </c>
      <c r="K18" s="94"/>
      <c r="L18" s="94" t="s">
        <v>152</v>
      </c>
      <c r="M18" s="113">
        <f t="shared" si="1"/>
        <v>142</v>
      </c>
      <c r="N18" s="530"/>
      <c r="O18" s="518" t="s">
        <v>153</v>
      </c>
      <c r="P18" s="98"/>
      <c r="Q18" s="97"/>
    </row>
    <row r="19" spans="1:22" s="150" customFormat="1" x14ac:dyDescent="0.2">
      <c r="A19" s="533" t="s">
        <v>114</v>
      </c>
      <c r="B19" s="125" t="s">
        <v>76</v>
      </c>
      <c r="C19" s="111">
        <v>1</v>
      </c>
      <c r="D19" s="112"/>
      <c r="E19" s="112"/>
      <c r="F19" s="114"/>
      <c r="G19" s="157">
        <v>4</v>
      </c>
      <c r="H19" s="683">
        <f t="shared" si="2"/>
        <v>120</v>
      </c>
      <c r="I19" s="678">
        <v>8</v>
      </c>
      <c r="J19" s="94" t="s">
        <v>151</v>
      </c>
      <c r="K19" s="94"/>
      <c r="L19" s="94" t="s">
        <v>152</v>
      </c>
      <c r="M19" s="113">
        <f t="shared" si="1"/>
        <v>112</v>
      </c>
      <c r="N19" s="518" t="s">
        <v>153</v>
      </c>
      <c r="O19" s="531"/>
      <c r="P19" s="156"/>
      <c r="Q19" s="115"/>
    </row>
    <row r="20" spans="1:22" s="150" customFormat="1" x14ac:dyDescent="0.2">
      <c r="A20" s="533" t="s">
        <v>116</v>
      </c>
      <c r="B20" s="125" t="s">
        <v>144</v>
      </c>
      <c r="C20" s="111">
        <v>1</v>
      </c>
      <c r="D20" s="112"/>
      <c r="E20" s="112"/>
      <c r="F20" s="114"/>
      <c r="G20" s="157">
        <v>4</v>
      </c>
      <c r="H20" s="683">
        <f t="shared" si="2"/>
        <v>120</v>
      </c>
      <c r="I20" s="678">
        <v>8</v>
      </c>
      <c r="J20" s="94" t="s">
        <v>151</v>
      </c>
      <c r="K20" s="94"/>
      <c r="L20" s="94" t="s">
        <v>152</v>
      </c>
      <c r="M20" s="113">
        <f t="shared" si="1"/>
        <v>112</v>
      </c>
      <c r="N20" s="518" t="s">
        <v>153</v>
      </c>
      <c r="O20" s="531"/>
      <c r="P20" s="156"/>
      <c r="Q20" s="115"/>
    </row>
    <row r="21" spans="1:22" s="150" customFormat="1" ht="16.5" thickBot="1" x14ac:dyDescent="0.25">
      <c r="A21" s="674" t="s">
        <v>175</v>
      </c>
      <c r="B21" s="515" t="s">
        <v>95</v>
      </c>
      <c r="C21" s="680"/>
      <c r="D21" s="139"/>
      <c r="E21" s="139"/>
      <c r="F21" s="681" t="s">
        <v>115</v>
      </c>
      <c r="G21" s="616">
        <v>2</v>
      </c>
      <c r="H21" s="684">
        <f t="shared" si="2"/>
        <v>60</v>
      </c>
      <c r="I21" s="679">
        <v>4</v>
      </c>
      <c r="J21" s="139"/>
      <c r="K21" s="139"/>
      <c r="L21" s="99" t="s">
        <v>183</v>
      </c>
      <c r="M21" s="140">
        <f t="shared" si="1"/>
        <v>56</v>
      </c>
      <c r="N21" s="670"/>
      <c r="O21" s="671" t="s">
        <v>183</v>
      </c>
      <c r="P21" s="672"/>
      <c r="Q21" s="673"/>
    </row>
    <row r="22" spans="1:22" s="150" customFormat="1" ht="16.5" thickBot="1" x14ac:dyDescent="0.25">
      <c r="A22" s="571" t="s">
        <v>117</v>
      </c>
      <c r="B22" s="572"/>
      <c r="C22" s="572"/>
      <c r="D22" s="572"/>
      <c r="E22" s="572"/>
      <c r="F22" s="572"/>
      <c r="G22" s="573">
        <f>SUM(G16:G21)</f>
        <v>25</v>
      </c>
      <c r="H22" s="574">
        <f>SUM(H16:H21)</f>
        <v>750</v>
      </c>
      <c r="I22" s="573">
        <f>SUM(I16:I21)</f>
        <v>44</v>
      </c>
      <c r="J22" s="575" t="s">
        <v>204</v>
      </c>
      <c r="K22" s="575">
        <f t="shared" ref="K22:Q22" si="3">SUM(K16:K21)</f>
        <v>0</v>
      </c>
      <c r="L22" s="575" t="s">
        <v>205</v>
      </c>
      <c r="M22" s="576">
        <f t="shared" si="3"/>
        <v>706</v>
      </c>
      <c r="N22" s="151" t="s">
        <v>157</v>
      </c>
      <c r="O22" s="151" t="s">
        <v>186</v>
      </c>
      <c r="P22" s="577">
        <f t="shared" si="3"/>
        <v>0</v>
      </c>
      <c r="Q22" s="578">
        <f t="shared" si="3"/>
        <v>0</v>
      </c>
      <c r="R22" s="149">
        <f>30*G22</f>
        <v>750</v>
      </c>
    </row>
    <row r="23" spans="1:22" ht="16.5" thickBot="1" x14ac:dyDescent="0.25">
      <c r="A23" s="685" t="s">
        <v>118</v>
      </c>
      <c r="B23" s="686"/>
      <c r="C23" s="686"/>
      <c r="D23" s="686"/>
      <c r="E23" s="686"/>
      <c r="F23" s="686"/>
      <c r="G23" s="686"/>
      <c r="H23" s="686"/>
      <c r="I23" s="686"/>
      <c r="J23" s="686"/>
      <c r="K23" s="686"/>
      <c r="L23" s="686"/>
      <c r="M23" s="686"/>
      <c r="N23" s="686"/>
      <c r="O23" s="686"/>
      <c r="P23" s="686"/>
      <c r="Q23" s="687"/>
    </row>
    <row r="24" spans="1:22" s="79" customFormat="1" ht="16.5" thickBot="1" x14ac:dyDescent="0.25">
      <c r="A24" s="175" t="s">
        <v>169</v>
      </c>
      <c r="B24" s="691" t="s">
        <v>26</v>
      </c>
      <c r="C24" s="692"/>
      <c r="D24" s="688" t="s">
        <v>140</v>
      </c>
      <c r="E24" s="688"/>
      <c r="F24" s="693"/>
      <c r="G24" s="694">
        <v>6</v>
      </c>
      <c r="H24" s="695">
        <f>G24*30</f>
        <v>180</v>
      </c>
      <c r="I24" s="697"/>
      <c r="J24" s="689"/>
      <c r="K24" s="689"/>
      <c r="L24" s="689"/>
      <c r="M24" s="698">
        <f t="shared" ref="M24" si="4">H24-I24</f>
        <v>180</v>
      </c>
      <c r="N24" s="126"/>
      <c r="O24" s="127"/>
      <c r="P24" s="696"/>
      <c r="Q24" s="690"/>
    </row>
    <row r="25" spans="1:22" s="79" customFormat="1" ht="16.5" thickBot="1" x14ac:dyDescent="0.25">
      <c r="A25" s="579" t="s">
        <v>119</v>
      </c>
      <c r="B25" s="580"/>
      <c r="C25" s="580"/>
      <c r="D25" s="580"/>
      <c r="E25" s="580"/>
      <c r="F25" s="580"/>
      <c r="G25" s="581">
        <f>SUM(G24:G24)</f>
        <v>6</v>
      </c>
      <c r="H25" s="582">
        <f>SUM(H24:H24)</f>
        <v>180</v>
      </c>
      <c r="I25" s="582"/>
      <c r="J25" s="582"/>
      <c r="K25" s="582"/>
      <c r="L25" s="582"/>
      <c r="M25" s="582">
        <f>SUM(M24:M24)</f>
        <v>180</v>
      </c>
      <c r="N25" s="583"/>
      <c r="O25" s="583"/>
      <c r="P25" s="582"/>
      <c r="Q25" s="584"/>
    </row>
    <row r="26" spans="1:22" ht="16.5" thickBot="1" x14ac:dyDescent="0.25">
      <c r="A26" s="685" t="s">
        <v>120</v>
      </c>
      <c r="B26" s="686"/>
      <c r="C26" s="686"/>
      <c r="D26" s="686"/>
      <c r="E26" s="686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7"/>
    </row>
    <row r="27" spans="1:22" s="79" customFormat="1" ht="16.5" thickBot="1" x14ac:dyDescent="0.25">
      <c r="A27" s="175" t="s">
        <v>170</v>
      </c>
      <c r="B27" s="167" t="s">
        <v>168</v>
      </c>
      <c r="C27" s="702"/>
      <c r="D27" s="699"/>
      <c r="E27" s="699"/>
      <c r="F27" s="703"/>
      <c r="G27" s="694">
        <v>24</v>
      </c>
      <c r="H27" s="705">
        <f>G27*30</f>
        <v>720</v>
      </c>
      <c r="I27" s="706"/>
      <c r="J27" s="700"/>
      <c r="K27" s="700"/>
      <c r="L27" s="700"/>
      <c r="M27" s="698">
        <f t="shared" ref="M27" si="5">H27-I27</f>
        <v>720</v>
      </c>
      <c r="N27" s="707"/>
      <c r="O27" s="707"/>
      <c r="P27" s="704"/>
      <c r="Q27" s="701"/>
    </row>
    <row r="28" spans="1:22" s="79" customFormat="1" ht="16.5" thickBot="1" x14ac:dyDescent="0.25">
      <c r="A28" s="587" t="s">
        <v>121</v>
      </c>
      <c r="B28" s="588"/>
      <c r="C28" s="588"/>
      <c r="D28" s="588"/>
      <c r="E28" s="588"/>
      <c r="F28" s="588"/>
      <c r="G28" s="589">
        <f t="shared" ref="G28:Q28" si="6">SUM(G27:G27)</f>
        <v>24</v>
      </c>
      <c r="H28" s="582">
        <f t="shared" si="6"/>
        <v>720</v>
      </c>
      <c r="I28" s="582"/>
      <c r="J28" s="582"/>
      <c r="K28" s="582"/>
      <c r="L28" s="582"/>
      <c r="M28" s="582">
        <f t="shared" si="6"/>
        <v>720</v>
      </c>
      <c r="N28" s="582"/>
      <c r="O28" s="582"/>
      <c r="P28" s="582"/>
      <c r="Q28" s="584"/>
    </row>
    <row r="29" spans="1:22" ht="23.25" customHeight="1" thickBot="1" x14ac:dyDescent="0.25">
      <c r="A29" s="585" t="s">
        <v>122</v>
      </c>
      <c r="B29" s="586"/>
      <c r="C29" s="586"/>
      <c r="D29" s="586"/>
      <c r="E29" s="586"/>
      <c r="F29" s="586"/>
      <c r="G29" s="573">
        <f>G28+G25+G22+G14</f>
        <v>64</v>
      </c>
      <c r="H29" s="573">
        <f>H28+H25+H22+H14</f>
        <v>1920</v>
      </c>
      <c r="I29" s="574">
        <f>I22+I14+I25+I28</f>
        <v>56</v>
      </c>
      <c r="J29" s="575" t="s">
        <v>206</v>
      </c>
      <c r="K29" s="575">
        <f>K22+K14+K25+K28</f>
        <v>0</v>
      </c>
      <c r="L29" s="575" t="s">
        <v>156</v>
      </c>
      <c r="M29" s="574">
        <f>M22+M14+M25+M28</f>
        <v>1864</v>
      </c>
      <c r="N29" s="574" t="s">
        <v>187</v>
      </c>
      <c r="O29" s="575" t="s">
        <v>155</v>
      </c>
      <c r="P29" s="574">
        <f>P22+P14+P25+P28</f>
        <v>0</v>
      </c>
      <c r="Q29" s="578">
        <f>Q22+Q14+Q25+Q28</f>
        <v>0</v>
      </c>
      <c r="R29" s="464" t="e">
        <f>R22+R14+R25+R28</f>
        <v>#REF!</v>
      </c>
      <c r="S29" s="116" t="e">
        <f>S22+S14+S25+S28</f>
        <v>#REF!</v>
      </c>
      <c r="T29" s="116" t="e">
        <f>T22+T14+T25+T28</f>
        <v>#REF!</v>
      </c>
      <c r="U29" s="116" t="e">
        <f>U22+U14+U25+U28</f>
        <v>#REF!</v>
      </c>
      <c r="V29" s="116" t="e">
        <f>V22+V14+V25+V28</f>
        <v>#REF!</v>
      </c>
    </row>
    <row r="30" spans="1:22" ht="16.5" thickBot="1" x14ac:dyDescent="0.25">
      <c r="A30" s="590" t="s">
        <v>123</v>
      </c>
      <c r="B30" s="591"/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08"/>
    </row>
    <row r="31" spans="1:22" ht="16.5" thickBot="1" x14ac:dyDescent="0.25">
      <c r="A31" s="599" t="s">
        <v>124</v>
      </c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1"/>
    </row>
    <row r="32" spans="1:22" x14ac:dyDescent="0.2">
      <c r="A32" s="708" t="s">
        <v>74</v>
      </c>
      <c r="B32" s="534" t="s">
        <v>171</v>
      </c>
      <c r="C32" s="117"/>
      <c r="D32" s="118">
        <v>1</v>
      </c>
      <c r="E32" s="118"/>
      <c r="F32" s="119"/>
      <c r="G32" s="109">
        <v>3</v>
      </c>
      <c r="H32" s="615">
        <f>G32*30</f>
        <v>90</v>
      </c>
      <c r="I32" s="592">
        <v>4</v>
      </c>
      <c r="J32" s="593" t="s">
        <v>150</v>
      </c>
      <c r="K32" s="593"/>
      <c r="L32" s="593"/>
      <c r="M32" s="594">
        <f>H32-I32</f>
        <v>86</v>
      </c>
      <c r="N32" s="595" t="s">
        <v>150</v>
      </c>
      <c r="O32" s="596"/>
      <c r="P32" s="597"/>
      <c r="Q32" s="598"/>
    </row>
    <row r="33" spans="1:22" x14ac:dyDescent="0.2">
      <c r="A33" s="709"/>
      <c r="B33" s="125" t="s">
        <v>172</v>
      </c>
      <c r="C33" s="609"/>
      <c r="D33" s="169">
        <v>1</v>
      </c>
      <c r="E33" s="168"/>
      <c r="F33" s="610"/>
      <c r="G33" s="157">
        <v>3</v>
      </c>
      <c r="H33" s="541">
        <f t="shared" ref="H33:H34" si="7">G33*30</f>
        <v>90</v>
      </c>
      <c r="I33" s="470">
        <v>4</v>
      </c>
      <c r="J33" s="468" t="s">
        <v>150</v>
      </c>
      <c r="K33" s="468"/>
      <c r="L33" s="468"/>
      <c r="M33" s="516">
        <f t="shared" ref="M33:M34" si="8">H33-I33</f>
        <v>86</v>
      </c>
      <c r="N33" s="524" t="s">
        <v>150</v>
      </c>
      <c r="O33" s="525"/>
      <c r="P33" s="523"/>
      <c r="Q33" s="477"/>
      <c r="R33" s="465"/>
      <c r="S33" s="170"/>
      <c r="T33" s="170"/>
      <c r="U33" s="170"/>
      <c r="V33" s="170"/>
    </row>
    <row r="34" spans="1:22" ht="16.5" thickBot="1" x14ac:dyDescent="0.3">
      <c r="A34" s="710"/>
      <c r="B34" s="602" t="s">
        <v>173</v>
      </c>
      <c r="C34" s="611"/>
      <c r="D34" s="612">
        <v>1</v>
      </c>
      <c r="E34" s="613"/>
      <c r="F34" s="614"/>
      <c r="G34" s="616">
        <v>3</v>
      </c>
      <c r="H34" s="549">
        <f t="shared" si="7"/>
        <v>90</v>
      </c>
      <c r="I34" s="603">
        <v>4</v>
      </c>
      <c r="J34" s="551" t="s">
        <v>150</v>
      </c>
      <c r="K34" s="551"/>
      <c r="L34" s="551"/>
      <c r="M34" s="604">
        <f t="shared" si="8"/>
        <v>86</v>
      </c>
      <c r="N34" s="605" t="s">
        <v>150</v>
      </c>
      <c r="O34" s="606"/>
      <c r="P34" s="83"/>
      <c r="Q34" s="82"/>
      <c r="R34" s="465"/>
      <c r="S34" s="170"/>
      <c r="T34" s="170"/>
      <c r="U34" s="170"/>
      <c r="V34" s="170"/>
    </row>
    <row r="35" spans="1:22" ht="16.5" thickBot="1" x14ac:dyDescent="0.25">
      <c r="A35" s="571" t="s">
        <v>125</v>
      </c>
      <c r="B35" s="572"/>
      <c r="C35" s="572"/>
      <c r="D35" s="572"/>
      <c r="E35" s="572"/>
      <c r="F35" s="572"/>
      <c r="G35" s="573">
        <f>G32</f>
        <v>3</v>
      </c>
      <c r="H35" s="573">
        <f t="shared" ref="H35:M35" si="9">H32</f>
        <v>90</v>
      </c>
      <c r="I35" s="573">
        <f t="shared" si="9"/>
        <v>4</v>
      </c>
      <c r="J35" s="573" t="str">
        <f t="shared" si="9"/>
        <v>4/0</v>
      </c>
      <c r="K35" s="573">
        <f t="shared" si="9"/>
        <v>0</v>
      </c>
      <c r="L35" s="573">
        <f t="shared" si="9"/>
        <v>0</v>
      </c>
      <c r="M35" s="607">
        <f t="shared" si="9"/>
        <v>86</v>
      </c>
      <c r="N35" s="608" t="s">
        <v>150</v>
      </c>
      <c r="O35" s="151">
        <f t="shared" ref="O35:V35" si="10">SUM(O32:O34)</f>
        <v>0</v>
      </c>
      <c r="P35" s="577">
        <f t="shared" si="10"/>
        <v>0</v>
      </c>
      <c r="Q35" s="578">
        <f t="shared" si="10"/>
        <v>0</v>
      </c>
      <c r="R35" s="466">
        <f t="shared" si="10"/>
        <v>0</v>
      </c>
      <c r="S35" s="122">
        <f t="shared" si="10"/>
        <v>0</v>
      </c>
      <c r="T35" s="122">
        <f t="shared" si="10"/>
        <v>0</v>
      </c>
      <c r="U35" s="122">
        <f t="shared" si="10"/>
        <v>0</v>
      </c>
      <c r="V35" s="122">
        <f t="shared" si="10"/>
        <v>0</v>
      </c>
    </row>
    <row r="36" spans="1:22" ht="16.5" thickBot="1" x14ac:dyDescent="0.25">
      <c r="A36" s="511" t="s">
        <v>143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627"/>
    </row>
    <row r="37" spans="1:22" x14ac:dyDescent="0.2">
      <c r="A37" s="711" t="s">
        <v>126</v>
      </c>
      <c r="B37" s="644" t="s">
        <v>176</v>
      </c>
      <c r="C37" s="650">
        <v>2</v>
      </c>
      <c r="D37" s="651"/>
      <c r="E37" s="22"/>
      <c r="F37" s="23"/>
      <c r="G37" s="646">
        <v>5</v>
      </c>
      <c r="H37" s="618">
        <f>G37*30</f>
        <v>150</v>
      </c>
      <c r="I37" s="621">
        <v>8</v>
      </c>
      <c r="J37" s="459" t="s">
        <v>151</v>
      </c>
      <c r="K37" s="622"/>
      <c r="L37" s="459" t="s">
        <v>152</v>
      </c>
      <c r="M37" s="121">
        <f>H37-I37</f>
        <v>142</v>
      </c>
      <c r="N37" s="517"/>
      <c r="O37" s="522" t="s">
        <v>153</v>
      </c>
      <c r="P37" s="123"/>
      <c r="Q37" s="23"/>
      <c r="R37" s="124"/>
      <c r="S37" s="124"/>
      <c r="T37" s="124"/>
    </row>
    <row r="38" spans="1:22" ht="16.5" thickBot="1" x14ac:dyDescent="0.25">
      <c r="A38" s="712"/>
      <c r="B38" s="645" t="s">
        <v>177</v>
      </c>
      <c r="C38" s="658">
        <v>2</v>
      </c>
      <c r="D38" s="659"/>
      <c r="E38" s="660"/>
      <c r="F38" s="24"/>
      <c r="G38" s="647">
        <v>5</v>
      </c>
      <c r="H38" s="619">
        <f t="shared" ref="H38:H46" si="11">G38*30</f>
        <v>150</v>
      </c>
      <c r="I38" s="623">
        <v>8</v>
      </c>
      <c r="J38" s="624" t="s">
        <v>151</v>
      </c>
      <c r="K38" s="628" t="s">
        <v>87</v>
      </c>
      <c r="L38" s="624" t="s">
        <v>152</v>
      </c>
      <c r="M38" s="626">
        <f t="shared" ref="M38:M46" si="12">H38-I38</f>
        <v>142</v>
      </c>
      <c r="N38" s="629"/>
      <c r="O38" s="630" t="s">
        <v>153</v>
      </c>
      <c r="P38" s="631"/>
      <c r="Q38" s="24"/>
      <c r="R38" s="124"/>
      <c r="S38" s="124"/>
      <c r="T38" s="124"/>
    </row>
    <row r="39" spans="1:22" x14ac:dyDescent="0.2">
      <c r="A39" s="713" t="s">
        <v>128</v>
      </c>
      <c r="B39" s="535" t="s">
        <v>178</v>
      </c>
      <c r="C39" s="661"/>
      <c r="D39" s="662" t="s">
        <v>127</v>
      </c>
      <c r="E39" s="662"/>
      <c r="F39" s="663"/>
      <c r="G39" s="648">
        <v>4</v>
      </c>
      <c r="H39" s="618">
        <f t="shared" si="11"/>
        <v>120</v>
      </c>
      <c r="I39" s="621">
        <v>8</v>
      </c>
      <c r="J39" s="459" t="s">
        <v>151</v>
      </c>
      <c r="K39" s="632"/>
      <c r="L39" s="459" t="s">
        <v>152</v>
      </c>
      <c r="M39" s="121">
        <f t="shared" si="12"/>
        <v>112</v>
      </c>
      <c r="N39" s="522" t="s">
        <v>153</v>
      </c>
      <c r="O39" s="633"/>
      <c r="P39" s="634"/>
      <c r="Q39" s="635"/>
    </row>
    <row r="40" spans="1:22" ht="16.5" thickBot="1" x14ac:dyDescent="0.25">
      <c r="A40" s="714"/>
      <c r="B40" s="537" t="s">
        <v>167</v>
      </c>
      <c r="C40" s="652"/>
      <c r="D40" s="653" t="s">
        <v>127</v>
      </c>
      <c r="E40" s="653"/>
      <c r="F40" s="654"/>
      <c r="G40" s="649">
        <v>4</v>
      </c>
      <c r="H40" s="619">
        <f t="shared" si="11"/>
        <v>120</v>
      </c>
      <c r="I40" s="623">
        <v>8</v>
      </c>
      <c r="J40" s="624" t="s">
        <v>151</v>
      </c>
      <c r="K40" s="625"/>
      <c r="L40" s="624" t="s">
        <v>152</v>
      </c>
      <c r="M40" s="626">
        <f t="shared" si="12"/>
        <v>112</v>
      </c>
      <c r="N40" s="630" t="s">
        <v>153</v>
      </c>
      <c r="O40" s="636"/>
      <c r="P40" s="637"/>
      <c r="Q40" s="638"/>
    </row>
    <row r="41" spans="1:22" x14ac:dyDescent="0.2">
      <c r="A41" s="713" t="s">
        <v>129</v>
      </c>
      <c r="B41" s="535" t="s">
        <v>179</v>
      </c>
      <c r="C41" s="655">
        <v>1</v>
      </c>
      <c r="D41" s="656"/>
      <c r="E41" s="656"/>
      <c r="F41" s="657"/>
      <c r="G41" s="648">
        <v>4</v>
      </c>
      <c r="H41" s="618">
        <f t="shared" si="11"/>
        <v>120</v>
      </c>
      <c r="I41" s="621">
        <v>8</v>
      </c>
      <c r="J41" s="459" t="s">
        <v>151</v>
      </c>
      <c r="K41" s="632"/>
      <c r="L41" s="459" t="s">
        <v>152</v>
      </c>
      <c r="M41" s="121">
        <f t="shared" si="12"/>
        <v>112</v>
      </c>
      <c r="N41" s="522" t="s">
        <v>153</v>
      </c>
      <c r="O41" s="522"/>
      <c r="P41" s="634"/>
      <c r="Q41" s="635"/>
    </row>
    <row r="42" spans="1:22" ht="16.5" thickBot="1" x14ac:dyDescent="0.25">
      <c r="A42" s="714"/>
      <c r="B42" s="537" t="s">
        <v>180</v>
      </c>
      <c r="C42" s="664">
        <v>1</v>
      </c>
      <c r="D42" s="665"/>
      <c r="E42" s="665"/>
      <c r="F42" s="666"/>
      <c r="G42" s="649">
        <v>4</v>
      </c>
      <c r="H42" s="619">
        <f t="shared" si="11"/>
        <v>120</v>
      </c>
      <c r="I42" s="623">
        <v>8</v>
      </c>
      <c r="J42" s="624" t="s">
        <v>151</v>
      </c>
      <c r="K42" s="625"/>
      <c r="L42" s="624" t="s">
        <v>152</v>
      </c>
      <c r="M42" s="626">
        <f t="shared" si="12"/>
        <v>112</v>
      </c>
      <c r="N42" s="630" t="s">
        <v>153</v>
      </c>
      <c r="O42" s="636"/>
      <c r="P42" s="637"/>
      <c r="Q42" s="638"/>
    </row>
    <row r="43" spans="1:22" x14ac:dyDescent="0.2">
      <c r="A43" s="713" t="s">
        <v>145</v>
      </c>
      <c r="B43" s="535" t="s">
        <v>146</v>
      </c>
      <c r="C43" s="661"/>
      <c r="D43" s="662" t="s">
        <v>115</v>
      </c>
      <c r="E43" s="662"/>
      <c r="F43" s="663"/>
      <c r="G43" s="648">
        <v>5</v>
      </c>
      <c r="H43" s="618">
        <f t="shared" si="11"/>
        <v>150</v>
      </c>
      <c r="I43" s="621">
        <v>8</v>
      </c>
      <c r="J43" s="120" t="s">
        <v>150</v>
      </c>
      <c r="K43" s="120" t="s">
        <v>150</v>
      </c>
      <c r="L43" s="639"/>
      <c r="M43" s="121">
        <f t="shared" si="12"/>
        <v>142</v>
      </c>
      <c r="N43" s="633"/>
      <c r="O43" s="522" t="s">
        <v>153</v>
      </c>
      <c r="P43" s="634"/>
      <c r="Q43" s="635"/>
    </row>
    <row r="44" spans="1:22" ht="16.5" thickBot="1" x14ac:dyDescent="0.25">
      <c r="A44" s="714"/>
      <c r="B44" s="537" t="s">
        <v>181</v>
      </c>
      <c r="C44" s="652"/>
      <c r="D44" s="653" t="s">
        <v>115</v>
      </c>
      <c r="E44" s="653"/>
      <c r="F44" s="654"/>
      <c r="G44" s="649">
        <v>5</v>
      </c>
      <c r="H44" s="619">
        <f t="shared" si="11"/>
        <v>150</v>
      </c>
      <c r="I44" s="623">
        <v>8</v>
      </c>
      <c r="J44" s="640" t="s">
        <v>150</v>
      </c>
      <c r="K44" s="640" t="s">
        <v>150</v>
      </c>
      <c r="L44" s="625"/>
      <c r="M44" s="626">
        <f t="shared" si="12"/>
        <v>142</v>
      </c>
      <c r="N44" s="636"/>
      <c r="O44" s="630" t="s">
        <v>153</v>
      </c>
      <c r="P44" s="637"/>
      <c r="Q44" s="638"/>
    </row>
    <row r="45" spans="1:22" x14ac:dyDescent="0.2">
      <c r="A45" s="713" t="s">
        <v>203</v>
      </c>
      <c r="B45" s="535" t="s">
        <v>147</v>
      </c>
      <c r="C45" s="655"/>
      <c r="D45" s="656" t="s">
        <v>115</v>
      </c>
      <c r="E45" s="656"/>
      <c r="F45" s="657"/>
      <c r="G45" s="648">
        <v>5</v>
      </c>
      <c r="H45" s="618">
        <f t="shared" si="11"/>
        <v>150</v>
      </c>
      <c r="I45" s="621">
        <v>8</v>
      </c>
      <c r="J45" s="459" t="s">
        <v>151</v>
      </c>
      <c r="K45" s="632"/>
      <c r="L45" s="459" t="s">
        <v>152</v>
      </c>
      <c r="M45" s="121">
        <f t="shared" si="12"/>
        <v>142</v>
      </c>
      <c r="N45" s="633"/>
      <c r="O45" s="522" t="s">
        <v>153</v>
      </c>
      <c r="P45" s="634"/>
      <c r="Q45" s="635"/>
    </row>
    <row r="46" spans="1:22" ht="16.5" thickBot="1" x14ac:dyDescent="0.25">
      <c r="A46" s="714"/>
      <c r="B46" s="537" t="s">
        <v>182</v>
      </c>
      <c r="C46" s="652"/>
      <c r="D46" s="653" t="s">
        <v>115</v>
      </c>
      <c r="E46" s="653"/>
      <c r="F46" s="654"/>
      <c r="G46" s="649">
        <v>5</v>
      </c>
      <c r="H46" s="619">
        <f t="shared" si="11"/>
        <v>150</v>
      </c>
      <c r="I46" s="623">
        <v>8</v>
      </c>
      <c r="J46" s="624" t="s">
        <v>151</v>
      </c>
      <c r="K46" s="625"/>
      <c r="L46" s="624" t="s">
        <v>152</v>
      </c>
      <c r="M46" s="626">
        <f t="shared" si="12"/>
        <v>142</v>
      </c>
      <c r="N46" s="636"/>
      <c r="O46" s="630" t="s">
        <v>153</v>
      </c>
      <c r="P46" s="637"/>
      <c r="Q46" s="638"/>
    </row>
    <row r="47" spans="1:22" x14ac:dyDescent="0.2">
      <c r="A47" s="512" t="s">
        <v>130</v>
      </c>
      <c r="B47" s="514"/>
      <c r="C47" s="514"/>
      <c r="D47" s="514"/>
      <c r="E47" s="514"/>
      <c r="F47" s="514"/>
      <c r="G47" s="617">
        <f>G37+G39+G41+G43+G45</f>
        <v>23</v>
      </c>
      <c r="H47" s="617">
        <f>H37+H39+H41+H43+H45</f>
        <v>690</v>
      </c>
      <c r="I47" s="482">
        <f t="shared" ref="I47" si="13">SUM(I37:I46)</f>
        <v>80</v>
      </c>
      <c r="J47" s="481" t="s">
        <v>158</v>
      </c>
      <c r="K47" s="481" t="s">
        <v>150</v>
      </c>
      <c r="L47" s="481" t="s">
        <v>153</v>
      </c>
      <c r="M47" s="620">
        <f>M37+M39+M41+M43+M45</f>
        <v>650</v>
      </c>
      <c r="N47" s="641" t="s">
        <v>154</v>
      </c>
      <c r="O47" s="641" t="s">
        <v>157</v>
      </c>
      <c r="P47" s="642">
        <f t="shared" ref="P47:Q47" si="14">SUM(P37:P46)</f>
        <v>0</v>
      </c>
      <c r="Q47" s="483">
        <f t="shared" si="14"/>
        <v>0</v>
      </c>
    </row>
    <row r="48" spans="1:22" x14ac:dyDescent="0.2">
      <c r="A48" s="476" t="s">
        <v>131</v>
      </c>
      <c r="B48" s="469"/>
      <c r="C48" s="469"/>
      <c r="D48" s="469"/>
      <c r="E48" s="469"/>
      <c r="F48" s="469"/>
      <c r="G48" s="467">
        <f t="shared" ref="G48:Q48" si="15">G47+G35</f>
        <v>26</v>
      </c>
      <c r="H48" s="95">
        <f t="shared" si="15"/>
        <v>780</v>
      </c>
      <c r="I48" s="95">
        <f t="shared" si="15"/>
        <v>84</v>
      </c>
      <c r="J48" s="471" t="s">
        <v>187</v>
      </c>
      <c r="K48" s="472" t="s">
        <v>150</v>
      </c>
      <c r="L48" s="471" t="s">
        <v>153</v>
      </c>
      <c r="M48" s="96">
        <f t="shared" si="15"/>
        <v>736</v>
      </c>
      <c r="N48" s="519" t="s">
        <v>184</v>
      </c>
      <c r="O48" s="519" t="s">
        <v>157</v>
      </c>
      <c r="P48" s="487">
        <f t="shared" si="15"/>
        <v>0</v>
      </c>
      <c r="Q48" s="478">
        <f t="shared" si="15"/>
        <v>0</v>
      </c>
    </row>
    <row r="49" spans="1:22" s="79" customFormat="1" ht="16.5" thickBot="1" x14ac:dyDescent="0.25">
      <c r="A49" s="388" t="s">
        <v>132</v>
      </c>
      <c r="B49" s="389"/>
      <c r="C49" s="389"/>
      <c r="D49" s="389"/>
      <c r="E49" s="389"/>
      <c r="F49" s="389"/>
      <c r="G49" s="475">
        <f t="shared" ref="G49:H49" si="16">G48+G29</f>
        <v>90</v>
      </c>
      <c r="H49" s="484">
        <f t="shared" si="16"/>
        <v>2700</v>
      </c>
      <c r="I49" s="484">
        <f>I48+I29</f>
        <v>140</v>
      </c>
      <c r="J49" s="485" t="s">
        <v>207</v>
      </c>
      <c r="K49" s="486" t="s">
        <v>150</v>
      </c>
      <c r="L49" s="485" t="s">
        <v>208</v>
      </c>
      <c r="M49" s="100">
        <f>M48+M29</f>
        <v>2600</v>
      </c>
      <c r="N49" s="520" t="s">
        <v>185</v>
      </c>
      <c r="O49" s="520" t="s">
        <v>188</v>
      </c>
      <c r="P49" s="521">
        <f t="shared" ref="P49:Q49" si="17">P29+P48</f>
        <v>0</v>
      </c>
      <c r="Q49" s="474">
        <f t="shared" si="17"/>
        <v>0</v>
      </c>
      <c r="T49" s="77">
        <v>22</v>
      </c>
      <c r="U49" s="77">
        <v>22</v>
      </c>
      <c r="V49" s="77">
        <v>22</v>
      </c>
    </row>
    <row r="50" spans="1:22" s="79" customFormat="1" ht="16.5" thickBot="1" x14ac:dyDescent="0.2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89"/>
      <c r="M50" s="489"/>
      <c r="N50" s="495"/>
      <c r="O50" s="495"/>
      <c r="P50" s="503"/>
      <c r="Q50" s="643"/>
      <c r="T50" s="78"/>
      <c r="U50" s="78"/>
      <c r="V50" s="78"/>
    </row>
    <row r="51" spans="1:22" s="79" customFormat="1" ht="16.5" thickBot="1" x14ac:dyDescent="0.25">
      <c r="A51" s="490" t="s">
        <v>33</v>
      </c>
      <c r="B51" s="491"/>
      <c r="C51" s="491"/>
      <c r="D51" s="491"/>
      <c r="E51" s="491"/>
      <c r="F51" s="491"/>
      <c r="G51" s="491"/>
      <c r="H51" s="491"/>
      <c r="I51" s="491"/>
      <c r="J51" s="491"/>
      <c r="K51" s="491"/>
      <c r="L51" s="491"/>
      <c r="M51" s="492"/>
      <c r="N51" s="496">
        <v>4</v>
      </c>
      <c r="O51" s="500">
        <v>3</v>
      </c>
      <c r="P51" s="500"/>
      <c r="Q51" s="500"/>
    </row>
    <row r="52" spans="1:22" s="79" customFormat="1" ht="16.5" thickBot="1" x14ac:dyDescent="0.25">
      <c r="A52" s="490" t="s">
        <v>133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2"/>
      <c r="N52" s="497">
        <v>4</v>
      </c>
      <c r="O52" s="501">
        <v>3</v>
      </c>
      <c r="P52" s="501">
        <v>1</v>
      </c>
      <c r="Q52" s="501"/>
    </row>
    <row r="53" spans="1:22" s="79" customFormat="1" ht="16.5" thickBot="1" x14ac:dyDescent="0.25">
      <c r="A53" s="490" t="s">
        <v>134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2"/>
      <c r="N53" s="498"/>
      <c r="O53" s="498"/>
      <c r="P53" s="498"/>
      <c r="Q53" s="498"/>
    </row>
    <row r="54" spans="1:22" s="79" customFormat="1" ht="16.5" thickBot="1" x14ac:dyDescent="0.25">
      <c r="A54" s="490" t="s">
        <v>34</v>
      </c>
      <c r="B54" s="491"/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2"/>
      <c r="N54" s="499"/>
      <c r="O54" s="502">
        <v>1</v>
      </c>
      <c r="P54" s="509"/>
      <c r="Q54" s="502"/>
    </row>
    <row r="55" spans="1:22" s="79" customFormat="1" ht="16.5" thickBot="1" x14ac:dyDescent="0.25">
      <c r="A55" s="441" t="s">
        <v>135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3"/>
      <c r="N55" s="504" t="s">
        <v>136</v>
      </c>
      <c r="O55" s="505"/>
      <c r="P55" s="507">
        <f>G29/$G$49*100</f>
        <v>71.111111111111114</v>
      </c>
      <c r="Q55" s="508"/>
      <c r="R55" s="128">
        <f>SUM(N55:Q55)</f>
        <v>71.111111111111114</v>
      </c>
    </row>
    <row r="56" spans="1:22" s="79" customFormat="1" ht="16.5" thickBot="1" x14ac:dyDescent="0.25">
      <c r="A56" s="493"/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506"/>
      <c r="N56" s="507" t="s">
        <v>75</v>
      </c>
      <c r="O56" s="508"/>
      <c r="P56" s="507">
        <f>G48/$G$49*100</f>
        <v>28.888888888888886</v>
      </c>
      <c r="Q56" s="510"/>
      <c r="R56" s="128"/>
    </row>
    <row r="57" spans="1:22" s="79" customFormat="1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30"/>
      <c r="O57" s="130"/>
      <c r="P57" s="131"/>
      <c r="Q57" s="131"/>
    </row>
    <row r="58" spans="1:22" s="79" customFormat="1" ht="31.5" x14ac:dyDescent="0.2">
      <c r="A58" s="171">
        <v>1</v>
      </c>
      <c r="B58" s="172" t="s">
        <v>191</v>
      </c>
      <c r="C58" s="171">
        <v>2</v>
      </c>
      <c r="D58" s="171">
        <v>1</v>
      </c>
      <c r="E58" s="171"/>
      <c r="F58" s="171"/>
      <c r="G58" s="171">
        <v>6</v>
      </c>
      <c r="H58" s="171">
        <f>G58*30</f>
        <v>180</v>
      </c>
      <c r="I58" s="171">
        <v>32</v>
      </c>
      <c r="J58" s="171"/>
      <c r="K58" s="171"/>
      <c r="L58" s="171" t="s">
        <v>192</v>
      </c>
      <c r="M58" s="171">
        <f>H58-I58</f>
        <v>148</v>
      </c>
      <c r="N58" s="173" t="s">
        <v>193</v>
      </c>
      <c r="O58" s="173" t="s">
        <v>193</v>
      </c>
      <c r="P58" s="132"/>
      <c r="Q58" s="132"/>
    </row>
    <row r="59" spans="1:22" s="79" customFormat="1" x14ac:dyDescent="0.2">
      <c r="A59" s="132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32"/>
      <c r="M59" s="132"/>
      <c r="N59" s="132"/>
      <c r="O59" s="132"/>
      <c r="P59" s="132"/>
      <c r="Q59" s="132"/>
    </row>
    <row r="60" spans="1:22" s="79" customFormat="1" x14ac:dyDescent="0.2">
      <c r="A60" s="132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32"/>
      <c r="M60" s="132"/>
      <c r="N60" s="132"/>
      <c r="O60" s="132"/>
      <c r="P60" s="132"/>
      <c r="Q60" s="132"/>
    </row>
    <row r="61" spans="1:22" s="79" customFormat="1" x14ac:dyDescent="0.2">
      <c r="A61" s="132"/>
      <c r="B61" s="178" t="s">
        <v>201</v>
      </c>
      <c r="C61" s="178"/>
      <c r="D61" s="384"/>
      <c r="E61" s="384"/>
      <c r="F61" s="385"/>
      <c r="G61" s="385"/>
      <c r="H61" s="178"/>
      <c r="I61" s="386" t="s">
        <v>202</v>
      </c>
      <c r="J61" s="457"/>
      <c r="K61" s="457"/>
      <c r="L61" s="132"/>
      <c r="M61" s="132"/>
      <c r="N61" s="132"/>
      <c r="O61" s="132"/>
      <c r="P61" s="132"/>
      <c r="Q61" s="132"/>
    </row>
    <row r="62" spans="1:22" s="79" customFormat="1" x14ac:dyDescent="0.2">
      <c r="A62" s="132"/>
      <c r="B62" s="178"/>
      <c r="C62" s="178"/>
      <c r="D62" s="178"/>
      <c r="E62" s="178"/>
      <c r="F62" s="179"/>
      <c r="G62" s="179"/>
      <c r="H62" s="178"/>
      <c r="I62" s="178"/>
      <c r="J62" s="458"/>
      <c r="K62" s="458"/>
      <c r="L62" s="132"/>
      <c r="M62" s="132"/>
      <c r="N62" s="132"/>
      <c r="O62" s="132"/>
      <c r="P62" s="132"/>
      <c r="Q62" s="132"/>
    </row>
    <row r="63" spans="1:22" s="79" customFormat="1" x14ac:dyDescent="0.2">
      <c r="A63" s="132"/>
      <c r="B63" s="178" t="s">
        <v>162</v>
      </c>
      <c r="C63" s="178"/>
      <c r="D63" s="176"/>
      <c r="E63" s="176"/>
      <c r="F63" s="177"/>
      <c r="G63" s="177"/>
      <c r="H63" s="178"/>
      <c r="I63" s="386" t="s">
        <v>163</v>
      </c>
      <c r="J63" s="386"/>
      <c r="K63" s="386"/>
      <c r="L63" s="132"/>
      <c r="M63" s="132"/>
      <c r="N63" s="132"/>
      <c r="O63" s="132"/>
      <c r="P63" s="132"/>
      <c r="Q63" s="132"/>
    </row>
    <row r="64" spans="1:22" s="79" customFormat="1" x14ac:dyDescent="0.2">
      <c r="A64" s="132"/>
      <c r="L64" s="132"/>
      <c r="M64" s="132"/>
      <c r="N64" s="132"/>
      <c r="O64" s="132"/>
      <c r="P64" s="132"/>
      <c r="Q64" s="132"/>
    </row>
    <row r="65" spans="1:17" s="79" customFormat="1" x14ac:dyDescent="0.2">
      <c r="A65" s="132"/>
      <c r="B65" s="178" t="s">
        <v>141</v>
      </c>
      <c r="C65" s="178"/>
      <c r="D65" s="384"/>
      <c r="E65" s="384"/>
      <c r="F65" s="385"/>
      <c r="G65" s="385"/>
      <c r="H65" s="178"/>
      <c r="I65" s="386" t="s">
        <v>142</v>
      </c>
      <c r="J65" s="387"/>
      <c r="K65" s="387"/>
      <c r="L65" s="132"/>
      <c r="M65" s="132"/>
      <c r="N65" s="132"/>
      <c r="O65" s="132"/>
      <c r="P65" s="132"/>
      <c r="Q65" s="132"/>
    </row>
    <row r="66" spans="1:17" s="79" customFormat="1" x14ac:dyDescent="0.25">
      <c r="A66" s="88"/>
      <c r="L66" s="133"/>
      <c r="M66" s="133"/>
      <c r="N66" s="132"/>
      <c r="O66" s="132"/>
      <c r="P66" s="132"/>
      <c r="Q66" s="132"/>
    </row>
    <row r="67" spans="1:17" x14ac:dyDescent="0.2">
      <c r="B67" s="178" t="s">
        <v>189</v>
      </c>
      <c r="C67" s="178"/>
      <c r="D67" s="384"/>
      <c r="E67" s="384"/>
      <c r="F67" s="385"/>
      <c r="G67" s="385"/>
      <c r="H67" s="178"/>
      <c r="I67" s="386" t="s">
        <v>142</v>
      </c>
      <c r="J67" s="387"/>
      <c r="K67" s="387"/>
    </row>
    <row r="75" spans="1:17" ht="15.75" customHeight="1" x14ac:dyDescent="0.2"/>
    <row r="78" spans="1:17" ht="15" x14ac:dyDescent="0.2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</row>
    <row r="79" spans="1:17" ht="15" x14ac:dyDescent="0.2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</row>
    <row r="80" spans="1:17" ht="15" x14ac:dyDescent="0.2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</row>
    <row r="81" spans="1:17" ht="15" x14ac:dyDescent="0.2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</row>
    <row r="82" spans="1:17" ht="15" x14ac:dyDescent="0.2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</row>
    <row r="83" spans="1:17" ht="15" x14ac:dyDescent="0.2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</row>
    <row r="84" spans="1:17" ht="15" x14ac:dyDescent="0.2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</row>
    <row r="85" spans="1:17" ht="15" x14ac:dyDescent="0.2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</row>
    <row r="86" spans="1:17" ht="15" x14ac:dyDescent="0.2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</row>
    <row r="87" spans="1:17" ht="15" x14ac:dyDescent="0.2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</row>
    <row r="88" spans="1:17" ht="1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ht="15" x14ac:dyDescent="0.2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ht="15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ht="15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ht="15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ht="15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ht="15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15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ht="15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pans="1:17" ht="15" x14ac:dyDescent="0.2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</row>
    <row r="98" spans="1:17" ht="15" x14ac:dyDescent="0.2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</row>
    <row r="99" spans="1:17" ht="15" x14ac:dyDescent="0.2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</row>
    <row r="100" spans="1:17" ht="15" x14ac:dyDescent="0.2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</row>
    <row r="101" spans="1:17" ht="15" x14ac:dyDescent="0.2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</row>
    <row r="102" spans="1:17" ht="15" x14ac:dyDescent="0.2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</row>
    <row r="103" spans="1:17" ht="15" x14ac:dyDescent="0.2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</row>
    <row r="104" spans="1:17" ht="15" x14ac:dyDescent="0.2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</row>
    <row r="105" spans="1:17" ht="15" x14ac:dyDescent="0.2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</row>
    <row r="106" spans="1:17" ht="15" x14ac:dyDescent="0.2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</row>
    <row r="107" spans="1:17" ht="15" x14ac:dyDescent="0.2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</row>
    <row r="108" spans="1:17" ht="15" x14ac:dyDescent="0.2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</row>
    <row r="109" spans="1:17" ht="15" x14ac:dyDescent="0.2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</row>
    <row r="110" spans="1:17" ht="15" x14ac:dyDescent="0.2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</row>
    <row r="111" spans="1:17" ht="15" x14ac:dyDescent="0.2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</row>
    <row r="112" spans="1:17" ht="15" x14ac:dyDescent="0.2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</row>
    <row r="113" spans="1:17" ht="15" x14ac:dyDescent="0.2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</row>
    <row r="114" spans="1:17" ht="15" x14ac:dyDescent="0.2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</row>
    <row r="115" spans="1:17" ht="15" x14ac:dyDescent="0.2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</row>
    <row r="116" spans="1:17" ht="15" x14ac:dyDescent="0.2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</row>
    <row r="117" spans="1:17" ht="15" x14ac:dyDescent="0.2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</row>
    <row r="118" spans="1:17" ht="15" x14ac:dyDescent="0.2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</row>
    <row r="119" spans="1:17" ht="15" x14ac:dyDescent="0.2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</row>
    <row r="120" spans="1:17" ht="15" x14ac:dyDescent="0.2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</row>
    <row r="121" spans="1:17" ht="15" x14ac:dyDescent="0.2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</row>
    <row r="122" spans="1:17" ht="15" x14ac:dyDescent="0.2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</row>
    <row r="123" spans="1:17" ht="15" x14ac:dyDescent="0.2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</row>
    <row r="124" spans="1:17" ht="15" x14ac:dyDescent="0.2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</row>
    <row r="125" spans="1:17" ht="15" x14ac:dyDescent="0.2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</row>
    <row r="126" spans="1:17" ht="15" x14ac:dyDescent="0.2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</row>
    <row r="127" spans="1:17" ht="15" x14ac:dyDescent="0.2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</row>
    <row r="128" spans="1:17" ht="15" x14ac:dyDescent="0.2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</row>
    <row r="129" spans="1:17" ht="15" x14ac:dyDescent="0.2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</row>
    <row r="130" spans="1:17" ht="15" x14ac:dyDescent="0.2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</row>
    <row r="131" spans="1:17" ht="15" x14ac:dyDescent="0.2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</row>
    <row r="132" spans="1:17" ht="15" x14ac:dyDescent="0.2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</row>
    <row r="133" spans="1:17" ht="15" x14ac:dyDescent="0.2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</row>
    <row r="134" spans="1:17" ht="15" x14ac:dyDescent="0.2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</row>
    <row r="135" spans="1:17" ht="15" x14ac:dyDescent="0.2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</row>
    <row r="136" spans="1:17" ht="15" x14ac:dyDescent="0.2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</row>
    <row r="137" spans="1:17" ht="15" x14ac:dyDescent="0.2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</row>
    <row r="138" spans="1:17" ht="15" x14ac:dyDescent="0.2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</row>
    <row r="139" spans="1:17" ht="15" x14ac:dyDescent="0.2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</row>
    <row r="140" spans="1:17" ht="15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</row>
    <row r="141" spans="1:17" ht="15" x14ac:dyDescent="0.2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</row>
    <row r="142" spans="1:17" ht="15" x14ac:dyDescent="0.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</row>
    <row r="143" spans="1:17" ht="15" x14ac:dyDescent="0.2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</row>
    <row r="144" spans="1:17" ht="15" x14ac:dyDescent="0.2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</row>
    <row r="145" spans="1:17" ht="15" x14ac:dyDescent="0.2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</row>
    <row r="146" spans="1:17" ht="15" x14ac:dyDescent="0.2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</row>
    <row r="147" spans="1:17" ht="15" x14ac:dyDescent="0.2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</row>
    <row r="148" spans="1:17" ht="15" x14ac:dyDescent="0.2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</row>
    <row r="149" spans="1:17" ht="15" x14ac:dyDescent="0.2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</row>
    <row r="150" spans="1:17" ht="15" x14ac:dyDescent="0.2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</row>
    <row r="151" spans="1:17" ht="15" x14ac:dyDescent="0.2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</row>
    <row r="152" spans="1:17" ht="15" x14ac:dyDescent="0.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</row>
    <row r="153" spans="1:17" ht="15" x14ac:dyDescent="0.2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</row>
    <row r="154" spans="1:17" ht="15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</row>
    <row r="155" spans="1:17" ht="15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</row>
    <row r="156" spans="1:17" ht="15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</row>
    <row r="157" spans="1:17" ht="15" x14ac:dyDescent="0.2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</row>
    <row r="158" spans="1:17" ht="15" x14ac:dyDescent="0.2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1:17" ht="15" x14ac:dyDescent="0.2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1:17" ht="15" x14ac:dyDescent="0.2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</row>
    <row r="161" spans="1:17" ht="15" x14ac:dyDescent="0.2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</row>
    <row r="162" spans="1:17" ht="15" x14ac:dyDescent="0.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</row>
    <row r="163" spans="1:17" ht="15" x14ac:dyDescent="0.2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</row>
    <row r="164" spans="1:17" ht="15" x14ac:dyDescent="0.2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</row>
    <row r="165" spans="1:17" ht="15" x14ac:dyDescent="0.2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</row>
    <row r="166" spans="1:17" ht="15" x14ac:dyDescent="0.2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1:17" ht="15" x14ac:dyDescent="0.2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</row>
    <row r="168" spans="1:17" ht="15" x14ac:dyDescent="0.2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</row>
    <row r="169" spans="1:17" ht="15" x14ac:dyDescent="0.2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</row>
    <row r="170" spans="1:17" ht="15" x14ac:dyDescent="0.2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</row>
    <row r="171" spans="1:17" ht="15" x14ac:dyDescent="0.2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</row>
    <row r="172" spans="1:17" ht="15" x14ac:dyDescent="0.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</row>
    <row r="173" spans="1:17" ht="15" x14ac:dyDescent="0.2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</row>
    <row r="174" spans="1:17" ht="15" x14ac:dyDescent="0.2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</row>
    <row r="175" spans="1:17" ht="15" x14ac:dyDescent="0.2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</row>
    <row r="176" spans="1:17" ht="15" x14ac:dyDescent="0.2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</row>
    <row r="177" spans="1:17" ht="15" x14ac:dyDescent="0.2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</row>
    <row r="178" spans="1:17" ht="15" x14ac:dyDescent="0.2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</row>
    <row r="179" spans="1:17" ht="15" x14ac:dyDescent="0.2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</row>
    <row r="181" spans="1:17" ht="15" x14ac:dyDescent="0.2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</row>
    <row r="182" spans="1:17" ht="15" x14ac:dyDescent="0.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</row>
    <row r="183" spans="1:17" ht="15" x14ac:dyDescent="0.2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</row>
    <row r="184" spans="1:17" ht="15" x14ac:dyDescent="0.2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</row>
    <row r="185" spans="1:17" ht="15" x14ac:dyDescent="0.2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</row>
  </sheetData>
  <sheetProtection selectLockedCells="1" selectUnlockedCells="1"/>
  <mergeCells count="62">
    <mergeCell ref="D67:G67"/>
    <mergeCell ref="I67:K67"/>
    <mergeCell ref="N2:Q3"/>
    <mergeCell ref="P56:Q56"/>
    <mergeCell ref="A54:M54"/>
    <mergeCell ref="A55:M55"/>
    <mergeCell ref="N55:O55"/>
    <mergeCell ref="P55:Q55"/>
    <mergeCell ref="N56:O56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A41:A42"/>
    <mergeCell ref="A35:F35"/>
    <mergeCell ref="A36:Q36"/>
    <mergeCell ref="A37:A38"/>
    <mergeCell ref="A39:A40"/>
    <mergeCell ref="I3:L3"/>
    <mergeCell ref="H2:M2"/>
    <mergeCell ref="A26:Q26"/>
    <mergeCell ref="L4:L7"/>
    <mergeCell ref="N4:O4"/>
    <mergeCell ref="P4:Q4"/>
    <mergeCell ref="N6:Q6"/>
    <mergeCell ref="A9:Q9"/>
    <mergeCell ref="A10:Q10"/>
    <mergeCell ref="A14:B14"/>
    <mergeCell ref="A15:Q15"/>
    <mergeCell ref="A22:F22"/>
    <mergeCell ref="A23:Q23"/>
    <mergeCell ref="A25:F25"/>
    <mergeCell ref="A28:F28"/>
    <mergeCell ref="A29:F29"/>
    <mergeCell ref="A30:Q30"/>
    <mergeCell ref="A31:Q31"/>
    <mergeCell ref="A32:A34"/>
    <mergeCell ref="A43:A44"/>
    <mergeCell ref="D61:G61"/>
    <mergeCell ref="I61:K61"/>
    <mergeCell ref="I63:K63"/>
    <mergeCell ref="D65:G65"/>
    <mergeCell ref="I65:K65"/>
    <mergeCell ref="A45:A46"/>
    <mergeCell ref="A47:F47"/>
    <mergeCell ref="A50:M50"/>
    <mergeCell ref="A48:F48"/>
    <mergeCell ref="A49:F49"/>
    <mergeCell ref="A51:M51"/>
    <mergeCell ref="A52:M52"/>
    <mergeCell ref="A53:M5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7" firstPageNumber="0" fitToHeight="0" orientation="landscape" r:id="rId1"/>
  <headerFooter alignWithMargins="0"/>
  <rowBreaks count="1" manualBreakCount="1">
    <brk id="29" max="21" man="1"/>
  </rowBreaks>
  <colBreaks count="1" manualBreakCount="1">
    <brk id="17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80" t="s">
        <v>68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 t="s">
        <v>42</v>
      </c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29"/>
    </row>
    <row r="2" spans="1:53" ht="30" x14ac:dyDescent="0.4">
      <c r="A2" s="180" t="s">
        <v>69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180" t="s">
        <v>79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2" t="s">
        <v>0</v>
      </c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3" t="s">
        <v>98</v>
      </c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</row>
    <row r="4" spans="1:53" ht="30.75" x14ac:dyDescent="0.45">
      <c r="A4" s="184" t="s">
        <v>80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91" t="s">
        <v>1</v>
      </c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53" s="3" customFormat="1" ht="24.75" customHeight="1" x14ac:dyDescent="0.4">
      <c r="A6" s="180" t="s">
        <v>81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</row>
    <row r="7" spans="1:53" s="3" customFormat="1" ht="27" customHeight="1" x14ac:dyDescent="0.4">
      <c r="A7" s="180" t="s">
        <v>70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5" t="s">
        <v>82</v>
      </c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34"/>
      <c r="AN7" s="194" t="s">
        <v>83</v>
      </c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</row>
    <row r="8" spans="1:53" s="3" customFormat="1" ht="27.75" customHeight="1" x14ac:dyDescent="0.4">
      <c r="P8" s="185" t="s">
        <v>93</v>
      </c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34"/>
      <c r="AN8" s="186" t="s">
        <v>84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 s="3" customFormat="1" ht="27.75" customHeight="1" x14ac:dyDescent="0.4">
      <c r="P9" s="185" t="s">
        <v>96</v>
      </c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34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</row>
    <row r="10" spans="1:53" s="3" customFormat="1" ht="27.75" customHeight="1" x14ac:dyDescent="0.35">
      <c r="P10" s="187" t="s">
        <v>85</v>
      </c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9"/>
      <c r="AM10" s="189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</row>
    <row r="11" spans="1:53" s="3" customFormat="1" ht="27.75" customHeight="1" x14ac:dyDescent="0.4">
      <c r="P11" s="187" t="s">
        <v>99</v>
      </c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3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3" customFormat="1" ht="22.5" x14ac:dyDescent="0.3">
      <c r="A13" s="206" t="s">
        <v>35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</row>
    <row r="14" spans="1:53" s="3" customFormat="1" ht="19.5" thickBo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18" customHeight="1" x14ac:dyDescent="0.25">
      <c r="A15" s="207" t="s">
        <v>2</v>
      </c>
      <c r="B15" s="209" t="s">
        <v>3</v>
      </c>
      <c r="C15" s="210"/>
      <c r="D15" s="210"/>
      <c r="E15" s="211"/>
      <c r="F15" s="209" t="s">
        <v>4</v>
      </c>
      <c r="G15" s="210"/>
      <c r="H15" s="210"/>
      <c r="I15" s="211"/>
      <c r="J15" s="196" t="s">
        <v>5</v>
      </c>
      <c r="K15" s="199"/>
      <c r="L15" s="199"/>
      <c r="M15" s="199"/>
      <c r="N15" s="196" t="s">
        <v>6</v>
      </c>
      <c r="O15" s="199"/>
      <c r="P15" s="199"/>
      <c r="Q15" s="199"/>
      <c r="R15" s="198"/>
      <c r="S15" s="196" t="s">
        <v>7</v>
      </c>
      <c r="T15" s="197"/>
      <c r="U15" s="197"/>
      <c r="V15" s="197"/>
      <c r="W15" s="198"/>
      <c r="X15" s="196" t="s">
        <v>8</v>
      </c>
      <c r="Y15" s="199"/>
      <c r="Z15" s="199"/>
      <c r="AA15" s="198"/>
      <c r="AB15" s="209" t="s">
        <v>9</v>
      </c>
      <c r="AC15" s="210"/>
      <c r="AD15" s="210"/>
      <c r="AE15" s="211"/>
      <c r="AF15" s="209" t="s">
        <v>10</v>
      </c>
      <c r="AG15" s="210"/>
      <c r="AH15" s="210"/>
      <c r="AI15" s="211"/>
      <c r="AJ15" s="196" t="s">
        <v>11</v>
      </c>
      <c r="AK15" s="197"/>
      <c r="AL15" s="197"/>
      <c r="AM15" s="197"/>
      <c r="AN15" s="198"/>
      <c r="AO15" s="196" t="s">
        <v>12</v>
      </c>
      <c r="AP15" s="199"/>
      <c r="AQ15" s="199"/>
      <c r="AR15" s="199"/>
      <c r="AS15" s="200" t="s">
        <v>13</v>
      </c>
      <c r="AT15" s="201"/>
      <c r="AU15" s="201"/>
      <c r="AV15" s="201"/>
      <c r="AW15" s="202"/>
      <c r="AX15" s="196" t="s">
        <v>14</v>
      </c>
      <c r="AY15" s="199"/>
      <c r="AZ15" s="199"/>
      <c r="BA15" s="198"/>
    </row>
    <row r="16" spans="1:53" s="5" customFormat="1" ht="20.25" customHeight="1" thickBot="1" x14ac:dyDescent="0.25">
      <c r="A16" s="208"/>
      <c r="B16" s="38">
        <v>1</v>
      </c>
      <c r="C16" s="39">
        <v>2</v>
      </c>
      <c r="D16" s="39">
        <v>3</v>
      </c>
      <c r="E16" s="40">
        <v>4</v>
      </c>
      <c r="F16" s="38">
        <v>5</v>
      </c>
      <c r="G16" s="39">
        <v>6</v>
      </c>
      <c r="H16" s="39">
        <v>7</v>
      </c>
      <c r="I16" s="40">
        <v>8</v>
      </c>
      <c r="J16" s="38">
        <v>9</v>
      </c>
      <c r="K16" s="39">
        <v>10</v>
      </c>
      <c r="L16" s="39">
        <v>11</v>
      </c>
      <c r="M16" s="41">
        <v>12</v>
      </c>
      <c r="N16" s="38">
        <v>13</v>
      </c>
      <c r="O16" s="39">
        <v>14</v>
      </c>
      <c r="P16" s="39">
        <v>15</v>
      </c>
      <c r="Q16" s="39">
        <v>16</v>
      </c>
      <c r="R16" s="40">
        <v>17</v>
      </c>
      <c r="S16" s="38">
        <v>18</v>
      </c>
      <c r="T16" s="39">
        <v>19</v>
      </c>
      <c r="U16" s="39">
        <v>20</v>
      </c>
      <c r="V16" s="39">
        <v>21</v>
      </c>
      <c r="W16" s="40">
        <v>22</v>
      </c>
      <c r="X16" s="38">
        <v>23</v>
      </c>
      <c r="Y16" s="39">
        <v>24</v>
      </c>
      <c r="Z16" s="39">
        <v>25</v>
      </c>
      <c r="AA16" s="40">
        <v>26</v>
      </c>
      <c r="AB16" s="38">
        <v>27</v>
      </c>
      <c r="AC16" s="39">
        <v>28</v>
      </c>
      <c r="AD16" s="39">
        <v>29</v>
      </c>
      <c r="AE16" s="40">
        <v>30</v>
      </c>
      <c r="AF16" s="38">
        <v>31</v>
      </c>
      <c r="AG16" s="39">
        <v>32</v>
      </c>
      <c r="AH16" s="39">
        <v>33</v>
      </c>
      <c r="AI16" s="40">
        <v>34</v>
      </c>
      <c r="AJ16" s="38">
        <v>35</v>
      </c>
      <c r="AK16" s="39">
        <v>36</v>
      </c>
      <c r="AL16" s="39">
        <v>37</v>
      </c>
      <c r="AM16" s="39">
        <v>38</v>
      </c>
      <c r="AN16" s="40">
        <v>39</v>
      </c>
      <c r="AO16" s="38">
        <v>40</v>
      </c>
      <c r="AP16" s="39">
        <v>41</v>
      </c>
      <c r="AQ16" s="39">
        <v>42</v>
      </c>
      <c r="AR16" s="41">
        <v>43</v>
      </c>
      <c r="AS16" s="38">
        <v>44</v>
      </c>
      <c r="AT16" s="39">
        <v>45</v>
      </c>
      <c r="AU16" s="39">
        <v>46</v>
      </c>
      <c r="AV16" s="39">
        <v>47</v>
      </c>
      <c r="AW16" s="40">
        <v>48</v>
      </c>
      <c r="AX16" s="38">
        <v>49</v>
      </c>
      <c r="AY16" s="39">
        <v>50</v>
      </c>
      <c r="AZ16" s="39">
        <v>51</v>
      </c>
      <c r="BA16" s="40">
        <v>52</v>
      </c>
    </row>
    <row r="17" spans="1:53" ht="20.100000000000001" customHeight="1" x14ac:dyDescent="0.3">
      <c r="A17" s="42">
        <v>1</v>
      </c>
      <c r="B17" s="43" t="s">
        <v>67</v>
      </c>
      <c r="C17" s="44" t="s">
        <v>67</v>
      </c>
      <c r="D17" s="44" t="s">
        <v>67</v>
      </c>
      <c r="E17" s="45" t="s">
        <v>67</v>
      </c>
      <c r="F17" s="43" t="s">
        <v>67</v>
      </c>
      <c r="G17" s="44" t="s">
        <v>67</v>
      </c>
      <c r="H17" s="44" t="s">
        <v>67</v>
      </c>
      <c r="I17" s="45" t="s">
        <v>67</v>
      </c>
      <c r="J17" s="43" t="s">
        <v>67</v>
      </c>
      <c r="K17" s="44" t="s">
        <v>67</v>
      </c>
      <c r="L17" s="44" t="s">
        <v>67</v>
      </c>
      <c r="M17" s="45" t="s">
        <v>67</v>
      </c>
      <c r="N17" s="43" t="s">
        <v>67</v>
      </c>
      <c r="O17" s="44" t="s">
        <v>67</v>
      </c>
      <c r="P17" s="44" t="s">
        <v>67</v>
      </c>
      <c r="Q17" s="44" t="s">
        <v>86</v>
      </c>
      <c r="R17" s="45" t="s">
        <v>86</v>
      </c>
      <c r="S17" s="43" t="s">
        <v>16</v>
      </c>
      <c r="T17" s="44" t="s">
        <v>16</v>
      </c>
      <c r="U17" s="44" t="s">
        <v>67</v>
      </c>
      <c r="V17" s="44" t="s">
        <v>67</v>
      </c>
      <c r="W17" s="45" t="s">
        <v>67</v>
      </c>
      <c r="X17" s="43" t="s">
        <v>67</v>
      </c>
      <c r="Y17" s="44" t="s">
        <v>67</v>
      </c>
      <c r="Z17" s="44" t="s">
        <v>67</v>
      </c>
      <c r="AA17" s="46" t="s">
        <v>67</v>
      </c>
      <c r="AB17" s="43" t="s">
        <v>67</v>
      </c>
      <c r="AC17" s="44" t="s">
        <v>67</v>
      </c>
      <c r="AD17" s="44" t="s">
        <v>17</v>
      </c>
      <c r="AE17" s="46" t="s">
        <v>17</v>
      </c>
      <c r="AF17" s="43" t="s">
        <v>17</v>
      </c>
      <c r="AG17" s="44" t="s">
        <v>67</v>
      </c>
      <c r="AH17" s="44" t="s">
        <v>67</v>
      </c>
      <c r="AI17" s="46" t="s">
        <v>67</v>
      </c>
      <c r="AJ17" s="43" t="s">
        <v>67</v>
      </c>
      <c r="AK17" s="44" t="s">
        <v>67</v>
      </c>
      <c r="AL17" s="44" t="s">
        <v>67</v>
      </c>
      <c r="AM17" s="44" t="s">
        <v>67</v>
      </c>
      <c r="AN17" s="45" t="s">
        <v>67</v>
      </c>
      <c r="AO17" s="47" t="s">
        <v>67</v>
      </c>
      <c r="AP17" s="44" t="s">
        <v>15</v>
      </c>
      <c r="AQ17" s="44" t="s">
        <v>15</v>
      </c>
      <c r="AR17" s="46" t="s">
        <v>16</v>
      </c>
      <c r="AS17" s="43" t="s">
        <v>16</v>
      </c>
      <c r="AT17" s="44" t="s">
        <v>16</v>
      </c>
      <c r="AU17" s="44" t="s">
        <v>16</v>
      </c>
      <c r="AV17" s="44" t="s">
        <v>16</v>
      </c>
      <c r="AW17" s="45" t="s">
        <v>16</v>
      </c>
      <c r="AX17" s="47" t="s">
        <v>16</v>
      </c>
      <c r="AY17" s="44" t="s">
        <v>16</v>
      </c>
      <c r="AZ17" s="44" t="s">
        <v>16</v>
      </c>
      <c r="BA17" s="45" t="s">
        <v>16</v>
      </c>
    </row>
    <row r="18" spans="1:53" ht="20.100000000000001" customHeight="1" x14ac:dyDescent="0.3">
      <c r="A18" s="48">
        <v>2</v>
      </c>
      <c r="B18" s="49" t="s">
        <v>17</v>
      </c>
      <c r="C18" s="25" t="s">
        <v>17</v>
      </c>
      <c r="D18" s="25" t="s">
        <v>17</v>
      </c>
      <c r="E18" s="50" t="s">
        <v>17</v>
      </c>
      <c r="F18" s="49" t="s">
        <v>18</v>
      </c>
      <c r="G18" s="25" t="s">
        <v>18</v>
      </c>
      <c r="H18" s="25" t="s">
        <v>18</v>
      </c>
      <c r="I18" s="50" t="s">
        <v>18</v>
      </c>
      <c r="J18" s="49" t="s">
        <v>18</v>
      </c>
      <c r="K18" s="25" t="s">
        <v>18</v>
      </c>
      <c r="L18" s="25" t="s">
        <v>18</v>
      </c>
      <c r="M18" s="50" t="s">
        <v>18</v>
      </c>
      <c r="N18" s="49" t="s">
        <v>18</v>
      </c>
      <c r="O18" s="25" t="s">
        <v>18</v>
      </c>
      <c r="P18" s="25" t="s">
        <v>18</v>
      </c>
      <c r="Q18" s="25" t="s">
        <v>73</v>
      </c>
      <c r="R18" s="50" t="s">
        <v>73</v>
      </c>
      <c r="S18" s="49"/>
      <c r="T18" s="25"/>
      <c r="U18" s="25"/>
      <c r="V18" s="25"/>
      <c r="W18" s="51"/>
      <c r="X18" s="49"/>
      <c r="Y18" s="25"/>
      <c r="Z18" s="25"/>
      <c r="AA18" s="51"/>
      <c r="AB18" s="49"/>
      <c r="AC18" s="25"/>
      <c r="AD18" s="25"/>
      <c r="AE18" s="51"/>
      <c r="AF18" s="49"/>
      <c r="AG18" s="25"/>
      <c r="AH18" s="25"/>
      <c r="AI18" s="51"/>
      <c r="AJ18" s="49"/>
      <c r="AK18" s="25"/>
      <c r="AL18" s="25"/>
      <c r="AM18" s="25"/>
      <c r="AN18" s="50"/>
      <c r="AO18" s="52"/>
      <c r="AP18" s="25"/>
      <c r="AQ18" s="25"/>
      <c r="AR18" s="51"/>
      <c r="AS18" s="53"/>
      <c r="AT18" s="54"/>
      <c r="AU18" s="25"/>
      <c r="AV18" s="25"/>
      <c r="AW18" s="50"/>
      <c r="AX18" s="55"/>
      <c r="AY18" s="25"/>
      <c r="AZ18" s="25"/>
      <c r="BA18" s="50"/>
    </row>
    <row r="19" spans="1:53" ht="20.100000000000001" customHeight="1" x14ac:dyDescent="0.3">
      <c r="A19" s="48"/>
      <c r="B19" s="49"/>
      <c r="C19" s="25"/>
      <c r="D19" s="25"/>
      <c r="E19" s="50"/>
      <c r="F19" s="49"/>
      <c r="G19" s="25"/>
      <c r="H19" s="25"/>
      <c r="I19" s="50"/>
      <c r="J19" s="49"/>
      <c r="K19" s="25"/>
      <c r="L19" s="25"/>
      <c r="M19" s="50"/>
      <c r="N19" s="49"/>
      <c r="O19" s="25"/>
      <c r="P19" s="25"/>
      <c r="Q19" s="25"/>
      <c r="R19" s="50"/>
      <c r="S19" s="49"/>
      <c r="T19" s="25"/>
      <c r="U19" s="25"/>
      <c r="V19" s="25"/>
      <c r="W19" s="56"/>
      <c r="X19" s="49"/>
      <c r="Y19" s="25"/>
      <c r="Z19" s="25"/>
      <c r="AA19" s="51"/>
      <c r="AB19" s="49"/>
      <c r="AC19" s="25"/>
      <c r="AD19" s="25"/>
      <c r="AE19" s="51"/>
      <c r="AF19" s="49"/>
      <c r="AG19" s="25"/>
      <c r="AH19" s="25"/>
      <c r="AI19" s="51"/>
      <c r="AJ19" s="49"/>
      <c r="AK19" s="25"/>
      <c r="AL19" s="25"/>
      <c r="AM19" s="25"/>
      <c r="AN19" s="50"/>
      <c r="AO19" s="52"/>
      <c r="AP19" s="25"/>
      <c r="AQ19" s="25"/>
      <c r="AR19" s="51"/>
      <c r="AS19" s="49"/>
      <c r="AT19" s="25"/>
      <c r="AU19" s="25"/>
      <c r="AV19" s="25"/>
      <c r="AW19" s="50"/>
      <c r="AX19" s="52"/>
      <c r="AY19" s="25"/>
      <c r="AZ19" s="25"/>
      <c r="BA19" s="50"/>
    </row>
    <row r="20" spans="1:53" ht="19.5" customHeight="1" thickBot="1" x14ac:dyDescent="0.35">
      <c r="A20" s="57"/>
      <c r="B20" s="58"/>
      <c r="C20" s="59"/>
      <c r="D20" s="59"/>
      <c r="E20" s="60"/>
      <c r="F20" s="58"/>
      <c r="G20" s="59"/>
      <c r="H20" s="59"/>
      <c r="I20" s="60"/>
      <c r="J20" s="58"/>
      <c r="K20" s="59"/>
      <c r="L20" s="59"/>
      <c r="M20" s="60"/>
      <c r="N20" s="58"/>
      <c r="O20" s="59"/>
      <c r="P20" s="59"/>
      <c r="Q20" s="59"/>
      <c r="R20" s="60"/>
      <c r="S20" s="58"/>
      <c r="T20" s="59"/>
      <c r="U20" s="59"/>
      <c r="V20" s="59"/>
      <c r="W20" s="61"/>
      <c r="X20" s="58"/>
      <c r="Y20" s="59"/>
      <c r="Z20" s="59"/>
      <c r="AA20" s="61"/>
      <c r="AB20" s="58"/>
      <c r="AC20" s="59"/>
      <c r="AD20" s="59"/>
      <c r="AE20" s="61"/>
      <c r="AF20" s="58"/>
      <c r="AG20" s="59"/>
      <c r="AH20" s="59"/>
      <c r="AI20" s="61"/>
      <c r="AJ20" s="58"/>
      <c r="AK20" s="59"/>
      <c r="AL20" s="59"/>
      <c r="AM20" s="59"/>
      <c r="AN20" s="60"/>
      <c r="AO20" s="62"/>
      <c r="AP20" s="59"/>
      <c r="AQ20" s="59"/>
      <c r="AR20" s="61"/>
      <c r="AS20" s="63"/>
      <c r="AT20" s="64"/>
      <c r="AU20" s="64"/>
      <c r="AV20" s="64"/>
      <c r="AW20" s="65"/>
      <c r="AX20" s="66"/>
      <c r="AY20" s="67"/>
      <c r="AZ20" s="67"/>
      <c r="BA20" s="68"/>
    </row>
    <row r="21" spans="1:53" ht="19.5" customHeight="1" x14ac:dyDescent="0.3">
      <c r="A21" s="26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70"/>
      <c r="AH21" s="70"/>
      <c r="AI21" s="70"/>
      <c r="AJ21" s="69"/>
      <c r="AK21" s="69"/>
      <c r="AL21" s="69"/>
      <c r="AM21" s="69"/>
      <c r="AN21" s="69"/>
      <c r="AO21" s="69"/>
      <c r="AP21" s="69"/>
      <c r="AQ21" s="69"/>
      <c r="AR21" s="69"/>
      <c r="AS21" s="71"/>
      <c r="AT21" s="20"/>
      <c r="AU21" s="20"/>
      <c r="AV21" s="20"/>
      <c r="AW21" s="20"/>
      <c r="AX21" s="20"/>
      <c r="AY21" s="20"/>
      <c r="AZ21" s="20"/>
      <c r="BA21" s="20"/>
    </row>
    <row r="22" spans="1:53" s="7" customFormat="1" ht="21" customHeight="1" x14ac:dyDescent="0.3">
      <c r="A22" s="203" t="s">
        <v>88</v>
      </c>
      <c r="B22" s="203"/>
      <c r="C22" s="203"/>
      <c r="D22" s="203"/>
      <c r="E22" s="203"/>
      <c r="F22" s="203"/>
      <c r="G22" s="203"/>
      <c r="H22" s="203"/>
      <c r="I22" s="203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72"/>
      <c r="AW22" s="72"/>
      <c r="AX22" s="72"/>
      <c r="AY22" s="72"/>
      <c r="AZ22" s="72"/>
      <c r="BA22" s="1"/>
    </row>
    <row r="23" spans="1:53" x14ac:dyDescent="0.25">
      <c r="AV23" s="72"/>
      <c r="AW23" s="72"/>
      <c r="AX23" s="72"/>
      <c r="AY23" s="72"/>
      <c r="AZ23" s="72"/>
    </row>
    <row r="24" spans="1:53" ht="21.75" customHeight="1" x14ac:dyDescent="0.3">
      <c r="A24" s="73" t="s">
        <v>89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205" t="s">
        <v>90</v>
      </c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73"/>
      <c r="AO24" s="205" t="s">
        <v>48</v>
      </c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</row>
    <row r="25" spans="1:53" ht="11.25" customHeight="1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3"/>
    </row>
    <row r="26" spans="1:53" ht="22.5" customHeight="1" x14ac:dyDescent="0.25">
      <c r="A26" s="350" t="s">
        <v>2</v>
      </c>
      <c r="B26" s="340"/>
      <c r="C26" s="264" t="s">
        <v>19</v>
      </c>
      <c r="D26" s="339"/>
      <c r="E26" s="339"/>
      <c r="F26" s="340"/>
      <c r="G26" s="351" t="s">
        <v>91</v>
      </c>
      <c r="H26" s="352"/>
      <c r="I26" s="353"/>
      <c r="J26" s="255" t="s">
        <v>21</v>
      </c>
      <c r="K26" s="339"/>
      <c r="L26" s="339"/>
      <c r="M26" s="340"/>
      <c r="N26" s="214" t="s">
        <v>60</v>
      </c>
      <c r="O26" s="215"/>
      <c r="P26" s="216"/>
      <c r="Q26" s="255" t="s">
        <v>61</v>
      </c>
      <c r="R26" s="332"/>
      <c r="S26" s="333"/>
      <c r="T26" s="255" t="s">
        <v>22</v>
      </c>
      <c r="U26" s="339"/>
      <c r="V26" s="340"/>
      <c r="W26" s="255" t="s">
        <v>59</v>
      </c>
      <c r="X26" s="339"/>
      <c r="Y26" s="340"/>
      <c r="Z26" s="20"/>
      <c r="AA26" s="246" t="s">
        <v>62</v>
      </c>
      <c r="AB26" s="444"/>
      <c r="AC26" s="444"/>
      <c r="AD26" s="444"/>
      <c r="AE26" s="444"/>
      <c r="AF26" s="288"/>
      <c r="AG26" s="289"/>
      <c r="AH26" s="223" t="s">
        <v>72</v>
      </c>
      <c r="AI26" s="349"/>
      <c r="AJ26" s="349"/>
      <c r="AK26" s="264" t="s">
        <v>47</v>
      </c>
      <c r="AL26" s="447"/>
      <c r="AM26" s="448"/>
      <c r="AN26" s="75"/>
      <c r="AO26" s="212" t="s">
        <v>49</v>
      </c>
      <c r="AP26" s="213"/>
      <c r="AQ26" s="213"/>
      <c r="AR26" s="213"/>
      <c r="AS26" s="214" t="s">
        <v>63</v>
      </c>
      <c r="AT26" s="215"/>
      <c r="AU26" s="215"/>
      <c r="AV26" s="215"/>
      <c r="AW26" s="216"/>
      <c r="AX26" s="223" t="s">
        <v>72</v>
      </c>
      <c r="AY26" s="223"/>
      <c r="AZ26" s="223"/>
      <c r="BA26" s="224"/>
    </row>
    <row r="27" spans="1:53" ht="15.75" customHeight="1" x14ac:dyDescent="0.25">
      <c r="A27" s="341"/>
      <c r="B27" s="343"/>
      <c r="C27" s="341"/>
      <c r="D27" s="342"/>
      <c r="E27" s="342"/>
      <c r="F27" s="343"/>
      <c r="G27" s="354"/>
      <c r="H27" s="355"/>
      <c r="I27" s="356"/>
      <c r="J27" s="341"/>
      <c r="K27" s="342"/>
      <c r="L27" s="342"/>
      <c r="M27" s="343"/>
      <c r="N27" s="217"/>
      <c r="O27" s="218"/>
      <c r="P27" s="219"/>
      <c r="Q27" s="334"/>
      <c r="R27" s="204"/>
      <c r="S27" s="335"/>
      <c r="T27" s="341"/>
      <c r="U27" s="342"/>
      <c r="V27" s="343"/>
      <c r="W27" s="341"/>
      <c r="X27" s="342"/>
      <c r="Y27" s="343"/>
      <c r="Z27" s="20"/>
      <c r="AA27" s="445"/>
      <c r="AB27" s="446"/>
      <c r="AC27" s="446"/>
      <c r="AD27" s="446"/>
      <c r="AE27" s="446"/>
      <c r="AF27" s="291"/>
      <c r="AG27" s="292"/>
      <c r="AH27" s="349"/>
      <c r="AI27" s="349"/>
      <c r="AJ27" s="349"/>
      <c r="AK27" s="449"/>
      <c r="AL27" s="450"/>
      <c r="AM27" s="451"/>
      <c r="AN27" s="75"/>
      <c r="AO27" s="213"/>
      <c r="AP27" s="213"/>
      <c r="AQ27" s="213"/>
      <c r="AR27" s="213"/>
      <c r="AS27" s="217"/>
      <c r="AT27" s="218"/>
      <c r="AU27" s="218"/>
      <c r="AV27" s="218"/>
      <c r="AW27" s="219"/>
      <c r="AX27" s="223"/>
      <c r="AY27" s="223"/>
      <c r="AZ27" s="223"/>
      <c r="BA27" s="224"/>
    </row>
    <row r="28" spans="1:53" ht="42" customHeight="1" x14ac:dyDescent="0.25">
      <c r="A28" s="344"/>
      <c r="B28" s="346"/>
      <c r="C28" s="344"/>
      <c r="D28" s="345"/>
      <c r="E28" s="345"/>
      <c r="F28" s="346"/>
      <c r="G28" s="357"/>
      <c r="H28" s="358"/>
      <c r="I28" s="359"/>
      <c r="J28" s="344"/>
      <c r="K28" s="345"/>
      <c r="L28" s="345"/>
      <c r="M28" s="346"/>
      <c r="N28" s="220"/>
      <c r="O28" s="221"/>
      <c r="P28" s="222"/>
      <c r="Q28" s="336"/>
      <c r="R28" s="337"/>
      <c r="S28" s="338"/>
      <c r="T28" s="344"/>
      <c r="U28" s="345"/>
      <c r="V28" s="346"/>
      <c r="W28" s="344"/>
      <c r="X28" s="345"/>
      <c r="Y28" s="346"/>
      <c r="Z28" s="20"/>
      <c r="AA28" s="452" t="s">
        <v>78</v>
      </c>
      <c r="AB28" s="453"/>
      <c r="AC28" s="453"/>
      <c r="AD28" s="453"/>
      <c r="AE28" s="453"/>
      <c r="AF28" s="310"/>
      <c r="AG28" s="311"/>
      <c r="AH28" s="454">
        <v>2</v>
      </c>
      <c r="AI28" s="455"/>
      <c r="AJ28" s="456"/>
      <c r="AK28" s="293">
        <v>3</v>
      </c>
      <c r="AL28" s="293"/>
      <c r="AM28" s="293"/>
      <c r="AN28" s="75"/>
      <c r="AO28" s="213"/>
      <c r="AP28" s="213"/>
      <c r="AQ28" s="213"/>
      <c r="AR28" s="213"/>
      <c r="AS28" s="217"/>
      <c r="AT28" s="218"/>
      <c r="AU28" s="218"/>
      <c r="AV28" s="218"/>
      <c r="AW28" s="219"/>
      <c r="AX28" s="223"/>
      <c r="AY28" s="223"/>
      <c r="AZ28" s="223"/>
      <c r="BA28" s="224"/>
    </row>
    <row r="29" spans="1:53" ht="26.25" customHeight="1" x14ac:dyDescent="0.3">
      <c r="A29" s="225">
        <v>1</v>
      </c>
      <c r="B29" s="226"/>
      <c r="C29" s="227">
        <f>COUNTIF($B17:$AO17,$B$17)</f>
        <v>33</v>
      </c>
      <c r="D29" s="228"/>
      <c r="E29" s="228"/>
      <c r="F29" s="229"/>
      <c r="G29" s="227">
        <v>4</v>
      </c>
      <c r="H29" s="228"/>
      <c r="I29" s="229"/>
      <c r="J29" s="227">
        <v>3</v>
      </c>
      <c r="K29" s="228"/>
      <c r="L29" s="228"/>
      <c r="M29" s="229"/>
      <c r="N29" s="227"/>
      <c r="O29" s="228"/>
      <c r="P29" s="229"/>
      <c r="Q29" s="235"/>
      <c r="R29" s="236"/>
      <c r="S29" s="237"/>
      <c r="T29" s="227">
        <v>12</v>
      </c>
      <c r="U29" s="284"/>
      <c r="V29" s="285"/>
      <c r="W29" s="227">
        <f>C29+G29+J29+N29+Q29+T29</f>
        <v>52</v>
      </c>
      <c r="X29" s="284"/>
      <c r="Y29" s="286"/>
      <c r="Z29" s="20"/>
      <c r="AA29" s="287" t="s">
        <v>148</v>
      </c>
      <c r="AB29" s="288"/>
      <c r="AC29" s="288"/>
      <c r="AD29" s="288"/>
      <c r="AE29" s="288"/>
      <c r="AF29" s="288"/>
      <c r="AG29" s="289"/>
      <c r="AH29" s="293">
        <v>3</v>
      </c>
      <c r="AI29" s="294"/>
      <c r="AJ29" s="294"/>
      <c r="AK29" s="293">
        <v>1</v>
      </c>
      <c r="AL29" s="294"/>
      <c r="AM29" s="294"/>
      <c r="AN29" s="75"/>
      <c r="AO29" s="213"/>
      <c r="AP29" s="213"/>
      <c r="AQ29" s="213"/>
      <c r="AR29" s="213"/>
      <c r="AS29" s="220"/>
      <c r="AT29" s="221"/>
      <c r="AU29" s="221"/>
      <c r="AV29" s="221"/>
      <c r="AW29" s="222"/>
      <c r="AX29" s="223"/>
      <c r="AY29" s="223"/>
      <c r="AZ29" s="223"/>
      <c r="BA29" s="224"/>
    </row>
    <row r="30" spans="1:53" ht="27" customHeight="1" x14ac:dyDescent="0.3">
      <c r="A30" s="295">
        <v>2</v>
      </c>
      <c r="B30" s="296"/>
      <c r="C30" s="227"/>
      <c r="D30" s="228"/>
      <c r="E30" s="228"/>
      <c r="F30" s="229"/>
      <c r="G30" s="299"/>
      <c r="H30" s="300"/>
      <c r="I30" s="301"/>
      <c r="J30" s="299">
        <v>5</v>
      </c>
      <c r="K30" s="300"/>
      <c r="L30" s="300"/>
      <c r="M30" s="301"/>
      <c r="N30" s="299">
        <v>10</v>
      </c>
      <c r="O30" s="300"/>
      <c r="P30" s="301"/>
      <c r="Q30" s="304">
        <v>2</v>
      </c>
      <c r="R30" s="236"/>
      <c r="S30" s="237"/>
      <c r="T30" s="299"/>
      <c r="U30" s="302"/>
      <c r="V30" s="303"/>
      <c r="W30" s="227">
        <f t="shared" ref="W30" si="0">C30+G30+J30+N30+Q30+T30</f>
        <v>17</v>
      </c>
      <c r="X30" s="284"/>
      <c r="Y30" s="286"/>
      <c r="Z30" s="20"/>
      <c r="AA30" s="290"/>
      <c r="AB30" s="291"/>
      <c r="AC30" s="291"/>
      <c r="AD30" s="291"/>
      <c r="AE30" s="291"/>
      <c r="AF30" s="291"/>
      <c r="AG30" s="292"/>
      <c r="AH30" s="294"/>
      <c r="AI30" s="294"/>
      <c r="AJ30" s="294"/>
      <c r="AK30" s="294"/>
      <c r="AL30" s="294"/>
      <c r="AM30" s="294"/>
      <c r="AN30" s="75"/>
      <c r="AO30" s="293" t="s">
        <v>23</v>
      </c>
      <c r="AP30" s="293"/>
      <c r="AQ30" s="293"/>
      <c r="AR30" s="293"/>
      <c r="AS30" s="305" t="s">
        <v>92</v>
      </c>
      <c r="AT30" s="305"/>
      <c r="AU30" s="305"/>
      <c r="AV30" s="305"/>
      <c r="AW30" s="305"/>
      <c r="AX30" s="298">
        <v>3</v>
      </c>
      <c r="AY30" s="298"/>
      <c r="AZ30" s="298"/>
      <c r="BA30" s="298"/>
    </row>
    <row r="31" spans="1:53" ht="21.75" customHeight="1" x14ac:dyDescent="0.3">
      <c r="A31" s="295"/>
      <c r="B31" s="296"/>
      <c r="C31" s="227"/>
      <c r="D31" s="228"/>
      <c r="E31" s="228"/>
      <c r="F31" s="229"/>
      <c r="G31" s="299"/>
      <c r="H31" s="300"/>
      <c r="I31" s="301"/>
      <c r="J31" s="299"/>
      <c r="K31" s="300"/>
      <c r="L31" s="300"/>
      <c r="M31" s="301"/>
      <c r="N31" s="299"/>
      <c r="O31" s="300"/>
      <c r="P31" s="301"/>
      <c r="Q31" s="235"/>
      <c r="R31" s="236"/>
      <c r="S31" s="237"/>
      <c r="T31" s="299"/>
      <c r="U31" s="302"/>
      <c r="V31" s="303"/>
      <c r="W31" s="227"/>
      <c r="X31" s="284"/>
      <c r="Y31" s="286"/>
      <c r="Z31" s="20"/>
      <c r="AA31" s="287" t="s">
        <v>64</v>
      </c>
      <c r="AB31" s="288"/>
      <c r="AC31" s="288"/>
      <c r="AD31" s="288"/>
      <c r="AE31" s="288"/>
      <c r="AF31" s="288"/>
      <c r="AG31" s="289"/>
      <c r="AH31" s="293">
        <v>3</v>
      </c>
      <c r="AI31" s="294"/>
      <c r="AJ31" s="294"/>
      <c r="AK31" s="293">
        <v>4</v>
      </c>
      <c r="AL31" s="294"/>
      <c r="AM31" s="294"/>
      <c r="AN31" s="75"/>
      <c r="AO31" s="293"/>
      <c r="AP31" s="293"/>
      <c r="AQ31" s="293"/>
      <c r="AR31" s="293"/>
      <c r="AS31" s="305"/>
      <c r="AT31" s="305"/>
      <c r="AU31" s="305"/>
      <c r="AV31" s="305"/>
      <c r="AW31" s="305"/>
      <c r="AX31" s="298"/>
      <c r="AY31" s="298"/>
      <c r="AZ31" s="298"/>
      <c r="BA31" s="298"/>
    </row>
    <row r="32" spans="1:53" ht="25.5" customHeight="1" x14ac:dyDescent="0.3">
      <c r="A32" s="295"/>
      <c r="B32" s="296"/>
      <c r="C32" s="227"/>
      <c r="D32" s="228"/>
      <c r="E32" s="228"/>
      <c r="F32" s="229"/>
      <c r="G32" s="299"/>
      <c r="H32" s="300"/>
      <c r="I32" s="301"/>
      <c r="J32" s="299"/>
      <c r="K32" s="300"/>
      <c r="L32" s="300"/>
      <c r="M32" s="301"/>
      <c r="N32" s="299"/>
      <c r="O32" s="300"/>
      <c r="P32" s="301"/>
      <c r="Q32" s="304"/>
      <c r="R32" s="236"/>
      <c r="S32" s="237"/>
      <c r="T32" s="318"/>
      <c r="U32" s="302"/>
      <c r="V32" s="303"/>
      <c r="W32" s="227"/>
      <c r="X32" s="284"/>
      <c r="Y32" s="286"/>
      <c r="Z32" s="20"/>
      <c r="AA32" s="290"/>
      <c r="AB32" s="291"/>
      <c r="AC32" s="291"/>
      <c r="AD32" s="291"/>
      <c r="AE32" s="291"/>
      <c r="AF32" s="291"/>
      <c r="AG32" s="292"/>
      <c r="AH32" s="294"/>
      <c r="AI32" s="294"/>
      <c r="AJ32" s="294"/>
      <c r="AK32" s="294"/>
      <c r="AL32" s="294"/>
      <c r="AM32" s="294"/>
      <c r="AN32" s="76"/>
      <c r="AO32" s="293"/>
      <c r="AP32" s="293"/>
      <c r="AQ32" s="293"/>
      <c r="AR32" s="293"/>
      <c r="AS32" s="305"/>
      <c r="AT32" s="305"/>
      <c r="AU32" s="305"/>
      <c r="AV32" s="305"/>
      <c r="AW32" s="305"/>
      <c r="AX32" s="298"/>
      <c r="AY32" s="298"/>
      <c r="AZ32" s="298"/>
      <c r="BA32" s="298"/>
    </row>
    <row r="33" spans="1:53" ht="34.5" customHeight="1" x14ac:dyDescent="0.25">
      <c r="A33" s="319" t="s">
        <v>24</v>
      </c>
      <c r="B33" s="320"/>
      <c r="C33" s="321">
        <f>SUM(C29:F32)</f>
        <v>33</v>
      </c>
      <c r="D33" s="322"/>
      <c r="E33" s="322"/>
      <c r="F33" s="323"/>
      <c r="G33" s="306">
        <f>SUM(G29:I32)</f>
        <v>4</v>
      </c>
      <c r="H33" s="365"/>
      <c r="I33" s="320"/>
      <c r="J33" s="326">
        <f>SUM(J29:M32)</f>
        <v>8</v>
      </c>
      <c r="K33" s="327"/>
      <c r="L33" s="327"/>
      <c r="M33" s="328"/>
      <c r="N33" s="326">
        <f>SUM(N29:P32)</f>
        <v>10</v>
      </c>
      <c r="O33" s="327"/>
      <c r="P33" s="328"/>
      <c r="Q33" s="329">
        <f>SUM(Q29:S32)</f>
        <v>2</v>
      </c>
      <c r="R33" s="330"/>
      <c r="S33" s="331"/>
      <c r="T33" s="306">
        <f>SUM(T29:V32)</f>
        <v>12</v>
      </c>
      <c r="U33" s="307"/>
      <c r="V33" s="308"/>
      <c r="W33" s="306">
        <f>SUM(W29:Y32)</f>
        <v>69</v>
      </c>
      <c r="X33" s="307"/>
      <c r="Y33" s="308"/>
      <c r="Z33" s="20"/>
      <c r="AA33" s="309" t="s">
        <v>77</v>
      </c>
      <c r="AB33" s="310"/>
      <c r="AC33" s="310"/>
      <c r="AD33" s="310"/>
      <c r="AE33" s="310"/>
      <c r="AF33" s="310"/>
      <c r="AG33" s="311"/>
      <c r="AH33" s="312">
        <v>3</v>
      </c>
      <c r="AI33" s="313"/>
      <c r="AJ33" s="314"/>
      <c r="AK33" s="315">
        <v>10</v>
      </c>
      <c r="AL33" s="316"/>
      <c r="AM33" s="317"/>
      <c r="AN33" s="21"/>
      <c r="AO33" s="293"/>
      <c r="AP33" s="293"/>
      <c r="AQ33" s="293"/>
      <c r="AR33" s="293"/>
      <c r="AS33" s="305"/>
      <c r="AT33" s="305"/>
      <c r="AU33" s="305"/>
      <c r="AV33" s="305"/>
      <c r="AW33" s="305"/>
      <c r="AX33" s="298"/>
      <c r="AY33" s="298"/>
      <c r="AZ33" s="298"/>
      <c r="BA33" s="298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 ОіО ЗО </vt:lpstr>
      <vt:lpstr>титулка ОіА</vt:lpstr>
      <vt:lpstr>бюджет</vt:lpstr>
      <vt:lpstr>План ОіО</vt:lpstr>
      <vt:lpstr>Титулка ОМБ</vt:lpstr>
      <vt:lpstr>'План ОіО'!Заголовки_для_печати</vt:lpstr>
      <vt:lpstr>бюджет!Область_печати</vt:lpstr>
      <vt:lpstr>'План ОіО'!Область_печати</vt:lpstr>
      <vt:lpstr>'титул ОіО ЗО 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Администратор</cp:lastModifiedBy>
  <cp:lastPrinted>2020-05-11T15:51:02Z</cp:lastPrinted>
  <dcterms:created xsi:type="dcterms:W3CDTF">2011-02-06T10:49:14Z</dcterms:created>
  <dcterms:modified xsi:type="dcterms:W3CDTF">2020-05-11T16:03:16Z</dcterms:modified>
</cp:coreProperties>
</file>