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"/>
    </mc:Choice>
  </mc:AlternateContent>
  <bookViews>
    <workbookView xWindow="0" yWindow="0" windowWidth="20400" windowHeight="7755" tabRatio="592" firstSheet="1" activeTab="4"/>
  </bookViews>
  <sheets>
    <sheet name="Титул денна" sheetId="1" state="hidden" r:id="rId1"/>
    <sheet name="тит ЗО" sheetId="2" r:id="rId2"/>
    <sheet name="План денна" sheetId="3" state="hidden" r:id="rId3"/>
    <sheet name="Семестровка" sheetId="4" state="hidden" r:id="rId4"/>
    <sheet name="План ЗО" sheetId="5" r:id="rId5"/>
  </sheets>
  <calcPr calcId="152511" iterateDelta="1E-4"/>
</workbook>
</file>

<file path=xl/calcChain.xml><?xml version="1.0" encoding="utf-8"?>
<calcChain xmlns="http://schemas.openxmlformats.org/spreadsheetml/2006/main">
  <c r="M49" i="5" l="1"/>
  <c r="P48" i="5"/>
  <c r="P49" i="5" s="1"/>
  <c r="M48" i="5"/>
  <c r="G48" i="5"/>
  <c r="G49" i="5" s="1"/>
  <c r="G50" i="5" s="1"/>
  <c r="H47" i="5"/>
  <c r="H46" i="5"/>
  <c r="H45" i="5"/>
  <c r="H44" i="5"/>
  <c r="H43" i="5"/>
  <c r="H42" i="5"/>
  <c r="H41" i="5"/>
  <c r="H40" i="5"/>
  <c r="H39" i="5"/>
  <c r="H38" i="5"/>
  <c r="H48" i="5" s="1"/>
  <c r="M36" i="5"/>
  <c r="G36" i="5"/>
  <c r="H35" i="5"/>
  <c r="H34" i="5"/>
  <c r="H33" i="5"/>
  <c r="H36" i="5" s="1"/>
  <c r="G30" i="5"/>
  <c r="Q29" i="5"/>
  <c r="P29" i="5"/>
  <c r="O29" i="5"/>
  <c r="N29" i="5"/>
  <c r="L29" i="5"/>
  <c r="K29" i="5"/>
  <c r="J29" i="5"/>
  <c r="I29" i="5"/>
  <c r="H29" i="5"/>
  <c r="G29" i="5"/>
  <c r="M28" i="5"/>
  <c r="M29" i="5" s="1"/>
  <c r="M30" i="5" s="1"/>
  <c r="H28" i="5"/>
  <c r="P26" i="5"/>
  <c r="H26" i="5"/>
  <c r="G26" i="5"/>
  <c r="M25" i="5"/>
  <c r="H25" i="5"/>
  <c r="M24" i="5"/>
  <c r="M26" i="5" s="1"/>
  <c r="H24" i="5"/>
  <c r="P22" i="5"/>
  <c r="G22" i="5"/>
  <c r="H21" i="5"/>
  <c r="H20" i="5"/>
  <c r="M20" i="5" s="1"/>
  <c r="M22" i="5" s="1"/>
  <c r="H19" i="5"/>
  <c r="H18" i="5"/>
  <c r="H22" i="5" s="1"/>
  <c r="H17" i="5"/>
  <c r="P15" i="5"/>
  <c r="M15" i="5"/>
  <c r="G15" i="5"/>
  <c r="H14" i="5"/>
  <c r="H13" i="5"/>
  <c r="H12" i="5"/>
  <c r="H15" i="5" s="1"/>
  <c r="H11" i="5"/>
  <c r="L54" i="4"/>
  <c r="D52" i="4"/>
  <c r="I51" i="4"/>
  <c r="H51" i="4"/>
  <c r="G51" i="4"/>
  <c r="F51" i="4"/>
  <c r="F50" i="4"/>
  <c r="K50" i="4" s="1"/>
  <c r="K49" i="4"/>
  <c r="K51" i="4" s="1"/>
  <c r="F49" i="4"/>
  <c r="E49" i="4"/>
  <c r="D49" i="4" s="1"/>
  <c r="D38" i="4"/>
  <c r="E37" i="4"/>
  <c r="F36" i="4"/>
  <c r="K36" i="4" s="1"/>
  <c r="E36" i="4"/>
  <c r="M36" i="4" s="1"/>
  <c r="F35" i="4"/>
  <c r="M35" i="4" s="1"/>
  <c r="E35" i="4"/>
  <c r="M34" i="4"/>
  <c r="F34" i="4"/>
  <c r="K34" i="4" s="1"/>
  <c r="E34" i="4"/>
  <c r="J34" i="4" s="1"/>
  <c r="K33" i="4"/>
  <c r="F33" i="4"/>
  <c r="M33" i="4" s="1"/>
  <c r="E33" i="4"/>
  <c r="J33" i="4" s="1"/>
  <c r="F32" i="4"/>
  <c r="K32" i="4" s="1"/>
  <c r="E32" i="4"/>
  <c r="M32" i="4" s="1"/>
  <c r="F31" i="4"/>
  <c r="M31" i="4" s="1"/>
  <c r="E31" i="4"/>
  <c r="M30" i="4"/>
  <c r="F30" i="4"/>
  <c r="K30" i="4" s="1"/>
  <c r="E30" i="4"/>
  <c r="J30" i="4" s="1"/>
  <c r="K29" i="4"/>
  <c r="F29" i="4"/>
  <c r="M29" i="4" s="1"/>
  <c r="E29" i="4"/>
  <c r="J29" i="4" s="1"/>
  <c r="D19" i="4"/>
  <c r="H18" i="4"/>
  <c r="F18" i="4"/>
  <c r="K18" i="4" s="1"/>
  <c r="E18" i="4"/>
  <c r="M17" i="4"/>
  <c r="F17" i="4"/>
  <c r="K17" i="4" s="1"/>
  <c r="E17" i="4"/>
  <c r="J17" i="4" s="1"/>
  <c r="K16" i="4"/>
  <c r="F16" i="4"/>
  <c r="M16" i="4" s="1"/>
  <c r="E16" i="4"/>
  <c r="J16" i="4" s="1"/>
  <c r="F15" i="4"/>
  <c r="K15" i="4" s="1"/>
  <c r="E15" i="4"/>
  <c r="M15" i="4" s="1"/>
  <c r="F14" i="4"/>
  <c r="M14" i="4" s="1"/>
  <c r="E14" i="4"/>
  <c r="M13" i="4"/>
  <c r="F13" i="4"/>
  <c r="K13" i="4" s="1"/>
  <c r="E13" i="4"/>
  <c r="J13" i="4" s="1"/>
  <c r="K12" i="4"/>
  <c r="F12" i="4"/>
  <c r="M12" i="4" s="1"/>
  <c r="E12" i="4"/>
  <c r="J12" i="4" s="1"/>
  <c r="F11" i="4"/>
  <c r="K11" i="4" s="1"/>
  <c r="E11" i="4"/>
  <c r="M11" i="4" s="1"/>
  <c r="F10" i="4"/>
  <c r="M10" i="4" s="1"/>
  <c r="E10" i="4"/>
  <c r="U53" i="3"/>
  <c r="T53" i="3"/>
  <c r="S53" i="3"/>
  <c r="R53" i="3"/>
  <c r="S51" i="3"/>
  <c r="O51" i="3"/>
  <c r="K51" i="3"/>
  <c r="U50" i="3"/>
  <c r="T50" i="3"/>
  <c r="T51" i="3" s="1"/>
  <c r="S50" i="3"/>
  <c r="R50" i="3"/>
  <c r="R51" i="3" s="1"/>
  <c r="Q50" i="3"/>
  <c r="P50" i="3"/>
  <c r="P51" i="3" s="1"/>
  <c r="O50" i="3"/>
  <c r="N50" i="3"/>
  <c r="N51" i="3" s="1"/>
  <c r="L50" i="3"/>
  <c r="L51" i="3" s="1"/>
  <c r="K50" i="3"/>
  <c r="J50" i="3"/>
  <c r="J51" i="3" s="1"/>
  <c r="J52" i="3" s="1"/>
  <c r="H50" i="3"/>
  <c r="H51" i="3" s="1"/>
  <c r="G50" i="3"/>
  <c r="I49" i="3"/>
  <c r="H49" i="3"/>
  <c r="M49" i="3" s="1"/>
  <c r="I48" i="3"/>
  <c r="H48" i="3"/>
  <c r="M48" i="3" s="1"/>
  <c r="I47" i="3"/>
  <c r="H47" i="3"/>
  <c r="M47" i="3" s="1"/>
  <c r="I46" i="3"/>
  <c r="H46" i="3"/>
  <c r="I45" i="3"/>
  <c r="H45" i="3"/>
  <c r="M45" i="3" s="1"/>
  <c r="I44" i="3"/>
  <c r="H44" i="3"/>
  <c r="M44" i="3" s="1"/>
  <c r="I43" i="3"/>
  <c r="H43" i="3"/>
  <c r="M43" i="3" s="1"/>
  <c r="I42" i="3"/>
  <c r="H42" i="3"/>
  <c r="I41" i="3"/>
  <c r="H41" i="3"/>
  <c r="M41" i="3" s="1"/>
  <c r="I40" i="3"/>
  <c r="H40" i="3"/>
  <c r="M40" i="3" s="1"/>
  <c r="U36" i="3"/>
  <c r="U51" i="3" s="1"/>
  <c r="T36" i="3"/>
  <c r="S36" i="3"/>
  <c r="R36" i="3"/>
  <c r="Q36" i="3"/>
  <c r="Q51" i="3" s="1"/>
  <c r="P36" i="3"/>
  <c r="O36" i="3"/>
  <c r="N36" i="3"/>
  <c r="L36" i="3"/>
  <c r="K36" i="3"/>
  <c r="J36" i="3"/>
  <c r="I36" i="3"/>
  <c r="G36" i="3"/>
  <c r="G51" i="3" s="1"/>
  <c r="H35" i="3"/>
  <c r="M34" i="3"/>
  <c r="H34" i="3"/>
  <c r="M33" i="3"/>
  <c r="M36" i="3" s="1"/>
  <c r="H33" i="3"/>
  <c r="H36" i="3" s="1"/>
  <c r="J30" i="3"/>
  <c r="Q29" i="3"/>
  <c r="P29" i="3"/>
  <c r="O29" i="3"/>
  <c r="N29" i="3"/>
  <c r="L29" i="3"/>
  <c r="K29" i="3"/>
  <c r="J29" i="3"/>
  <c r="G29" i="3"/>
  <c r="I28" i="3"/>
  <c r="I29" i="3" s="1"/>
  <c r="H28" i="3"/>
  <c r="H29" i="3" s="1"/>
  <c r="Q26" i="3"/>
  <c r="P26" i="3"/>
  <c r="O26" i="3"/>
  <c r="N26" i="3"/>
  <c r="L26" i="3"/>
  <c r="K26" i="3"/>
  <c r="J26" i="3"/>
  <c r="G26" i="3"/>
  <c r="I25" i="3"/>
  <c r="I26" i="3" s="1"/>
  <c r="H25" i="3"/>
  <c r="I24" i="3"/>
  <c r="H24" i="3"/>
  <c r="H26" i="3" s="1"/>
  <c r="U22" i="3"/>
  <c r="T22" i="3"/>
  <c r="S22" i="3"/>
  <c r="R22" i="3"/>
  <c r="Q22" i="3"/>
  <c r="P22" i="3"/>
  <c r="P30" i="3" s="1"/>
  <c r="P52" i="3" s="1"/>
  <c r="P53" i="3" s="1"/>
  <c r="O22" i="3"/>
  <c r="N22" i="3"/>
  <c r="L22" i="3"/>
  <c r="L30" i="3" s="1"/>
  <c r="L52" i="3" s="1"/>
  <c r="K22" i="3"/>
  <c r="J22" i="3"/>
  <c r="G22" i="3"/>
  <c r="I21" i="3"/>
  <c r="H21" i="3"/>
  <c r="M21" i="3" s="1"/>
  <c r="I20" i="3"/>
  <c r="H20" i="3"/>
  <c r="M20" i="3" s="1"/>
  <c r="I19" i="3"/>
  <c r="H19" i="3"/>
  <c r="M19" i="3" s="1"/>
  <c r="I18" i="3"/>
  <c r="H18" i="3"/>
  <c r="I17" i="3"/>
  <c r="H17" i="3"/>
  <c r="H22" i="3" s="1"/>
  <c r="U15" i="3"/>
  <c r="T15" i="3"/>
  <c r="S15" i="3"/>
  <c r="R15" i="3"/>
  <c r="Q15" i="3"/>
  <c r="P15" i="3"/>
  <c r="O15" i="3"/>
  <c r="L15" i="3"/>
  <c r="K15" i="3"/>
  <c r="J15" i="3"/>
  <c r="G15" i="3"/>
  <c r="I14" i="3"/>
  <c r="H14" i="3"/>
  <c r="M14" i="3" s="1"/>
  <c r="I13" i="3"/>
  <c r="N13" i="3" s="1"/>
  <c r="N15" i="3" s="1"/>
  <c r="H13" i="3"/>
  <c r="M13" i="3" s="1"/>
  <c r="I12" i="3"/>
  <c r="N12" i="3" s="1"/>
  <c r="H12" i="3"/>
  <c r="H15" i="3" s="1"/>
  <c r="I11" i="3"/>
  <c r="I15" i="3" s="1"/>
  <c r="H11" i="3"/>
  <c r="M11" i="3" s="1"/>
  <c r="W31" i="2"/>
  <c r="T31" i="2"/>
  <c r="N31" i="2"/>
  <c r="C34" i="1"/>
  <c r="J33" i="1"/>
  <c r="W33" i="1" s="1"/>
  <c r="J32" i="1"/>
  <c r="C32" i="1"/>
  <c r="W32" i="1" s="1"/>
  <c r="W34" i="1" s="1"/>
  <c r="M50" i="5" l="1"/>
  <c r="N30" i="3"/>
  <c r="N52" i="3" s="1"/>
  <c r="N53" i="3" s="1"/>
  <c r="H30" i="3"/>
  <c r="H52" i="3"/>
  <c r="M12" i="3"/>
  <c r="M15" i="3" s="1"/>
  <c r="M17" i="3"/>
  <c r="M24" i="3"/>
  <c r="K30" i="3"/>
  <c r="O30" i="3"/>
  <c r="O52" i="3" s="1"/>
  <c r="O53" i="3" s="1"/>
  <c r="Q30" i="3"/>
  <c r="Q52" i="3" s="1"/>
  <c r="Q53" i="3" s="1"/>
  <c r="K52" i="3"/>
  <c r="J11" i="4"/>
  <c r="J15" i="4"/>
  <c r="J18" i="4"/>
  <c r="J32" i="4"/>
  <c r="J36" i="4"/>
  <c r="P30" i="5"/>
  <c r="P50" i="5" s="1"/>
  <c r="P51" i="5" s="1"/>
  <c r="Q56" i="5"/>
  <c r="Q57" i="5" s="1"/>
  <c r="H49" i="5"/>
  <c r="I22" i="3"/>
  <c r="I30" i="3" s="1"/>
  <c r="M18" i="3"/>
  <c r="M25" i="3"/>
  <c r="G30" i="3"/>
  <c r="I50" i="3"/>
  <c r="I51" i="3" s="1"/>
  <c r="M42" i="3"/>
  <c r="M46" i="3"/>
  <c r="M50" i="3" s="1"/>
  <c r="M51" i="3" s="1"/>
  <c r="J10" i="4"/>
  <c r="K10" i="4"/>
  <c r="J14" i="4"/>
  <c r="K14" i="4"/>
  <c r="J31" i="4"/>
  <c r="K31" i="4"/>
  <c r="J35" i="4"/>
  <c r="K35" i="4"/>
  <c r="M49" i="4"/>
  <c r="H30" i="5"/>
  <c r="M28" i="3"/>
  <c r="M29" i="3" s="1"/>
  <c r="I52" i="3" l="1"/>
  <c r="M26" i="3"/>
  <c r="M30" i="3" s="1"/>
  <c r="M52" i="3" s="1"/>
  <c r="R30" i="3"/>
  <c r="H50" i="5"/>
  <c r="M22" i="3"/>
  <c r="G52" i="3"/>
  <c r="Q58" i="3" s="1"/>
  <c r="R58" i="3" l="1"/>
  <c r="Q59" i="3"/>
  <c r="Q34" i="1"/>
  <c r="G34" i="1"/>
  <c r="T34" i="1"/>
  <c r="J34" i="1"/>
  <c r="N34" i="1"/>
</calcChain>
</file>

<file path=xl/sharedStrings.xml><?xml version="1.0" encoding="utf-8"?>
<sst xmlns="http://schemas.openxmlformats.org/spreadsheetml/2006/main" count="708" uniqueCount="239">
  <si>
    <t>ЗАТВЕРДЖЕНО:</t>
  </si>
  <si>
    <t>Міністерство освіти і науки України</t>
  </si>
  <si>
    <t>на засіданні Вченої ради</t>
  </si>
  <si>
    <t>протокол №</t>
  </si>
  <si>
    <t>Донбаська державна машинобудівна академія</t>
  </si>
  <si>
    <r>
      <t xml:space="preserve">Кваліфікація: </t>
    </r>
    <r>
      <rPr>
        <sz val="14"/>
        <color rgb="FFFF0000"/>
        <rFont val="Times New Roman"/>
        <family val="1"/>
        <charset val="1"/>
      </rPr>
      <t xml:space="preserve"> </t>
    </r>
    <r>
      <rPr>
        <b/>
        <sz val="16"/>
        <color rgb="FFFF0000"/>
        <rFont val="Times New Roman"/>
        <family val="1"/>
        <charset val="1"/>
      </rPr>
      <t xml:space="preserve">Магістр середньої освіти (математика). 
</t>
    </r>
    <r>
      <rPr>
        <b/>
        <sz val="16"/>
        <color rgb="FF000000"/>
        <rFont val="Times New Roman"/>
        <family val="1"/>
        <charset val="1"/>
      </rPr>
      <t>Учитель математики та економіки.
Викладач математики.</t>
    </r>
  </si>
  <si>
    <t>"    "                  20    р.</t>
  </si>
  <si>
    <t>НАВЧАЛЬНИЙ ПЛАН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</si>
  <si>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</si>
  <si>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</si>
  <si>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1"/>
      </rPr>
      <t>магістра</t>
    </r>
  </si>
  <si>
    <t>Срок навчання - 1 рік 4 місяців</t>
  </si>
  <si>
    <r>
      <t xml:space="preserve">з галузі знань:  </t>
    </r>
    <r>
      <rPr>
        <b/>
        <sz val="20"/>
        <rFont val="Times New Roman"/>
        <family val="1"/>
        <charset val="1"/>
      </rPr>
      <t>01 Освіта</t>
    </r>
  </si>
  <si>
    <t>На основі ступенів бакалавра, магістра, освітньо-кваліфікаційного рівня спеціаліста</t>
  </si>
  <si>
    <r>
      <t xml:space="preserve">спеціальність: </t>
    </r>
    <r>
      <rPr>
        <b/>
        <sz val="20"/>
        <rFont val="Times New Roman"/>
        <family val="1"/>
        <charset val="1"/>
      </rPr>
      <t>014 Середня освіта(математика)</t>
    </r>
  </si>
  <si>
    <r>
      <t xml:space="preserve">форма навчання:     </t>
    </r>
    <r>
      <rPr>
        <b/>
        <sz val="20"/>
        <rFont val="Times New Roman"/>
        <family val="1"/>
        <charset val="1"/>
      </rPr>
      <t>денна</t>
    </r>
  </si>
  <si>
    <r>
      <t>освітня програма: Середня освіта (</t>
    </r>
    <r>
      <rPr>
        <b/>
        <sz val="20"/>
        <rFont val="Times New Roman"/>
        <family val="1"/>
        <charset val="1"/>
      </rPr>
      <t>Математика,економіка)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</si>
  <si>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</si>
  <si>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</si>
  <si>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</si>
  <si>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</si>
  <si>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</si>
  <si>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</si>
  <si>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</si>
  <si>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</si>
  <si>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</si>
  <si>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</si>
  <si>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</si>
  <si>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</si>
  <si>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</si>
  <si>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</si>
  <si>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</si>
  <si>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</si>
  <si>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</si>
  <si>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</si>
  <si>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</si>
  <si>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</si>
  <si>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</t>
  </si>
  <si>
    <t>II. ЗВЕДЕНІ ДАНІ ПРО БЮДЖЕТ ЧАСУ, тижні</t>
  </si>
  <si>
    <t>ІІІ. ПРАКТИКА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</si>
  <si>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</si>
  <si>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</si>
  <si>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</si>
  <si>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</si>
  <si>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</si>
  <si>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</si>
  <si>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</si>
  <si>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</si>
  <si>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</si>
  <si>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</si>
  <si>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</si>
  <si>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</si>
  <si>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дипломний проект (робота))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</si>
  <si>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</si>
  <si>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</si>
  <si>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</si>
  <si>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</si>
  <si>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t>протокол № 11</t>
  </si>
  <si>
    <r>
      <t xml:space="preserve">Кваліфікація: </t>
    </r>
    <r>
      <rPr>
        <b/>
        <sz val="16"/>
        <color rgb="FF000000"/>
        <rFont val="Times New Roman"/>
        <family val="1"/>
        <charset val="1"/>
      </rPr>
      <t>Магістр середньої освіти (математика). 
Учитель математики та економіки.
Викладач математики.</t>
    </r>
  </si>
  <si>
    <t>"24  "  квітня 2019 р.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</si>
  <si>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</si>
  <si>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</si>
  <si>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з галузі знань  01 Освіта</t>
  </si>
  <si>
    <r>
      <t xml:space="preserve">Спеціальність:  </t>
    </r>
    <r>
      <rPr>
        <b/>
        <sz val="20"/>
        <rFont val="Times New Roman"/>
        <family val="1"/>
        <charset val="204"/>
      </rPr>
      <t>014 Середня освіта (математика)</t>
    </r>
  </si>
  <si>
    <t>форма навчання:     заочна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</si>
  <si>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</t>
    </r>
    <r>
      <rPr>
        <b/>
        <sz val="14"/>
        <rFont val="Times New Roman"/>
        <family val="1"/>
        <charset val="204"/>
      </rPr>
      <t>Середня освіта (математика, економіка)</t>
    </r>
  </si>
  <si>
    <t>Н</t>
  </si>
  <si>
    <t>Позначення: Т – теоретичне навчання; Н-настановна сесія;С – екзаменаційна сесія; П – практика; К – канікули; Д– дипломне проектування;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</si>
  <si>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</si>
  <si>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</si>
  <si>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</si>
  <si>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Форма  атестації (екзамен, дипломний проект (робота))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</si>
  <si>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</si>
  <si>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</si>
  <si>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</si>
  <si>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</si>
  <si>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</si>
  <si>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</si>
  <si>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</si>
  <si>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</si>
  <si>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</si>
  <si>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</si>
  <si>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</si>
  <si>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</si>
  <si>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</si>
  <si>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</si>
  <si>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</si>
  <si>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</si>
  <si>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</si>
  <si>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</si>
  <si>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</si>
  <si>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</si>
  <si>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</si>
  <si>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</si>
  <si>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</si>
  <si>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</si>
  <si>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</si>
  <si>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</si>
  <si>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за професійним спрямуванням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</si>
  <si>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</si>
  <si>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</si>
  <si>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</si>
  <si>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</si>
  <si>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</si>
  <si>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</si>
  <si>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</si>
  <si>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Основи фундаментальних досліджень</t>
  </si>
  <si>
    <t>Разом:</t>
  </si>
  <si>
    <t>1.2 Цикл професійної підготовки</t>
  </si>
  <si>
    <t>1.2.1</t>
  </si>
  <si>
    <t>Хмарні технології та STEM-освіта</t>
  </si>
  <si>
    <t>1.2.2</t>
  </si>
  <si>
    <t>Методика навчання математики та основ економіки в профільних та спеціалізованих навчальних закладах</t>
  </si>
  <si>
    <t>1.2.3</t>
  </si>
  <si>
    <t>Теорія функцій комплексної змінної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</si>
  <si>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</si>
  <si>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</si>
  <si>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</si>
  <si>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</si>
  <si>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</si>
  <si>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</si>
  <si>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</si>
  <si>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</si>
  <si>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</si>
  <si>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</si>
  <si>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</si>
  <si>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</si>
  <si>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</si>
  <si>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</si>
  <si>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</si>
  <si>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</si>
  <si>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</si>
  <si>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</si>
  <si>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</si>
  <si>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</si>
  <si>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</si>
  <si>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</si>
  <si>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</si>
  <si>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</si>
  <si>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</si>
  <si>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</si>
  <si>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</si>
  <si>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Додаткові розділи елементарної математики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</si>
  <si>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</si>
  <si>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</si>
  <si>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</si>
  <si>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</si>
  <si>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</si>
  <si>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</si>
  <si>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</si>
  <si>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</si>
  <si>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</si>
  <si>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</si>
  <si>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</si>
  <si>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</si>
  <si>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</si>
  <si>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</si>
  <si>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</si>
  <si>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</si>
  <si>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</si>
  <si>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</si>
  <si>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</si>
  <si>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</si>
  <si>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</si>
  <si>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</si>
  <si>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</si>
  <si>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</si>
  <si>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</si>
  <si>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В.Д. Кассов</t>
  </si>
  <si>
    <t>Зав. кафедри</t>
  </si>
  <si>
    <t>К.В.Власенко</t>
  </si>
  <si>
    <t>Голова проектної групи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</si>
  <si>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</si>
  <si>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</si>
  <si>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</si>
  <si>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</si>
  <si>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</si>
  <si>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</si>
  <si>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</si>
  <si>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</si>
  <si>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</si>
  <si>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</si>
  <si>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</si>
  <si>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</si>
  <si>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</si>
  <si>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</si>
  <si>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</si>
  <si>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</si>
  <si>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ДЗ</t>
  </si>
  <si>
    <t>І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</si>
  <si>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</si>
  <si>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</si>
  <si>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</si>
  <si>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</si>
  <si>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</si>
  <si>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</si>
  <si>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</si>
  <si>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</si>
  <si>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</si>
  <si>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</si>
  <si>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</si>
  <si>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</si>
  <si>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</si>
  <si>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</si>
  <si>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</si>
  <si>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</si>
  <si>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4/0</t>
  </si>
  <si>
    <t>8/0</t>
  </si>
  <si>
    <t>4/4</t>
  </si>
  <si>
    <t>Разом п.1.1:</t>
  </si>
  <si>
    <t>24/0</t>
  </si>
  <si>
    <t>12/0</t>
  </si>
  <si>
    <t>12/4</t>
  </si>
  <si>
    <t>8/4</t>
  </si>
  <si>
    <t>Разом п.1.2:</t>
  </si>
  <si>
    <t>36/0</t>
  </si>
  <si>
    <t>20/0</t>
  </si>
  <si>
    <t>1.4</t>
  </si>
  <si>
    <t>3</t>
  </si>
  <si>
    <t>60/0</t>
  </si>
  <si>
    <t>24/8</t>
  </si>
  <si>
    <t>28/0</t>
  </si>
  <si>
    <t>0/4</t>
  </si>
  <si>
    <t>0/12</t>
  </si>
  <si>
    <t>0/8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</si>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</sst>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#,##0.0,"/>
    <numFmt numFmtId="169" formatCode="#,##0.0,;\-* #,##0.0,;;@\ "/>
  </numFmts>
  <fonts count="52">
    <font>
      <sz val="11"/>
      <color rgb="FF000000"/>
      <name val="Calibri"/>
      <family val="2"/>
      <charset val="1"/>
    </font>
    <font>
      <sz val="12"/>
      <name val="Times New Roman"/>
      <family val="1"/>
      <charset val="1"/>
    </font>
    <font>
      <sz val="22"/>
      <name val="Times New Roman"/>
      <family val="1"/>
      <charset val="1"/>
    </font>
    <font>
      <b/>
      <sz val="24"/>
      <name val="Times New Roman"/>
      <family val="1"/>
      <charset val="1"/>
    </font>
    <font>
      <sz val="8"/>
      <name val="Times New Roman"/>
      <family val="1"/>
      <charset val="1"/>
    </font>
    <font>
      <sz val="24"/>
      <name val="Times New Roman"/>
      <family val="1"/>
      <charset val="1"/>
    </font>
    <font>
      <sz val="20"/>
      <color rgb="FFFF0000"/>
      <name val="Times New Roman"/>
      <family val="1"/>
      <charset val="1"/>
    </font>
    <font>
      <sz val="14"/>
      <color rgb="FFFF0000"/>
      <name val="Times New Roman"/>
      <family val="1"/>
      <charset val="1"/>
    </font>
    <font>
      <b/>
      <sz val="16"/>
      <color rgb="FFFF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u/>
      <sz val="22"/>
      <name val="Times New Roman"/>
      <family val="1"/>
      <charset val="1"/>
    </font>
    <font>
      <b/>
      <sz val="22"/>
      <name val="Times New Roman"/>
      <family val="1"/>
      <charset val="1"/>
    </font>
    <font>
      <sz val="14"/>
      <name val="Times New Roman"/>
      <family val="1"/>
      <charset val="1"/>
    </font>
    <font>
      <b/>
      <sz val="16"/>
      <name val="Times New Roman"/>
      <family val="1"/>
      <charset val="1"/>
    </font>
    <font>
      <sz val="20"/>
      <name val="Times New Roman"/>
      <family val="1"/>
      <charset val="1"/>
    </font>
    <font>
      <b/>
      <sz val="20"/>
      <name val="Times New Roman"/>
      <family val="1"/>
      <charset val="1"/>
    </font>
    <font>
      <sz val="20"/>
      <name val="Arial Cyr"/>
      <family val="2"/>
      <charset val="1"/>
    </font>
    <font>
      <b/>
      <sz val="18"/>
      <name val="Times New Roman"/>
      <family val="1"/>
      <charset val="1"/>
    </font>
    <font>
      <b/>
      <sz val="14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10"/>
      <name val="Arial Cyr"/>
      <family val="2"/>
      <charset val="204"/>
    </font>
    <font>
      <sz val="16"/>
      <name val="Times New Roman"/>
      <family val="1"/>
      <charset val="1"/>
    </font>
    <font>
      <sz val="14"/>
      <name val="Arial Cyr"/>
      <family val="2"/>
      <charset val="1"/>
    </font>
    <font>
      <b/>
      <sz val="16"/>
      <name val="Times New Roman Cyr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1"/>
    </font>
    <font>
      <b/>
      <i/>
      <sz val="12"/>
      <name val="Times New Roman"/>
      <family val="1"/>
      <charset val="1"/>
    </font>
    <font>
      <b/>
      <sz val="11"/>
      <name val="Times New Roman"/>
      <family val="1"/>
      <charset val="1"/>
    </font>
    <font>
      <i/>
      <sz val="12"/>
      <name val="Times New Roman"/>
      <family val="1"/>
      <charset val="1"/>
    </font>
    <font>
      <b/>
      <sz val="12"/>
      <color rgb="FFFF0000"/>
      <name val="Times New Roman"/>
      <family val="1"/>
      <charset val="1"/>
    </font>
    <font>
      <b/>
      <sz val="12"/>
      <name val="Arial Cyr"/>
      <family val="2"/>
      <charset val="1"/>
    </font>
    <font>
      <sz val="10"/>
      <name val="Arial Cyr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8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1" fillId="0" borderId="0"/>
  </cellStyleXfs>
  <cellXfs count="51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7" fillId="2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vertical="center" wrapText="1"/>
    </xf>
    <xf numFmtId="0" fontId="5" fillId="0" borderId="0" xfId="0" applyFont="1" applyBorder="1" applyAlignment="1"/>
    <xf numFmtId="0" fontId="12" fillId="0" borderId="0" xfId="0" applyFont="1" applyBorder="1" applyAlignment="1"/>
    <xf numFmtId="0" fontId="12" fillId="0" borderId="0" xfId="0" applyFont="1"/>
    <xf numFmtId="0" fontId="14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3" fillId="0" borderId="0" xfId="1" applyFont="1"/>
    <xf numFmtId="0" fontId="22" fillId="0" borderId="0" xfId="1" applyFont="1"/>
    <xf numFmtId="0" fontId="18" fillId="0" borderId="0" xfId="1" applyFont="1"/>
    <xf numFmtId="0" fontId="23" fillId="0" borderId="0" xfId="1" applyFont="1"/>
    <xf numFmtId="0" fontId="25" fillId="0" borderId="15" xfId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6" fillId="0" borderId="0" xfId="0" applyFont="1"/>
    <xf numFmtId="0" fontId="30" fillId="0" borderId="0" xfId="0" applyFont="1" applyBorder="1" applyAlignment="1">
      <alignment horizontal="center"/>
    </xf>
    <xf numFmtId="0" fontId="31" fillId="0" borderId="0" xfId="0" applyFont="1" applyAlignment="1"/>
    <xf numFmtId="0" fontId="33" fillId="0" borderId="0" xfId="0" applyFont="1" applyBorder="1" applyAlignment="1">
      <alignment horizontal="center"/>
    </xf>
    <xf numFmtId="0" fontId="36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0" xfId="0" applyFont="1"/>
    <xf numFmtId="0" fontId="31" fillId="0" borderId="0" xfId="0" applyFont="1" applyAlignment="1">
      <alignment horizontal="left"/>
    </xf>
    <xf numFmtId="0" fontId="34" fillId="0" borderId="0" xfId="0" applyFont="1" applyBorder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/>
    </xf>
    <xf numFmtId="0" fontId="26" fillId="3" borderId="22" xfId="0" applyFont="1" applyFill="1" applyBorder="1" applyAlignment="1">
      <alignment wrapText="1"/>
    </xf>
    <xf numFmtId="0" fontId="21" fillId="3" borderId="22" xfId="0" applyFont="1" applyFill="1" applyBorder="1" applyAlignment="1">
      <alignment wrapText="1"/>
    </xf>
    <xf numFmtId="0" fontId="26" fillId="0" borderId="0" xfId="0" applyFont="1" applyAlignment="1">
      <alignment horizontal="center"/>
    </xf>
    <xf numFmtId="0" fontId="41" fillId="0" borderId="0" xfId="0" applyFont="1" applyBorder="1" applyAlignment="1">
      <alignment horizontal="center" wrapText="1"/>
    </xf>
    <xf numFmtId="0" fontId="33" fillId="0" borderId="0" xfId="1" applyFont="1"/>
    <xf numFmtId="0" fontId="36" fillId="0" borderId="0" xfId="1" applyFont="1"/>
    <xf numFmtId="0" fontId="31" fillId="0" borderId="0" xfId="1" applyFont="1"/>
    <xf numFmtId="0" fontId="36" fillId="0" borderId="0" xfId="0" applyFont="1"/>
    <xf numFmtId="0" fontId="0" fillId="3" borderId="0" xfId="0" applyFill="1" applyBorder="1" applyAlignment="1">
      <alignment horizontal="center" vertical="center"/>
    </xf>
    <xf numFmtId="49" fontId="41" fillId="3" borderId="0" xfId="1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26" fillId="3" borderId="0" xfId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0" fontId="1" fillId="0" borderId="0" xfId="1" applyFont="1" applyBorder="1" applyAlignment="1" applyProtection="1">
      <alignment horizontal="center" vertical="center"/>
    </xf>
    <xf numFmtId="0" fontId="45" fillId="0" borderId="0" xfId="1" applyFont="1" applyBorder="1" applyAlignment="1" applyProtection="1">
      <alignment vertical="center"/>
    </xf>
    <xf numFmtId="0" fontId="45" fillId="0" borderId="0" xfId="1" applyFont="1" applyBorder="1" applyAlignment="1" applyProtection="1">
      <alignment horizontal="center" vertical="center" wrapText="1"/>
    </xf>
    <xf numFmtId="0" fontId="45" fillId="0" borderId="29" xfId="1" applyFont="1" applyBorder="1" applyAlignment="1" applyProtection="1">
      <alignment vertical="center"/>
    </xf>
    <xf numFmtId="164" fontId="1" fillId="0" borderId="0" xfId="1" applyNumberFormat="1" applyFont="1" applyBorder="1" applyAlignment="1" applyProtection="1">
      <alignment vertical="center"/>
    </xf>
    <xf numFmtId="0" fontId="1" fillId="0" borderId="34" xfId="1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/>
    </xf>
    <xf numFmtId="0" fontId="1" fillId="0" borderId="35" xfId="1" applyFont="1" applyBorder="1" applyAlignment="1" applyProtection="1">
      <alignment horizontal="center" vertical="center"/>
    </xf>
    <xf numFmtId="0" fontId="1" fillId="0" borderId="36" xfId="1" applyFont="1" applyBorder="1" applyAlignment="1" applyProtection="1">
      <alignment horizontal="center" vertical="center"/>
    </xf>
    <xf numFmtId="0" fontId="1" fillId="0" borderId="37" xfId="1" applyFont="1" applyBorder="1" applyAlignment="1" applyProtection="1">
      <alignment horizontal="center" vertical="center"/>
    </xf>
    <xf numFmtId="0" fontId="1" fillId="0" borderId="39" xfId="1" applyFont="1" applyBorder="1" applyAlignment="1" applyProtection="1">
      <alignment horizontal="center" vertical="center"/>
    </xf>
    <xf numFmtId="0" fontId="1" fillId="0" borderId="40" xfId="1" applyFont="1" applyBorder="1" applyAlignment="1" applyProtection="1">
      <alignment horizontal="center" vertical="center"/>
    </xf>
    <xf numFmtId="0" fontId="1" fillId="0" borderId="31" xfId="1" applyFont="1" applyBorder="1" applyAlignment="1" applyProtection="1">
      <alignment horizontal="center" vertical="center"/>
    </xf>
    <xf numFmtId="0" fontId="1" fillId="0" borderId="41" xfId="1" applyFont="1" applyBorder="1" applyAlignment="1" applyProtection="1">
      <alignment horizontal="center" vertical="center"/>
    </xf>
    <xf numFmtId="0" fontId="1" fillId="0" borderId="32" xfId="1" applyFont="1" applyBorder="1" applyAlignment="1" applyProtection="1">
      <alignment horizontal="center" vertical="center"/>
    </xf>
    <xf numFmtId="0" fontId="1" fillId="3" borderId="0" xfId="1" applyFont="1" applyFill="1" applyBorder="1" applyAlignment="1" applyProtection="1">
      <alignment horizontal="center" vertical="center"/>
    </xf>
    <xf numFmtId="0" fontId="1" fillId="3" borderId="40" xfId="1" applyFont="1" applyFill="1" applyBorder="1" applyAlignment="1" applyProtection="1">
      <alignment horizontal="center" vertical="center"/>
    </xf>
    <xf numFmtId="0" fontId="1" fillId="3" borderId="41" xfId="1" applyFont="1" applyFill="1" applyBorder="1" applyAlignment="1" applyProtection="1">
      <alignment horizontal="center" vertical="center"/>
    </xf>
    <xf numFmtId="49" fontId="25" fillId="0" borderId="20" xfId="0" applyNumberFormat="1" applyFont="1" applyBorder="1" applyAlignment="1" applyProtection="1">
      <alignment horizontal="center" vertical="center"/>
    </xf>
    <xf numFmtId="49" fontId="25" fillId="0" borderId="13" xfId="1" applyNumberFormat="1" applyFont="1" applyBorder="1" applyAlignment="1">
      <alignment horizontal="left" vertical="center" wrapText="1"/>
    </xf>
    <xf numFmtId="0" fontId="25" fillId="0" borderId="14" xfId="1" applyFont="1" applyBorder="1" applyAlignment="1">
      <alignment horizontal="center" vertical="center" wrapText="1"/>
    </xf>
    <xf numFmtId="49" fontId="25" fillId="0" borderId="15" xfId="1" applyNumberFormat="1" applyFont="1" applyBorder="1" applyAlignment="1">
      <alignment horizontal="center" vertical="center" wrapText="1"/>
    </xf>
    <xf numFmtId="49" fontId="25" fillId="0" borderId="17" xfId="1" applyNumberFormat="1" applyFont="1" applyBorder="1" applyAlignment="1">
      <alignment horizontal="center" vertical="center" wrapText="1"/>
    </xf>
    <xf numFmtId="164" fontId="25" fillId="0" borderId="16" xfId="1" applyNumberFormat="1" applyFont="1" applyBorder="1" applyAlignment="1" applyProtection="1">
      <alignment horizontal="center" vertical="center"/>
    </xf>
    <xf numFmtId="166" fontId="25" fillId="0" borderId="42" xfId="1" applyNumberFormat="1" applyFont="1" applyBorder="1" applyAlignment="1" applyProtection="1">
      <alignment horizontal="center" vertical="center"/>
    </xf>
    <xf numFmtId="0" fontId="25" fillId="0" borderId="20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43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 vertical="center" wrapText="1"/>
    </xf>
    <xf numFmtId="164" fontId="1" fillId="0" borderId="15" xfId="1" applyNumberFormat="1" applyFont="1" applyBorder="1" applyAlignment="1" applyProtection="1">
      <alignment vertical="center"/>
    </xf>
    <xf numFmtId="0" fontId="1" fillId="0" borderId="45" xfId="1" applyFont="1" applyBorder="1" applyAlignment="1">
      <alignment horizontal="center" vertical="center" wrapText="1"/>
    </xf>
    <xf numFmtId="49" fontId="25" fillId="0" borderId="46" xfId="0" applyNumberFormat="1" applyFont="1" applyBorder="1" applyAlignment="1" applyProtection="1">
      <alignment horizontal="center" vertical="center"/>
    </xf>
    <xf numFmtId="49" fontId="25" fillId="0" borderId="42" xfId="1" applyNumberFormat="1" applyFont="1" applyBorder="1" applyAlignment="1">
      <alignment vertical="center" wrapText="1"/>
    </xf>
    <xf numFmtId="164" fontId="25" fillId="0" borderId="14" xfId="1" applyNumberFormat="1" applyFont="1" applyBorder="1" applyAlignment="1" applyProtection="1">
      <alignment horizontal="center" vertical="center"/>
    </xf>
    <xf numFmtId="166" fontId="25" fillId="0" borderId="47" xfId="1" applyNumberFormat="1" applyFont="1" applyBorder="1" applyAlignment="1" applyProtection="1">
      <alignment horizontal="center" vertical="center"/>
    </xf>
    <xf numFmtId="0" fontId="25" fillId="0" borderId="17" xfId="1" applyFont="1" applyBorder="1" applyAlignment="1">
      <alignment horizontal="center" vertical="center" wrapText="1"/>
    </xf>
    <xf numFmtId="165" fontId="46" fillId="0" borderId="16" xfId="1" applyNumberFormat="1" applyFont="1" applyBorder="1" applyAlignment="1" applyProtection="1">
      <alignment horizontal="center" vertical="center"/>
    </xf>
    <xf numFmtId="164" fontId="1" fillId="0" borderId="16" xfId="1" applyNumberFormat="1" applyFont="1" applyBorder="1" applyAlignment="1" applyProtection="1">
      <alignment horizontal="center" vertical="center"/>
    </xf>
    <xf numFmtId="0" fontId="25" fillId="0" borderId="31" xfId="1" applyFont="1" applyBorder="1" applyAlignment="1">
      <alignment horizontal="center" vertical="center" wrapText="1"/>
    </xf>
    <xf numFmtId="0" fontId="25" fillId="0" borderId="48" xfId="1" applyFont="1" applyBorder="1" applyAlignment="1">
      <alignment horizontal="center" vertical="center" wrapText="1"/>
    </xf>
    <xf numFmtId="0" fontId="25" fillId="0" borderId="32" xfId="1" applyFont="1" applyBorder="1" applyAlignment="1">
      <alignment horizontal="center" vertical="center" wrapText="1"/>
    </xf>
    <xf numFmtId="167" fontId="47" fillId="0" borderId="31" xfId="1" applyNumberFormat="1" applyFont="1" applyBorder="1" applyAlignment="1">
      <alignment horizontal="center" vertical="center" wrapText="1"/>
    </xf>
    <xf numFmtId="1" fontId="47" fillId="0" borderId="31" xfId="1" applyNumberFormat="1" applyFont="1" applyBorder="1" applyAlignment="1">
      <alignment horizontal="center" vertical="center" wrapText="1"/>
    </xf>
    <xf numFmtId="1" fontId="47" fillId="0" borderId="37" xfId="1" applyNumberFormat="1" applyFont="1" applyBorder="1" applyAlignment="1">
      <alignment horizontal="center" vertical="center" wrapText="1"/>
    </xf>
    <xf numFmtId="1" fontId="47" fillId="0" borderId="48" xfId="1" applyNumberFormat="1" applyFont="1" applyBorder="1" applyAlignment="1">
      <alignment horizontal="center" vertical="center" wrapText="1"/>
    </xf>
    <xf numFmtId="49" fontId="25" fillId="0" borderId="2" xfId="0" applyNumberFormat="1" applyFont="1" applyBorder="1" applyAlignment="1" applyProtection="1">
      <alignment horizontal="center" vertical="center"/>
    </xf>
    <xf numFmtId="49" fontId="25" fillId="0" borderId="49" xfId="0" applyNumberFormat="1" applyFont="1" applyBorder="1" applyAlignment="1">
      <alignment horizontal="left" vertical="center" wrapText="1"/>
    </xf>
    <xf numFmtId="49" fontId="25" fillId="0" borderId="8" xfId="0" applyNumberFormat="1" applyFont="1" applyBorder="1" applyAlignment="1">
      <alignment horizontal="center" vertical="center"/>
    </xf>
    <xf numFmtId="49" fontId="25" fillId="0" borderId="9" xfId="0" applyNumberFormat="1" applyFont="1" applyBorder="1" applyAlignment="1">
      <alignment horizontal="center" vertical="center"/>
    </xf>
    <xf numFmtId="0" fontId="25" fillId="0" borderId="10" xfId="0" applyFont="1" applyBorder="1" applyAlignment="1" applyProtection="1">
      <alignment horizontal="center" vertical="center"/>
    </xf>
    <xf numFmtId="168" fontId="25" fillId="0" borderId="2" xfId="0" applyNumberFormat="1" applyFont="1" applyBorder="1" applyAlignment="1" applyProtection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1" fontId="25" fillId="0" borderId="8" xfId="0" applyNumberFormat="1" applyFont="1" applyBorder="1" applyAlignment="1">
      <alignment horizontal="center" vertical="center" wrapText="1"/>
    </xf>
    <xf numFmtId="1" fontId="25" fillId="0" borderId="9" xfId="0" applyNumberFormat="1" applyFont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1" fillId="0" borderId="50" xfId="1" applyFont="1" applyBorder="1" applyAlignment="1">
      <alignment horizontal="center" vertical="center" wrapText="1"/>
    </xf>
    <xf numFmtId="49" fontId="25" fillId="0" borderId="13" xfId="0" applyNumberFormat="1" applyFont="1" applyBorder="1" applyAlignment="1" applyProtection="1">
      <alignment horizontal="center" vertical="center"/>
    </xf>
    <xf numFmtId="0" fontId="25" fillId="0" borderId="15" xfId="0" applyFont="1" applyBorder="1" applyAlignment="1">
      <alignment wrapText="1"/>
    </xf>
    <xf numFmtId="0" fontId="25" fillId="0" borderId="43" xfId="1" applyFont="1" applyBorder="1" applyAlignment="1">
      <alignment horizontal="center" vertical="center" wrapText="1"/>
    </xf>
    <xf numFmtId="167" fontId="25" fillId="0" borderId="31" xfId="1" applyNumberFormat="1" applyFont="1" applyBorder="1" applyAlignment="1">
      <alignment horizontal="center" vertical="center" wrapText="1"/>
    </xf>
    <xf numFmtId="1" fontId="25" fillId="0" borderId="31" xfId="1" applyNumberFormat="1" applyFont="1" applyBorder="1" applyAlignment="1">
      <alignment horizontal="center" vertical="center" wrapText="1"/>
    </xf>
    <xf numFmtId="1" fontId="25" fillId="0" borderId="37" xfId="1" applyNumberFormat="1" applyFont="1" applyBorder="1" applyAlignment="1">
      <alignment horizontal="center" vertical="center" wrapText="1"/>
    </xf>
    <xf numFmtId="1" fontId="25" fillId="3" borderId="48" xfId="1" applyNumberFormat="1" applyFont="1" applyFill="1" applyBorder="1" applyAlignment="1">
      <alignment horizontal="center" vertical="center" wrapText="1"/>
    </xf>
    <xf numFmtId="1" fontId="25" fillId="3" borderId="31" xfId="1" applyNumberFormat="1" applyFont="1" applyFill="1" applyBorder="1" applyAlignment="1">
      <alignment horizontal="center" vertical="center" wrapText="1"/>
    </xf>
    <xf numFmtId="49" fontId="25" fillId="0" borderId="3" xfId="0" applyNumberFormat="1" applyFont="1" applyBorder="1" applyAlignment="1" applyProtection="1">
      <alignment horizontal="center" vertical="center"/>
    </xf>
    <xf numFmtId="0" fontId="25" fillId="0" borderId="51" xfId="0" applyFont="1" applyBorder="1" applyAlignment="1" applyProtection="1">
      <alignment horizontal="left" vertical="center" wrapText="1"/>
    </xf>
    <xf numFmtId="0" fontId="25" fillId="0" borderId="51" xfId="0" applyFont="1" applyBorder="1" applyAlignment="1" applyProtection="1">
      <alignment horizontal="center" vertical="center" wrapText="1"/>
    </xf>
    <xf numFmtId="1" fontId="25" fillId="0" borderId="20" xfId="0" applyNumberFormat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1" fontId="25" fillId="0" borderId="12" xfId="1" applyNumberFormat="1" applyFont="1" applyBorder="1" applyAlignment="1" applyProtection="1">
      <alignment horizontal="center" vertical="center"/>
    </xf>
    <xf numFmtId="1" fontId="25" fillId="0" borderId="49" xfId="1" applyNumberFormat="1" applyFont="1" applyBorder="1" applyAlignment="1" applyProtection="1">
      <alignment horizontal="center" vertical="center"/>
    </xf>
    <xf numFmtId="1" fontId="25" fillId="0" borderId="10" xfId="1" applyNumberFormat="1" applyFont="1" applyBorder="1" applyAlignment="1" applyProtection="1">
      <alignment horizontal="center" vertical="center"/>
    </xf>
    <xf numFmtId="167" fontId="25" fillId="0" borderId="50" xfId="1" applyNumberFormat="1" applyFont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165" fontId="48" fillId="0" borderId="54" xfId="0" applyNumberFormat="1" applyFont="1" applyBorder="1" applyAlignment="1" applyProtection="1">
      <alignment horizontal="center" vertical="center"/>
    </xf>
    <xf numFmtId="167" fontId="25" fillId="0" borderId="51" xfId="0" applyNumberFormat="1" applyFont="1" applyBorder="1" applyAlignment="1" applyProtection="1">
      <alignment horizontal="center" vertical="center"/>
    </xf>
    <xf numFmtId="167" fontId="25" fillId="0" borderId="55" xfId="1" applyNumberFormat="1" applyFont="1" applyBorder="1" applyAlignment="1" applyProtection="1">
      <alignment horizontal="center" vertical="center"/>
    </xf>
    <xf numFmtId="167" fontId="25" fillId="0" borderId="56" xfId="1" applyNumberFormat="1" applyFont="1" applyBorder="1" applyAlignment="1" applyProtection="1">
      <alignment horizontal="center" vertical="center"/>
    </xf>
    <xf numFmtId="1" fontId="25" fillId="0" borderId="54" xfId="1" applyNumberFormat="1" applyFont="1" applyBorder="1" applyAlignment="1" applyProtection="1">
      <alignment horizontal="center" vertical="center"/>
    </xf>
    <xf numFmtId="167" fontId="25" fillId="0" borderId="57" xfId="1" applyNumberFormat="1" applyFont="1" applyBorder="1" applyAlignment="1" applyProtection="1">
      <alignment horizontal="center" vertical="center"/>
    </xf>
    <xf numFmtId="49" fontId="25" fillId="0" borderId="31" xfId="0" applyNumberFormat="1" applyFont="1" applyBorder="1" applyAlignment="1" applyProtection="1">
      <alignment horizontal="center" vertical="center"/>
    </xf>
    <xf numFmtId="167" fontId="25" fillId="0" borderId="0" xfId="1" applyNumberFormat="1" applyFont="1" applyBorder="1" applyAlignment="1" applyProtection="1">
      <alignment horizontal="center" vertical="center"/>
    </xf>
    <xf numFmtId="1" fontId="25" fillId="0" borderId="0" xfId="1" applyNumberFormat="1" applyFont="1" applyBorder="1" applyAlignment="1" applyProtection="1">
      <alignment horizontal="center" vertical="center"/>
    </xf>
    <xf numFmtId="1" fontId="25" fillId="0" borderId="33" xfId="0" applyNumberFormat="1" applyFont="1" applyBorder="1" applyAlignment="1" applyProtection="1">
      <alignment horizontal="center" vertical="center"/>
    </xf>
    <xf numFmtId="1" fontId="25" fillId="0" borderId="34" xfId="0" applyNumberFormat="1" applyFont="1" applyBorder="1" applyAlignment="1" applyProtection="1">
      <alignment horizontal="center" vertical="center"/>
    </xf>
    <xf numFmtId="49" fontId="25" fillId="0" borderId="58" xfId="0" applyNumberFormat="1" applyFont="1" applyBorder="1" applyAlignment="1" applyProtection="1">
      <alignment horizontal="center" vertical="center"/>
    </xf>
    <xf numFmtId="49" fontId="25" fillId="0" borderId="59" xfId="0" applyNumberFormat="1" applyFont="1" applyBorder="1" applyAlignment="1" applyProtection="1">
      <alignment horizontal="center" vertical="center"/>
    </xf>
    <xf numFmtId="165" fontId="25" fillId="0" borderId="2" xfId="0" applyNumberFormat="1" applyFont="1" applyBorder="1" applyAlignment="1" applyProtection="1">
      <alignment horizontal="left" vertical="center"/>
    </xf>
    <xf numFmtId="165" fontId="25" fillId="0" borderId="21" xfId="0" applyNumberFormat="1" applyFont="1" applyBorder="1" applyAlignment="1" applyProtection="1">
      <alignment horizontal="center" vertical="center"/>
    </xf>
    <xf numFmtId="165" fontId="1" fillId="0" borderId="22" xfId="0" applyNumberFormat="1" applyFont="1" applyBorder="1" applyAlignment="1" applyProtection="1">
      <alignment horizontal="center" vertical="center"/>
    </xf>
    <xf numFmtId="165" fontId="1" fillId="0" borderId="25" xfId="0" applyNumberFormat="1" applyFont="1" applyBorder="1" applyAlignment="1" applyProtection="1">
      <alignment horizontal="center" vertical="center"/>
    </xf>
    <xf numFmtId="167" fontId="25" fillId="0" borderId="26" xfId="0" applyNumberFormat="1" applyFont="1" applyBorder="1" applyAlignment="1" applyProtection="1">
      <alignment horizontal="center" vertical="center"/>
    </xf>
    <xf numFmtId="165" fontId="25" fillId="0" borderId="26" xfId="0" applyNumberFormat="1" applyFont="1" applyBorder="1" applyAlignment="1" applyProtection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top" wrapText="1"/>
    </xf>
    <xf numFmtId="165" fontId="25" fillId="0" borderId="23" xfId="1" applyNumberFormat="1" applyFont="1" applyBorder="1" applyAlignment="1">
      <alignment horizontal="center" vertical="center" wrapText="1"/>
    </xf>
    <xf numFmtId="0" fontId="25" fillId="0" borderId="24" xfId="0" applyFont="1" applyBorder="1" applyAlignment="1">
      <alignment horizontal="left" vertical="top" wrapText="1"/>
    </xf>
    <xf numFmtId="0" fontId="25" fillId="0" borderId="60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25" fillId="0" borderId="61" xfId="0" applyFont="1" applyBorder="1" applyAlignment="1">
      <alignment horizontal="left" vertical="top" wrapText="1"/>
    </xf>
    <xf numFmtId="164" fontId="25" fillId="0" borderId="62" xfId="0" applyNumberFormat="1" applyFont="1" applyBorder="1" applyAlignment="1" applyProtection="1">
      <alignment horizontal="center" vertical="center" wrapText="1"/>
    </xf>
    <xf numFmtId="167" fontId="25" fillId="0" borderId="62" xfId="0" applyNumberFormat="1" applyFont="1" applyBorder="1" applyAlignment="1" applyProtection="1">
      <alignment horizontal="center" vertical="center"/>
    </xf>
    <xf numFmtId="1" fontId="25" fillId="0" borderId="62" xfId="0" applyNumberFormat="1" applyFont="1" applyBorder="1" applyAlignment="1" applyProtection="1">
      <alignment horizontal="center" vertical="center"/>
    </xf>
    <xf numFmtId="1" fontId="25" fillId="0" borderId="63" xfId="0" applyNumberFormat="1" applyFont="1" applyBorder="1" applyAlignment="1" applyProtection="1">
      <alignment horizontal="center" vertical="center"/>
    </xf>
    <xf numFmtId="0" fontId="25" fillId="0" borderId="58" xfId="0" applyFont="1" applyBorder="1" applyAlignment="1">
      <alignment horizontal="center" vertical="center" wrapText="1"/>
    </xf>
    <xf numFmtId="167" fontId="25" fillId="0" borderId="33" xfId="1" applyNumberFormat="1" applyFont="1" applyBorder="1" applyAlignment="1">
      <alignment horizontal="center" vertical="center" wrapText="1"/>
    </xf>
    <xf numFmtId="1" fontId="25" fillId="0" borderId="33" xfId="1" applyNumberFormat="1" applyFont="1" applyBorder="1" applyAlignment="1">
      <alignment horizontal="center" vertical="center" wrapText="1"/>
    </xf>
    <xf numFmtId="1" fontId="25" fillId="0" borderId="34" xfId="1" applyNumberFormat="1" applyFont="1" applyBorder="1" applyAlignment="1">
      <alignment horizontal="center" vertical="center" wrapText="1"/>
    </xf>
    <xf numFmtId="165" fontId="25" fillId="0" borderId="21" xfId="1" applyNumberFormat="1" applyFont="1" applyBorder="1" applyAlignment="1" applyProtection="1">
      <alignment horizontal="center" vertical="center"/>
    </xf>
    <xf numFmtId="49" fontId="1" fillId="0" borderId="46" xfId="1" applyNumberFormat="1" applyFont="1" applyBorder="1" applyAlignment="1" applyProtection="1">
      <alignment horizontal="center" vertical="center"/>
    </xf>
    <xf numFmtId="49" fontId="1" fillId="0" borderId="64" xfId="1" applyNumberFormat="1" applyFont="1" applyBorder="1" applyAlignment="1">
      <alignment vertical="center" wrapText="1"/>
    </xf>
    <xf numFmtId="0" fontId="1" fillId="0" borderId="52" xfId="1" applyFont="1" applyBorder="1" applyAlignment="1" applyProtection="1">
      <alignment horizontal="center" vertical="center"/>
    </xf>
    <xf numFmtId="0" fontId="25" fillId="0" borderId="53" xfId="1" applyFont="1" applyBorder="1" applyAlignment="1" applyProtection="1">
      <alignment horizontal="center" vertical="center"/>
    </xf>
    <xf numFmtId="0" fontId="25" fillId="0" borderId="54" xfId="1" applyFont="1" applyBorder="1" applyAlignment="1" applyProtection="1">
      <alignment horizontal="center" vertical="center"/>
    </xf>
    <xf numFmtId="166" fontId="1" fillId="0" borderId="51" xfId="1" applyNumberFormat="1" applyFont="1" applyBorder="1" applyAlignment="1" applyProtection="1">
      <alignment horizontal="center" vertical="center"/>
    </xf>
    <xf numFmtId="165" fontId="1" fillId="0" borderId="52" xfId="1" applyNumberFormat="1" applyFont="1" applyBorder="1" applyAlignment="1" applyProtection="1">
      <alignment horizontal="center" vertical="center"/>
    </xf>
    <xf numFmtId="165" fontId="1" fillId="0" borderId="53" xfId="1" applyNumberFormat="1" applyFont="1" applyBorder="1" applyAlignment="1" applyProtection="1">
      <alignment horizontal="center" vertical="center"/>
    </xf>
    <xf numFmtId="165" fontId="1" fillId="0" borderId="54" xfId="1" applyNumberFormat="1" applyFont="1" applyBorder="1" applyAlignment="1" applyProtection="1">
      <alignment horizontal="center" vertical="center"/>
    </xf>
    <xf numFmtId="0" fontId="1" fillId="0" borderId="56" xfId="1" applyFont="1" applyBorder="1" applyAlignment="1" applyProtection="1">
      <alignment horizontal="center" vertical="center"/>
    </xf>
    <xf numFmtId="0" fontId="1" fillId="0" borderId="54" xfId="1" applyFont="1" applyBorder="1" applyAlignment="1" applyProtection="1">
      <alignment horizontal="center" vertical="center"/>
    </xf>
    <xf numFmtId="0" fontId="1" fillId="0" borderId="57" xfId="1" applyFont="1" applyBorder="1" applyAlignment="1" applyProtection="1">
      <alignment horizontal="center" vertical="center"/>
    </xf>
    <xf numFmtId="49" fontId="1" fillId="0" borderId="15" xfId="1" applyNumberFormat="1" applyFont="1" applyBorder="1" applyAlignment="1" applyProtection="1">
      <alignment horizontal="center" vertical="center"/>
    </xf>
    <xf numFmtId="0" fontId="25" fillId="0" borderId="56" xfId="1" applyFont="1" applyBorder="1" applyAlignment="1" applyProtection="1">
      <alignment horizontal="center" vertical="center"/>
    </xf>
    <xf numFmtId="49" fontId="1" fillId="0" borderId="15" xfId="1" applyNumberFormat="1" applyFont="1" applyBorder="1" applyAlignment="1">
      <alignment vertical="center" wrapText="1"/>
    </xf>
    <xf numFmtId="0" fontId="1" fillId="0" borderId="15" xfId="1" applyFont="1" applyBorder="1" applyAlignment="1" applyProtection="1">
      <alignment horizontal="center" vertical="center"/>
    </xf>
    <xf numFmtId="0" fontId="25" fillId="0" borderId="15" xfId="1" applyFont="1" applyBorder="1" applyAlignment="1" applyProtection="1">
      <alignment horizontal="center" vertical="center"/>
    </xf>
    <xf numFmtId="167" fontId="25" fillId="0" borderId="62" xfId="1" applyNumberFormat="1" applyFont="1" applyBorder="1" applyAlignment="1">
      <alignment horizontal="center" vertical="center" wrapText="1"/>
    </xf>
    <xf numFmtId="1" fontId="25" fillId="0" borderId="62" xfId="1" applyNumberFormat="1" applyFont="1" applyBorder="1" applyAlignment="1">
      <alignment horizontal="center" vertical="center" wrapText="1"/>
    </xf>
    <xf numFmtId="1" fontId="25" fillId="3" borderId="65" xfId="1" applyNumberFormat="1" applyFont="1" applyFill="1" applyBorder="1" applyAlignment="1">
      <alignment horizontal="center" vertical="center" wrapText="1"/>
    </xf>
    <xf numFmtId="1" fontId="25" fillId="3" borderId="62" xfId="1" applyNumberFormat="1" applyFont="1" applyFill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 applyProtection="1">
      <alignment horizontal="center" vertical="center" wrapText="1"/>
    </xf>
    <xf numFmtId="167" fontId="1" fillId="0" borderId="42" xfId="0" applyNumberFormat="1" applyFont="1" applyBorder="1" applyAlignment="1" applyProtection="1">
      <alignment horizontal="center" vertical="center"/>
    </xf>
    <xf numFmtId="1" fontId="1" fillId="0" borderId="15" xfId="0" applyNumberFormat="1" applyFont="1" applyBorder="1" applyAlignment="1" applyProtection="1">
      <alignment horizontal="center" vertical="center"/>
    </xf>
    <xf numFmtId="167" fontId="1" fillId="0" borderId="55" xfId="0" applyNumberFormat="1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1" fontId="25" fillId="0" borderId="15" xfId="1" applyNumberFormat="1" applyFont="1" applyBorder="1" applyAlignment="1">
      <alignment horizontal="center" vertical="center" wrapText="1"/>
    </xf>
    <xf numFmtId="1" fontId="25" fillId="0" borderId="0" xfId="1" applyNumberFormat="1" applyFont="1" applyBorder="1" applyAlignment="1">
      <alignment horizontal="center" vertical="center" wrapText="1"/>
    </xf>
    <xf numFmtId="49" fontId="1" fillId="0" borderId="67" xfId="0" applyNumberFormat="1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 applyProtection="1">
      <alignment horizontal="center" vertical="center" wrapText="1"/>
    </xf>
    <xf numFmtId="167" fontId="1" fillId="0" borderId="67" xfId="0" applyNumberFormat="1" applyFont="1" applyBorder="1" applyAlignment="1" applyProtection="1">
      <alignment horizontal="center" vertical="center"/>
    </xf>
    <xf numFmtId="1" fontId="1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7" fontId="1" fillId="0" borderId="6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5" fontId="25" fillId="0" borderId="31" xfId="1" applyNumberFormat="1" applyFont="1" applyBorder="1" applyAlignment="1" applyProtection="1">
      <alignment horizontal="center" vertical="center"/>
    </xf>
    <xf numFmtId="167" fontId="25" fillId="0" borderId="31" xfId="1" applyNumberFormat="1" applyFont="1" applyBorder="1" applyAlignment="1" applyProtection="1">
      <alignment horizontal="center" vertical="center"/>
    </xf>
    <xf numFmtId="1" fontId="25" fillId="0" borderId="31" xfId="1" applyNumberFormat="1" applyFont="1" applyBorder="1" applyAlignment="1" applyProtection="1">
      <alignment horizontal="center" vertical="center"/>
    </xf>
    <xf numFmtId="165" fontId="25" fillId="0" borderId="62" xfId="1" applyNumberFormat="1" applyFont="1" applyBorder="1" applyAlignment="1" applyProtection="1">
      <alignment horizontal="center" vertical="center"/>
    </xf>
    <xf numFmtId="167" fontId="49" fillId="4" borderId="62" xfId="1" applyNumberFormat="1" applyFont="1" applyFill="1" applyBorder="1" applyAlignment="1" applyProtection="1">
      <alignment horizontal="center" vertical="center"/>
    </xf>
    <xf numFmtId="0" fontId="25" fillId="0" borderId="31" xfId="1" applyFont="1" applyBorder="1" applyAlignment="1">
      <alignment horizontal="right" vertical="center"/>
    </xf>
    <xf numFmtId="0" fontId="25" fillId="0" borderId="31" xfId="1" applyFont="1" applyBorder="1" applyAlignment="1" applyProtection="1">
      <alignment horizontal="right" vertical="center"/>
    </xf>
    <xf numFmtId="1" fontId="25" fillId="0" borderId="65" xfId="1" applyNumberFormat="1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164" fontId="45" fillId="0" borderId="0" xfId="1" applyNumberFormat="1" applyFont="1" applyBorder="1" applyAlignment="1" applyProtection="1">
      <alignment vertical="center"/>
    </xf>
    <xf numFmtId="1" fontId="25" fillId="0" borderId="70" xfId="1" applyNumberFormat="1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25" fillId="0" borderId="33" xfId="1" applyFont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164" fontId="25" fillId="0" borderId="31" xfId="1" applyNumberFormat="1" applyFont="1" applyBorder="1" applyAlignment="1" applyProtection="1">
      <alignment horizontal="right" vertical="center"/>
    </xf>
    <xf numFmtId="167" fontId="25" fillId="0" borderId="74" xfId="1" applyNumberFormat="1" applyFont="1" applyBorder="1" applyAlignment="1" applyProtection="1">
      <alignment horizontal="center" vertical="center"/>
    </xf>
    <xf numFmtId="169" fontId="1" fillId="0" borderId="0" xfId="1" applyNumberFormat="1" applyFont="1" applyBorder="1" applyAlignment="1" applyProtection="1">
      <alignment vertical="center"/>
    </xf>
    <xf numFmtId="164" fontId="1" fillId="0" borderId="0" xfId="1" applyNumberFormat="1" applyFont="1" applyBorder="1" applyAlignment="1" applyProtection="1">
      <alignment horizontal="right" vertical="center"/>
    </xf>
    <xf numFmtId="166" fontId="25" fillId="0" borderId="15" xfId="1" applyNumberFormat="1" applyFont="1" applyBorder="1" applyAlignment="1" applyProtection="1">
      <alignment horizontal="center" vertical="center"/>
    </xf>
    <xf numFmtId="164" fontId="1" fillId="0" borderId="71" xfId="1" applyNumberFormat="1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56" xfId="0" applyFont="1" applyBorder="1" applyAlignment="1" applyProtection="1">
      <alignment horizontal="right" vertical="center"/>
    </xf>
    <xf numFmtId="0" fontId="1" fillId="0" borderId="0" xfId="1" applyFont="1" applyBorder="1" applyAlignment="1">
      <alignment horizontal="left" wrapText="1"/>
    </xf>
    <xf numFmtId="164" fontId="50" fillId="0" borderId="0" xfId="1" applyNumberFormat="1" applyFont="1" applyBorder="1" applyAlignment="1" applyProtection="1">
      <alignment horizontal="left"/>
    </xf>
    <xf numFmtId="0" fontId="1" fillId="0" borderId="0" xfId="1" applyFont="1" applyBorder="1" applyAlignment="1">
      <alignment horizontal="center" wrapText="1"/>
    </xf>
    <xf numFmtId="164" fontId="45" fillId="0" borderId="0" xfId="1" applyNumberFormat="1" applyFont="1" applyBorder="1" applyAlignment="1" applyProtection="1">
      <alignment horizontal="center" vertical="center" wrapText="1"/>
    </xf>
    <xf numFmtId="164" fontId="45" fillId="0" borderId="71" xfId="1" applyNumberFormat="1" applyFont="1" applyBorder="1" applyAlignment="1" applyProtection="1">
      <alignment vertical="center"/>
    </xf>
    <xf numFmtId="0" fontId="1" fillId="0" borderId="0" xfId="1" applyFont="1"/>
    <xf numFmtId="0" fontId="1" fillId="0" borderId="0" xfId="1" applyFont="1" applyAlignment="1">
      <alignment wrapText="1"/>
    </xf>
    <xf numFmtId="0" fontId="51" fillId="0" borderId="0" xfId="1" applyFont="1"/>
    <xf numFmtId="0" fontId="1" fillId="0" borderId="0" xfId="1" applyFont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167" fontId="1" fillId="0" borderId="3" xfId="1" applyNumberFormat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76" xfId="1" applyFont="1" applyBorder="1" applyAlignment="1">
      <alignment horizontal="center" vertical="center"/>
    </xf>
    <xf numFmtId="0" fontId="1" fillId="0" borderId="49" xfId="1" applyFont="1" applyBorder="1" applyAlignment="1">
      <alignment horizontal="center" vertical="center"/>
    </xf>
    <xf numFmtId="167" fontId="1" fillId="0" borderId="2" xfId="1" applyNumberFormat="1" applyFont="1" applyBorder="1" applyAlignment="1">
      <alignment horizontal="center" vertical="center"/>
    </xf>
    <xf numFmtId="0" fontId="1" fillId="0" borderId="20" xfId="1" applyFont="1" applyBorder="1" applyAlignment="1">
      <alignment wrapText="1"/>
    </xf>
    <xf numFmtId="167" fontId="1" fillId="0" borderId="20" xfId="1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167" fontId="1" fillId="0" borderId="13" xfId="1" applyNumberFormat="1" applyFont="1" applyBorder="1" applyAlignment="1">
      <alignment horizontal="center" vertical="center"/>
    </xf>
    <xf numFmtId="0" fontId="1" fillId="0" borderId="77" xfId="1" applyFont="1" applyBorder="1" applyAlignment="1">
      <alignment wrapText="1"/>
    </xf>
    <xf numFmtId="1" fontId="1" fillId="0" borderId="42" xfId="1" applyNumberFormat="1" applyFont="1" applyBorder="1" applyAlignment="1">
      <alignment horizontal="center" vertical="center"/>
    </xf>
    <xf numFmtId="164" fontId="25" fillId="0" borderId="62" xfId="1" applyNumberFormat="1" applyFont="1" applyBorder="1" applyAlignment="1" applyProtection="1">
      <alignment horizontal="center" vertical="center"/>
    </xf>
    <xf numFmtId="164" fontId="25" fillId="0" borderId="39" xfId="1" applyNumberFormat="1" applyFont="1" applyBorder="1" applyAlignment="1" applyProtection="1">
      <alignment horizontal="center" vertical="center"/>
    </xf>
    <xf numFmtId="0" fontId="25" fillId="0" borderId="0" xfId="1" applyFont="1" applyBorder="1" applyAlignment="1">
      <alignment horizontal="center" vertical="center" wrapText="1"/>
    </xf>
    <xf numFmtId="164" fontId="25" fillId="0" borderId="0" xfId="1" applyNumberFormat="1" applyFont="1" applyBorder="1" applyAlignment="1" applyProtection="1">
      <alignment horizontal="center" vertical="center"/>
    </xf>
    <xf numFmtId="0" fontId="1" fillId="0" borderId="3" xfId="1" applyFont="1" applyBorder="1" applyAlignment="1">
      <alignment wrapText="1"/>
    </xf>
    <xf numFmtId="0" fontId="1" fillId="0" borderId="11" xfId="1" applyFont="1" applyBorder="1" applyAlignment="1">
      <alignment horizontal="center" vertical="center"/>
    </xf>
    <xf numFmtId="1" fontId="1" fillId="0" borderId="3" xfId="1" applyNumberFormat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1" fontId="1" fillId="0" borderId="20" xfId="1" applyNumberFormat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164" fontId="25" fillId="0" borderId="78" xfId="1" applyNumberFormat="1" applyFont="1" applyBorder="1" applyAlignment="1" applyProtection="1">
      <alignment horizontal="center" vertical="center"/>
    </xf>
    <xf numFmtId="0" fontId="25" fillId="0" borderId="58" xfId="1" applyFont="1" applyBorder="1" applyAlignment="1">
      <alignment horizontal="center" vertical="center" wrapText="1"/>
    </xf>
    <xf numFmtId="164" fontId="25" fillId="0" borderId="33" xfId="1" applyNumberFormat="1" applyFont="1" applyBorder="1" applyAlignment="1" applyProtection="1">
      <alignment horizontal="center" vertical="center"/>
    </xf>
    <xf numFmtId="164" fontId="25" fillId="0" borderId="28" xfId="1" applyNumberFormat="1" applyFont="1" applyBorder="1" applyAlignment="1" applyProtection="1">
      <alignment horizontal="center" vertical="center"/>
    </xf>
    <xf numFmtId="164" fontId="25" fillId="0" borderId="80" xfId="1" applyNumberFormat="1" applyFont="1" applyBorder="1" applyAlignment="1" applyProtection="1">
      <alignment horizontal="center" vertical="center"/>
    </xf>
    <xf numFmtId="164" fontId="25" fillId="0" borderId="27" xfId="1" applyNumberFormat="1" applyFont="1" applyBorder="1" applyAlignment="1" applyProtection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164" fontId="25" fillId="0" borderId="0" xfId="1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1" fillId="0" borderId="0" xfId="1" applyNumberFormat="1" applyFont="1"/>
    <xf numFmtId="167" fontId="1" fillId="0" borderId="0" xfId="1" applyNumberFormat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166" fontId="1" fillId="0" borderId="42" xfId="1" applyNumberFormat="1" applyFont="1" applyBorder="1" applyAlignment="1" applyProtection="1">
      <alignment horizontal="center" vertical="center"/>
    </xf>
    <xf numFmtId="0" fontId="1" fillId="0" borderId="20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166" fontId="1" fillId="0" borderId="47" xfId="1" applyNumberFormat="1" applyFont="1" applyBorder="1" applyAlignment="1" applyProtection="1">
      <alignment horizontal="center" vertical="center"/>
    </xf>
    <xf numFmtId="49" fontId="1" fillId="0" borderId="15" xfId="1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51" xfId="0" applyFont="1" applyBorder="1" applyAlignment="1" applyProtection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1" fontId="1" fillId="0" borderId="12" xfId="1" applyNumberFormat="1" applyFont="1" applyBorder="1" applyAlignment="1" applyProtection="1">
      <alignment horizontal="center" vertical="center"/>
    </xf>
    <xf numFmtId="167" fontId="1" fillId="0" borderId="50" xfId="1" applyNumberFormat="1" applyFont="1" applyBorder="1" applyAlignment="1" applyProtection="1">
      <alignment horizontal="center" vertical="center"/>
    </xf>
    <xf numFmtId="167" fontId="1" fillId="0" borderId="51" xfId="0" applyNumberFormat="1" applyFont="1" applyBorder="1" applyAlignment="1" applyProtection="1">
      <alignment horizontal="center" vertical="center"/>
    </xf>
    <xf numFmtId="167" fontId="1" fillId="0" borderId="55" xfId="1" applyNumberFormat="1" applyFont="1" applyBorder="1" applyAlignment="1" applyProtection="1">
      <alignment horizontal="center" vertical="center"/>
    </xf>
    <xf numFmtId="167" fontId="1" fillId="0" borderId="57" xfId="1" applyNumberFormat="1" applyFont="1" applyBorder="1" applyAlignment="1" applyProtection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165" fontId="25" fillId="0" borderId="60" xfId="0" applyNumberFormat="1" applyFont="1" applyBorder="1" applyAlignment="1" applyProtection="1">
      <alignment horizontal="left" vertical="center" wrapText="1"/>
    </xf>
    <xf numFmtId="167" fontId="1" fillId="0" borderId="13" xfId="0" applyNumberFormat="1" applyFont="1" applyBorder="1" applyAlignment="1" applyProtection="1">
      <alignment horizontal="center" vertical="center"/>
    </xf>
    <xf numFmtId="165" fontId="1" fillId="0" borderId="26" xfId="0" applyNumberFormat="1" applyFont="1" applyBorder="1" applyAlignment="1" applyProtection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top" wrapText="1"/>
    </xf>
    <xf numFmtId="165" fontId="1" fillId="0" borderId="23" xfId="1" applyNumberFormat="1" applyFont="1" applyBorder="1" applyAlignment="1">
      <alignment horizontal="center" vertical="center" wrapText="1"/>
    </xf>
    <xf numFmtId="49" fontId="1" fillId="0" borderId="0" xfId="1" applyNumberFormat="1" applyFont="1" applyBorder="1" applyAlignment="1" applyProtection="1">
      <alignment horizontal="center" vertical="center"/>
    </xf>
    <xf numFmtId="166" fontId="1" fillId="0" borderId="77" xfId="1" applyNumberFormat="1" applyFont="1" applyBorder="1" applyAlignment="1" applyProtection="1">
      <alignment horizontal="center" vertical="center"/>
    </xf>
    <xf numFmtId="165" fontId="1" fillId="0" borderId="15" xfId="1" applyNumberFormat="1" applyFont="1" applyBorder="1" applyAlignment="1" applyProtection="1">
      <alignment horizontal="center" vertical="center"/>
    </xf>
    <xf numFmtId="0" fontId="25" fillId="0" borderId="53" xfId="1" applyFont="1" applyBorder="1" applyAlignment="1">
      <alignment horizontal="center" vertical="center" wrapText="1"/>
    </xf>
    <xf numFmtId="1" fontId="25" fillId="0" borderId="63" xfId="1" applyNumberFormat="1" applyFont="1" applyBorder="1" applyAlignment="1">
      <alignment horizontal="center" vertical="center" wrapText="1"/>
    </xf>
    <xf numFmtId="167" fontId="49" fillId="0" borderId="62" xfId="1" applyNumberFormat="1" applyFont="1" applyBorder="1" applyAlignment="1" applyProtection="1">
      <alignment horizontal="center" vertical="center"/>
    </xf>
    <xf numFmtId="167" fontId="25" fillId="0" borderId="81" xfId="1" applyNumberFormat="1" applyFont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13" fillId="0" borderId="0" xfId="1" applyFont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24" fillId="0" borderId="15" xfId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49" fontId="13" fillId="0" borderId="15" xfId="1" applyNumberFormat="1" applyFont="1" applyBorder="1" applyAlignment="1">
      <alignment horizontal="center" vertical="center" wrapText="1"/>
    </xf>
    <xf numFmtId="49" fontId="22" fillId="0" borderId="15" xfId="1" applyNumberFormat="1" applyFont="1" applyBorder="1" applyAlignment="1" applyProtection="1">
      <alignment horizontal="left" vertical="center" wrapText="1"/>
      <protection locked="0"/>
    </xf>
    <xf numFmtId="1" fontId="22" fillId="0" borderId="15" xfId="0" applyNumberFormat="1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wrapText="1"/>
    </xf>
    <xf numFmtId="0" fontId="22" fillId="0" borderId="15" xfId="1" applyFont="1" applyBorder="1" applyAlignment="1">
      <alignment horizontal="center" vertical="center" wrapText="1"/>
    </xf>
    <xf numFmtId="49" fontId="22" fillId="0" borderId="0" xfId="1" applyNumberFormat="1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 vertical="top" wrapText="1"/>
    </xf>
    <xf numFmtId="0" fontId="38" fillId="0" borderId="0" xfId="0" applyFont="1" applyBorder="1" applyAlignment="1">
      <alignment horizontal="left" wrapText="1"/>
    </xf>
    <xf numFmtId="0" fontId="38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wrapText="1"/>
    </xf>
    <xf numFmtId="0" fontId="38" fillId="0" borderId="0" xfId="0" applyFont="1" applyBorder="1" applyAlignment="1">
      <alignment horizontal="center"/>
    </xf>
    <xf numFmtId="0" fontId="26" fillId="0" borderId="8" xfId="0" applyFont="1" applyBorder="1" applyAlignment="1">
      <alignment horizontal="center" vertical="center" textRotation="90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/>
    </xf>
    <xf numFmtId="0" fontId="40" fillId="0" borderId="0" xfId="0" applyFont="1" applyBorder="1" applyAlignment="1">
      <alignment horizontal="center" wrapText="1"/>
    </xf>
    <xf numFmtId="0" fontId="42" fillId="3" borderId="8" xfId="1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0" fontId="40" fillId="3" borderId="9" xfId="1" applyFont="1" applyFill="1" applyBorder="1" applyAlignment="1">
      <alignment horizontal="center" vertical="center" wrapText="1"/>
    </xf>
    <xf numFmtId="0" fontId="40" fillId="3" borderId="12" xfId="1" applyFont="1" applyFill="1" applyBorder="1" applyAlignment="1">
      <alignment horizontal="center" vertical="center" wrapText="1"/>
    </xf>
    <xf numFmtId="0" fontId="40" fillId="3" borderId="10" xfId="1" applyFont="1" applyFill="1" applyBorder="1" applyAlignment="1">
      <alignment horizontal="center" vertical="center" wrapText="1"/>
    </xf>
    <xf numFmtId="49" fontId="40" fillId="3" borderId="8" xfId="1" applyNumberFormat="1" applyFont="1" applyFill="1" applyBorder="1" applyAlignment="1">
      <alignment horizontal="center" vertical="center" wrapText="1"/>
    </xf>
    <xf numFmtId="49" fontId="40" fillId="3" borderId="8" xfId="0" applyNumberFormat="1" applyFont="1" applyFill="1" applyBorder="1" applyAlignment="1">
      <alignment horizontal="center" vertical="center" wrapText="1"/>
    </xf>
    <xf numFmtId="0" fontId="39" fillId="3" borderId="28" xfId="1" applyFont="1" applyFill="1" applyBorder="1" applyAlignment="1">
      <alignment horizontal="center" vertical="center" wrapText="1"/>
    </xf>
    <xf numFmtId="0" fontId="43" fillId="3" borderId="14" xfId="0" applyFont="1" applyFill="1" applyBorder="1" applyAlignment="1">
      <alignment horizontal="center" vertical="center" wrapText="1"/>
    </xf>
    <xf numFmtId="0" fontId="43" fillId="3" borderId="15" xfId="0" applyFont="1" applyFill="1" applyBorder="1" applyAlignment="1">
      <alignment horizontal="center" vertical="center" wrapText="1"/>
    </xf>
    <xf numFmtId="0" fontId="43" fillId="3" borderId="18" xfId="0" applyFont="1" applyFill="1" applyBorder="1" applyAlignment="1">
      <alignment horizontal="center" vertical="center" wrapText="1"/>
    </xf>
    <xf numFmtId="0" fontId="43" fillId="3" borderId="15" xfId="1" applyFont="1" applyFill="1" applyBorder="1" applyAlignment="1">
      <alignment horizontal="center" vertical="center" wrapText="1"/>
    </xf>
    <xf numFmtId="0" fontId="43" fillId="3" borderId="16" xfId="0" applyFont="1" applyFill="1" applyBorder="1" applyAlignment="1">
      <alignment horizontal="center" vertical="center" wrapText="1"/>
    </xf>
    <xf numFmtId="49" fontId="44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15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3" borderId="14" xfId="0" applyFont="1" applyFill="1" applyBorder="1" applyAlignment="1">
      <alignment horizontal="center" wrapText="1"/>
    </xf>
    <xf numFmtId="0" fontId="43" fillId="3" borderId="15" xfId="0" applyFont="1" applyFill="1" applyBorder="1" applyAlignment="1">
      <alignment horizontal="center" wrapText="1"/>
    </xf>
    <xf numFmtId="0" fontId="43" fillId="3" borderId="16" xfId="0" applyFont="1" applyFill="1" applyBorder="1" applyAlignment="1">
      <alignment horizontal="center" wrapText="1"/>
    </xf>
    <xf numFmtId="0" fontId="43" fillId="3" borderId="22" xfId="0" applyFont="1" applyFill="1" applyBorder="1" applyAlignment="1">
      <alignment horizontal="center" vertical="center" wrapText="1"/>
    </xf>
    <xf numFmtId="0" fontId="43" fillId="3" borderId="23" xfId="0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center" vertical="center" wrapText="1"/>
    </xf>
    <xf numFmtId="0" fontId="43" fillId="3" borderId="22" xfId="1" applyFont="1" applyFill="1" applyBorder="1" applyAlignment="1">
      <alignment horizontal="center" vertical="center" wrapText="1"/>
    </xf>
    <xf numFmtId="0" fontId="43" fillId="3" borderId="23" xfId="1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wrapText="1"/>
    </xf>
    <xf numFmtId="0" fontId="43" fillId="3" borderId="22" xfId="0" applyFont="1" applyFill="1" applyBorder="1" applyAlignment="1">
      <alignment horizontal="center" wrapText="1"/>
    </xf>
    <xf numFmtId="164" fontId="18" fillId="2" borderId="30" xfId="1" applyNumberFormat="1" applyFont="1" applyFill="1" applyBorder="1" applyAlignment="1" applyProtection="1">
      <alignment horizontal="center" vertical="center" wrapText="1"/>
    </xf>
    <xf numFmtId="0" fontId="1" fillId="0" borderId="31" xfId="1" applyFont="1" applyBorder="1" applyAlignment="1" applyProtection="1">
      <alignment horizontal="center" vertical="center" textRotation="90"/>
    </xf>
    <xf numFmtId="164" fontId="1" fillId="0" borderId="31" xfId="1" applyNumberFormat="1" applyFont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 wrapText="1"/>
    </xf>
    <xf numFmtId="164" fontId="1" fillId="0" borderId="31" xfId="1" applyNumberFormat="1" applyFont="1" applyBorder="1" applyAlignment="1" applyProtection="1">
      <alignment horizontal="center" vertical="center" textRotation="90" wrapText="1"/>
    </xf>
    <xf numFmtId="0" fontId="1" fillId="0" borderId="32" xfId="1" applyFont="1" applyBorder="1" applyAlignment="1" applyProtection="1">
      <alignment horizontal="center" vertical="center" wrapText="1"/>
    </xf>
    <xf numFmtId="164" fontId="1" fillId="0" borderId="21" xfId="1" applyNumberFormat="1" applyFont="1" applyBorder="1" applyAlignment="1" applyProtection="1">
      <alignment horizontal="center" vertical="center" textRotation="90" wrapText="1"/>
    </xf>
    <xf numFmtId="164" fontId="1" fillId="0" borderId="22" xfId="1" applyNumberFormat="1" applyFont="1" applyBorder="1" applyAlignment="1" applyProtection="1">
      <alignment horizontal="center" vertical="center" textRotation="90" wrapText="1"/>
    </xf>
    <xf numFmtId="164" fontId="1" fillId="0" borderId="16" xfId="1" applyNumberFormat="1" applyFont="1" applyBorder="1" applyAlignment="1" applyProtection="1">
      <alignment horizontal="center" vertical="center" wrapText="1"/>
    </xf>
    <xf numFmtId="164" fontId="1" fillId="0" borderId="15" xfId="1" applyNumberFormat="1" applyFont="1" applyBorder="1" applyAlignment="1" applyProtection="1">
      <alignment horizontal="center" vertical="center"/>
    </xf>
    <xf numFmtId="164" fontId="1" fillId="0" borderId="23" xfId="1" applyNumberFormat="1" applyFont="1" applyBorder="1" applyAlignment="1" applyProtection="1">
      <alignment horizontal="center" vertical="center" textRotation="90" wrapText="1"/>
    </xf>
    <xf numFmtId="0" fontId="1" fillId="0" borderId="33" xfId="1" applyFont="1" applyBorder="1" applyAlignment="1" applyProtection="1">
      <alignment horizontal="center" vertical="center"/>
    </xf>
    <xf numFmtId="0" fontId="1" fillId="0" borderId="38" xfId="1" applyFont="1" applyBorder="1" applyAlignment="1" applyProtection="1">
      <alignment horizontal="center" vertical="center"/>
    </xf>
    <xf numFmtId="164" fontId="25" fillId="0" borderId="32" xfId="0" applyNumberFormat="1" applyFont="1" applyBorder="1" applyAlignment="1" applyProtection="1">
      <alignment horizontal="center" vertical="center"/>
    </xf>
    <xf numFmtId="165" fontId="25" fillId="0" borderId="15" xfId="1" applyNumberFormat="1" applyFont="1" applyBorder="1" applyAlignment="1" applyProtection="1">
      <alignment horizontal="center" vertical="center"/>
    </xf>
    <xf numFmtId="0" fontId="25" fillId="0" borderId="31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49" fontId="25" fillId="0" borderId="3" xfId="0" applyNumberFormat="1" applyFont="1" applyBorder="1" applyAlignment="1" applyProtection="1">
      <alignment horizontal="center" vertical="center"/>
    </xf>
    <xf numFmtId="49" fontId="25" fillId="0" borderId="31" xfId="0" applyNumberFormat="1" applyFont="1" applyBorder="1" applyAlignment="1" applyProtection="1">
      <alignment horizontal="center" vertical="center"/>
    </xf>
    <xf numFmtId="49" fontId="25" fillId="0" borderId="58" xfId="0" applyNumberFormat="1" applyFont="1" applyBorder="1" applyAlignment="1" applyProtection="1">
      <alignment horizontal="center" vertical="center"/>
    </xf>
    <xf numFmtId="164" fontId="25" fillId="0" borderId="62" xfId="0" applyNumberFormat="1" applyFont="1" applyBorder="1" applyAlignment="1" applyProtection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58" xfId="1" applyFont="1" applyBorder="1" applyAlignment="1" applyProtection="1">
      <alignment horizontal="center" vertical="center"/>
    </xf>
    <xf numFmtId="165" fontId="25" fillId="0" borderId="21" xfId="1" applyNumberFormat="1" applyFont="1" applyBorder="1" applyAlignment="1" applyProtection="1">
      <alignment horizontal="center" vertical="center"/>
    </xf>
    <xf numFmtId="0" fontId="25" fillId="0" borderId="62" xfId="1" applyFont="1" applyBorder="1" applyAlignment="1">
      <alignment horizontal="center" vertical="center" wrapText="1"/>
    </xf>
    <xf numFmtId="165" fontId="25" fillId="0" borderId="31" xfId="1" applyNumberFormat="1" applyFont="1" applyBorder="1" applyAlignment="1" applyProtection="1">
      <alignment horizontal="center" vertical="center"/>
    </xf>
    <xf numFmtId="165" fontId="25" fillId="0" borderId="62" xfId="1" applyNumberFormat="1" applyFont="1" applyBorder="1" applyAlignment="1" applyProtection="1">
      <alignment horizontal="center" vertical="center"/>
    </xf>
    <xf numFmtId="0" fontId="25" fillId="0" borderId="31" xfId="1" applyFont="1" applyBorder="1" applyAlignment="1">
      <alignment horizontal="right" vertical="center"/>
    </xf>
    <xf numFmtId="0" fontId="25" fillId="0" borderId="31" xfId="1" applyFont="1" applyBorder="1" applyAlignment="1" applyProtection="1">
      <alignment horizontal="right" vertical="center"/>
    </xf>
    <xf numFmtId="0" fontId="25" fillId="0" borderId="33" xfId="1" applyFont="1" applyBorder="1" applyAlignment="1" applyProtection="1">
      <alignment horizontal="right" vertical="center"/>
    </xf>
    <xf numFmtId="164" fontId="25" fillId="0" borderId="31" xfId="1" applyNumberFormat="1" applyFont="1" applyBorder="1" applyAlignment="1" applyProtection="1">
      <alignment horizontal="right" vertical="center"/>
    </xf>
    <xf numFmtId="167" fontId="47" fillId="0" borderId="73" xfId="1" applyNumberFormat="1" applyFont="1" applyBorder="1" applyAlignment="1" applyProtection="1">
      <alignment horizontal="center" vertical="center"/>
    </xf>
    <xf numFmtId="167" fontId="25" fillId="0" borderId="15" xfId="1" applyNumberFormat="1" applyFont="1" applyBorder="1" applyAlignment="1" applyProtection="1">
      <alignment horizontal="center" vertical="center"/>
    </xf>
    <xf numFmtId="0" fontId="25" fillId="0" borderId="56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164" fontId="50" fillId="0" borderId="0" xfId="1" applyNumberFormat="1" applyFont="1" applyBorder="1" applyAlignment="1" applyProtection="1">
      <alignment horizontal="left"/>
    </xf>
    <xf numFmtId="0" fontId="1" fillId="0" borderId="0" xfId="1" applyFont="1" applyBorder="1" applyAlignment="1">
      <alignment horizontal="center" wrapText="1"/>
    </xf>
    <xf numFmtId="164" fontId="25" fillId="0" borderId="32" xfId="1" applyNumberFormat="1" applyFont="1" applyBorder="1" applyAlignment="1" applyProtection="1">
      <alignment horizontal="center" vertical="center" wrapText="1"/>
    </xf>
    <xf numFmtId="164" fontId="25" fillId="0" borderId="31" xfId="1" applyNumberFormat="1" applyFont="1" applyBorder="1" applyAlignment="1" applyProtection="1">
      <alignment horizontal="center" vertical="center" textRotation="90" wrapText="1"/>
    </xf>
    <xf numFmtId="164" fontId="25" fillId="0" borderId="48" xfId="1" applyNumberFormat="1" applyFont="1" applyBorder="1" applyAlignment="1" applyProtection="1">
      <alignment horizontal="center" vertical="center" wrapText="1"/>
    </xf>
    <xf numFmtId="164" fontId="25" fillId="0" borderId="0" xfId="1" applyNumberFormat="1" applyFont="1" applyBorder="1" applyAlignment="1" applyProtection="1">
      <alignment horizontal="center" vertical="center" textRotation="90" wrapText="1"/>
    </xf>
    <xf numFmtId="164" fontId="25" fillId="0" borderId="53" xfId="1" applyNumberFormat="1" applyFont="1" applyBorder="1" applyAlignment="1" applyProtection="1">
      <alignment horizontal="center" vertical="center"/>
    </xf>
    <xf numFmtId="164" fontId="25" fillId="0" borderId="75" xfId="1" applyNumberFormat="1" applyFont="1" applyBorder="1" applyAlignment="1" applyProtection="1">
      <alignment horizontal="center" vertical="center" textRotation="90" wrapText="1"/>
    </xf>
    <xf numFmtId="164" fontId="25" fillId="0" borderId="5" xfId="1" applyNumberFormat="1" applyFont="1" applyBorder="1" applyAlignment="1" applyProtection="1">
      <alignment horizontal="center" vertical="center" textRotation="90" wrapText="1"/>
    </xf>
    <xf numFmtId="164" fontId="25" fillId="0" borderId="18" xfId="1" applyNumberFormat="1" applyFont="1" applyBorder="1" applyAlignment="1" applyProtection="1">
      <alignment horizontal="center" vertical="center" wrapText="1"/>
    </xf>
    <xf numFmtId="164" fontId="25" fillId="0" borderId="68" xfId="1" applyNumberFormat="1" applyFont="1" applyBorder="1" applyAlignment="1" applyProtection="1">
      <alignment horizontal="center" vertical="center" textRotation="90" wrapText="1"/>
    </xf>
    <xf numFmtId="164" fontId="25" fillId="0" borderId="58" xfId="1" applyNumberFormat="1" applyFont="1" applyBorder="1" applyAlignment="1" applyProtection="1">
      <alignment horizontal="center" vertical="center" wrapText="1"/>
    </xf>
    <xf numFmtId="164" fontId="25" fillId="0" borderId="33" xfId="1" applyNumberFormat="1" applyFont="1" applyBorder="1" applyAlignment="1" applyProtection="1">
      <alignment horizontal="center" vertical="center" textRotation="90" wrapText="1"/>
    </xf>
    <xf numFmtId="164" fontId="25" fillId="0" borderId="79" xfId="1" applyNumberFormat="1" applyFont="1" applyBorder="1" applyAlignment="1" applyProtection="1">
      <alignment horizontal="center" vertical="center" textRotation="90" wrapText="1"/>
    </xf>
    <xf numFmtId="164" fontId="25" fillId="0" borderId="78" xfId="1" applyNumberFormat="1" applyFont="1" applyBorder="1" applyAlignment="1" applyProtection="1">
      <alignment horizontal="center" vertical="center" textRotation="90" wrapText="1"/>
    </xf>
    <xf numFmtId="164" fontId="25" fillId="0" borderId="22" xfId="1" applyNumberFormat="1" applyFont="1" applyBorder="1" applyAlignment="1" applyProtection="1">
      <alignment horizontal="center" vertical="center" textRotation="90" wrapText="1"/>
    </xf>
    <xf numFmtId="164" fontId="25" fillId="0" borderId="24" xfId="1" applyNumberFormat="1" applyFont="1" applyBorder="1" applyAlignment="1" applyProtection="1">
      <alignment horizontal="center" vertical="center" textRotation="90" wrapText="1"/>
    </xf>
    <xf numFmtId="0" fontId="1" fillId="0" borderId="35" xfId="1" applyFont="1" applyBorder="1" applyAlignment="1" applyProtection="1">
      <alignment horizontal="center" vertical="center"/>
    </xf>
    <xf numFmtId="0" fontId="1" fillId="0" borderId="32" xfId="1" applyFont="1" applyBorder="1" applyAlignment="1" applyProtection="1">
      <alignment horizontal="center" vertical="center"/>
    </xf>
    <xf numFmtId="0" fontId="1" fillId="0" borderId="43" xfId="1" applyFont="1" applyBorder="1" applyAlignment="1">
      <alignment horizontal="center" vertical="center" wrapText="1"/>
    </xf>
    <xf numFmtId="164" fontId="1" fillId="0" borderId="15" xfId="1" applyNumberFormat="1" applyFont="1" applyBorder="1" applyAlignment="1" applyProtection="1">
      <alignment vertical="center"/>
    </xf>
    <xf numFmtId="0" fontId="1" fillId="0" borderId="15" xfId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1" fontId="1" fillId="0" borderId="49" xfId="1" applyNumberFormat="1" applyFont="1" applyBorder="1" applyAlignment="1" applyProtection="1">
      <alignment horizontal="center" vertical="center"/>
    </xf>
    <xf numFmtId="167" fontId="1" fillId="0" borderId="56" xfId="1" applyNumberFormat="1" applyFont="1" applyBorder="1" applyAlignment="1" applyProtection="1">
      <alignment horizontal="center" vertical="center"/>
    </xf>
    <xf numFmtId="1" fontId="25" fillId="0" borderId="33" xfId="0" applyNumberFormat="1" applyFont="1" applyBorder="1" applyAlignment="1" applyProtection="1">
      <alignment horizontal="center" vertical="center"/>
    </xf>
    <xf numFmtId="0" fontId="25" fillId="0" borderId="60" xfId="0" applyFont="1" applyBorder="1" applyAlignment="1">
      <alignment horizontal="left" vertical="top" wrapText="1"/>
    </xf>
    <xf numFmtId="1" fontId="25" fillId="0" borderId="62" xfId="0" applyNumberFormat="1" applyFont="1" applyBorder="1" applyAlignment="1" applyProtection="1">
      <alignment horizontal="center" vertical="center"/>
    </xf>
    <xf numFmtId="0" fontId="1" fillId="0" borderId="56" xfId="1" applyFont="1" applyBorder="1" applyAlignment="1" applyProtection="1">
      <alignment horizontal="center" vertical="center"/>
    </xf>
    <xf numFmtId="0" fontId="25" fillId="0" borderId="56" xfId="1" applyFont="1" applyBorder="1" applyAlignment="1" applyProtection="1">
      <alignment horizontal="center" vertical="center"/>
    </xf>
    <xf numFmtId="0" fontId="25" fillId="0" borderId="15" xfId="1" applyFont="1" applyBorder="1" applyAlignment="1" applyProtection="1">
      <alignment horizontal="center" vertical="center"/>
    </xf>
    <xf numFmtId="1" fontId="25" fillId="0" borderId="62" xfId="1" applyNumberFormat="1" applyFont="1" applyBorder="1" applyAlignment="1">
      <alignment horizontal="center" vertical="center" wrapText="1"/>
    </xf>
    <xf numFmtId="49" fontId="1" fillId="0" borderId="15" xfId="1" applyNumberFormat="1" applyFont="1" applyBorder="1" applyAlignment="1">
      <alignment horizontal="center" vertical="center" wrapText="1"/>
    </xf>
    <xf numFmtId="1" fontId="25" fillId="0" borderId="31" xfId="1" applyNumberFormat="1" applyFont="1" applyBorder="1" applyAlignment="1">
      <alignment horizontal="center" vertical="center" wrapText="1"/>
    </xf>
    <xf numFmtId="1" fontId="25" fillId="0" borderId="33" xfId="1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67" fontId="47" fillId="0" borderId="62" xfId="1" applyNumberFormat="1" applyFont="1" applyBorder="1" applyAlignment="1" applyProtection="1">
      <alignment horizontal="center" vertical="center"/>
    </xf>
    <xf numFmtId="164" fontId="18" fillId="0" borderId="30" xfId="1" applyNumberFormat="1" applyFont="1" applyFill="1" applyBorder="1" applyAlignment="1" applyProtection="1">
      <alignment horizontal="center" vertical="center" wrapText="1"/>
    </xf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topLeftCell="AF6" zoomScale="65" zoomScaleNormal="65" workbookViewId="0">
      <selection activeCell="T29" sqref="T29:V31"/>
    </sheetView>
  </sheetViews>
  <sheetFormatPr defaultRowHeight="15.75"/>
  <cols>
    <col min="1" max="1" width="6.5703125" style="15"/>
    <col min="2" max="2" width="5.140625" style="15"/>
    <col min="3" max="3" width="4.42578125" style="15"/>
    <col min="4" max="4" width="6.42578125" style="15"/>
    <col min="5" max="5" width="4.28515625" style="15"/>
    <col min="6" max="6" width="4.42578125" style="15"/>
    <col min="7" max="7" width="3.7109375" style="15"/>
    <col min="8" max="8" width="3.85546875" style="15"/>
    <col min="9" max="9" width="4" style="15"/>
    <col min="10" max="10" width="4.140625" style="15"/>
    <col min="11" max="11" width="4.7109375" style="15"/>
    <col min="12" max="12" width="4.85546875" style="15"/>
    <col min="13" max="13" width="4" style="15"/>
    <col min="14" max="14" width="5" style="15"/>
    <col min="15" max="15" width="5.140625" style="15"/>
    <col min="16" max="16" width="5.7109375" style="15"/>
    <col min="17" max="18" width="4" style="15"/>
    <col min="19" max="19" width="3.85546875" style="15"/>
    <col min="20" max="20" width="4.85546875" style="15"/>
    <col min="21" max="21" width="4.7109375" style="15"/>
    <col min="22" max="22" width="6" style="15"/>
    <col min="23" max="23" width="6.7109375" style="15"/>
    <col min="24" max="24" width="6.140625" style="15"/>
    <col min="25" max="25" width="7" style="15"/>
    <col min="26" max="26" width="6.85546875" style="15"/>
    <col min="27" max="27" width="6.7109375" style="15"/>
    <col min="28" max="28" width="6" style="15"/>
    <col min="29" max="29" width="7.5703125" style="15"/>
    <col min="30" max="30" width="7.140625" style="15"/>
    <col min="31" max="31" width="5.7109375" style="15"/>
    <col min="32" max="32" width="7.42578125" style="15"/>
    <col min="33" max="33" width="7" style="15"/>
    <col min="34" max="34" width="7.42578125" style="15"/>
    <col min="35" max="35" width="7.85546875" style="15"/>
    <col min="36" max="36" width="8.140625" style="15"/>
    <col min="37" max="37" width="7.85546875" style="15"/>
    <col min="38" max="38" width="6.7109375" style="15"/>
    <col min="39" max="39" width="6" style="15"/>
    <col min="40" max="40" width="8.140625" style="15"/>
    <col min="41" max="41" width="7.42578125" style="15"/>
    <col min="42" max="42" width="5.140625" style="15"/>
    <col min="43" max="43" width="4.5703125" style="15"/>
    <col min="44" max="44" width="4.7109375" style="15"/>
    <col min="45" max="45" width="3.85546875" style="15"/>
    <col min="46" max="46" width="4.5703125" style="15"/>
    <col min="47" max="47" width="5.42578125" style="15"/>
    <col min="48" max="48" width="4.42578125" style="15"/>
    <col min="49" max="49" width="6.7109375" style="15"/>
    <col min="50" max="50" width="4.7109375" style="15"/>
    <col min="51" max="51" width="5.42578125" style="15"/>
    <col min="52" max="52" width="5.5703125" style="15"/>
    <col min="53" max="53" width="4" style="15"/>
    <col min="54" max="1025" width="3.28515625" style="15"/>
  </cols>
  <sheetData>
    <row r="1" spans="1:1024" ht="33.7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3" t="s">
        <v>1</v>
      </c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7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30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33" customHeight="1">
      <c r="A3" s="14" t="s">
        <v>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2" t="s">
        <v>4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1" t="s">
        <v>5</v>
      </c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30.75">
      <c r="A4" s="10" t="s">
        <v>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36.7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9" t="s">
        <v>7</v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s="21" customFormat="1" ht="24.75" customHeight="1">
      <c r="A6" s="14" t="s">
        <v>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</row>
    <row r="7" spans="1:1024" ht="27" customHeight="1">
      <c r="A7" s="14" t="s">
        <v>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7" t="s">
        <v>10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2"/>
      <c r="AN7" s="6" t="s">
        <v>11</v>
      </c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27.75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 s="7" t="s">
        <v>12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2"/>
      <c r="AN8" s="6" t="s">
        <v>13</v>
      </c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27.7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 s="7" t="s">
        <v>14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2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27.75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7" t="s">
        <v>15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7.7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7" t="s">
        <v>16</v>
      </c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27.7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24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6"/>
      <c r="AM12" s="26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7.75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24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6"/>
      <c r="AM13" s="26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8.7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22.5">
      <c r="A15" s="5" t="s">
        <v>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8.7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8" customHeight="1">
      <c r="A17" s="4" t="s">
        <v>18</v>
      </c>
      <c r="B17" s="3" t="s">
        <v>19</v>
      </c>
      <c r="C17" s="3"/>
      <c r="D17" s="3"/>
      <c r="E17" s="3"/>
      <c r="F17" s="3" t="s">
        <v>20</v>
      </c>
      <c r="G17" s="3"/>
      <c r="H17" s="3"/>
      <c r="I17" s="3"/>
      <c r="J17" s="2" t="s">
        <v>21</v>
      </c>
      <c r="K17" s="2"/>
      <c r="L17" s="2"/>
      <c r="M17" s="2"/>
      <c r="N17" s="1" t="s">
        <v>22</v>
      </c>
      <c r="O17" s="1"/>
      <c r="P17" s="1"/>
      <c r="Q17" s="1"/>
      <c r="R17" s="1"/>
      <c r="S17" s="1" t="s">
        <v>23</v>
      </c>
      <c r="T17" s="1"/>
      <c r="U17" s="1"/>
      <c r="V17" s="1"/>
      <c r="W17" s="1"/>
      <c r="X17" s="1" t="s">
        <v>24</v>
      </c>
      <c r="Y17" s="1"/>
      <c r="Z17" s="1"/>
      <c r="AA17" s="1"/>
      <c r="AB17" s="3" t="s">
        <v>25</v>
      </c>
      <c r="AC17" s="3"/>
      <c r="AD17" s="3"/>
      <c r="AE17" s="3"/>
      <c r="AF17" s="3" t="s">
        <v>26</v>
      </c>
      <c r="AG17" s="3"/>
      <c r="AH17" s="3"/>
      <c r="AI17" s="3"/>
      <c r="AJ17" s="1" t="s">
        <v>27</v>
      </c>
      <c r="AK17" s="1"/>
      <c r="AL17" s="1"/>
      <c r="AM17" s="1"/>
      <c r="AN17" s="1"/>
      <c r="AO17" s="2" t="s">
        <v>28</v>
      </c>
      <c r="AP17" s="2"/>
      <c r="AQ17" s="2"/>
      <c r="AR17" s="2"/>
      <c r="AS17" s="1" t="s">
        <v>29</v>
      </c>
      <c r="AT17" s="1"/>
      <c r="AU17" s="1"/>
      <c r="AV17" s="1"/>
      <c r="AW17" s="1"/>
      <c r="AX17" s="1" t="s">
        <v>30</v>
      </c>
      <c r="AY17" s="1"/>
      <c r="AZ17" s="1"/>
      <c r="BA17" s="1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s="33" customFormat="1" ht="20.25" customHeight="1">
      <c r="A18" s="4"/>
      <c r="B18" s="29">
        <v>1</v>
      </c>
      <c r="C18" s="30">
        <v>2</v>
      </c>
      <c r="D18" s="30">
        <v>3</v>
      </c>
      <c r="E18" s="31">
        <v>4</v>
      </c>
      <c r="F18" s="29">
        <v>5</v>
      </c>
      <c r="G18" s="30">
        <v>6</v>
      </c>
      <c r="H18" s="30">
        <v>7</v>
      </c>
      <c r="I18" s="31">
        <v>8</v>
      </c>
      <c r="J18" s="29">
        <v>9</v>
      </c>
      <c r="K18" s="30">
        <v>10</v>
      </c>
      <c r="L18" s="30">
        <v>11</v>
      </c>
      <c r="M18" s="32">
        <v>12</v>
      </c>
      <c r="N18" s="29">
        <v>13</v>
      </c>
      <c r="O18" s="30">
        <v>14</v>
      </c>
      <c r="P18" s="30">
        <v>15</v>
      </c>
      <c r="Q18" s="30">
        <v>16</v>
      </c>
      <c r="R18" s="31">
        <v>17</v>
      </c>
      <c r="S18" s="29">
        <v>18</v>
      </c>
      <c r="T18" s="30">
        <v>19</v>
      </c>
      <c r="U18" s="30">
        <v>20</v>
      </c>
      <c r="V18" s="30">
        <v>21</v>
      </c>
      <c r="W18" s="31">
        <v>22</v>
      </c>
      <c r="X18" s="29">
        <v>23</v>
      </c>
      <c r="Y18" s="30">
        <v>24</v>
      </c>
      <c r="Z18" s="30">
        <v>25</v>
      </c>
      <c r="AA18" s="31">
        <v>26</v>
      </c>
      <c r="AB18" s="29">
        <v>27</v>
      </c>
      <c r="AC18" s="30">
        <v>28</v>
      </c>
      <c r="AD18" s="30">
        <v>29</v>
      </c>
      <c r="AE18" s="31">
        <v>30</v>
      </c>
      <c r="AF18" s="29">
        <v>31</v>
      </c>
      <c r="AG18" s="30">
        <v>32</v>
      </c>
      <c r="AH18" s="30">
        <v>33</v>
      </c>
      <c r="AI18" s="31">
        <v>34</v>
      </c>
      <c r="AJ18" s="29">
        <v>35</v>
      </c>
      <c r="AK18" s="30">
        <v>36</v>
      </c>
      <c r="AL18" s="30">
        <v>37</v>
      </c>
      <c r="AM18" s="30">
        <v>38</v>
      </c>
      <c r="AN18" s="31">
        <v>39</v>
      </c>
      <c r="AO18" s="29">
        <v>40</v>
      </c>
      <c r="AP18" s="30">
        <v>41</v>
      </c>
      <c r="AQ18" s="30">
        <v>42</v>
      </c>
      <c r="AR18" s="32">
        <v>43</v>
      </c>
      <c r="AS18" s="29">
        <v>44</v>
      </c>
      <c r="AT18" s="30">
        <v>45</v>
      </c>
      <c r="AU18" s="30">
        <v>46</v>
      </c>
      <c r="AV18" s="30">
        <v>47</v>
      </c>
      <c r="AW18" s="31">
        <v>48</v>
      </c>
      <c r="AX18" s="29">
        <v>49</v>
      </c>
      <c r="AY18" s="30">
        <v>50</v>
      </c>
      <c r="AZ18" s="30">
        <v>51</v>
      </c>
      <c r="BA18" s="31">
        <v>52</v>
      </c>
    </row>
    <row r="19" spans="1:1024" ht="20.100000000000001" customHeight="1">
      <c r="A19" s="34">
        <v>1</v>
      </c>
      <c r="B19" s="35" t="s">
        <v>31</v>
      </c>
      <c r="C19" s="36" t="s">
        <v>31</v>
      </c>
      <c r="D19" s="36" t="s">
        <v>31</v>
      </c>
      <c r="E19" s="37" t="s">
        <v>31</v>
      </c>
      <c r="F19" s="35" t="s">
        <v>31</v>
      </c>
      <c r="G19" s="36" t="s">
        <v>31</v>
      </c>
      <c r="H19" s="36" t="s">
        <v>31</v>
      </c>
      <c r="I19" s="37" t="s">
        <v>31</v>
      </c>
      <c r="J19" s="35" t="s">
        <v>31</v>
      </c>
      <c r="K19" s="36" t="s">
        <v>31</v>
      </c>
      <c r="L19" s="36" t="s">
        <v>31</v>
      </c>
      <c r="M19" s="37" t="s">
        <v>31</v>
      </c>
      <c r="N19" s="35" t="s">
        <v>31</v>
      </c>
      <c r="O19" s="36" t="s">
        <v>31</v>
      </c>
      <c r="P19" s="36" t="s">
        <v>31</v>
      </c>
      <c r="Q19" s="36" t="s">
        <v>32</v>
      </c>
      <c r="R19" s="37" t="s">
        <v>32</v>
      </c>
      <c r="S19" s="35" t="s">
        <v>33</v>
      </c>
      <c r="T19" s="36" t="s">
        <v>31</v>
      </c>
      <c r="U19" s="36" t="s">
        <v>31</v>
      </c>
      <c r="V19" s="36" t="s">
        <v>31</v>
      </c>
      <c r="W19" s="37" t="s">
        <v>31</v>
      </c>
      <c r="X19" s="35" t="s">
        <v>31</v>
      </c>
      <c r="Y19" s="36" t="s">
        <v>31</v>
      </c>
      <c r="Z19" s="36" t="s">
        <v>31</v>
      </c>
      <c r="AA19" s="37" t="s">
        <v>31</v>
      </c>
      <c r="AB19" s="35" t="s">
        <v>31</v>
      </c>
      <c r="AC19" s="36" t="s">
        <v>33</v>
      </c>
      <c r="AD19" s="36" t="s">
        <v>34</v>
      </c>
      <c r="AE19" s="38" t="s">
        <v>34</v>
      </c>
      <c r="AF19" s="35" t="s">
        <v>34</v>
      </c>
      <c r="AG19" s="36" t="s">
        <v>31</v>
      </c>
      <c r="AH19" s="36" t="s">
        <v>31</v>
      </c>
      <c r="AI19" s="37" t="s">
        <v>31</v>
      </c>
      <c r="AJ19" s="36" t="s">
        <v>31</v>
      </c>
      <c r="AK19" s="36" t="s">
        <v>31</v>
      </c>
      <c r="AL19" s="36" t="s">
        <v>31</v>
      </c>
      <c r="AM19" s="36" t="s">
        <v>31</v>
      </c>
      <c r="AN19" s="37" t="s">
        <v>31</v>
      </c>
      <c r="AO19" s="39" t="s">
        <v>31</v>
      </c>
      <c r="AP19" s="36" t="s">
        <v>32</v>
      </c>
      <c r="AQ19" s="36" t="s">
        <v>32</v>
      </c>
      <c r="AR19" s="37" t="s">
        <v>33</v>
      </c>
      <c r="AS19" s="35" t="s">
        <v>33</v>
      </c>
      <c r="AT19" s="36" t="s">
        <v>33</v>
      </c>
      <c r="AU19" s="36" t="s">
        <v>33</v>
      </c>
      <c r="AV19" s="36" t="s">
        <v>33</v>
      </c>
      <c r="AW19" s="37" t="s">
        <v>33</v>
      </c>
      <c r="AX19" s="39" t="s">
        <v>33</v>
      </c>
      <c r="AY19" s="36" t="s">
        <v>33</v>
      </c>
      <c r="AZ19" s="36" t="s">
        <v>33</v>
      </c>
      <c r="BA19" s="37" t="s">
        <v>33</v>
      </c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19.5" customHeight="1">
      <c r="A20" s="40">
        <v>2</v>
      </c>
      <c r="B20" s="41" t="s">
        <v>34</v>
      </c>
      <c r="C20" s="42" t="s">
        <v>34</v>
      </c>
      <c r="D20" s="42" t="s">
        <v>34</v>
      </c>
      <c r="E20" s="43" t="s">
        <v>34</v>
      </c>
      <c r="F20" s="41" t="s">
        <v>35</v>
      </c>
      <c r="G20" s="41" t="s">
        <v>35</v>
      </c>
      <c r="H20" s="41" t="s">
        <v>35</v>
      </c>
      <c r="I20" s="41" t="s">
        <v>35</v>
      </c>
      <c r="J20" s="41" t="s">
        <v>35</v>
      </c>
      <c r="K20" s="41" t="s">
        <v>35</v>
      </c>
      <c r="L20" s="41" t="s">
        <v>35</v>
      </c>
      <c r="M20" s="41" t="s">
        <v>35</v>
      </c>
      <c r="N20" s="41" t="s">
        <v>35</v>
      </c>
      <c r="O20" s="41" t="s">
        <v>35</v>
      </c>
      <c r="P20" s="41" t="s">
        <v>35</v>
      </c>
      <c r="Q20" s="42" t="s">
        <v>36</v>
      </c>
      <c r="R20" s="42" t="s">
        <v>36</v>
      </c>
      <c r="S20" s="41"/>
      <c r="T20" s="42"/>
      <c r="U20" s="42"/>
      <c r="V20" s="42"/>
      <c r="W20" s="43"/>
      <c r="X20" s="41"/>
      <c r="Y20" s="42"/>
      <c r="Z20" s="42"/>
      <c r="AA20" s="43"/>
      <c r="AB20" s="41"/>
      <c r="AC20" s="42"/>
      <c r="AD20" s="42"/>
      <c r="AE20" s="44"/>
      <c r="AF20" s="41"/>
      <c r="AG20" s="42"/>
      <c r="AH20" s="42"/>
      <c r="AI20" s="44"/>
      <c r="AJ20" s="41"/>
      <c r="AK20" s="42"/>
      <c r="AL20" s="42"/>
      <c r="AM20" s="42"/>
      <c r="AN20" s="43"/>
      <c r="AO20" s="45"/>
      <c r="AP20" s="42"/>
      <c r="AQ20" s="42"/>
      <c r="AR20" s="43"/>
      <c r="AS20" s="46"/>
      <c r="AT20" s="47"/>
      <c r="AU20" s="42"/>
      <c r="AV20" s="42"/>
      <c r="AW20" s="43"/>
      <c r="AX20" s="48"/>
      <c r="AY20" s="42"/>
      <c r="AZ20" s="42"/>
      <c r="BA20" s="43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19.5" customHeight="1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1"/>
      <c r="AG21" s="51"/>
      <c r="AH21" s="51"/>
      <c r="AI21" s="51"/>
      <c r="AJ21" s="50"/>
      <c r="AK21" s="50"/>
      <c r="AL21" s="50"/>
      <c r="AM21" s="50"/>
      <c r="AN21" s="50"/>
      <c r="AO21" s="50"/>
      <c r="AP21" s="50"/>
      <c r="AQ21" s="50"/>
      <c r="AR21" s="50"/>
      <c r="AS21" s="52"/>
      <c r="AT21" s="53"/>
      <c r="AU21" s="53"/>
      <c r="AV21" s="53"/>
      <c r="AW21" s="53"/>
      <c r="AX21" s="53"/>
      <c r="AY21" s="53"/>
      <c r="AZ21" s="53"/>
      <c r="BA21" s="53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9.5" customHeight="1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1"/>
      <c r="AG22" s="51"/>
      <c r="AH22" s="51"/>
      <c r="AI22" s="51"/>
      <c r="AJ22" s="50"/>
      <c r="AK22" s="50"/>
      <c r="AL22" s="50"/>
      <c r="AM22" s="50"/>
      <c r="AN22" s="50"/>
      <c r="AO22" s="50"/>
      <c r="AP22" s="50"/>
      <c r="AQ22" s="50"/>
      <c r="AR22" s="50"/>
      <c r="AS22" s="52"/>
      <c r="AT22" s="53"/>
      <c r="AU22" s="53"/>
      <c r="AV22" s="53"/>
      <c r="AW22" s="53"/>
      <c r="AX22" s="53"/>
      <c r="AY22" s="53"/>
      <c r="AZ22" s="53"/>
      <c r="BA22" s="53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9.5" customHeight="1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1"/>
      <c r="AG23" s="51"/>
      <c r="AH23" s="51"/>
      <c r="AI23" s="51"/>
      <c r="AJ23" s="50"/>
      <c r="AK23" s="50"/>
      <c r="AL23" s="50"/>
      <c r="AM23" s="50"/>
      <c r="AN23" s="50"/>
      <c r="AO23" s="50"/>
      <c r="AP23" s="50"/>
      <c r="AQ23" s="50"/>
      <c r="AR23" s="50"/>
      <c r="AS23" s="52"/>
      <c r="AT23" s="53"/>
      <c r="AU23" s="53"/>
      <c r="AV23" s="53"/>
      <c r="AW23" s="53"/>
      <c r="AX23" s="53"/>
      <c r="AY23" s="53"/>
      <c r="AZ23" s="53"/>
      <c r="BA23" s="5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20.100000000000001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s="54" customFormat="1" ht="21" customHeight="1">
      <c r="A25" s="373" t="s">
        <v>37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3"/>
      <c r="AH25" s="373"/>
      <c r="AI25" s="373"/>
      <c r="AJ25" s="373"/>
      <c r="AK25" s="373"/>
      <c r="AL25" s="373"/>
      <c r="AM25" s="373"/>
      <c r="AN25" s="373"/>
      <c r="AO25" s="373"/>
      <c r="AP25" s="373"/>
      <c r="AQ25" s="373"/>
      <c r="AR25" s="373"/>
      <c r="AS25" s="373"/>
      <c r="AT25" s="373"/>
      <c r="AU25" s="373"/>
      <c r="AV25" s="55"/>
      <c r="AW25" s="55"/>
      <c r="AX25" s="55"/>
      <c r="AY25" s="55"/>
      <c r="AZ25" s="55"/>
      <c r="BA25" s="15"/>
    </row>
    <row r="26" spans="1:102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 s="55"/>
      <c r="AW26" s="55"/>
      <c r="AX26" s="55"/>
      <c r="AY26" s="55"/>
      <c r="AZ26" s="55"/>
      <c r="BA26"/>
    </row>
    <row r="27" spans="1:1024" ht="21.75" customHeight="1">
      <c r="A27" s="56" t="s">
        <v>38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374" t="s">
        <v>39</v>
      </c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74"/>
      <c r="AM27" s="374"/>
      <c r="AN27" s="56"/>
      <c r="AO27" s="375" t="s">
        <v>40</v>
      </c>
      <c r="AP27" s="375"/>
      <c r="AQ27" s="375"/>
      <c r="AR27" s="375"/>
      <c r="AS27" s="375"/>
      <c r="AT27" s="375"/>
      <c r="AU27" s="375"/>
      <c r="AV27" s="375"/>
      <c r="AW27" s="375"/>
      <c r="AX27" s="375"/>
      <c r="AY27" s="375"/>
      <c r="AZ27" s="375"/>
      <c r="BA27" s="375"/>
    </row>
    <row r="28" spans="1:1024" ht="11.25" customHeight="1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21"/>
    </row>
    <row r="29" spans="1:1024" ht="22.5" customHeight="1">
      <c r="A29" s="376" t="s">
        <v>18</v>
      </c>
      <c r="B29" s="376"/>
      <c r="C29" s="377" t="s">
        <v>41</v>
      </c>
      <c r="D29" s="377"/>
      <c r="E29" s="377"/>
      <c r="F29" s="377"/>
      <c r="G29" s="378" t="s">
        <v>42</v>
      </c>
      <c r="H29" s="378"/>
      <c r="I29" s="378"/>
      <c r="J29" s="379" t="s">
        <v>43</v>
      </c>
      <c r="K29" s="379"/>
      <c r="L29" s="379"/>
      <c r="M29" s="379"/>
      <c r="N29" s="380" t="s">
        <v>44</v>
      </c>
      <c r="O29" s="380"/>
      <c r="P29" s="380"/>
      <c r="Q29" s="379" t="s">
        <v>45</v>
      </c>
      <c r="R29" s="379"/>
      <c r="S29" s="379"/>
      <c r="T29" s="379" t="s">
        <v>46</v>
      </c>
      <c r="U29" s="379"/>
      <c r="V29" s="379"/>
      <c r="W29" s="379" t="s">
        <v>47</v>
      </c>
      <c r="X29" s="379"/>
      <c r="Y29" s="379"/>
      <c r="Z29" s="53"/>
      <c r="AA29" s="381" t="s">
        <v>48</v>
      </c>
      <c r="AB29" s="381"/>
      <c r="AC29" s="381"/>
      <c r="AD29" s="381"/>
      <c r="AE29" s="381"/>
      <c r="AF29" s="381"/>
      <c r="AG29" s="381"/>
      <c r="AH29" s="379" t="s">
        <v>49</v>
      </c>
      <c r="AI29" s="379"/>
      <c r="AJ29" s="379"/>
      <c r="AK29" s="377" t="s">
        <v>50</v>
      </c>
      <c r="AL29" s="377"/>
      <c r="AM29" s="377"/>
      <c r="AN29" s="61"/>
      <c r="AO29" s="377" t="s">
        <v>51</v>
      </c>
      <c r="AP29" s="377"/>
      <c r="AQ29" s="377"/>
      <c r="AR29" s="377"/>
      <c r="AS29" s="380" t="s">
        <v>52</v>
      </c>
      <c r="AT29" s="380"/>
      <c r="AU29" s="380"/>
      <c r="AV29" s="380"/>
      <c r="AW29" s="380"/>
      <c r="AX29" s="379" t="s">
        <v>49</v>
      </c>
      <c r="AY29" s="379"/>
      <c r="AZ29" s="379"/>
      <c r="BA29" s="379"/>
    </row>
    <row r="30" spans="1:1024" ht="15.75" customHeight="1">
      <c r="A30" s="376"/>
      <c r="B30" s="376"/>
      <c r="C30" s="377"/>
      <c r="D30" s="377"/>
      <c r="E30" s="377"/>
      <c r="F30" s="377"/>
      <c r="G30" s="378"/>
      <c r="H30" s="378"/>
      <c r="I30" s="378"/>
      <c r="J30" s="379"/>
      <c r="K30" s="379"/>
      <c r="L30" s="379"/>
      <c r="M30" s="379"/>
      <c r="N30" s="380"/>
      <c r="O30" s="380"/>
      <c r="P30" s="380"/>
      <c r="Q30" s="379"/>
      <c r="R30" s="379"/>
      <c r="S30" s="379"/>
      <c r="T30" s="379"/>
      <c r="U30" s="379"/>
      <c r="V30" s="379"/>
      <c r="W30" s="379"/>
      <c r="X30" s="379"/>
      <c r="Y30" s="379"/>
      <c r="Z30" s="53"/>
      <c r="AA30" s="381"/>
      <c r="AB30" s="381"/>
      <c r="AC30" s="381"/>
      <c r="AD30" s="381"/>
      <c r="AE30" s="381"/>
      <c r="AF30" s="381"/>
      <c r="AG30" s="381"/>
      <c r="AH30" s="379"/>
      <c r="AI30" s="379"/>
      <c r="AJ30" s="379"/>
      <c r="AK30" s="377"/>
      <c r="AL30" s="377"/>
      <c r="AM30" s="377"/>
      <c r="AN30" s="61"/>
      <c r="AO30" s="377"/>
      <c r="AP30" s="377"/>
      <c r="AQ30" s="377"/>
      <c r="AR30" s="377"/>
      <c r="AS30" s="380"/>
      <c r="AT30" s="380"/>
      <c r="AU30" s="380"/>
      <c r="AV30" s="380"/>
      <c r="AW30" s="380"/>
      <c r="AX30" s="379"/>
      <c r="AY30" s="379"/>
      <c r="AZ30" s="379"/>
      <c r="BA30" s="379"/>
    </row>
    <row r="31" spans="1:1024" ht="42" customHeight="1">
      <c r="A31" s="376"/>
      <c r="B31" s="376"/>
      <c r="C31" s="377"/>
      <c r="D31" s="377"/>
      <c r="E31" s="377"/>
      <c r="F31" s="377"/>
      <c r="G31" s="378"/>
      <c r="H31" s="378"/>
      <c r="I31" s="378"/>
      <c r="J31" s="379"/>
      <c r="K31" s="379"/>
      <c r="L31" s="379"/>
      <c r="M31" s="379"/>
      <c r="N31" s="380"/>
      <c r="O31" s="380"/>
      <c r="P31" s="380"/>
      <c r="Q31" s="379"/>
      <c r="R31" s="379"/>
      <c r="S31" s="379"/>
      <c r="T31" s="379"/>
      <c r="U31" s="379"/>
      <c r="V31" s="379"/>
      <c r="W31" s="379"/>
      <c r="X31" s="379"/>
      <c r="Y31" s="379"/>
      <c r="Z31" s="53"/>
      <c r="AA31" s="382" t="s">
        <v>53</v>
      </c>
      <c r="AB31" s="382"/>
      <c r="AC31" s="382"/>
      <c r="AD31" s="382"/>
      <c r="AE31" s="382"/>
      <c r="AF31" s="382"/>
      <c r="AG31" s="382"/>
      <c r="AH31" s="383">
        <v>2</v>
      </c>
      <c r="AI31" s="383"/>
      <c r="AJ31" s="383"/>
      <c r="AK31" s="384">
        <v>3</v>
      </c>
      <c r="AL31" s="384"/>
      <c r="AM31" s="384"/>
      <c r="AN31" s="61"/>
      <c r="AO31" s="377"/>
      <c r="AP31" s="377"/>
      <c r="AQ31" s="377"/>
      <c r="AR31" s="377"/>
      <c r="AS31" s="380"/>
      <c r="AT31" s="380"/>
      <c r="AU31" s="380"/>
      <c r="AV31" s="380"/>
      <c r="AW31" s="380"/>
      <c r="AX31" s="379"/>
      <c r="AY31" s="379"/>
      <c r="AZ31" s="379"/>
      <c r="BA31" s="379"/>
    </row>
    <row r="32" spans="1:1024" ht="44.25" customHeight="1">
      <c r="A32" s="385">
        <v>1</v>
      </c>
      <c r="B32" s="385"/>
      <c r="C32" s="384">
        <f>COUNTIF($B19:$AO19,$B$19)</f>
        <v>33</v>
      </c>
      <c r="D32" s="384"/>
      <c r="E32" s="384"/>
      <c r="F32" s="384"/>
      <c r="G32" s="384">
        <v>4</v>
      </c>
      <c r="H32" s="384"/>
      <c r="I32" s="384"/>
      <c r="J32" s="384">
        <f>AK31</f>
        <v>3</v>
      </c>
      <c r="K32" s="384"/>
      <c r="L32" s="384"/>
      <c r="M32" s="384"/>
      <c r="N32" s="384"/>
      <c r="O32" s="384"/>
      <c r="P32" s="384"/>
      <c r="Q32" s="379"/>
      <c r="R32" s="379"/>
      <c r="S32" s="379"/>
      <c r="T32" s="384">
        <v>12</v>
      </c>
      <c r="U32" s="384"/>
      <c r="V32" s="384"/>
      <c r="W32" s="384">
        <f>C32+G32+J32+N32+Q32+T32</f>
        <v>52</v>
      </c>
      <c r="X32" s="384"/>
      <c r="Y32" s="384"/>
      <c r="Z32" s="53"/>
      <c r="AA32" s="382" t="s">
        <v>54</v>
      </c>
      <c r="AB32" s="382"/>
      <c r="AC32" s="382"/>
      <c r="AD32" s="382"/>
      <c r="AE32" s="382"/>
      <c r="AF32" s="382"/>
      <c r="AG32" s="382"/>
      <c r="AH32" s="383">
        <v>3</v>
      </c>
      <c r="AI32" s="383"/>
      <c r="AJ32" s="383"/>
      <c r="AK32" s="384">
        <v>4</v>
      </c>
      <c r="AL32" s="384"/>
      <c r="AM32" s="384"/>
      <c r="AN32" s="61"/>
      <c r="AO32" s="377"/>
      <c r="AP32" s="377"/>
      <c r="AQ32" s="377"/>
      <c r="AR32" s="377"/>
      <c r="AS32" s="380"/>
      <c r="AT32" s="380"/>
      <c r="AU32" s="380"/>
      <c r="AV32" s="380"/>
      <c r="AW32" s="380"/>
      <c r="AX32" s="379"/>
      <c r="AY32" s="379"/>
      <c r="AZ32" s="379"/>
      <c r="BA32" s="379"/>
    </row>
    <row r="33" spans="1:53" ht="27" customHeight="1">
      <c r="A33" s="385">
        <v>2</v>
      </c>
      <c r="B33" s="385"/>
      <c r="C33" s="384"/>
      <c r="D33" s="384"/>
      <c r="E33" s="384"/>
      <c r="F33" s="384"/>
      <c r="G33" s="384"/>
      <c r="H33" s="384"/>
      <c r="I33" s="384"/>
      <c r="J33" s="384">
        <f>AK32</f>
        <v>4</v>
      </c>
      <c r="K33" s="384"/>
      <c r="L33" s="384"/>
      <c r="M33" s="384"/>
      <c r="N33" s="384">
        <v>11</v>
      </c>
      <c r="O33" s="384"/>
      <c r="P33" s="384"/>
      <c r="Q33" s="379">
        <v>2</v>
      </c>
      <c r="R33" s="379"/>
      <c r="S33" s="379"/>
      <c r="T33" s="384"/>
      <c r="U33" s="384"/>
      <c r="V33" s="384"/>
      <c r="W33" s="384">
        <f>C33+G33+J33+N33+Q33+T33</f>
        <v>17</v>
      </c>
      <c r="X33" s="384"/>
      <c r="Y33" s="384"/>
      <c r="Z33" s="53"/>
      <c r="AA33" s="382"/>
      <c r="AB33" s="382"/>
      <c r="AC33" s="382"/>
      <c r="AD33" s="382"/>
      <c r="AE33" s="382"/>
      <c r="AF33" s="382"/>
      <c r="AG33" s="382"/>
      <c r="AH33" s="384"/>
      <c r="AI33" s="384"/>
      <c r="AJ33" s="384"/>
      <c r="AK33" s="384"/>
      <c r="AL33" s="384"/>
      <c r="AM33" s="384"/>
      <c r="AN33" s="61"/>
      <c r="AO33" s="384">
        <v>1</v>
      </c>
      <c r="AP33" s="384"/>
      <c r="AQ33" s="384"/>
      <c r="AR33" s="384"/>
      <c r="AS33" s="386" t="s">
        <v>55</v>
      </c>
      <c r="AT33" s="386"/>
      <c r="AU33" s="386"/>
      <c r="AV33" s="386"/>
      <c r="AW33" s="386"/>
      <c r="AX33" s="386">
        <v>3</v>
      </c>
      <c r="AY33" s="386"/>
      <c r="AZ33" s="386"/>
      <c r="BA33" s="386"/>
    </row>
    <row r="34" spans="1:53" ht="21.75" customHeight="1">
      <c r="A34" s="384" t="s">
        <v>56</v>
      </c>
      <c r="B34" s="384"/>
      <c r="C34" s="384">
        <f>SUM(C32:F33)</f>
        <v>33</v>
      </c>
      <c r="D34" s="384"/>
      <c r="E34" s="384"/>
      <c r="F34" s="384"/>
      <c r="G34" s="384">
        <f ca="1">SUM(G32:I35)</f>
        <v>4</v>
      </c>
      <c r="H34" s="384"/>
      <c r="I34" s="384"/>
      <c r="J34" s="383">
        <f ca="1">SUM(J32:M35)</f>
        <v>7</v>
      </c>
      <c r="K34" s="383"/>
      <c r="L34" s="383"/>
      <c r="M34" s="383"/>
      <c r="N34" s="383">
        <f ca="1">SUM(N32:P35)</f>
        <v>11</v>
      </c>
      <c r="O34" s="383"/>
      <c r="P34" s="383"/>
      <c r="Q34" s="386">
        <f ca="1">SUM(Q32:S35)</f>
        <v>2</v>
      </c>
      <c r="R34" s="386"/>
      <c r="S34" s="386"/>
      <c r="T34" s="384">
        <f ca="1">SUM(T32:V35)</f>
        <v>12</v>
      </c>
      <c r="U34" s="384"/>
      <c r="V34" s="384"/>
      <c r="W34" s="384">
        <f>SUM(W32:Y33)</f>
        <v>69</v>
      </c>
      <c r="X34" s="384"/>
      <c r="Y34" s="384"/>
      <c r="Z34" s="53"/>
      <c r="AA34" s="387"/>
      <c r="AB34" s="387"/>
      <c r="AC34" s="387"/>
      <c r="AD34" s="387"/>
      <c r="AE34" s="387"/>
      <c r="AF34" s="387"/>
      <c r="AG34" s="387"/>
      <c r="AH34" s="388"/>
      <c r="AI34" s="388"/>
      <c r="AJ34" s="388"/>
      <c r="AK34" s="388"/>
      <c r="AL34" s="388"/>
      <c r="AM34" s="388"/>
      <c r="AN34" s="61"/>
      <c r="AO34" s="384"/>
      <c r="AP34" s="384"/>
      <c r="AQ34" s="384"/>
      <c r="AR34" s="384"/>
      <c r="AS34" s="386"/>
      <c r="AT34" s="386"/>
      <c r="AU34" s="386"/>
      <c r="AV34" s="386"/>
      <c r="AW34" s="386"/>
      <c r="AX34" s="386"/>
      <c r="AY34" s="386"/>
      <c r="AZ34" s="386"/>
      <c r="BA34" s="386"/>
    </row>
    <row r="35" spans="1:53" ht="25.5" customHeight="1">
      <c r="A35" s="389"/>
      <c r="B35" s="389"/>
      <c r="C35" s="390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1"/>
      <c r="R35" s="391"/>
      <c r="S35" s="391"/>
      <c r="T35" s="390"/>
      <c r="U35" s="390"/>
      <c r="V35" s="390"/>
      <c r="W35" s="390"/>
      <c r="X35" s="390"/>
      <c r="Y35" s="390"/>
      <c r="Z35" s="53"/>
      <c r="AA35" s="387"/>
      <c r="AB35" s="387"/>
      <c r="AC35" s="387"/>
      <c r="AD35" s="387"/>
      <c r="AE35" s="387"/>
      <c r="AF35" s="387"/>
      <c r="AG35" s="387"/>
      <c r="AH35" s="388"/>
      <c r="AI35" s="388"/>
      <c r="AJ35" s="388"/>
      <c r="AK35" s="388"/>
      <c r="AL35" s="388"/>
      <c r="AM35" s="388"/>
      <c r="AN35" s="62"/>
      <c r="AO35" s="384"/>
      <c r="AP35" s="384"/>
      <c r="AQ35" s="384"/>
      <c r="AR35" s="384"/>
      <c r="AS35" s="386"/>
      <c r="AT35" s="386"/>
      <c r="AU35" s="386"/>
      <c r="AV35" s="386"/>
      <c r="AW35" s="386"/>
      <c r="AX35" s="386"/>
      <c r="AY35" s="386"/>
      <c r="AZ35" s="386"/>
      <c r="BA35" s="386"/>
    </row>
    <row r="36" spans="1:53" ht="34.5" customHeight="1">
      <c r="Z36" s="53"/>
      <c r="AN36" s="63"/>
      <c r="AO36" s="384"/>
      <c r="AP36" s="384"/>
      <c r="AQ36" s="384"/>
      <c r="AR36" s="384"/>
      <c r="AS36" s="386"/>
      <c r="AT36" s="386"/>
      <c r="AU36" s="386"/>
      <c r="AV36" s="386"/>
      <c r="AW36" s="386"/>
      <c r="AX36" s="386"/>
      <c r="AY36" s="386"/>
      <c r="AZ36" s="386"/>
      <c r="BA36" s="386"/>
    </row>
  </sheetData>
  <mergeCells count="96">
    <mergeCell ref="T35:V35"/>
    <mergeCell ref="W35:Y35"/>
    <mergeCell ref="C35:F35"/>
    <mergeCell ref="G35:I35"/>
    <mergeCell ref="J35:M35"/>
    <mergeCell ref="N35:P35"/>
    <mergeCell ref="Q35:S35"/>
    <mergeCell ref="AK33:AM33"/>
    <mergeCell ref="AO33:AR36"/>
    <mergeCell ref="AS33:AW36"/>
    <mergeCell ref="AX33:BA36"/>
    <mergeCell ref="A34:B34"/>
    <mergeCell ref="C34:F34"/>
    <mergeCell ref="G34:I34"/>
    <mergeCell ref="J34:M34"/>
    <mergeCell ref="N34:P34"/>
    <mergeCell ref="Q34:S34"/>
    <mergeCell ref="T34:V34"/>
    <mergeCell ref="W34:Y34"/>
    <mergeCell ref="AA34:AG35"/>
    <mergeCell ref="AH34:AJ35"/>
    <mergeCell ref="AK34:AM35"/>
    <mergeCell ref="A35:B35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AX29:BA32"/>
    <mergeCell ref="AA31:AG31"/>
    <mergeCell ref="AH31:AJ31"/>
    <mergeCell ref="AK31:AM31"/>
    <mergeCell ref="A32:B32"/>
    <mergeCell ref="C32:F32"/>
    <mergeCell ref="G32:I32"/>
    <mergeCell ref="J32:M32"/>
    <mergeCell ref="N32:P32"/>
    <mergeCell ref="Q32:S32"/>
    <mergeCell ref="T32:V32"/>
    <mergeCell ref="W32:Y32"/>
    <mergeCell ref="AA32:AG32"/>
    <mergeCell ref="AH32:AJ32"/>
    <mergeCell ref="AK32:AM32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0"/>
    <mergeCell ref="AH29:AJ30"/>
    <mergeCell ref="AK29:AM30"/>
    <mergeCell ref="AO29:AR32"/>
    <mergeCell ref="AS29:AW32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B17:AE17"/>
    <mergeCell ref="AF17:AI17"/>
    <mergeCell ref="AJ17:AN17"/>
    <mergeCell ref="AO17:AR17"/>
    <mergeCell ref="AS17:AW17"/>
    <mergeCell ref="AX17:BA17"/>
    <mergeCell ref="A7:O7"/>
    <mergeCell ref="P7:AL7"/>
    <mergeCell ref="AN7:BA7"/>
    <mergeCell ref="P8:AL8"/>
    <mergeCell ref="AN8:BA10"/>
    <mergeCell ref="P9:AL9"/>
    <mergeCell ref="P10:AM10"/>
    <mergeCell ref="AN3:BA4"/>
    <mergeCell ref="A4:O4"/>
    <mergeCell ref="P5:AM5"/>
    <mergeCell ref="A6:O6"/>
    <mergeCell ref="AO6:BA6"/>
    <mergeCell ref="A1:O1"/>
    <mergeCell ref="P1:AM1"/>
    <mergeCell ref="A2:O2"/>
    <mergeCell ref="A3:O3"/>
    <mergeCell ref="P3:AM3"/>
  </mergeCells>
  <pageMargins left="0.196527777777778" right="0.196527777777778" top="0" bottom="0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1"/>
  <sheetViews>
    <sheetView topLeftCell="A3" zoomScale="65" zoomScaleNormal="65" workbookViewId="0">
      <selection activeCell="AI29" sqref="AI29:AK29"/>
    </sheetView>
  </sheetViews>
  <sheetFormatPr defaultRowHeight="15.75"/>
  <cols>
    <col min="1" max="1" width="5.28515625" style="64"/>
    <col min="2" max="2" width="3.28515625" style="64"/>
    <col min="3" max="4" width="4.5703125" style="64"/>
    <col min="5" max="5" width="5.42578125" style="64"/>
    <col min="6" max="6" width="5.5703125" style="64"/>
    <col min="7" max="7" width="6.85546875" style="64"/>
    <col min="8" max="8" width="8" style="64"/>
    <col min="9" max="9" width="8.28515625" style="64"/>
    <col min="10" max="10" width="4.7109375" style="64"/>
    <col min="11" max="12" width="5.42578125" style="64"/>
    <col min="13" max="13" width="6" style="64"/>
    <col min="14" max="14" width="4.5703125" style="64"/>
    <col min="15" max="15" width="5.5703125" style="64"/>
    <col min="16" max="16" width="7.28515625" style="64"/>
    <col min="17" max="17" width="5.85546875" style="64"/>
    <col min="18" max="18" width="4.85546875" style="64"/>
    <col min="19" max="19" width="3.7109375" style="64"/>
    <col min="20" max="20" width="5" style="64"/>
    <col min="21" max="21" width="5.42578125" style="64"/>
    <col min="22" max="22" width="5.5703125" style="64"/>
    <col min="23" max="23" width="5.140625" style="64"/>
    <col min="24" max="24" width="5.28515625" style="64"/>
    <col min="25" max="25" width="5.140625" style="64"/>
    <col min="26" max="26" width="4.28515625" style="64"/>
    <col min="27" max="29" width="4.85546875" style="64"/>
    <col min="30" max="30" width="3.85546875" style="64"/>
    <col min="31" max="31" width="6.28515625" style="64"/>
    <col min="32" max="32" width="6" style="64"/>
    <col min="33" max="33" width="5.7109375" style="64"/>
    <col min="34" max="34" width="5.5703125" style="64"/>
    <col min="35" max="36" width="4.7109375" style="64"/>
    <col min="37" max="37" width="4.85546875" style="64"/>
    <col min="38" max="38" width="4" style="64"/>
    <col min="39" max="39" width="5.7109375" style="64"/>
    <col min="40" max="40" width="6.140625" style="64"/>
    <col min="41" max="41" width="6" style="64"/>
    <col min="42" max="42" width="4.140625" style="64"/>
    <col min="43" max="43" width="4.28515625" style="64"/>
    <col min="44" max="44" width="4.140625" style="64"/>
    <col min="45" max="45" width="4.5703125" style="64"/>
    <col min="46" max="46" width="4.7109375" style="64"/>
    <col min="47" max="47" width="4.5703125" style="64"/>
    <col min="48" max="48" width="4.140625" style="64"/>
    <col min="49" max="49" width="4.28515625" style="64"/>
    <col min="50" max="50" width="4.42578125" style="64"/>
    <col min="51" max="51" width="4.28515625" style="64"/>
    <col min="52" max="52" width="4.7109375" style="64"/>
    <col min="53" max="53" width="4.28515625" style="64"/>
    <col min="54" max="256" width="3.28515625" style="64"/>
    <col min="257" max="257" width="5.28515625" style="64"/>
    <col min="258" max="258" width="3.28515625" style="64"/>
    <col min="259" max="260" width="4.5703125" style="64"/>
    <col min="261" max="261" width="5.42578125" style="64"/>
    <col min="262" max="262" width="5.5703125" style="64"/>
    <col min="263" max="263" width="6.85546875" style="64"/>
    <col min="264" max="264" width="8" style="64"/>
    <col min="265" max="265" width="8.28515625" style="64"/>
    <col min="266" max="266" width="4.7109375" style="64"/>
    <col min="267" max="268" width="5.42578125" style="64"/>
    <col min="269" max="269" width="6" style="64"/>
    <col min="270" max="270" width="4.5703125" style="64"/>
    <col min="271" max="271" width="5.5703125" style="64"/>
    <col min="272" max="272" width="7.28515625" style="64"/>
    <col min="273" max="273" width="5.85546875" style="64"/>
    <col min="274" max="274" width="4.85546875" style="64"/>
    <col min="275" max="275" width="3.7109375" style="64"/>
    <col min="276" max="276" width="5" style="64"/>
    <col min="277" max="277" width="5.42578125" style="64"/>
    <col min="278" max="278" width="5.5703125" style="64"/>
    <col min="279" max="279" width="5.140625" style="64"/>
    <col min="280" max="280" width="5.28515625" style="64"/>
    <col min="281" max="281" width="5.140625" style="64"/>
    <col min="282" max="282" width="4.28515625" style="64"/>
    <col min="283" max="285" width="4.85546875" style="64"/>
    <col min="286" max="286" width="3.85546875" style="64"/>
    <col min="287" max="287" width="6.28515625" style="64"/>
    <col min="288" max="288" width="6" style="64"/>
    <col min="289" max="289" width="5.7109375" style="64"/>
    <col min="290" max="290" width="5.5703125" style="64"/>
    <col min="291" max="292" width="4.7109375" style="64"/>
    <col min="293" max="293" width="4.85546875" style="64"/>
    <col min="294" max="294" width="4" style="64"/>
    <col min="295" max="295" width="5.7109375" style="64"/>
    <col min="296" max="296" width="6.140625" style="64"/>
    <col min="297" max="297" width="6" style="64"/>
    <col min="298" max="298" width="4.140625" style="64"/>
    <col min="299" max="299" width="4.28515625" style="64"/>
    <col min="300" max="300" width="4.140625" style="64"/>
    <col min="301" max="301" width="4.5703125" style="64"/>
    <col min="302" max="302" width="4.7109375" style="64"/>
    <col min="303" max="303" width="4.5703125" style="64"/>
    <col min="304" max="304" width="4.140625" style="64"/>
    <col min="305" max="305" width="4.28515625" style="64"/>
    <col min="306" max="306" width="4.42578125" style="64"/>
    <col min="307" max="307" width="4.28515625" style="64"/>
    <col min="308" max="308" width="4.7109375" style="64"/>
    <col min="309" max="309" width="4.28515625" style="64"/>
    <col min="310" max="512" width="3.28515625" style="64"/>
    <col min="513" max="513" width="5.28515625" style="64"/>
    <col min="514" max="514" width="3.28515625" style="64"/>
    <col min="515" max="516" width="4.5703125" style="64"/>
    <col min="517" max="517" width="5.42578125" style="64"/>
    <col min="518" max="518" width="5.5703125" style="64"/>
    <col min="519" max="519" width="6.85546875" style="64"/>
    <col min="520" max="520" width="8" style="64"/>
    <col min="521" max="521" width="8.28515625" style="64"/>
    <col min="522" max="522" width="4.7109375" style="64"/>
    <col min="523" max="524" width="5.42578125" style="64"/>
    <col min="525" max="525" width="6" style="64"/>
    <col min="526" max="526" width="4.5703125" style="64"/>
    <col min="527" max="527" width="5.5703125" style="64"/>
    <col min="528" max="528" width="7.28515625" style="64"/>
    <col min="529" max="529" width="5.85546875" style="64"/>
    <col min="530" max="530" width="4.85546875" style="64"/>
    <col min="531" max="531" width="3.7109375" style="64"/>
    <col min="532" max="532" width="5" style="64"/>
    <col min="533" max="533" width="5.42578125" style="64"/>
    <col min="534" max="534" width="5.5703125" style="64"/>
    <col min="535" max="535" width="5.140625" style="64"/>
    <col min="536" max="536" width="5.28515625" style="64"/>
    <col min="537" max="537" width="5.140625" style="64"/>
    <col min="538" max="538" width="4.28515625" style="64"/>
    <col min="539" max="541" width="4.85546875" style="64"/>
    <col min="542" max="542" width="3.85546875" style="64"/>
    <col min="543" max="543" width="6.28515625" style="64"/>
    <col min="544" max="544" width="6" style="64"/>
    <col min="545" max="545" width="5.7109375" style="64"/>
    <col min="546" max="546" width="5.5703125" style="64"/>
    <col min="547" max="548" width="4.7109375" style="64"/>
    <col min="549" max="549" width="4.85546875" style="64"/>
    <col min="550" max="550" width="4" style="64"/>
    <col min="551" max="551" width="5.7109375" style="64"/>
    <col min="552" max="552" width="6.140625" style="64"/>
    <col min="553" max="553" width="6" style="64"/>
    <col min="554" max="554" width="4.140625" style="64"/>
    <col min="555" max="555" width="4.28515625" style="64"/>
    <col min="556" max="556" width="4.140625" style="64"/>
    <col min="557" max="557" width="4.5703125" style="64"/>
    <col min="558" max="558" width="4.7109375" style="64"/>
    <col min="559" max="559" width="4.5703125" style="64"/>
    <col min="560" max="560" width="4.140625" style="64"/>
    <col min="561" max="561" width="4.28515625" style="64"/>
    <col min="562" max="562" width="4.42578125" style="64"/>
    <col min="563" max="563" width="4.28515625" style="64"/>
    <col min="564" max="564" width="4.7109375" style="64"/>
    <col min="565" max="565" width="4.28515625" style="64"/>
    <col min="566" max="768" width="3.28515625" style="64"/>
    <col min="769" max="769" width="5.28515625" style="64"/>
    <col min="770" max="770" width="3.28515625" style="64"/>
    <col min="771" max="772" width="4.5703125" style="64"/>
    <col min="773" max="773" width="5.42578125" style="64"/>
    <col min="774" max="774" width="5.5703125" style="64"/>
    <col min="775" max="775" width="6.85546875" style="64"/>
    <col min="776" max="776" width="8" style="64"/>
    <col min="777" max="777" width="8.28515625" style="64"/>
    <col min="778" max="778" width="4.7109375" style="64"/>
    <col min="779" max="780" width="5.42578125" style="64"/>
    <col min="781" max="781" width="6" style="64"/>
    <col min="782" max="782" width="4.5703125" style="64"/>
    <col min="783" max="783" width="5.5703125" style="64"/>
    <col min="784" max="784" width="7.28515625" style="64"/>
    <col min="785" max="785" width="5.85546875" style="64"/>
    <col min="786" max="786" width="4.85546875" style="64"/>
    <col min="787" max="787" width="3.7109375" style="64"/>
    <col min="788" max="788" width="5" style="64"/>
    <col min="789" max="789" width="5.42578125" style="64"/>
    <col min="790" max="790" width="5.5703125" style="64"/>
    <col min="791" max="791" width="5.140625" style="64"/>
    <col min="792" max="792" width="5.28515625" style="64"/>
    <col min="793" max="793" width="5.140625" style="64"/>
    <col min="794" max="794" width="4.28515625" style="64"/>
    <col min="795" max="797" width="4.85546875" style="64"/>
    <col min="798" max="798" width="3.85546875" style="64"/>
    <col min="799" max="799" width="6.28515625" style="64"/>
    <col min="800" max="800" width="6" style="64"/>
    <col min="801" max="801" width="5.7109375" style="64"/>
    <col min="802" max="802" width="5.5703125" style="64"/>
    <col min="803" max="804" width="4.7109375" style="64"/>
    <col min="805" max="805" width="4.85546875" style="64"/>
    <col min="806" max="806" width="4" style="64"/>
    <col min="807" max="807" width="5.7109375" style="64"/>
    <col min="808" max="808" width="6.140625" style="64"/>
    <col min="809" max="809" width="6" style="64"/>
    <col min="810" max="810" width="4.140625" style="64"/>
    <col min="811" max="811" width="4.28515625" style="64"/>
    <col min="812" max="812" width="4.140625" style="64"/>
    <col min="813" max="813" width="4.5703125" style="64"/>
    <col min="814" max="814" width="4.7109375" style="64"/>
    <col min="815" max="815" width="4.5703125" style="64"/>
    <col min="816" max="816" width="4.140625" style="64"/>
    <col min="817" max="817" width="4.28515625" style="64"/>
    <col min="818" max="818" width="4.42578125" style="64"/>
    <col min="819" max="819" width="4.28515625" style="64"/>
    <col min="820" max="820" width="4.7109375" style="64"/>
    <col min="821" max="821" width="4.28515625" style="64"/>
    <col min="822" max="1025" width="3.28515625" style="64"/>
  </cols>
  <sheetData>
    <row r="1" spans="1:1024" ht="25.5" customHeight="1">
      <c r="A1" s="392"/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3" t="s">
        <v>1</v>
      </c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3"/>
      <c r="AL1" s="393"/>
      <c r="AM1" s="393"/>
      <c r="AN1" s="393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>
      <c r="A2" s="395" t="s">
        <v>0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394"/>
      <c r="AP2" s="394"/>
      <c r="AQ2" s="394"/>
      <c r="AR2" s="394"/>
      <c r="AS2" s="394"/>
      <c r="AT2" s="394"/>
      <c r="AU2" s="394"/>
      <c r="AV2" s="394"/>
      <c r="AW2" s="394"/>
      <c r="AX2" s="394"/>
      <c r="AY2" s="394"/>
      <c r="AZ2" s="394"/>
      <c r="BA2" s="394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30.75">
      <c r="A3" s="395" t="s">
        <v>2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6" t="s">
        <v>4</v>
      </c>
      <c r="Q3" s="396"/>
      <c r="R3" s="396"/>
      <c r="S3" s="396"/>
      <c r="T3" s="396"/>
      <c r="U3" s="396"/>
      <c r="V3" s="396"/>
      <c r="W3" s="396"/>
      <c r="X3" s="396"/>
      <c r="Y3" s="396"/>
      <c r="Z3" s="396"/>
      <c r="AA3" s="396"/>
      <c r="AB3" s="396"/>
      <c r="AC3" s="396"/>
      <c r="AD3" s="396"/>
      <c r="AE3" s="396"/>
      <c r="AF3" s="396"/>
      <c r="AG3" s="396"/>
      <c r="AH3" s="396"/>
      <c r="AI3" s="396"/>
      <c r="AJ3" s="396"/>
      <c r="AK3" s="396"/>
      <c r="AL3" s="396"/>
      <c r="AM3" s="396"/>
      <c r="AN3" s="396"/>
      <c r="AO3" s="394"/>
      <c r="AP3" s="394"/>
      <c r="AQ3" s="394"/>
      <c r="AR3" s="394"/>
      <c r="AS3" s="394"/>
      <c r="AT3" s="394"/>
      <c r="AU3" s="394"/>
      <c r="AV3" s="394"/>
      <c r="AW3" s="394"/>
      <c r="AX3" s="394"/>
      <c r="AY3" s="394"/>
      <c r="AZ3" s="394"/>
      <c r="BA3" s="394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9.25" customHeight="1">
      <c r="A4" s="395" t="s">
        <v>57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397" t="s">
        <v>58</v>
      </c>
      <c r="AO4" s="397"/>
      <c r="AP4" s="397"/>
      <c r="AQ4" s="397"/>
      <c r="AR4" s="397"/>
      <c r="AS4" s="397"/>
      <c r="AT4" s="397"/>
      <c r="AU4" s="397"/>
      <c r="AV4" s="397"/>
      <c r="AW4" s="397"/>
      <c r="AX4" s="397"/>
      <c r="AY4" s="397"/>
      <c r="AZ4" s="397"/>
      <c r="BA4" s="397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9.25" customHeight="1">
      <c r="A5" s="398" t="s">
        <v>59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397"/>
      <c r="AO5" s="397"/>
      <c r="AP5" s="397"/>
      <c r="AQ5" s="397"/>
      <c r="AR5" s="397"/>
      <c r="AS5" s="397"/>
      <c r="AT5" s="397"/>
      <c r="AU5" s="397"/>
      <c r="AV5" s="397"/>
      <c r="AW5" s="397"/>
      <c r="AX5" s="397"/>
      <c r="AY5" s="397"/>
      <c r="AZ5" s="397"/>
      <c r="BA5" s="397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30.75" customHeight="1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397"/>
      <c r="AO6" s="397"/>
      <c r="AP6" s="397"/>
      <c r="AQ6" s="397"/>
      <c r="AR6" s="397"/>
      <c r="AS6" s="397"/>
      <c r="AT6" s="397"/>
      <c r="AU6" s="397"/>
      <c r="AV6" s="397"/>
      <c r="AW6" s="397"/>
      <c r="AX6" s="397"/>
      <c r="AY6" s="397"/>
      <c r="AZ6" s="397"/>
      <c r="BA6" s="397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s="70" customFormat="1" ht="24.75" customHeight="1">
      <c r="A7" s="395" t="s">
        <v>8</v>
      </c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397"/>
      <c r="AO7" s="397"/>
      <c r="AP7" s="397"/>
      <c r="AQ7" s="397"/>
      <c r="AR7" s="397"/>
      <c r="AS7" s="397"/>
      <c r="AT7" s="397"/>
      <c r="AU7" s="397"/>
      <c r="AV7" s="397"/>
      <c r="AW7" s="397"/>
      <c r="AX7" s="397"/>
      <c r="AY7" s="397"/>
      <c r="AZ7" s="397"/>
      <c r="BA7" s="397"/>
    </row>
    <row r="8" spans="1:1024" ht="44.25" customHeight="1">
      <c r="A8" s="395" t="s">
        <v>9</v>
      </c>
      <c r="B8" s="395"/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9" t="s">
        <v>7</v>
      </c>
      <c r="Q8" s="399"/>
      <c r="R8" s="399"/>
      <c r="S8" s="399"/>
      <c r="T8" s="399"/>
      <c r="U8" s="399"/>
      <c r="V8" s="399"/>
      <c r="W8" s="399"/>
      <c r="X8" s="399"/>
      <c r="Y8" s="399"/>
      <c r="Z8" s="399"/>
      <c r="AA8" s="399"/>
      <c r="AB8" s="399"/>
      <c r="AC8" s="399"/>
      <c r="AD8" s="399"/>
      <c r="AE8" s="399"/>
      <c r="AF8" s="399"/>
      <c r="AG8" s="399"/>
      <c r="AH8" s="399"/>
      <c r="AI8" s="399"/>
      <c r="AJ8" s="399"/>
      <c r="AK8" s="399"/>
      <c r="AL8" s="399"/>
      <c r="AM8" s="399"/>
      <c r="AN8" s="397"/>
      <c r="AO8" s="397"/>
      <c r="AP8" s="397"/>
      <c r="AQ8" s="397"/>
      <c r="AR8" s="397"/>
      <c r="AS8" s="397"/>
      <c r="AT8" s="397"/>
      <c r="AU8" s="397"/>
      <c r="AV8" s="397"/>
      <c r="AW8" s="397"/>
      <c r="AX8" s="397"/>
      <c r="AY8" s="397"/>
      <c r="AZ8" s="397"/>
      <c r="BA8" s="397"/>
    </row>
    <row r="9" spans="1:1024" ht="30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 s="400" t="s">
        <v>60</v>
      </c>
      <c r="Q9" s="400"/>
      <c r="R9" s="400"/>
      <c r="S9" s="400"/>
      <c r="T9" s="400"/>
      <c r="U9" s="400"/>
      <c r="V9" s="400"/>
      <c r="W9" s="400"/>
      <c r="X9" s="400"/>
      <c r="Y9" s="400"/>
      <c r="Z9" s="400"/>
      <c r="AA9" s="400"/>
      <c r="AB9" s="400"/>
      <c r="AC9" s="400"/>
      <c r="AD9" s="400"/>
      <c r="AE9" s="400"/>
      <c r="AF9" s="400"/>
      <c r="AG9" s="400"/>
      <c r="AH9" s="400"/>
      <c r="AI9" s="400"/>
      <c r="AJ9" s="400"/>
      <c r="AK9" s="400"/>
      <c r="AL9" s="400"/>
      <c r="AM9" s="400"/>
      <c r="AN9" s="401" t="s">
        <v>61</v>
      </c>
      <c r="AO9" s="401"/>
      <c r="AP9" s="401"/>
      <c r="AQ9" s="401"/>
      <c r="AR9" s="401"/>
      <c r="AS9" s="401"/>
      <c r="AT9" s="401"/>
      <c r="AU9" s="401"/>
      <c r="AV9" s="401"/>
      <c r="AW9" s="401"/>
      <c r="AX9" s="401"/>
      <c r="AY9" s="401"/>
      <c r="AZ9" s="401"/>
      <c r="BA9" s="401"/>
    </row>
    <row r="10" spans="1:1024" ht="24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400" t="s">
        <v>62</v>
      </c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  <c r="AC10" s="400"/>
      <c r="AD10" s="400"/>
      <c r="AE10" s="400"/>
      <c r="AF10" s="400"/>
      <c r="AG10" s="400"/>
      <c r="AH10" s="400"/>
      <c r="AI10" s="400"/>
      <c r="AJ10" s="400"/>
      <c r="AK10" s="400"/>
      <c r="AL10" s="68"/>
      <c r="AM10" s="68"/>
      <c r="AN10" s="401" t="s">
        <v>13</v>
      </c>
      <c r="AO10" s="401"/>
      <c r="AP10" s="401"/>
      <c r="AQ10" s="401"/>
      <c r="AR10" s="401"/>
      <c r="AS10" s="401"/>
      <c r="AT10" s="401"/>
      <c r="AU10" s="401"/>
      <c r="AV10" s="401"/>
      <c r="AW10" s="401"/>
      <c r="AX10" s="401"/>
      <c r="AY10" s="401"/>
      <c r="AZ10" s="401"/>
      <c r="BA10" s="401"/>
    </row>
    <row r="11" spans="1:1024" ht="28.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400" t="s">
        <v>63</v>
      </c>
      <c r="Q11" s="400"/>
      <c r="R11" s="400"/>
      <c r="S11" s="400"/>
      <c r="T11" s="400"/>
      <c r="U11" s="400"/>
      <c r="V11" s="400"/>
      <c r="W11" s="400"/>
      <c r="X11" s="400"/>
      <c r="Y11" s="400"/>
      <c r="Z11" s="400"/>
      <c r="AA11" s="400"/>
      <c r="AB11" s="400"/>
      <c r="AC11" s="400"/>
      <c r="AD11" s="400"/>
      <c r="AE11" s="400"/>
      <c r="AF11" s="400"/>
      <c r="AG11" s="400"/>
      <c r="AH11" s="400"/>
      <c r="AI11" s="400"/>
      <c r="AJ11" s="400"/>
      <c r="AK11" s="68"/>
      <c r="AL11" s="68"/>
      <c r="AM11" s="68"/>
      <c r="AN11" s="401"/>
      <c r="AO11" s="401"/>
      <c r="AP11" s="401"/>
      <c r="AQ11" s="401"/>
      <c r="AR11" s="401"/>
      <c r="AS11" s="401"/>
      <c r="AT11" s="401"/>
      <c r="AU11" s="401"/>
      <c r="AV11" s="401"/>
      <c r="AW11" s="401"/>
      <c r="AX11" s="401"/>
      <c r="AY11" s="401"/>
      <c r="AZ11" s="401"/>
      <c r="BA11" s="401"/>
    </row>
    <row r="12" spans="1:1024" ht="27.7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402" t="s">
        <v>64</v>
      </c>
      <c r="Q12" s="402"/>
      <c r="R12" s="402"/>
      <c r="S12" s="402"/>
      <c r="T12" s="402"/>
      <c r="U12" s="402"/>
      <c r="V12" s="402"/>
      <c r="W12" s="402"/>
      <c r="X12" s="402"/>
      <c r="Y12" s="402"/>
      <c r="Z12" s="402"/>
      <c r="AA12" s="402"/>
      <c r="AB12" s="402"/>
      <c r="AC12" s="402"/>
      <c r="AD12" s="402"/>
      <c r="AE12" s="402"/>
      <c r="AF12" s="402"/>
      <c r="AG12" s="402"/>
      <c r="AH12" s="402"/>
      <c r="AI12" s="402"/>
      <c r="AJ12" s="402"/>
      <c r="AK12" s="402"/>
      <c r="AL12" s="402"/>
      <c r="AM12" s="402"/>
      <c r="AN12" s="401"/>
      <c r="AO12" s="401"/>
      <c r="AP12" s="401"/>
      <c r="AQ12" s="401"/>
      <c r="AR12" s="401"/>
      <c r="AS12" s="401"/>
      <c r="AT12" s="401"/>
      <c r="AU12" s="401"/>
      <c r="AV12" s="401"/>
      <c r="AW12" s="401"/>
      <c r="AX12" s="401"/>
      <c r="AY12" s="401"/>
      <c r="AZ12" s="401"/>
      <c r="BA12" s="401"/>
    </row>
    <row r="13" spans="1:1024" ht="28.5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400" t="s">
        <v>65</v>
      </c>
      <c r="Q13" s="400"/>
      <c r="R13" s="400"/>
      <c r="S13" s="400"/>
      <c r="T13" s="400"/>
      <c r="U13" s="400"/>
      <c r="V13" s="400"/>
      <c r="W13" s="400"/>
      <c r="X13" s="400"/>
      <c r="Y13" s="400"/>
      <c r="Z13" s="400"/>
      <c r="AA13" s="400"/>
      <c r="AB13" s="400"/>
      <c r="AC13" s="400"/>
      <c r="AD13" s="400"/>
      <c r="AE13" s="400"/>
      <c r="AF13" s="400"/>
      <c r="AG13" s="400"/>
      <c r="AH13" s="400"/>
      <c r="AI13" s="400"/>
      <c r="AJ13" s="400"/>
      <c r="AK13" s="400"/>
      <c r="AL13" s="400"/>
      <c r="AM13" s="400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</row>
    <row r="14" spans="1:1024" ht="52.5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72"/>
      <c r="Q14" s="72"/>
      <c r="R14" s="72"/>
      <c r="S14" s="72"/>
      <c r="T14" s="403"/>
      <c r="U14" s="403"/>
      <c r="V14" s="403"/>
      <c r="W14" s="403"/>
      <c r="X14" s="403"/>
      <c r="Y14" s="403"/>
      <c r="Z14" s="403"/>
      <c r="AA14" s="403"/>
      <c r="AB14" s="403"/>
      <c r="AC14" s="403"/>
      <c r="AD14" s="403"/>
      <c r="AE14" s="403"/>
      <c r="AF14" s="403"/>
      <c r="AG14" s="403"/>
      <c r="AH14" s="403"/>
      <c r="AI14" s="403"/>
      <c r="AJ14" s="403"/>
      <c r="AK14" s="403"/>
      <c r="AL14" s="403"/>
      <c r="AM14" s="403"/>
      <c r="AN14" s="72"/>
      <c r="AO14" s="404"/>
      <c r="AP14" s="404"/>
      <c r="AQ14" s="404"/>
      <c r="AR14" s="404"/>
      <c r="AS14" s="404"/>
      <c r="AT14" s="404"/>
      <c r="AU14" s="404"/>
      <c r="AV14" s="404"/>
      <c r="AW14" s="404"/>
      <c r="AX14" s="404"/>
      <c r="AY14" s="404"/>
      <c r="AZ14" s="404"/>
      <c r="BA14" s="404"/>
    </row>
    <row r="15" spans="1:1024" ht="21.75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405"/>
      <c r="Q15" s="405"/>
      <c r="R15" s="405"/>
      <c r="S15" s="405"/>
      <c r="T15" s="405"/>
      <c r="U15" s="405"/>
      <c r="V15" s="405"/>
      <c r="W15" s="405"/>
      <c r="X15" s="405"/>
      <c r="Y15" s="405"/>
      <c r="Z15" s="405"/>
      <c r="AA15" s="405"/>
      <c r="AB15" s="405"/>
      <c r="AC15" s="405"/>
      <c r="AD15" s="405"/>
      <c r="AE15" s="405"/>
      <c r="AF15" s="405"/>
      <c r="AG15" s="405"/>
      <c r="AH15" s="405"/>
      <c r="AI15" s="405"/>
      <c r="AJ15" s="405"/>
      <c r="AK15" s="405"/>
      <c r="AL15" s="405"/>
      <c r="AM15" s="405"/>
      <c r="AN15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</row>
    <row r="16" spans="1:102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</row>
    <row r="17" spans="1:5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3" ht="25.5" customHeight="1">
      <c r="A18" s="406" t="s">
        <v>17</v>
      </c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  <c r="X18" s="406"/>
      <c r="Y18" s="406"/>
      <c r="Z18" s="406"/>
      <c r="AA18" s="406"/>
      <c r="AB18" s="406"/>
      <c r="AC18" s="406"/>
      <c r="AD18" s="406"/>
      <c r="AE18" s="406"/>
      <c r="AF18" s="406"/>
      <c r="AG18" s="406"/>
      <c r="AH18" s="406"/>
      <c r="AI18" s="406"/>
      <c r="AJ18" s="406"/>
      <c r="AK18" s="406"/>
      <c r="AL18" s="406"/>
      <c r="AM18" s="406"/>
      <c r="AN18" s="406"/>
      <c r="AO18" s="406"/>
      <c r="AP18" s="406"/>
      <c r="AQ18" s="406"/>
      <c r="AR18" s="406"/>
      <c r="AS18" s="406"/>
      <c r="AT18" s="406"/>
      <c r="AU18" s="406"/>
      <c r="AV18" s="406"/>
      <c r="AW18" s="406"/>
      <c r="AX18" s="406"/>
      <c r="AY18" s="406"/>
      <c r="AZ18" s="406"/>
      <c r="BA18" s="406"/>
    </row>
    <row r="19" spans="1:53">
      <c r="A19" s="407" t="s">
        <v>18</v>
      </c>
      <c r="B19" s="408" t="s">
        <v>19</v>
      </c>
      <c r="C19" s="408"/>
      <c r="D19" s="408"/>
      <c r="E19" s="408"/>
      <c r="F19" s="408" t="s">
        <v>20</v>
      </c>
      <c r="G19" s="408"/>
      <c r="H19" s="408"/>
      <c r="I19" s="408"/>
      <c r="J19" s="408" t="s">
        <v>21</v>
      </c>
      <c r="K19" s="408"/>
      <c r="L19" s="408"/>
      <c r="M19" s="408"/>
      <c r="N19" s="408" t="s">
        <v>22</v>
      </c>
      <c r="O19" s="408"/>
      <c r="P19" s="408"/>
      <c r="Q19" s="408"/>
      <c r="R19" s="408"/>
      <c r="S19" s="408" t="s">
        <v>23</v>
      </c>
      <c r="T19" s="408"/>
      <c r="U19" s="408"/>
      <c r="V19" s="408"/>
      <c r="W19" s="408"/>
      <c r="X19" s="408" t="s">
        <v>24</v>
      </c>
      <c r="Y19" s="408"/>
      <c r="Z19" s="408"/>
      <c r="AA19" s="408"/>
      <c r="AB19" s="408" t="s">
        <v>25</v>
      </c>
      <c r="AC19" s="408"/>
      <c r="AD19" s="408"/>
      <c r="AE19" s="408"/>
      <c r="AF19" s="408" t="s">
        <v>26</v>
      </c>
      <c r="AG19" s="408"/>
      <c r="AH19" s="408"/>
      <c r="AI19" s="408"/>
      <c r="AJ19" s="408" t="s">
        <v>27</v>
      </c>
      <c r="AK19" s="408"/>
      <c r="AL19" s="408"/>
      <c r="AM19" s="408"/>
      <c r="AN19" s="408"/>
      <c r="AO19" s="408" t="s">
        <v>28</v>
      </c>
      <c r="AP19" s="408"/>
      <c r="AQ19" s="408"/>
      <c r="AR19" s="408"/>
      <c r="AS19" s="408" t="s">
        <v>29</v>
      </c>
      <c r="AT19" s="408"/>
      <c r="AU19" s="408"/>
      <c r="AV19" s="408"/>
      <c r="AW19" s="409" t="s">
        <v>30</v>
      </c>
      <c r="AX19" s="409"/>
      <c r="AY19" s="409"/>
      <c r="AZ19" s="409"/>
      <c r="BA19" s="409"/>
    </row>
    <row r="20" spans="1:53" ht="24" customHeight="1">
      <c r="A20" s="407"/>
      <c r="B20" s="74">
        <v>1</v>
      </c>
      <c r="C20" s="74">
        <v>2</v>
      </c>
      <c r="D20" s="74">
        <v>3</v>
      </c>
      <c r="E20" s="74">
        <v>4</v>
      </c>
      <c r="F20" s="74">
        <v>5</v>
      </c>
      <c r="G20" s="74">
        <v>6</v>
      </c>
      <c r="H20" s="74">
        <v>7</v>
      </c>
      <c r="I20" s="74">
        <v>8</v>
      </c>
      <c r="J20" s="74">
        <v>9</v>
      </c>
      <c r="K20" s="74">
        <v>10</v>
      </c>
      <c r="L20" s="74">
        <v>11</v>
      </c>
      <c r="M20" s="74">
        <v>12</v>
      </c>
      <c r="N20" s="74">
        <v>13</v>
      </c>
      <c r="O20" s="74">
        <v>14</v>
      </c>
      <c r="P20" s="74">
        <v>15</v>
      </c>
      <c r="Q20" s="74">
        <v>16</v>
      </c>
      <c r="R20" s="74">
        <v>17</v>
      </c>
      <c r="S20" s="74">
        <v>18</v>
      </c>
      <c r="T20" s="74">
        <v>19</v>
      </c>
      <c r="U20" s="74">
        <v>20</v>
      </c>
      <c r="V20" s="74">
        <v>21</v>
      </c>
      <c r="W20" s="74">
        <v>22</v>
      </c>
      <c r="X20" s="74">
        <v>23</v>
      </c>
      <c r="Y20" s="74">
        <v>24</v>
      </c>
      <c r="Z20" s="74">
        <v>25</v>
      </c>
      <c r="AA20" s="74">
        <v>26</v>
      </c>
      <c r="AB20" s="74">
        <v>27</v>
      </c>
      <c r="AC20" s="74">
        <v>28</v>
      </c>
      <c r="AD20" s="74">
        <v>29</v>
      </c>
      <c r="AE20" s="74">
        <v>30</v>
      </c>
      <c r="AF20" s="74">
        <v>31</v>
      </c>
      <c r="AG20" s="74">
        <v>32</v>
      </c>
      <c r="AH20" s="74">
        <v>33</v>
      </c>
      <c r="AI20" s="74">
        <v>34</v>
      </c>
      <c r="AJ20" s="74">
        <v>35</v>
      </c>
      <c r="AK20" s="74">
        <v>36</v>
      </c>
      <c r="AL20" s="74">
        <v>37</v>
      </c>
      <c r="AM20" s="74">
        <v>38</v>
      </c>
      <c r="AN20" s="74">
        <v>39</v>
      </c>
      <c r="AO20" s="74">
        <v>40</v>
      </c>
      <c r="AP20" s="74">
        <v>41</v>
      </c>
      <c r="AQ20" s="74">
        <v>42</v>
      </c>
      <c r="AR20" s="74">
        <v>43</v>
      </c>
      <c r="AS20" s="74">
        <v>44</v>
      </c>
      <c r="AT20" s="74">
        <v>45</v>
      </c>
      <c r="AU20" s="74">
        <v>46</v>
      </c>
      <c r="AV20" s="74">
        <v>47</v>
      </c>
      <c r="AW20" s="74">
        <v>48</v>
      </c>
      <c r="AX20" s="74">
        <v>49</v>
      </c>
      <c r="AY20" s="74">
        <v>50</v>
      </c>
      <c r="AZ20" s="74">
        <v>51</v>
      </c>
      <c r="BA20" s="75">
        <v>52</v>
      </c>
    </row>
    <row r="21" spans="1:53" ht="20.25" customHeight="1">
      <c r="A21" s="76">
        <v>1</v>
      </c>
      <c r="B21" s="77" t="s">
        <v>66</v>
      </c>
      <c r="C21" s="78" t="s">
        <v>31</v>
      </c>
      <c r="D21" s="79" t="s">
        <v>31</v>
      </c>
      <c r="E21" s="79" t="s">
        <v>31</v>
      </c>
      <c r="F21" s="80" t="s">
        <v>31</v>
      </c>
      <c r="G21" s="78" t="s">
        <v>31</v>
      </c>
      <c r="H21" s="79" t="s">
        <v>31</v>
      </c>
      <c r="I21" s="79" t="s">
        <v>31</v>
      </c>
      <c r="J21" s="80" t="s">
        <v>31</v>
      </c>
      <c r="K21" s="78" t="s">
        <v>31</v>
      </c>
      <c r="L21" s="79" t="s">
        <v>31</v>
      </c>
      <c r="M21" s="78" t="s">
        <v>31</v>
      </c>
      <c r="N21" s="79" t="s">
        <v>31</v>
      </c>
      <c r="O21" s="79" t="s">
        <v>31</v>
      </c>
      <c r="P21" s="80" t="s">
        <v>31</v>
      </c>
      <c r="Q21" s="81" t="s">
        <v>32</v>
      </c>
      <c r="R21" s="82" t="s">
        <v>66</v>
      </c>
      <c r="S21" s="83" t="s">
        <v>33</v>
      </c>
      <c r="T21" s="84" t="s">
        <v>33</v>
      </c>
      <c r="U21" s="78" t="s">
        <v>31</v>
      </c>
      <c r="V21" s="79" t="s">
        <v>31</v>
      </c>
      <c r="W21" s="79" t="s">
        <v>31</v>
      </c>
      <c r="X21" s="80" t="s">
        <v>31</v>
      </c>
      <c r="Y21" s="78" t="s">
        <v>31</v>
      </c>
      <c r="Z21" s="79" t="s">
        <v>31</v>
      </c>
      <c r="AA21" s="79" t="s">
        <v>31</v>
      </c>
      <c r="AB21" s="80" t="s">
        <v>31</v>
      </c>
      <c r="AC21" s="78" t="s">
        <v>31</v>
      </c>
      <c r="AD21" s="79" t="s">
        <v>34</v>
      </c>
      <c r="AE21" s="79" t="s">
        <v>34</v>
      </c>
      <c r="AF21" s="80" t="s">
        <v>34</v>
      </c>
      <c r="AG21" s="78" t="s">
        <v>31</v>
      </c>
      <c r="AH21" s="79" t="s">
        <v>31</v>
      </c>
      <c r="AI21" s="79" t="s">
        <v>31</v>
      </c>
      <c r="AJ21" s="80" t="s">
        <v>31</v>
      </c>
      <c r="AK21" s="78" t="s">
        <v>31</v>
      </c>
      <c r="AL21" s="79" t="s">
        <v>31</v>
      </c>
      <c r="AM21" s="78" t="s">
        <v>31</v>
      </c>
      <c r="AN21" s="79" t="s">
        <v>31</v>
      </c>
      <c r="AO21" s="79" t="s">
        <v>31</v>
      </c>
      <c r="AP21" s="80" t="s">
        <v>31</v>
      </c>
      <c r="AQ21" s="84" t="s">
        <v>32</v>
      </c>
      <c r="AR21" s="85" t="s">
        <v>33</v>
      </c>
      <c r="AS21" s="86" t="s">
        <v>33</v>
      </c>
      <c r="AT21" s="84" t="s">
        <v>33</v>
      </c>
      <c r="AU21" s="84" t="s">
        <v>33</v>
      </c>
      <c r="AV21" s="87" t="s">
        <v>33</v>
      </c>
      <c r="AW21" s="83" t="s">
        <v>33</v>
      </c>
      <c r="AX21" s="84" t="s">
        <v>33</v>
      </c>
      <c r="AY21" s="84" t="s">
        <v>33</v>
      </c>
      <c r="AZ21" s="84" t="s">
        <v>33</v>
      </c>
      <c r="BA21" s="85" t="s">
        <v>33</v>
      </c>
    </row>
    <row r="22" spans="1:53" ht="21" customHeight="1">
      <c r="A22" s="88">
        <v>2</v>
      </c>
      <c r="B22" s="89" t="s">
        <v>34</v>
      </c>
      <c r="C22" s="89" t="s">
        <v>34</v>
      </c>
      <c r="D22" s="89" t="s">
        <v>34</v>
      </c>
      <c r="E22" s="89" t="s">
        <v>34</v>
      </c>
      <c r="F22" s="89" t="s">
        <v>35</v>
      </c>
      <c r="G22" s="89" t="s">
        <v>35</v>
      </c>
      <c r="H22" s="89" t="s">
        <v>35</v>
      </c>
      <c r="I22" s="89" t="s">
        <v>35</v>
      </c>
      <c r="J22" s="89" t="s">
        <v>35</v>
      </c>
      <c r="K22" s="89" t="s">
        <v>35</v>
      </c>
      <c r="L22" s="89" t="s">
        <v>35</v>
      </c>
      <c r="M22" s="89" t="s">
        <v>35</v>
      </c>
      <c r="N22" s="89" t="s">
        <v>35</v>
      </c>
      <c r="O22" s="89" t="s">
        <v>35</v>
      </c>
      <c r="P22" s="90" t="s">
        <v>35</v>
      </c>
      <c r="Q22" s="91" t="s">
        <v>36</v>
      </c>
      <c r="R22" s="91" t="s">
        <v>36</v>
      </c>
      <c r="S22" s="410"/>
      <c r="T22" s="410"/>
      <c r="U22" s="410"/>
      <c r="V22" s="410"/>
      <c r="W22" s="410"/>
      <c r="X22" s="410"/>
      <c r="Y22" s="410"/>
      <c r="Z22" s="410"/>
      <c r="AA22" s="410"/>
      <c r="AB22" s="410"/>
      <c r="AC22" s="410"/>
      <c r="AD22" s="410"/>
      <c r="AE22" s="410"/>
      <c r="AF22" s="410"/>
      <c r="AG22" s="410"/>
      <c r="AH22" s="410"/>
      <c r="AI22" s="410"/>
      <c r="AJ22" s="410"/>
      <c r="AK22" s="410"/>
      <c r="AL22" s="410"/>
      <c r="AM22" s="410"/>
      <c r="AN22" s="410"/>
      <c r="AO22" s="410"/>
      <c r="AP22" s="410"/>
      <c r="AQ22" s="410"/>
      <c r="AR22" s="410"/>
      <c r="AS22" s="410"/>
      <c r="AT22" s="410"/>
      <c r="AU22" s="410"/>
      <c r="AV22" s="410"/>
      <c r="AW22" s="410"/>
      <c r="AX22" s="410"/>
      <c r="AY22" s="410"/>
      <c r="AZ22" s="410"/>
      <c r="BA22" s="410"/>
    </row>
    <row r="23" spans="1:53" ht="20.25" customHeight="1">
      <c r="A23" s="411" t="s">
        <v>67</v>
      </c>
      <c r="B23" s="411"/>
      <c r="C23" s="411"/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O23" s="411"/>
      <c r="P23" s="411"/>
      <c r="Q23" s="411"/>
      <c r="R23" s="411"/>
      <c r="S23" s="411"/>
      <c r="T23" s="411"/>
      <c r="U23" s="411"/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1"/>
      <c r="AH23" s="411"/>
      <c r="AI23" s="411"/>
      <c r="AJ23" s="411"/>
      <c r="AK23" s="411"/>
      <c r="AL23" s="411"/>
      <c r="AM23" s="411"/>
      <c r="AN23" s="411"/>
      <c r="AO23" s="411"/>
      <c r="AP23" s="411"/>
      <c r="AQ23" s="411"/>
      <c r="AR23" s="411"/>
      <c r="AS23" s="411"/>
      <c r="AT23" s="411"/>
      <c r="AU23" s="411"/>
      <c r="AV23" s="92"/>
      <c r="AW23" s="92"/>
      <c r="AX23" s="92"/>
      <c r="AY23" s="92"/>
      <c r="AZ23" s="92"/>
      <c r="BA23"/>
    </row>
    <row r="24" spans="1:53">
      <c r="A24" s="93"/>
      <c r="B24" s="93"/>
      <c r="C24" s="93"/>
      <c r="D24" s="93"/>
      <c r="E24" s="93"/>
      <c r="F24" s="93"/>
      <c r="G24" s="93"/>
      <c r="H24" s="93"/>
      <c r="I24" s="9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92"/>
      <c r="AW24" s="92"/>
      <c r="AX24" s="92"/>
      <c r="AY24" s="92"/>
      <c r="AZ24" s="92"/>
      <c r="BA24"/>
    </row>
    <row r="25" spans="1:53" ht="23.25">
      <c r="A25" s="94" t="s">
        <v>68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6"/>
      <c r="AX25" s="96"/>
      <c r="AY25" s="96"/>
      <c r="AZ25" s="96"/>
      <c r="BA25" s="97"/>
    </row>
    <row r="26" spans="1:53" ht="12.75" customHeight="1">
      <c r="A26" s="412" t="s">
        <v>18</v>
      </c>
      <c r="B26" s="412"/>
      <c r="C26" s="413" t="s">
        <v>41</v>
      </c>
      <c r="D26" s="413"/>
      <c r="E26" s="413"/>
      <c r="F26" s="413"/>
      <c r="G26" s="414" t="s">
        <v>69</v>
      </c>
      <c r="H26" s="414"/>
      <c r="I26" s="414" t="s">
        <v>70</v>
      </c>
      <c r="J26" s="414"/>
      <c r="K26" s="415" t="s">
        <v>43</v>
      </c>
      <c r="L26" s="415"/>
      <c r="M26" s="415"/>
      <c r="N26" s="414" t="s">
        <v>44</v>
      </c>
      <c r="O26" s="414"/>
      <c r="P26" s="414"/>
      <c r="Q26" s="414" t="s">
        <v>45</v>
      </c>
      <c r="R26" s="414"/>
      <c r="S26" s="414"/>
      <c r="T26" s="414" t="s">
        <v>46</v>
      </c>
      <c r="U26" s="414"/>
      <c r="V26" s="414"/>
      <c r="W26" s="416" t="s">
        <v>47</v>
      </c>
      <c r="X26" s="416"/>
      <c r="Y26" s="416"/>
      <c r="Z26" s="98"/>
      <c r="AA26" s="417" t="s">
        <v>48</v>
      </c>
      <c r="AB26" s="417"/>
      <c r="AC26" s="417"/>
      <c r="AD26" s="417"/>
      <c r="AE26" s="417"/>
      <c r="AF26" s="414" t="s">
        <v>49</v>
      </c>
      <c r="AG26" s="414"/>
      <c r="AH26" s="414"/>
      <c r="AI26" s="416" t="s">
        <v>50</v>
      </c>
      <c r="AJ26" s="416"/>
      <c r="AK26" s="416"/>
      <c r="AL26" s="99"/>
      <c r="AM26" s="418" t="s">
        <v>51</v>
      </c>
      <c r="AN26" s="418"/>
      <c r="AO26" s="418"/>
      <c r="AP26" s="419" t="s">
        <v>71</v>
      </c>
      <c r="AQ26" s="419"/>
      <c r="AR26" s="419"/>
      <c r="AS26" s="419"/>
      <c r="AT26" s="419"/>
      <c r="AU26" s="419"/>
      <c r="AV26" s="419"/>
      <c r="AW26" s="419"/>
      <c r="AX26" s="416" t="s">
        <v>49</v>
      </c>
      <c r="AY26" s="416"/>
      <c r="AZ26" s="416"/>
      <c r="BA26" s="416"/>
    </row>
    <row r="27" spans="1:53" ht="16.5" customHeight="1">
      <c r="A27" s="412"/>
      <c r="B27" s="412"/>
      <c r="C27" s="413"/>
      <c r="D27" s="413"/>
      <c r="E27" s="413"/>
      <c r="F27" s="413"/>
      <c r="G27" s="414"/>
      <c r="H27" s="414"/>
      <c r="I27" s="414"/>
      <c r="J27" s="414"/>
      <c r="K27" s="415"/>
      <c r="L27" s="415"/>
      <c r="M27" s="415"/>
      <c r="N27" s="414"/>
      <c r="O27" s="414"/>
      <c r="P27" s="414"/>
      <c r="Q27" s="414"/>
      <c r="R27" s="414"/>
      <c r="S27" s="414"/>
      <c r="T27" s="414"/>
      <c r="U27" s="414"/>
      <c r="V27" s="414"/>
      <c r="W27" s="416"/>
      <c r="X27" s="416"/>
      <c r="Y27" s="416"/>
      <c r="Z27" s="98"/>
      <c r="AA27" s="417"/>
      <c r="AB27" s="417"/>
      <c r="AC27" s="417"/>
      <c r="AD27" s="417"/>
      <c r="AE27" s="417"/>
      <c r="AF27" s="414"/>
      <c r="AG27" s="414"/>
      <c r="AH27" s="414"/>
      <c r="AI27" s="416"/>
      <c r="AJ27" s="416"/>
      <c r="AK27" s="416"/>
      <c r="AL27" s="100"/>
      <c r="AM27" s="418"/>
      <c r="AN27" s="418"/>
      <c r="AO27" s="418"/>
      <c r="AP27" s="419"/>
      <c r="AQ27" s="419"/>
      <c r="AR27" s="419"/>
      <c r="AS27" s="419"/>
      <c r="AT27" s="419"/>
      <c r="AU27" s="419"/>
      <c r="AV27" s="419"/>
      <c r="AW27" s="419"/>
      <c r="AX27" s="416"/>
      <c r="AY27" s="416"/>
      <c r="AZ27" s="416"/>
      <c r="BA27" s="416"/>
    </row>
    <row r="28" spans="1:53" ht="31.5" customHeight="1">
      <c r="A28" s="412"/>
      <c r="B28" s="412"/>
      <c r="C28" s="413"/>
      <c r="D28" s="413"/>
      <c r="E28" s="413"/>
      <c r="F28" s="413"/>
      <c r="G28" s="414"/>
      <c r="H28" s="414"/>
      <c r="I28" s="414"/>
      <c r="J28" s="414"/>
      <c r="K28" s="415"/>
      <c r="L28" s="415"/>
      <c r="M28" s="415"/>
      <c r="N28" s="414"/>
      <c r="O28" s="414"/>
      <c r="P28" s="414"/>
      <c r="Q28" s="414"/>
      <c r="R28" s="414"/>
      <c r="S28" s="414"/>
      <c r="T28" s="414"/>
      <c r="U28" s="414"/>
      <c r="V28" s="414"/>
      <c r="W28" s="416"/>
      <c r="X28" s="416"/>
      <c r="Y28" s="416"/>
      <c r="Z28" s="98"/>
      <c r="AA28" s="417"/>
      <c r="AB28" s="417"/>
      <c r="AC28" s="417"/>
      <c r="AD28" s="417"/>
      <c r="AE28" s="417"/>
      <c r="AF28" s="414"/>
      <c r="AG28" s="414"/>
      <c r="AH28" s="414"/>
      <c r="AI28" s="416"/>
      <c r="AJ28" s="416"/>
      <c r="AK28" s="416"/>
      <c r="AL28" s="100"/>
      <c r="AM28" s="418"/>
      <c r="AN28" s="418"/>
      <c r="AO28" s="418"/>
      <c r="AP28" s="419"/>
      <c r="AQ28" s="419"/>
      <c r="AR28" s="419"/>
      <c r="AS28" s="419"/>
      <c r="AT28" s="419"/>
      <c r="AU28" s="419"/>
      <c r="AV28" s="419"/>
      <c r="AW28" s="419"/>
      <c r="AX28" s="416"/>
      <c r="AY28" s="416"/>
      <c r="AZ28" s="416"/>
      <c r="BA28" s="416"/>
    </row>
    <row r="29" spans="1:53" ht="20.25" customHeight="1">
      <c r="A29" s="420">
        <v>1</v>
      </c>
      <c r="B29" s="420"/>
      <c r="C29" s="421">
        <v>33</v>
      </c>
      <c r="D29" s="421"/>
      <c r="E29" s="421"/>
      <c r="F29" s="421"/>
      <c r="G29" s="421">
        <v>2</v>
      </c>
      <c r="H29" s="421"/>
      <c r="I29" s="421">
        <v>2</v>
      </c>
      <c r="J29" s="421"/>
      <c r="K29" s="422">
        <v>3</v>
      </c>
      <c r="L29" s="422"/>
      <c r="M29" s="422"/>
      <c r="N29" s="421"/>
      <c r="O29" s="421"/>
      <c r="P29" s="421"/>
      <c r="Q29" s="423"/>
      <c r="R29" s="423"/>
      <c r="S29" s="423"/>
      <c r="T29" s="421">
        <v>12</v>
      </c>
      <c r="U29" s="421"/>
      <c r="V29" s="421"/>
      <c r="W29" s="424">
        <v>52</v>
      </c>
      <c r="X29" s="424"/>
      <c r="Y29" s="424"/>
      <c r="Z29" s="98"/>
      <c r="AA29" s="425" t="s">
        <v>53</v>
      </c>
      <c r="AB29" s="425"/>
      <c r="AC29" s="425"/>
      <c r="AD29" s="425"/>
      <c r="AE29" s="425"/>
      <c r="AF29" s="426">
        <v>2</v>
      </c>
      <c r="AG29" s="426"/>
      <c r="AH29" s="426"/>
      <c r="AI29" s="427">
        <v>3</v>
      </c>
      <c r="AJ29" s="427"/>
      <c r="AK29" s="427"/>
      <c r="AL29" s="100"/>
      <c r="AM29" s="418"/>
      <c r="AN29" s="418"/>
      <c r="AO29" s="418"/>
      <c r="AP29" s="419"/>
      <c r="AQ29" s="419"/>
      <c r="AR29" s="419"/>
      <c r="AS29" s="419"/>
      <c r="AT29" s="419"/>
      <c r="AU29" s="419"/>
      <c r="AV29" s="419"/>
      <c r="AW29" s="419"/>
      <c r="AX29" s="416"/>
      <c r="AY29" s="416"/>
      <c r="AZ29" s="416"/>
      <c r="BA29" s="416"/>
    </row>
    <row r="30" spans="1:53" ht="20.25" customHeight="1">
      <c r="A30" s="428">
        <v>2</v>
      </c>
      <c r="B30" s="428"/>
      <c r="C30" s="429"/>
      <c r="D30" s="429"/>
      <c r="E30" s="429"/>
      <c r="F30" s="429"/>
      <c r="G30" s="421"/>
      <c r="H30" s="421"/>
      <c r="I30" s="421"/>
      <c r="J30" s="421"/>
      <c r="K30" s="422">
        <v>4</v>
      </c>
      <c r="L30" s="422"/>
      <c r="M30" s="422"/>
      <c r="N30" s="421">
        <v>11</v>
      </c>
      <c r="O30" s="421"/>
      <c r="P30" s="421"/>
      <c r="Q30" s="423">
        <v>2</v>
      </c>
      <c r="R30" s="423"/>
      <c r="S30" s="423"/>
      <c r="T30" s="421"/>
      <c r="U30" s="421"/>
      <c r="V30" s="421"/>
      <c r="W30" s="430">
        <v>17</v>
      </c>
      <c r="X30" s="430"/>
      <c r="Y30" s="430"/>
      <c r="Z30" s="98"/>
      <c r="AA30" s="425" t="s">
        <v>54</v>
      </c>
      <c r="AB30" s="425"/>
      <c r="AC30" s="425"/>
      <c r="AD30" s="425"/>
      <c r="AE30" s="425"/>
      <c r="AF30" s="431">
        <v>3</v>
      </c>
      <c r="AG30" s="431"/>
      <c r="AH30" s="431"/>
      <c r="AI30" s="432">
        <v>4</v>
      </c>
      <c r="AJ30" s="432"/>
      <c r="AK30" s="432"/>
      <c r="AL30" s="101"/>
      <c r="AM30" s="433">
        <v>1</v>
      </c>
      <c r="AN30" s="433"/>
      <c r="AO30" s="433"/>
      <c r="AP30" s="434" t="s">
        <v>55</v>
      </c>
      <c r="AQ30" s="434"/>
      <c r="AR30" s="434"/>
      <c r="AS30" s="434"/>
      <c r="AT30" s="434"/>
      <c r="AU30" s="434"/>
      <c r="AV30" s="434"/>
      <c r="AW30" s="434"/>
      <c r="AX30" s="435">
        <v>3</v>
      </c>
      <c r="AY30" s="435"/>
      <c r="AZ30" s="435"/>
      <c r="BA30" s="435"/>
    </row>
    <row r="31" spans="1:53" ht="21" customHeight="1">
      <c r="A31" s="436" t="s">
        <v>56</v>
      </c>
      <c r="B31" s="436"/>
      <c r="C31" s="437">
        <v>33</v>
      </c>
      <c r="D31" s="437"/>
      <c r="E31" s="437"/>
      <c r="F31" s="437"/>
      <c r="G31" s="421">
        <v>2</v>
      </c>
      <c r="H31" s="421"/>
      <c r="I31" s="421">
        <v>2</v>
      </c>
      <c r="J31" s="421"/>
      <c r="K31" s="422">
        <v>7</v>
      </c>
      <c r="L31" s="422"/>
      <c r="M31" s="422"/>
      <c r="N31" s="437">
        <f>N29+N30</f>
        <v>11</v>
      </c>
      <c r="O31" s="437"/>
      <c r="P31" s="437"/>
      <c r="Q31" s="434">
        <v>2</v>
      </c>
      <c r="R31" s="434"/>
      <c r="S31" s="434"/>
      <c r="T31" s="431">
        <f>T29+T30</f>
        <v>12</v>
      </c>
      <c r="U31" s="431"/>
      <c r="V31" s="431"/>
      <c r="W31" s="432">
        <f>W29+W30</f>
        <v>69</v>
      </c>
      <c r="X31" s="432"/>
      <c r="Y31" s="432"/>
      <c r="Z31" s="98"/>
      <c r="AA31" s="425"/>
      <c r="AB31" s="425"/>
      <c r="AC31" s="425"/>
      <c r="AD31" s="425"/>
      <c r="AE31" s="425"/>
      <c r="AF31" s="431"/>
      <c r="AG31" s="431"/>
      <c r="AH31" s="431"/>
      <c r="AI31" s="432"/>
      <c r="AJ31" s="432"/>
      <c r="AK31" s="432"/>
      <c r="AL31" s="102"/>
      <c r="AM31" s="433"/>
      <c r="AN31" s="433"/>
      <c r="AO31" s="433"/>
      <c r="AP31" s="434"/>
      <c r="AQ31" s="434"/>
      <c r="AR31" s="434"/>
      <c r="AS31" s="434"/>
      <c r="AT31" s="434"/>
      <c r="AU31" s="434"/>
      <c r="AV31" s="434"/>
      <c r="AW31" s="434"/>
      <c r="AX31" s="435"/>
      <c r="AY31" s="435"/>
      <c r="AZ31" s="435"/>
      <c r="BA31" s="435"/>
    </row>
  </sheetData>
  <mergeCells count="90">
    <mergeCell ref="A31:B31"/>
    <mergeCell ref="C31:F31"/>
    <mergeCell ref="G31:H31"/>
    <mergeCell ref="I31:J31"/>
    <mergeCell ref="K31:M31"/>
    <mergeCell ref="AF30:AH31"/>
    <mergeCell ref="AI30:AK31"/>
    <mergeCell ref="AM30:AO31"/>
    <mergeCell ref="AP30:AW31"/>
    <mergeCell ref="AX30:BA31"/>
    <mergeCell ref="N30:P30"/>
    <mergeCell ref="Q30:S30"/>
    <mergeCell ref="T30:V30"/>
    <mergeCell ref="W30:Y30"/>
    <mergeCell ref="AA30:AE31"/>
    <mergeCell ref="N31:P31"/>
    <mergeCell ref="Q31:S31"/>
    <mergeCell ref="T31:V31"/>
    <mergeCell ref="W31:Y31"/>
    <mergeCell ref="A30:B30"/>
    <mergeCell ref="C30:F30"/>
    <mergeCell ref="G30:H30"/>
    <mergeCell ref="I30:J30"/>
    <mergeCell ref="K30:M30"/>
    <mergeCell ref="AX26:BA29"/>
    <mergeCell ref="A29:B29"/>
    <mergeCell ref="C29:F29"/>
    <mergeCell ref="G29:H29"/>
    <mergeCell ref="I29:J29"/>
    <mergeCell ref="K29:M29"/>
    <mergeCell ref="N29:P29"/>
    <mergeCell ref="Q29:S29"/>
    <mergeCell ref="T29:V29"/>
    <mergeCell ref="W29:Y29"/>
    <mergeCell ref="AA29:AE29"/>
    <mergeCell ref="AF29:AH29"/>
    <mergeCell ref="AI29:AK2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T26:V28"/>
    <mergeCell ref="W26:Y28"/>
    <mergeCell ref="AA26:AE28"/>
    <mergeCell ref="AF26:AH28"/>
    <mergeCell ref="AI26:AK28"/>
    <mergeCell ref="AM26:AO29"/>
    <mergeCell ref="AP26:AW29"/>
    <mergeCell ref="A18:BA18"/>
    <mergeCell ref="A19:A20"/>
    <mergeCell ref="B19:E19"/>
    <mergeCell ref="F19:I19"/>
    <mergeCell ref="J19:M19"/>
    <mergeCell ref="N19:R19"/>
    <mergeCell ref="S19:W19"/>
    <mergeCell ref="X19:AA19"/>
    <mergeCell ref="AB19:AE19"/>
    <mergeCell ref="AF19:AI19"/>
    <mergeCell ref="AJ19:AN19"/>
    <mergeCell ref="AO19:AR19"/>
    <mergeCell ref="AS19:AV19"/>
    <mergeCell ref="AW19:BA19"/>
    <mergeCell ref="P13:AJ13"/>
    <mergeCell ref="AK13:AM13"/>
    <mergeCell ref="T14:AM14"/>
    <mergeCell ref="AO14:BA14"/>
    <mergeCell ref="P15:AM15"/>
    <mergeCell ref="P9:AM9"/>
    <mergeCell ref="AN9:BA9"/>
    <mergeCell ref="P10:AK10"/>
    <mergeCell ref="AN10:BA12"/>
    <mergeCell ref="P11:AJ11"/>
    <mergeCell ref="P12:AM12"/>
    <mergeCell ref="A4:O4"/>
    <mergeCell ref="AN4:BA8"/>
    <mergeCell ref="A5:O5"/>
    <mergeCell ref="A7:O7"/>
    <mergeCell ref="A8:O8"/>
    <mergeCell ref="P8:AM8"/>
    <mergeCell ref="A1:O1"/>
    <mergeCell ref="P1:AN1"/>
    <mergeCell ref="AO1:BA3"/>
    <mergeCell ref="A2:O2"/>
    <mergeCell ref="A3:O3"/>
    <mergeCell ref="P3:AN3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8"/>
  <sheetViews>
    <sheetView topLeftCell="A41" zoomScale="75" zoomScaleNormal="75" workbookViewId="0">
      <selection activeCell="B67" sqref="B67"/>
    </sheetView>
  </sheetViews>
  <sheetFormatPr defaultRowHeight="15.75"/>
  <cols>
    <col min="1" max="1" width="11.28515625" style="103"/>
    <col min="2" max="2" width="46.5703125" style="104"/>
    <col min="3" max="3" width="6.7109375" style="105"/>
    <col min="4" max="4" width="12" style="105"/>
    <col min="5" max="5" width="7.28515625" style="105"/>
    <col min="6" max="6" width="6.42578125" style="105"/>
    <col min="7" max="7" width="7.42578125" style="105"/>
    <col min="8" max="8" width="9.85546875" style="105"/>
    <col min="9" max="9" width="8.7109375" style="104"/>
    <col min="10" max="10" width="8" style="104"/>
    <col min="11" max="11" width="5.85546875" style="104"/>
    <col min="12" max="12" width="7.85546875" style="104"/>
    <col min="13" max="13" width="8.85546875" style="104"/>
    <col min="14" max="15" width="3.85546875" style="104"/>
    <col min="16" max="16" width="4.5703125" style="104"/>
    <col min="17" max="17" width="8.5703125" style="106"/>
    <col min="18" max="21" width="0" style="104" hidden="1"/>
    <col min="22" max="1025" width="9.140625" style="104"/>
  </cols>
  <sheetData>
    <row r="1" spans="1:1024" s="107" customFormat="1" ht="18.75" customHeight="1">
      <c r="A1" s="438" t="s">
        <v>72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</row>
    <row r="2" spans="1:1024" ht="15.75" customHeight="1">
      <c r="A2" s="439" t="s">
        <v>73</v>
      </c>
      <c r="B2" s="440" t="s">
        <v>74</v>
      </c>
      <c r="C2" s="441" t="s">
        <v>75</v>
      </c>
      <c r="D2" s="441"/>
      <c r="E2" s="441"/>
      <c r="F2" s="441"/>
      <c r="G2" s="442" t="s">
        <v>76</v>
      </c>
      <c r="H2" s="441" t="s">
        <v>77</v>
      </c>
      <c r="I2" s="441"/>
      <c r="J2" s="441"/>
      <c r="K2" s="441"/>
      <c r="L2" s="441"/>
      <c r="M2" s="441"/>
      <c r="N2" s="443" t="s">
        <v>78</v>
      </c>
      <c r="O2" s="443"/>
      <c r="P2" s="443"/>
      <c r="Q2" s="443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6.5" customHeight="1">
      <c r="A3" s="439"/>
      <c r="B3" s="440"/>
      <c r="C3" s="444" t="s">
        <v>79</v>
      </c>
      <c r="D3" s="445" t="s">
        <v>80</v>
      </c>
      <c r="E3" s="446" t="s">
        <v>81</v>
      </c>
      <c r="F3" s="446"/>
      <c r="G3" s="442"/>
      <c r="H3" s="444" t="s">
        <v>82</v>
      </c>
      <c r="I3" s="447" t="s">
        <v>83</v>
      </c>
      <c r="J3" s="447"/>
      <c r="K3" s="447"/>
      <c r="L3" s="447"/>
      <c r="M3" s="448" t="s">
        <v>84</v>
      </c>
      <c r="N3" s="443"/>
      <c r="O3" s="443"/>
      <c r="P3" s="443"/>
      <c r="Q3" s="44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6.5" customHeight="1">
      <c r="A4" s="439"/>
      <c r="B4" s="440"/>
      <c r="C4" s="444"/>
      <c r="D4" s="445"/>
      <c r="E4" s="445" t="s">
        <v>85</v>
      </c>
      <c r="F4" s="448" t="s">
        <v>86</v>
      </c>
      <c r="G4" s="442"/>
      <c r="H4" s="444"/>
      <c r="I4" s="445" t="s">
        <v>56</v>
      </c>
      <c r="J4" s="445" t="s">
        <v>87</v>
      </c>
      <c r="K4" s="445" t="s">
        <v>88</v>
      </c>
      <c r="L4" s="445" t="s">
        <v>89</v>
      </c>
      <c r="M4" s="448"/>
      <c r="N4" s="449" t="s">
        <v>90</v>
      </c>
      <c r="O4" s="449"/>
      <c r="P4" s="449"/>
      <c r="Q4" s="108" t="s">
        <v>91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>
      <c r="A5" s="439"/>
      <c r="B5" s="440"/>
      <c r="C5" s="444"/>
      <c r="D5" s="445"/>
      <c r="E5" s="445"/>
      <c r="F5" s="448"/>
      <c r="G5" s="442"/>
      <c r="H5" s="444"/>
      <c r="I5" s="445"/>
      <c r="J5" s="445"/>
      <c r="K5" s="445"/>
      <c r="L5" s="445"/>
      <c r="M5" s="448"/>
      <c r="N5" s="109">
        <v>1</v>
      </c>
      <c r="O5" s="110" t="s">
        <v>92</v>
      </c>
      <c r="P5" s="111" t="s">
        <v>93</v>
      </c>
      <c r="Q5" s="112">
        <v>3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>
      <c r="A6" s="439"/>
      <c r="B6" s="440"/>
      <c r="C6" s="444"/>
      <c r="D6" s="445"/>
      <c r="E6" s="445"/>
      <c r="F6" s="448"/>
      <c r="G6" s="442"/>
      <c r="H6" s="444"/>
      <c r="I6" s="445"/>
      <c r="J6" s="445"/>
      <c r="K6" s="445"/>
      <c r="L6" s="445"/>
      <c r="M6" s="448"/>
      <c r="N6" s="450" t="s">
        <v>94</v>
      </c>
      <c r="O6" s="450"/>
      <c r="P6" s="450"/>
      <c r="Q6" s="450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>
      <c r="A7" s="439"/>
      <c r="B7" s="440"/>
      <c r="C7" s="444"/>
      <c r="D7" s="445"/>
      <c r="E7" s="445"/>
      <c r="F7" s="448"/>
      <c r="G7" s="442"/>
      <c r="H7" s="444"/>
      <c r="I7" s="445"/>
      <c r="J7" s="445"/>
      <c r="K7" s="445"/>
      <c r="L7" s="445"/>
      <c r="M7" s="448"/>
      <c r="N7" s="109">
        <v>15</v>
      </c>
      <c r="O7" s="110">
        <v>9</v>
      </c>
      <c r="P7" s="113">
        <v>9</v>
      </c>
      <c r="Q7" s="112">
        <v>15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>
      <c r="A8" s="114">
        <v>1</v>
      </c>
      <c r="B8" s="115">
        <v>2</v>
      </c>
      <c r="C8" s="103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6">
        <v>13</v>
      </c>
      <c r="N8" s="109">
        <v>14</v>
      </c>
      <c r="O8" s="117">
        <v>15</v>
      </c>
      <c r="P8" s="109">
        <v>16</v>
      </c>
      <c r="Q8" s="112">
        <v>17</v>
      </c>
      <c r="R8" s="118">
        <v>25</v>
      </c>
      <c r="S8" s="119">
        <v>26</v>
      </c>
      <c r="T8" s="120">
        <v>27</v>
      </c>
      <c r="U8" s="119">
        <v>28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>
      <c r="A9" s="451" t="s">
        <v>95</v>
      </c>
      <c r="B9" s="451"/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1"/>
      <c r="Q9" s="451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>
      <c r="A10" s="452" t="s">
        <v>96</v>
      </c>
      <c r="B10" s="452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107" customFormat="1" ht="31.5">
      <c r="A11" s="121" t="s">
        <v>97</v>
      </c>
      <c r="B11" s="122" t="s">
        <v>98</v>
      </c>
      <c r="C11" s="123"/>
      <c r="D11" s="124" t="s">
        <v>99</v>
      </c>
      <c r="E11" s="125"/>
      <c r="F11" s="126"/>
      <c r="G11" s="127">
        <v>3</v>
      </c>
      <c r="H11" s="128">
        <f>G11*30</f>
        <v>90</v>
      </c>
      <c r="I11" s="123">
        <f>J11+L11</f>
        <v>30</v>
      </c>
      <c r="J11" s="60">
        <v>15</v>
      </c>
      <c r="K11" s="60"/>
      <c r="L11" s="60">
        <v>15</v>
      </c>
      <c r="M11" s="129">
        <f>H11-I11</f>
        <v>60</v>
      </c>
      <c r="N11" s="130">
        <v>2</v>
      </c>
      <c r="O11" s="131"/>
      <c r="P11" s="132"/>
      <c r="Q11" s="133"/>
    </row>
    <row r="12" spans="1:1024" ht="31.5">
      <c r="A12" s="121" t="s">
        <v>100</v>
      </c>
      <c r="B12" s="122" t="s">
        <v>101</v>
      </c>
      <c r="C12" s="123"/>
      <c r="D12" s="124" t="s">
        <v>102</v>
      </c>
      <c r="E12" s="125"/>
      <c r="F12" s="126"/>
      <c r="G12" s="127">
        <v>3</v>
      </c>
      <c r="H12" s="128">
        <f>G12*30</f>
        <v>90</v>
      </c>
      <c r="I12" s="123">
        <f>J12+L12</f>
        <v>30</v>
      </c>
      <c r="J12" s="60"/>
      <c r="K12" s="60"/>
      <c r="L12" s="60">
        <v>30</v>
      </c>
      <c r="M12" s="129">
        <f>H12-I12</f>
        <v>60</v>
      </c>
      <c r="N12" s="130">
        <f>I12/15</f>
        <v>2</v>
      </c>
      <c r="O12" s="134"/>
      <c r="P12" s="134"/>
      <c r="Q12" s="135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33.75" customHeight="1">
      <c r="A13" s="136" t="s">
        <v>103</v>
      </c>
      <c r="B13" s="137" t="s">
        <v>104</v>
      </c>
      <c r="C13" s="138"/>
      <c r="D13" s="60">
        <v>1</v>
      </c>
      <c r="E13" s="60"/>
      <c r="F13" s="129"/>
      <c r="G13" s="139">
        <v>3</v>
      </c>
      <c r="H13" s="128">
        <f>G13*30</f>
        <v>90</v>
      </c>
      <c r="I13" s="123">
        <f>J13+K13+L13</f>
        <v>45</v>
      </c>
      <c r="J13" s="60"/>
      <c r="K13" s="60"/>
      <c r="L13" s="60">
        <v>45</v>
      </c>
      <c r="M13" s="129">
        <f>H13-I13</f>
        <v>45</v>
      </c>
      <c r="N13" s="130">
        <f>I13/15</f>
        <v>3</v>
      </c>
      <c r="O13" s="131"/>
      <c r="P13" s="132"/>
      <c r="Q13" s="13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107" customFormat="1">
      <c r="A14" s="121" t="s">
        <v>105</v>
      </c>
      <c r="B14" s="122" t="s">
        <v>106</v>
      </c>
      <c r="C14" s="123"/>
      <c r="D14" s="60">
        <v>2</v>
      </c>
      <c r="E14" s="140"/>
      <c r="F14" s="141"/>
      <c r="G14" s="127">
        <v>3</v>
      </c>
      <c r="H14" s="128">
        <f>G14*30</f>
        <v>90</v>
      </c>
      <c r="I14" s="123">
        <f>J14+L14</f>
        <v>36</v>
      </c>
      <c r="J14" s="60">
        <v>18</v>
      </c>
      <c r="K14" s="60"/>
      <c r="L14" s="60">
        <v>18</v>
      </c>
      <c r="M14" s="129">
        <f>H14-I14</f>
        <v>54</v>
      </c>
      <c r="N14" s="130"/>
      <c r="O14" s="131">
        <v>2</v>
      </c>
      <c r="P14" s="142">
        <v>2</v>
      </c>
      <c r="Q14" s="133"/>
    </row>
    <row r="15" spans="1:1024" ht="16.5" customHeight="1">
      <c r="A15" s="453" t="s">
        <v>107</v>
      </c>
      <c r="B15" s="453"/>
      <c r="C15" s="144"/>
      <c r="D15" s="143"/>
      <c r="E15" s="145"/>
      <c r="F15" s="145"/>
      <c r="G15" s="146">
        <f t="shared" ref="G15:M15" si="0">G11+G12+G13+G14</f>
        <v>12</v>
      </c>
      <c r="H15" s="147">
        <f t="shared" si="0"/>
        <v>360</v>
      </c>
      <c r="I15" s="147">
        <f t="shared" si="0"/>
        <v>141</v>
      </c>
      <c r="J15" s="147">
        <f t="shared" si="0"/>
        <v>33</v>
      </c>
      <c r="K15" s="147">
        <f t="shared" si="0"/>
        <v>0</v>
      </c>
      <c r="L15" s="147">
        <f t="shared" si="0"/>
        <v>108</v>
      </c>
      <c r="M15" s="147">
        <f t="shared" si="0"/>
        <v>219</v>
      </c>
      <c r="N15" s="147">
        <f t="shared" ref="N15:U15" si="1">SUM(N11:N14)</f>
        <v>7</v>
      </c>
      <c r="O15" s="147">
        <f t="shared" si="1"/>
        <v>2</v>
      </c>
      <c r="P15" s="147">
        <f t="shared" si="1"/>
        <v>2</v>
      </c>
      <c r="Q15" s="148">
        <f t="shared" si="1"/>
        <v>0</v>
      </c>
      <c r="R15" s="149">
        <f t="shared" si="1"/>
        <v>0</v>
      </c>
      <c r="S15" s="147">
        <f t="shared" si="1"/>
        <v>0</v>
      </c>
      <c r="T15" s="147">
        <f t="shared" si="1"/>
        <v>0</v>
      </c>
      <c r="U15" s="147">
        <f t="shared" si="1"/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6.5" customHeight="1">
      <c r="A16" s="454" t="s">
        <v>108</v>
      </c>
      <c r="B16" s="454"/>
      <c r="C16" s="454"/>
      <c r="D16" s="454"/>
      <c r="E16" s="454"/>
      <c r="F16" s="454"/>
      <c r="G16" s="454"/>
      <c r="H16" s="454"/>
      <c r="I16" s="454"/>
      <c r="J16" s="454"/>
      <c r="K16" s="454"/>
      <c r="L16" s="454"/>
      <c r="M16" s="454"/>
      <c r="N16" s="454"/>
      <c r="O16" s="454"/>
      <c r="P16" s="454"/>
      <c r="Q16" s="454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8" customHeight="1">
      <c r="A17" s="136" t="s">
        <v>109</v>
      </c>
      <c r="B17" s="137" t="s">
        <v>110</v>
      </c>
      <c r="C17" s="60">
        <v>1</v>
      </c>
      <c r="D17" s="60"/>
      <c r="E17" s="60"/>
      <c r="F17" s="129"/>
      <c r="G17" s="139">
        <v>5</v>
      </c>
      <c r="H17" s="128">
        <f>G17*30</f>
        <v>150</v>
      </c>
      <c r="I17" s="123">
        <f>J17+K17+L17</f>
        <v>60</v>
      </c>
      <c r="J17" s="60">
        <v>30</v>
      </c>
      <c r="K17" s="60"/>
      <c r="L17" s="60">
        <v>30</v>
      </c>
      <c r="M17" s="129">
        <f>H17-I17</f>
        <v>90</v>
      </c>
      <c r="N17" s="130">
        <v>4</v>
      </c>
      <c r="O17" s="131"/>
      <c r="P17" s="132"/>
      <c r="Q17" s="133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51.75" customHeight="1">
      <c r="A18" s="150" t="s">
        <v>111</v>
      </c>
      <c r="B18" s="151" t="s">
        <v>112</v>
      </c>
      <c r="C18" s="152" t="s">
        <v>102</v>
      </c>
      <c r="D18" s="153"/>
      <c r="E18" s="153"/>
      <c r="F18" s="154"/>
      <c r="G18" s="155">
        <v>4</v>
      </c>
      <c r="H18" s="156">
        <f>G18*30</f>
        <v>120</v>
      </c>
      <c r="I18" s="157">
        <f>J18+K18+L18</f>
        <v>45</v>
      </c>
      <c r="J18" s="158">
        <v>15</v>
      </c>
      <c r="K18" s="158"/>
      <c r="L18" s="158">
        <v>30</v>
      </c>
      <c r="M18" s="159">
        <f>H18-I18</f>
        <v>75</v>
      </c>
      <c r="N18" s="160">
        <v>3</v>
      </c>
      <c r="O18" s="161"/>
      <c r="P18" s="162"/>
      <c r="Q18" s="163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8" customHeight="1">
      <c r="A19" s="136" t="s">
        <v>113</v>
      </c>
      <c r="B19" s="137" t="s">
        <v>114</v>
      </c>
      <c r="C19" s="60">
        <v>2</v>
      </c>
      <c r="D19" s="60"/>
      <c r="E19" s="60"/>
      <c r="F19" s="129"/>
      <c r="G19" s="139">
        <v>5</v>
      </c>
      <c r="H19" s="128">
        <f>G19*30</f>
        <v>150</v>
      </c>
      <c r="I19" s="123">
        <f>J19+K19+L19</f>
        <v>54</v>
      </c>
      <c r="J19" s="60">
        <v>36</v>
      </c>
      <c r="K19" s="60"/>
      <c r="L19" s="60">
        <v>18</v>
      </c>
      <c r="M19" s="129">
        <f>H19-I19</f>
        <v>96</v>
      </c>
      <c r="N19" s="130"/>
      <c r="O19" s="131">
        <v>3</v>
      </c>
      <c r="P19" s="132">
        <v>3</v>
      </c>
      <c r="Q19" s="133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31.5">
      <c r="A20" s="164" t="s">
        <v>115</v>
      </c>
      <c r="B20" s="165" t="s">
        <v>116</v>
      </c>
      <c r="C20" s="138"/>
      <c r="D20" s="60"/>
      <c r="E20" s="140"/>
      <c r="F20" s="129" t="s">
        <v>117</v>
      </c>
      <c r="G20" s="127">
        <v>1</v>
      </c>
      <c r="H20" s="166">
        <f>G20*30</f>
        <v>30</v>
      </c>
      <c r="I20" s="123">
        <f>J20+L20</f>
        <v>0</v>
      </c>
      <c r="J20" s="60"/>
      <c r="K20" s="60"/>
      <c r="L20" s="60"/>
      <c r="M20" s="129">
        <f>H20-I20</f>
        <v>30</v>
      </c>
      <c r="N20" s="130"/>
      <c r="O20" s="131"/>
      <c r="P20" s="132"/>
      <c r="Q20" s="133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47.25">
      <c r="A21" s="164" t="s">
        <v>118</v>
      </c>
      <c r="B21" s="137" t="s">
        <v>119</v>
      </c>
      <c r="C21" s="60">
        <v>2</v>
      </c>
      <c r="D21" s="60"/>
      <c r="E21" s="140"/>
      <c r="F21" s="129"/>
      <c r="G21" s="127">
        <v>4</v>
      </c>
      <c r="H21" s="128">
        <f>G21*30</f>
        <v>120</v>
      </c>
      <c r="I21" s="123">
        <f>J21+K21+L21</f>
        <v>54</v>
      </c>
      <c r="J21" s="60">
        <v>36</v>
      </c>
      <c r="K21" s="60"/>
      <c r="L21" s="60">
        <v>18</v>
      </c>
      <c r="M21" s="129">
        <f>H21-I21</f>
        <v>66</v>
      </c>
      <c r="N21" s="130"/>
      <c r="O21" s="131">
        <v>3</v>
      </c>
      <c r="P21" s="132">
        <v>3</v>
      </c>
      <c r="Q21" s="133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6.5" customHeight="1">
      <c r="A22" s="453" t="s">
        <v>120</v>
      </c>
      <c r="B22" s="453"/>
      <c r="C22" s="453"/>
      <c r="D22" s="453"/>
      <c r="E22" s="453"/>
      <c r="F22" s="453"/>
      <c r="G22" s="167">
        <f t="shared" ref="G22:M22" si="2">G17+G18+G19+G20+G21</f>
        <v>19</v>
      </c>
      <c r="H22" s="168">
        <f t="shared" si="2"/>
        <v>570</v>
      </c>
      <c r="I22" s="168">
        <f t="shared" si="2"/>
        <v>213</v>
      </c>
      <c r="J22" s="168">
        <f t="shared" si="2"/>
        <v>117</v>
      </c>
      <c r="K22" s="168">
        <f t="shared" si="2"/>
        <v>0</v>
      </c>
      <c r="L22" s="168">
        <f t="shared" si="2"/>
        <v>96</v>
      </c>
      <c r="M22" s="168">
        <f t="shared" si="2"/>
        <v>357</v>
      </c>
      <c r="N22" s="168">
        <f>SUM(N17:N21)</f>
        <v>7</v>
      </c>
      <c r="O22" s="168">
        <f>SUM(O17:O21)</f>
        <v>6</v>
      </c>
      <c r="P22" s="168">
        <f>SUM(P17:P21)</f>
        <v>6</v>
      </c>
      <c r="Q22" s="169">
        <f>SUM(Q17:Q21)</f>
        <v>0</v>
      </c>
      <c r="R22" s="170">
        <f>SUM(R18:R21)</f>
        <v>0</v>
      </c>
      <c r="S22" s="171">
        <f>SUM(S18:S21)</f>
        <v>0</v>
      </c>
      <c r="T22" s="171">
        <f>SUM(T18:T21)</f>
        <v>0</v>
      </c>
      <c r="U22" s="171">
        <f>SUM(U18:U21)</f>
        <v>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>
      <c r="A23" s="455" t="s">
        <v>121</v>
      </c>
      <c r="B23" s="455"/>
      <c r="C23" s="455"/>
      <c r="D23" s="455"/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s="107" customFormat="1" ht="32.25" customHeight="1">
      <c r="A24" s="172" t="s">
        <v>122</v>
      </c>
      <c r="B24" s="173" t="s">
        <v>53</v>
      </c>
      <c r="C24" s="173"/>
      <c r="D24" s="174" t="s">
        <v>117</v>
      </c>
      <c r="E24" s="173"/>
      <c r="F24" s="173"/>
      <c r="G24" s="174">
        <v>4.5</v>
      </c>
      <c r="H24" s="175">
        <f>G24*30</f>
        <v>135</v>
      </c>
      <c r="I24" s="176">
        <f>J24+K24+L24</f>
        <v>0</v>
      </c>
      <c r="J24" s="177"/>
      <c r="K24" s="177"/>
      <c r="L24" s="177"/>
      <c r="M24" s="162">
        <f>H24-I24</f>
        <v>135</v>
      </c>
      <c r="N24" s="178"/>
      <c r="O24" s="179"/>
      <c r="P24" s="180"/>
      <c r="Q24" s="181"/>
    </row>
    <row r="25" spans="1:1024" ht="31.5">
      <c r="A25" s="121" t="s">
        <v>123</v>
      </c>
      <c r="B25" s="173" t="s">
        <v>54</v>
      </c>
      <c r="C25" s="182"/>
      <c r="D25" s="183" t="s">
        <v>124</v>
      </c>
      <c r="E25" s="184"/>
      <c r="F25" s="185"/>
      <c r="G25" s="186">
        <v>6</v>
      </c>
      <c r="H25" s="175">
        <f>G25*30</f>
        <v>180</v>
      </c>
      <c r="I25" s="123">
        <f>J25+K25+L25</f>
        <v>0</v>
      </c>
      <c r="J25" s="60"/>
      <c r="K25" s="60"/>
      <c r="L25" s="60"/>
      <c r="M25" s="129">
        <f>H25-I25</f>
        <v>180</v>
      </c>
      <c r="N25" s="187"/>
      <c r="O25" s="188"/>
      <c r="P25" s="189"/>
      <c r="Q25" s="190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>
      <c r="A26" s="456" t="s">
        <v>125</v>
      </c>
      <c r="B26" s="456"/>
      <c r="C26" s="456"/>
      <c r="D26" s="456"/>
      <c r="E26" s="456"/>
      <c r="F26" s="456"/>
      <c r="G26" s="192">
        <f t="shared" ref="G26:Q26" si="3">SUM(G24:G25)</f>
        <v>10.5</v>
      </c>
      <c r="H26" s="193">
        <f t="shared" si="3"/>
        <v>315</v>
      </c>
      <c r="I26" s="193">
        <f t="shared" si="3"/>
        <v>0</v>
      </c>
      <c r="J26" s="193">
        <f t="shared" si="3"/>
        <v>0</v>
      </c>
      <c r="K26" s="193">
        <f t="shared" si="3"/>
        <v>0</v>
      </c>
      <c r="L26" s="193">
        <f t="shared" si="3"/>
        <v>0</v>
      </c>
      <c r="M26" s="193">
        <f t="shared" si="3"/>
        <v>315</v>
      </c>
      <c r="N26" s="194">
        <f t="shared" si="3"/>
        <v>0</v>
      </c>
      <c r="O26" s="194">
        <f t="shared" si="3"/>
        <v>0</v>
      </c>
      <c r="P26" s="194">
        <f t="shared" si="3"/>
        <v>0</v>
      </c>
      <c r="Q26" s="195">
        <f t="shared" si="3"/>
        <v>0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>
      <c r="A27" s="457" t="s">
        <v>126</v>
      </c>
      <c r="B27" s="457"/>
      <c r="C27" s="457"/>
      <c r="D27" s="457"/>
      <c r="E27" s="457"/>
      <c r="F27" s="457"/>
      <c r="G27" s="457"/>
      <c r="H27" s="457"/>
      <c r="I27" s="457"/>
      <c r="J27" s="457"/>
      <c r="K27" s="457"/>
      <c r="L27" s="457"/>
      <c r="M27" s="457"/>
      <c r="N27" s="457"/>
      <c r="O27" s="457"/>
      <c r="P27" s="457"/>
      <c r="Q27" s="45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s="107" customFormat="1">
      <c r="A28" s="197" t="s">
        <v>127</v>
      </c>
      <c r="B28" s="198" t="s">
        <v>55</v>
      </c>
      <c r="C28" s="199">
        <v>3</v>
      </c>
      <c r="D28" s="200"/>
      <c r="E28" s="200"/>
      <c r="F28" s="201"/>
      <c r="G28" s="202">
        <v>24</v>
      </c>
      <c r="H28" s="203">
        <f>G28*30</f>
        <v>720</v>
      </c>
      <c r="I28" s="204">
        <f>J28+K28+L28</f>
        <v>0</v>
      </c>
      <c r="J28" s="205"/>
      <c r="K28" s="205"/>
      <c r="L28" s="205"/>
      <c r="M28" s="206">
        <f>H28-I28</f>
        <v>720</v>
      </c>
      <c r="N28" s="207"/>
      <c r="O28" s="208"/>
      <c r="P28" s="209"/>
      <c r="Q28" s="210"/>
    </row>
    <row r="29" spans="1:1024" ht="16.5" customHeight="1">
      <c r="A29" s="458" t="s">
        <v>128</v>
      </c>
      <c r="B29" s="458"/>
      <c r="C29" s="458"/>
      <c r="D29" s="458"/>
      <c r="E29" s="458"/>
      <c r="F29" s="458"/>
      <c r="G29" s="212">
        <f t="shared" ref="G29:Q29" si="4">SUM(G28:G28)</f>
        <v>24</v>
      </c>
      <c r="H29" s="213">
        <f t="shared" si="4"/>
        <v>720</v>
      </c>
      <c r="I29" s="213">
        <f t="shared" si="4"/>
        <v>0</v>
      </c>
      <c r="J29" s="213">
        <f t="shared" si="4"/>
        <v>0</v>
      </c>
      <c r="K29" s="213">
        <f t="shared" si="4"/>
        <v>0</v>
      </c>
      <c r="L29" s="213">
        <f t="shared" si="4"/>
        <v>0</v>
      </c>
      <c r="M29" s="213">
        <f t="shared" si="4"/>
        <v>720</v>
      </c>
      <c r="N29" s="213">
        <f t="shared" si="4"/>
        <v>0</v>
      </c>
      <c r="O29" s="213">
        <f t="shared" si="4"/>
        <v>0</v>
      </c>
      <c r="P29" s="213">
        <f t="shared" si="4"/>
        <v>0</v>
      </c>
      <c r="Q29" s="214">
        <f t="shared" si="4"/>
        <v>0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6.5" customHeight="1">
      <c r="A30" s="459" t="s">
        <v>129</v>
      </c>
      <c r="B30" s="459"/>
      <c r="C30" s="459"/>
      <c r="D30" s="459"/>
      <c r="E30" s="459"/>
      <c r="F30" s="459"/>
      <c r="G30" s="216">
        <f t="shared" ref="G30:Q30" si="5">G29+G26+G22+G15</f>
        <v>65.5</v>
      </c>
      <c r="H30" s="217">
        <f t="shared" si="5"/>
        <v>1965</v>
      </c>
      <c r="I30" s="217">
        <f t="shared" si="5"/>
        <v>354</v>
      </c>
      <c r="J30" s="217">
        <f t="shared" si="5"/>
        <v>150</v>
      </c>
      <c r="K30" s="217">
        <f t="shared" si="5"/>
        <v>0</v>
      </c>
      <c r="L30" s="217">
        <f t="shared" si="5"/>
        <v>204</v>
      </c>
      <c r="M30" s="217">
        <f t="shared" si="5"/>
        <v>1611</v>
      </c>
      <c r="N30" s="217">
        <f t="shared" si="5"/>
        <v>14</v>
      </c>
      <c r="O30" s="217">
        <f t="shared" si="5"/>
        <v>8</v>
      </c>
      <c r="P30" s="217">
        <f t="shared" si="5"/>
        <v>8</v>
      </c>
      <c r="Q30" s="218">
        <f t="shared" si="5"/>
        <v>0</v>
      </c>
      <c r="R30" s="107">
        <f>30*G30</f>
        <v>1965</v>
      </c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>
      <c r="A31" s="460" t="s">
        <v>130</v>
      </c>
      <c r="B31" s="460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>
      <c r="A32" s="461" t="s">
        <v>131</v>
      </c>
      <c r="B32" s="461"/>
      <c r="C32" s="461"/>
      <c r="D32" s="461"/>
      <c r="E32" s="461"/>
      <c r="F32" s="461"/>
      <c r="G32" s="461"/>
      <c r="H32" s="461"/>
      <c r="I32" s="461"/>
      <c r="J32" s="461"/>
      <c r="K32" s="461"/>
      <c r="L32" s="461"/>
      <c r="M32" s="461"/>
      <c r="N32" s="461"/>
      <c r="O32" s="461"/>
      <c r="P32" s="461"/>
      <c r="Q32" s="461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>
      <c r="A33" s="220" t="s">
        <v>132</v>
      </c>
      <c r="B33" s="221" t="s">
        <v>133</v>
      </c>
      <c r="C33" s="222"/>
      <c r="D33" s="223">
        <v>1</v>
      </c>
      <c r="E33" s="223"/>
      <c r="F33" s="224"/>
      <c r="G33" s="225">
        <v>3</v>
      </c>
      <c r="H33" s="225">
        <f>G33*30</f>
        <v>90</v>
      </c>
      <c r="I33" s="226">
        <v>30</v>
      </c>
      <c r="J33" s="227">
        <v>15</v>
      </c>
      <c r="K33" s="227"/>
      <c r="L33" s="227">
        <v>15</v>
      </c>
      <c r="M33" s="228">
        <f>H33-I33</f>
        <v>60</v>
      </c>
      <c r="N33" s="222">
        <v>2</v>
      </c>
      <c r="O33" s="229"/>
      <c r="P33" s="230"/>
      <c r="Q33" s="231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>
      <c r="A34" s="232"/>
      <c r="B34" s="221" t="s">
        <v>134</v>
      </c>
      <c r="C34" s="222"/>
      <c r="D34" s="223"/>
      <c r="E34" s="223"/>
      <c r="F34" s="224"/>
      <c r="G34" s="225">
        <v>3</v>
      </c>
      <c r="H34" s="225">
        <f>G34*30</f>
        <v>90</v>
      </c>
      <c r="I34" s="226">
        <v>30</v>
      </c>
      <c r="J34" s="227">
        <v>15</v>
      </c>
      <c r="K34" s="227"/>
      <c r="L34" s="227">
        <v>15</v>
      </c>
      <c r="M34" s="228">
        <f>H34-I34</f>
        <v>60</v>
      </c>
      <c r="N34" s="222">
        <v>2</v>
      </c>
      <c r="O34" s="233"/>
      <c r="P34" s="224"/>
      <c r="Q34" s="231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>
      <c r="A35" s="232"/>
      <c r="B35" s="234" t="s">
        <v>135</v>
      </c>
      <c r="C35" s="235"/>
      <c r="D35" s="236"/>
      <c r="E35" s="236"/>
      <c r="F35" s="236"/>
      <c r="G35" s="225">
        <v>3</v>
      </c>
      <c r="H35" s="225">
        <f>G35*30</f>
        <v>90</v>
      </c>
      <c r="I35" s="226"/>
      <c r="J35" s="227"/>
      <c r="K35" s="227"/>
      <c r="L35" s="227"/>
      <c r="M35" s="228"/>
      <c r="N35" s="222"/>
      <c r="O35" s="236"/>
      <c r="P35" s="236"/>
      <c r="Q35" s="2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6.5" customHeight="1">
      <c r="A36" s="462" t="s">
        <v>136</v>
      </c>
      <c r="B36" s="462"/>
      <c r="C36" s="462"/>
      <c r="D36" s="462"/>
      <c r="E36" s="462"/>
      <c r="F36" s="462"/>
      <c r="G36" s="237">
        <f t="shared" ref="G36:Q36" si="6">G33</f>
        <v>3</v>
      </c>
      <c r="H36" s="238">
        <f t="shared" si="6"/>
        <v>90</v>
      </c>
      <c r="I36" s="238">
        <f t="shared" si="6"/>
        <v>30</v>
      </c>
      <c r="J36" s="238">
        <f t="shared" si="6"/>
        <v>15</v>
      </c>
      <c r="K36" s="238">
        <f t="shared" si="6"/>
        <v>0</v>
      </c>
      <c r="L36" s="238">
        <f t="shared" si="6"/>
        <v>15</v>
      </c>
      <c r="M36" s="238">
        <f t="shared" si="6"/>
        <v>60</v>
      </c>
      <c r="N36" s="238">
        <f t="shared" si="6"/>
        <v>2</v>
      </c>
      <c r="O36" s="238">
        <f t="shared" si="6"/>
        <v>0</v>
      </c>
      <c r="P36" s="238">
        <f t="shared" si="6"/>
        <v>0</v>
      </c>
      <c r="Q36" s="238">
        <f t="shared" si="6"/>
        <v>0</v>
      </c>
      <c r="R36" s="239">
        <f>SUM(R33:R34)</f>
        <v>0</v>
      </c>
      <c r="S36" s="240">
        <f>SUM(S33:S34)</f>
        <v>0</v>
      </c>
      <c r="T36" s="240">
        <f>SUM(T33:T34)</f>
        <v>0</v>
      </c>
      <c r="U36" s="240">
        <f>SUM(U33:U34)</f>
        <v>0</v>
      </c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16.5" customHeight="1">
      <c r="A37" s="241"/>
      <c r="B37" s="242" t="s">
        <v>137</v>
      </c>
      <c r="C37" s="45"/>
      <c r="D37" s="42"/>
      <c r="E37" s="243"/>
      <c r="F37" s="244"/>
      <c r="G37" s="245"/>
      <c r="H37" s="45"/>
      <c r="I37" s="246"/>
      <c r="J37" s="42"/>
      <c r="K37" s="42"/>
      <c r="L37" s="42"/>
      <c r="M37" s="43"/>
      <c r="N37" s="247" t="s">
        <v>138</v>
      </c>
      <c r="O37" s="248" t="s">
        <v>138</v>
      </c>
      <c r="P37" s="248" t="s">
        <v>138</v>
      </c>
      <c r="Q37" s="249"/>
      <c r="R37" s="250"/>
      <c r="S37" s="250"/>
      <c r="T37" s="250"/>
      <c r="U37" s="250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16.5" customHeight="1">
      <c r="A38" s="241"/>
      <c r="B38" s="251" t="s">
        <v>139</v>
      </c>
      <c r="C38" s="252"/>
      <c r="D38" s="253"/>
      <c r="E38" s="253"/>
      <c r="F38" s="254"/>
      <c r="G38" s="255"/>
      <c r="H38" s="252"/>
      <c r="I38" s="256"/>
      <c r="J38" s="257"/>
      <c r="K38" s="257"/>
      <c r="L38" s="257"/>
      <c r="M38" s="258"/>
      <c r="N38" s="259"/>
      <c r="O38" s="260"/>
      <c r="P38" s="260"/>
      <c r="Q38" s="249"/>
      <c r="R38" s="250"/>
      <c r="S38" s="250"/>
      <c r="T38" s="250"/>
      <c r="U38" s="250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>
      <c r="A39" s="461" t="s">
        <v>140</v>
      </c>
      <c r="B39" s="461"/>
      <c r="C39" s="461"/>
      <c r="D39" s="461"/>
      <c r="E39" s="461"/>
      <c r="F39" s="461"/>
      <c r="G39" s="461"/>
      <c r="H39" s="461"/>
      <c r="I39" s="461"/>
      <c r="J39" s="461"/>
      <c r="K39" s="461"/>
      <c r="L39" s="461"/>
      <c r="M39" s="461"/>
      <c r="N39" s="461"/>
      <c r="O39" s="461"/>
      <c r="P39" s="461"/>
      <c r="Q39" s="461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>
      <c r="A40" s="220" t="s">
        <v>141</v>
      </c>
      <c r="B40" s="221" t="s">
        <v>142</v>
      </c>
      <c r="C40" s="222">
        <v>1</v>
      </c>
      <c r="D40" s="223"/>
      <c r="E40" s="223"/>
      <c r="F40" s="224"/>
      <c r="G40" s="225">
        <v>5</v>
      </c>
      <c r="H40" s="225">
        <f t="shared" ref="H40:H49" si="7">G40*30</f>
        <v>150</v>
      </c>
      <c r="I40" s="226">
        <f t="shared" ref="I40:I49" si="8">J40+K40+L40</f>
        <v>60</v>
      </c>
      <c r="J40" s="227">
        <v>30</v>
      </c>
      <c r="K40" s="227"/>
      <c r="L40" s="227">
        <v>30</v>
      </c>
      <c r="M40" s="228">
        <f t="shared" ref="M40:M49" si="9">H40-I40</f>
        <v>90</v>
      </c>
      <c r="N40" s="222">
        <v>4</v>
      </c>
      <c r="O40" s="229"/>
      <c r="P40" s="230"/>
      <c r="Q40" s="231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>
      <c r="A41" s="232"/>
      <c r="B41" s="221" t="s">
        <v>143</v>
      </c>
      <c r="C41" s="222"/>
      <c r="D41" s="223"/>
      <c r="E41" s="223"/>
      <c r="F41" s="224"/>
      <c r="G41" s="225">
        <v>5</v>
      </c>
      <c r="H41" s="225">
        <f t="shared" si="7"/>
        <v>150</v>
      </c>
      <c r="I41" s="226">
        <f t="shared" si="8"/>
        <v>60</v>
      </c>
      <c r="J41" s="227">
        <v>30</v>
      </c>
      <c r="K41" s="227"/>
      <c r="L41" s="227">
        <v>30</v>
      </c>
      <c r="M41" s="228">
        <f t="shared" si="9"/>
        <v>90</v>
      </c>
      <c r="N41" s="222">
        <v>4</v>
      </c>
      <c r="O41" s="233"/>
      <c r="P41" s="224"/>
      <c r="Q41" s="23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>
      <c r="A42" s="220" t="s">
        <v>144</v>
      </c>
      <c r="B42" s="221" t="s">
        <v>145</v>
      </c>
      <c r="C42" s="222"/>
      <c r="D42" s="223" t="s">
        <v>99</v>
      </c>
      <c r="E42" s="223"/>
      <c r="F42" s="224"/>
      <c r="G42" s="225">
        <v>4</v>
      </c>
      <c r="H42" s="225">
        <f t="shared" si="7"/>
        <v>120</v>
      </c>
      <c r="I42" s="226">
        <f t="shared" si="8"/>
        <v>45</v>
      </c>
      <c r="J42" s="227">
        <v>30</v>
      </c>
      <c r="K42" s="227"/>
      <c r="L42" s="227">
        <v>15</v>
      </c>
      <c r="M42" s="228">
        <f t="shared" si="9"/>
        <v>75</v>
      </c>
      <c r="N42" s="222">
        <v>3</v>
      </c>
      <c r="O42" s="229"/>
      <c r="P42" s="230"/>
      <c r="Q42" s="231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>
      <c r="A43" s="232"/>
      <c r="B43" s="221" t="s">
        <v>146</v>
      </c>
      <c r="C43" s="222"/>
      <c r="D43" s="223"/>
      <c r="E43" s="223"/>
      <c r="F43" s="224"/>
      <c r="G43" s="225">
        <v>4</v>
      </c>
      <c r="H43" s="225">
        <f t="shared" si="7"/>
        <v>120</v>
      </c>
      <c r="I43" s="226">
        <f t="shared" si="8"/>
        <v>45</v>
      </c>
      <c r="J43" s="227">
        <v>30</v>
      </c>
      <c r="K43" s="227"/>
      <c r="L43" s="227">
        <v>15</v>
      </c>
      <c r="M43" s="228">
        <f t="shared" si="9"/>
        <v>75</v>
      </c>
      <c r="N43" s="222">
        <v>3</v>
      </c>
      <c r="O43" s="233"/>
      <c r="P43" s="224"/>
      <c r="Q43" s="231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31.5">
      <c r="A44" s="220" t="s">
        <v>147</v>
      </c>
      <c r="B44" s="221" t="s">
        <v>148</v>
      </c>
      <c r="C44" s="222"/>
      <c r="D44" s="223" t="s">
        <v>117</v>
      </c>
      <c r="E44" s="223"/>
      <c r="F44" s="224"/>
      <c r="G44" s="225">
        <v>4</v>
      </c>
      <c r="H44" s="225">
        <f t="shared" si="7"/>
        <v>120</v>
      </c>
      <c r="I44" s="226">
        <f t="shared" si="8"/>
        <v>54</v>
      </c>
      <c r="J44" s="227">
        <v>36</v>
      </c>
      <c r="K44" s="227"/>
      <c r="L44" s="227">
        <v>18</v>
      </c>
      <c r="M44" s="228">
        <f t="shared" si="9"/>
        <v>66</v>
      </c>
      <c r="N44" s="222"/>
      <c r="O44" s="229">
        <v>3</v>
      </c>
      <c r="P44" s="230">
        <v>3</v>
      </c>
      <c r="Q44" s="231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>
      <c r="A45" s="232"/>
      <c r="B45" s="221" t="s">
        <v>149</v>
      </c>
      <c r="C45" s="222"/>
      <c r="D45" s="223"/>
      <c r="E45" s="223"/>
      <c r="F45" s="224"/>
      <c r="G45" s="225">
        <v>4</v>
      </c>
      <c r="H45" s="225">
        <f t="shared" si="7"/>
        <v>120</v>
      </c>
      <c r="I45" s="226">
        <f t="shared" si="8"/>
        <v>54</v>
      </c>
      <c r="J45" s="227">
        <v>36</v>
      </c>
      <c r="K45" s="227"/>
      <c r="L45" s="227">
        <v>18</v>
      </c>
      <c r="M45" s="228">
        <f t="shared" si="9"/>
        <v>66</v>
      </c>
      <c r="N45" s="222"/>
      <c r="O45" s="229">
        <v>3</v>
      </c>
      <c r="P45" s="230">
        <v>3</v>
      </c>
      <c r="Q45" s="231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31.5">
      <c r="A46" s="220" t="s">
        <v>150</v>
      </c>
      <c r="B46" s="221" t="s">
        <v>151</v>
      </c>
      <c r="C46" s="222"/>
      <c r="D46" s="223" t="s">
        <v>117</v>
      </c>
      <c r="E46" s="223"/>
      <c r="F46" s="224"/>
      <c r="G46" s="225">
        <v>4</v>
      </c>
      <c r="H46" s="225">
        <f t="shared" si="7"/>
        <v>120</v>
      </c>
      <c r="I46" s="226">
        <f t="shared" si="8"/>
        <v>72</v>
      </c>
      <c r="J46" s="227">
        <v>36</v>
      </c>
      <c r="K46" s="227"/>
      <c r="L46" s="227">
        <v>36</v>
      </c>
      <c r="M46" s="228">
        <f t="shared" si="9"/>
        <v>48</v>
      </c>
      <c r="N46" s="222"/>
      <c r="O46" s="229">
        <v>4</v>
      </c>
      <c r="P46" s="230">
        <v>4</v>
      </c>
      <c r="Q46" s="231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>
      <c r="A47" s="232"/>
      <c r="B47" s="221" t="s">
        <v>152</v>
      </c>
      <c r="C47" s="222"/>
      <c r="D47" s="223"/>
      <c r="E47" s="223"/>
      <c r="F47" s="224"/>
      <c r="G47" s="225">
        <v>4</v>
      </c>
      <c r="H47" s="225">
        <f t="shared" si="7"/>
        <v>120</v>
      </c>
      <c r="I47" s="226">
        <f t="shared" si="8"/>
        <v>72</v>
      </c>
      <c r="J47" s="227">
        <v>36</v>
      </c>
      <c r="K47" s="227"/>
      <c r="L47" s="227">
        <v>36</v>
      </c>
      <c r="M47" s="228">
        <f t="shared" si="9"/>
        <v>48</v>
      </c>
      <c r="N47" s="222"/>
      <c r="O47" s="229">
        <v>3</v>
      </c>
      <c r="P47" s="230">
        <v>3</v>
      </c>
      <c r="Q47" s="231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>
      <c r="A48" s="220" t="s">
        <v>153</v>
      </c>
      <c r="B48" s="221" t="s">
        <v>154</v>
      </c>
      <c r="C48" s="222">
        <v>2</v>
      </c>
      <c r="D48" s="223"/>
      <c r="E48" s="223"/>
      <c r="F48" s="224"/>
      <c r="G48" s="225">
        <v>4.5</v>
      </c>
      <c r="H48" s="225">
        <f t="shared" si="7"/>
        <v>135</v>
      </c>
      <c r="I48" s="226">
        <f t="shared" si="8"/>
        <v>54</v>
      </c>
      <c r="J48" s="227">
        <v>18</v>
      </c>
      <c r="K48" s="227"/>
      <c r="L48" s="227">
        <v>36</v>
      </c>
      <c r="M48" s="228">
        <f t="shared" si="9"/>
        <v>81</v>
      </c>
      <c r="N48" s="222"/>
      <c r="O48" s="229">
        <v>3</v>
      </c>
      <c r="P48" s="230">
        <v>3</v>
      </c>
      <c r="Q48" s="231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>
      <c r="A49" s="232"/>
      <c r="B49" s="221" t="s">
        <v>155</v>
      </c>
      <c r="C49" s="222"/>
      <c r="D49" s="223"/>
      <c r="E49" s="223"/>
      <c r="F49" s="224"/>
      <c r="G49" s="225">
        <v>4.5</v>
      </c>
      <c r="H49" s="225">
        <f t="shared" si="7"/>
        <v>135</v>
      </c>
      <c r="I49" s="226">
        <f t="shared" si="8"/>
        <v>54</v>
      </c>
      <c r="J49" s="227">
        <v>18</v>
      </c>
      <c r="K49" s="227"/>
      <c r="L49" s="227">
        <v>36</v>
      </c>
      <c r="M49" s="228">
        <f t="shared" si="9"/>
        <v>81</v>
      </c>
      <c r="N49" s="222"/>
      <c r="O49" s="229">
        <v>3</v>
      </c>
      <c r="P49" s="230">
        <v>3</v>
      </c>
      <c r="Q49" s="231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16.5" customHeight="1">
      <c r="A50" s="453" t="s">
        <v>156</v>
      </c>
      <c r="B50" s="453"/>
      <c r="C50" s="453"/>
      <c r="D50" s="453"/>
      <c r="E50" s="453"/>
      <c r="F50" s="453"/>
      <c r="G50" s="167">
        <f t="shared" ref="G50:P50" si="10">G40+G42+G44+G46+G48</f>
        <v>21.5</v>
      </c>
      <c r="H50" s="168">
        <f t="shared" si="10"/>
        <v>645</v>
      </c>
      <c r="I50" s="168">
        <f t="shared" si="10"/>
        <v>285</v>
      </c>
      <c r="J50" s="168">
        <f t="shared" si="10"/>
        <v>150</v>
      </c>
      <c r="K50" s="168">
        <f t="shared" si="10"/>
        <v>0</v>
      </c>
      <c r="L50" s="168">
        <f t="shared" si="10"/>
        <v>135</v>
      </c>
      <c r="M50" s="168">
        <f t="shared" si="10"/>
        <v>360</v>
      </c>
      <c r="N50" s="168">
        <f t="shared" si="10"/>
        <v>7</v>
      </c>
      <c r="O50" s="168">
        <f t="shared" si="10"/>
        <v>10</v>
      </c>
      <c r="P50" s="168">
        <f t="shared" si="10"/>
        <v>10</v>
      </c>
      <c r="Q50" s="169">
        <f>SUM(Q40:Q49)</f>
        <v>0</v>
      </c>
      <c r="R50" s="170">
        <f>SUM(R40:R49)</f>
        <v>0</v>
      </c>
      <c r="S50" s="171">
        <f>SUM(S40:S49)</f>
        <v>0</v>
      </c>
      <c r="T50" s="171">
        <f>SUM(T40:T49)</f>
        <v>0</v>
      </c>
      <c r="U50" s="171">
        <f>SUM(U40:U49)</f>
        <v>0</v>
      </c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>
      <c r="A51" s="463" t="s">
        <v>157</v>
      </c>
      <c r="B51" s="463"/>
      <c r="C51" s="463"/>
      <c r="D51" s="463"/>
      <c r="E51" s="463"/>
      <c r="F51" s="463"/>
      <c r="G51" s="262">
        <f t="shared" ref="G51:U51" si="11">G50+G36</f>
        <v>24.5</v>
      </c>
      <c r="H51" s="263">
        <f t="shared" si="11"/>
        <v>735</v>
      </c>
      <c r="I51" s="263">
        <f t="shared" si="11"/>
        <v>315</v>
      </c>
      <c r="J51" s="263">
        <f t="shared" si="11"/>
        <v>165</v>
      </c>
      <c r="K51" s="263">
        <f t="shared" si="11"/>
        <v>0</v>
      </c>
      <c r="L51" s="263">
        <f t="shared" si="11"/>
        <v>150</v>
      </c>
      <c r="M51" s="263">
        <f t="shared" si="11"/>
        <v>420</v>
      </c>
      <c r="N51" s="168">
        <f t="shared" si="11"/>
        <v>9</v>
      </c>
      <c r="O51" s="168">
        <f t="shared" si="11"/>
        <v>10</v>
      </c>
      <c r="P51" s="168">
        <f t="shared" si="11"/>
        <v>10</v>
      </c>
      <c r="Q51" s="169">
        <f t="shared" si="11"/>
        <v>0</v>
      </c>
      <c r="R51" s="170">
        <f t="shared" si="11"/>
        <v>0</v>
      </c>
      <c r="S51" s="171">
        <f t="shared" si="11"/>
        <v>0</v>
      </c>
      <c r="T51" s="171">
        <f t="shared" si="11"/>
        <v>0</v>
      </c>
      <c r="U51" s="171">
        <f t="shared" si="11"/>
        <v>0</v>
      </c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s="107" customFormat="1">
      <c r="A52" s="464" t="s">
        <v>158</v>
      </c>
      <c r="B52" s="464"/>
      <c r="C52" s="464"/>
      <c r="D52" s="464"/>
      <c r="E52" s="464"/>
      <c r="F52" s="464"/>
      <c r="G52" s="263">
        <f t="shared" ref="G52:M52" si="12">G51+G30</f>
        <v>90</v>
      </c>
      <c r="H52" s="263">
        <f t="shared" si="12"/>
        <v>2700</v>
      </c>
      <c r="I52" s="263">
        <f t="shared" si="12"/>
        <v>669</v>
      </c>
      <c r="J52" s="263">
        <f t="shared" si="12"/>
        <v>315</v>
      </c>
      <c r="K52" s="263">
        <f t="shared" si="12"/>
        <v>0</v>
      </c>
      <c r="L52" s="263">
        <f t="shared" si="12"/>
        <v>354</v>
      </c>
      <c r="M52" s="263">
        <f t="shared" si="12"/>
        <v>2031</v>
      </c>
      <c r="N52" s="168">
        <f>N30+N51</f>
        <v>23</v>
      </c>
      <c r="O52" s="168">
        <f>O30+O51</f>
        <v>18</v>
      </c>
      <c r="P52" s="168">
        <f>P30+P51</f>
        <v>18</v>
      </c>
      <c r="Q52" s="169">
        <f>Q30+Q51</f>
        <v>0</v>
      </c>
      <c r="T52" s="265">
        <v>22</v>
      </c>
      <c r="U52" s="265">
        <v>22</v>
      </c>
    </row>
    <row r="53" spans="1:1024">
      <c r="A53" s="465" t="s">
        <v>159</v>
      </c>
      <c r="B53" s="465"/>
      <c r="C53" s="465"/>
      <c r="D53" s="465"/>
      <c r="E53" s="465"/>
      <c r="F53" s="465"/>
      <c r="G53" s="465"/>
      <c r="H53" s="465"/>
      <c r="I53" s="465"/>
      <c r="J53" s="465"/>
      <c r="K53" s="465"/>
      <c r="L53" s="465"/>
      <c r="M53" s="465"/>
      <c r="N53" s="168">
        <f t="shared" ref="N53:U53" si="13">N52</f>
        <v>23</v>
      </c>
      <c r="O53" s="168">
        <f t="shared" si="13"/>
        <v>18</v>
      </c>
      <c r="P53" s="168">
        <f t="shared" si="13"/>
        <v>18</v>
      </c>
      <c r="Q53" s="169">
        <f t="shared" si="13"/>
        <v>0</v>
      </c>
      <c r="R53" s="170">
        <f t="shared" si="13"/>
        <v>0</v>
      </c>
      <c r="S53" s="171">
        <f t="shared" si="13"/>
        <v>0</v>
      </c>
      <c r="T53" s="171">
        <f t="shared" si="13"/>
        <v>22</v>
      </c>
      <c r="U53" s="171">
        <f t="shared" si="13"/>
        <v>22</v>
      </c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466" t="s">
        <v>160</v>
      </c>
      <c r="B54" s="466"/>
      <c r="C54" s="466"/>
      <c r="D54" s="466"/>
      <c r="E54" s="466"/>
      <c r="F54" s="466"/>
      <c r="G54" s="466"/>
      <c r="H54" s="466"/>
      <c r="I54" s="466"/>
      <c r="J54" s="466"/>
      <c r="K54" s="466"/>
      <c r="L54" s="466"/>
      <c r="M54" s="466"/>
      <c r="N54" s="168">
        <v>3</v>
      </c>
      <c r="O54" s="268"/>
      <c r="P54" s="269">
        <v>3</v>
      </c>
      <c r="Q54" s="270"/>
      <c r="R54"/>
      <c r="S54" s="271"/>
      <c r="T54" s="271"/>
      <c r="U54" s="271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A55" s="466" t="s">
        <v>161</v>
      </c>
      <c r="B55" s="466"/>
      <c r="C55" s="466"/>
      <c r="D55" s="466"/>
      <c r="E55" s="466"/>
      <c r="F55" s="466"/>
      <c r="G55" s="466"/>
      <c r="H55" s="466"/>
      <c r="I55" s="466"/>
      <c r="J55" s="466"/>
      <c r="K55" s="466"/>
      <c r="L55" s="466"/>
      <c r="M55" s="466"/>
      <c r="N55" s="217">
        <v>5</v>
      </c>
      <c r="O55" s="272"/>
      <c r="P55" s="273">
        <v>5</v>
      </c>
      <c r="Q55" s="274">
        <v>1</v>
      </c>
      <c r="R55"/>
      <c r="S55" s="271"/>
      <c r="T55" s="271"/>
      <c r="U55" s="271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>
      <c r="A56" s="466" t="s">
        <v>162</v>
      </c>
      <c r="B56" s="466"/>
      <c r="C56" s="466"/>
      <c r="D56" s="466"/>
      <c r="E56" s="466"/>
      <c r="F56" s="466"/>
      <c r="G56" s="466"/>
      <c r="H56" s="466"/>
      <c r="I56" s="466"/>
      <c r="J56" s="466"/>
      <c r="K56" s="466"/>
      <c r="L56" s="466"/>
      <c r="M56" s="466"/>
      <c r="N56" s="275"/>
      <c r="O56" s="276"/>
      <c r="P56" s="276"/>
      <c r="Q56" s="277"/>
      <c r="R56"/>
      <c r="S56" s="271"/>
      <c r="T56" s="271"/>
      <c r="U56" s="271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A57" s="467" t="s">
        <v>163</v>
      </c>
      <c r="B57" s="467"/>
      <c r="C57" s="467"/>
      <c r="D57" s="467"/>
      <c r="E57" s="467"/>
      <c r="F57" s="467"/>
      <c r="G57" s="467"/>
      <c r="H57" s="467"/>
      <c r="I57" s="467"/>
      <c r="J57" s="467"/>
      <c r="K57" s="467"/>
      <c r="L57" s="467"/>
      <c r="M57" s="467"/>
      <c r="N57" s="279"/>
      <c r="O57" s="276"/>
      <c r="P57" s="276"/>
      <c r="Q57" s="280"/>
      <c r="R57"/>
      <c r="S57" s="271"/>
      <c r="T57" s="271"/>
      <c r="U57" s="271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>
      <c r="A58" s="468" t="s">
        <v>164</v>
      </c>
      <c r="B58" s="468"/>
      <c r="C58" s="468"/>
      <c r="D58" s="468"/>
      <c r="E58" s="468"/>
      <c r="F58" s="468"/>
      <c r="G58" s="468"/>
      <c r="H58" s="468"/>
      <c r="I58" s="468"/>
      <c r="J58" s="468"/>
      <c r="K58" s="468"/>
      <c r="L58" s="468"/>
      <c r="M58" s="468"/>
      <c r="N58" s="469" t="s">
        <v>165</v>
      </c>
      <c r="O58" s="469"/>
      <c r="P58" s="469"/>
      <c r="Q58" s="282">
        <f>G30/G52*100</f>
        <v>72.777777777777771</v>
      </c>
      <c r="R58" s="283">
        <f>SUM(N58:Q58)</f>
        <v>72.777777777777771</v>
      </c>
      <c r="S58" s="271"/>
      <c r="T58" s="271"/>
      <c r="U58" s="271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>
      <c r="A59" s="284"/>
      <c r="B59" s="284"/>
      <c r="C59" s="284"/>
      <c r="D59" s="284"/>
      <c r="E59" s="284"/>
      <c r="F59" s="284"/>
      <c r="G59" s="284"/>
      <c r="H59" s="284"/>
      <c r="I59" s="284"/>
      <c r="J59" s="284"/>
      <c r="K59" s="284"/>
      <c r="L59" s="284"/>
      <c r="M59" s="284"/>
      <c r="N59" s="470" t="s">
        <v>166</v>
      </c>
      <c r="O59" s="470"/>
      <c r="P59" s="470"/>
      <c r="Q59" s="285">
        <f>100-Q58</f>
        <v>27.222222222222229</v>
      </c>
      <c r="R59" s="271"/>
      <c r="S59" s="271"/>
      <c r="T59" s="271"/>
      <c r="U59" s="271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286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>
      <c r="A61"/>
      <c r="B61" s="287"/>
      <c r="C61" s="287"/>
      <c r="D61" s="287"/>
      <c r="E61" s="287"/>
      <c r="F61" s="287"/>
      <c r="G61" s="287"/>
      <c r="H61" s="287"/>
      <c r="I61" s="287"/>
      <c r="J61" s="287"/>
      <c r="K61" s="287"/>
      <c r="L61"/>
      <c r="M61"/>
      <c r="N61"/>
      <c r="O61"/>
      <c r="P61"/>
      <c r="Q61" s="286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>
      <c r="A62"/>
      <c r="B62" s="287" t="s">
        <v>167</v>
      </c>
      <c r="C62" s="287"/>
      <c r="D62" s="471"/>
      <c r="E62" s="471"/>
      <c r="F62" s="471"/>
      <c r="G62" s="471"/>
      <c r="H62" s="287"/>
      <c r="I62" s="472" t="s">
        <v>168</v>
      </c>
      <c r="J62" s="472"/>
      <c r="K62" s="472"/>
      <c r="L62"/>
      <c r="M62"/>
      <c r="N62"/>
      <c r="O62"/>
      <c r="P62"/>
      <c r="Q62" s="286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286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>
      <c r="A64"/>
      <c r="B64" s="287" t="s">
        <v>169</v>
      </c>
      <c r="C64" s="287"/>
      <c r="D64" s="471"/>
      <c r="E64" s="471"/>
      <c r="F64" s="471"/>
      <c r="G64" s="471"/>
      <c r="H64" s="287"/>
      <c r="I64" s="472" t="s">
        <v>170</v>
      </c>
      <c r="J64" s="472"/>
      <c r="K64" s="472"/>
      <c r="L64"/>
      <c r="M64"/>
      <c r="N64"/>
      <c r="O64"/>
      <c r="P64"/>
      <c r="Q64" s="286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286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>
      <c r="A66"/>
      <c r="B66" s="287" t="s">
        <v>171</v>
      </c>
      <c r="C66" s="287"/>
      <c r="D66" s="471"/>
      <c r="E66" s="471"/>
      <c r="F66" s="471"/>
      <c r="G66" s="471"/>
      <c r="H66" s="287"/>
      <c r="I66" s="472" t="s">
        <v>170</v>
      </c>
      <c r="J66" s="472"/>
      <c r="K66" s="472"/>
      <c r="L66"/>
      <c r="M66"/>
      <c r="N66"/>
      <c r="O66"/>
      <c r="P66"/>
      <c r="Q66" s="28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A67"/>
      <c r="B67" s="289"/>
      <c r="C67" s="473"/>
      <c r="D67" s="473"/>
      <c r="E67" s="473"/>
      <c r="F67" s="473"/>
      <c r="G67" s="473"/>
      <c r="H67" s="473"/>
      <c r="I67" s="473"/>
      <c r="J67" s="473"/>
      <c r="K67" s="473"/>
      <c r="L67" s="291"/>
      <c r="M67" s="291"/>
      <c r="N67"/>
      <c r="O67"/>
      <c r="P67"/>
      <c r="Q67" s="286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s="271" customFormat="1">
      <c r="A68" s="103"/>
      <c r="C68" s="292"/>
      <c r="D68" s="105"/>
      <c r="E68" s="105"/>
      <c r="F68" s="292"/>
      <c r="G68" s="292"/>
      <c r="H68" s="292"/>
      <c r="Q68" s="293"/>
    </row>
  </sheetData>
  <mergeCells count="53">
    <mergeCell ref="C67:K67"/>
    <mergeCell ref="D62:G62"/>
    <mergeCell ref="I62:K62"/>
    <mergeCell ref="D64:G64"/>
    <mergeCell ref="I64:K64"/>
    <mergeCell ref="D66:G66"/>
    <mergeCell ref="I66:K66"/>
    <mergeCell ref="A56:M56"/>
    <mergeCell ref="A57:M57"/>
    <mergeCell ref="A58:M58"/>
    <mergeCell ref="N58:P58"/>
    <mergeCell ref="N59:P59"/>
    <mergeCell ref="A51:F51"/>
    <mergeCell ref="A52:F52"/>
    <mergeCell ref="A53:M53"/>
    <mergeCell ref="A54:M54"/>
    <mergeCell ref="A55:M55"/>
    <mergeCell ref="A31:Q31"/>
    <mergeCell ref="A32:Q32"/>
    <mergeCell ref="A36:F36"/>
    <mergeCell ref="A39:Q39"/>
    <mergeCell ref="A50:F50"/>
    <mergeCell ref="A23:Q23"/>
    <mergeCell ref="A26:F26"/>
    <mergeCell ref="A27:Q27"/>
    <mergeCell ref="A29:F29"/>
    <mergeCell ref="A30:F30"/>
    <mergeCell ref="A9:Q9"/>
    <mergeCell ref="A10:Q10"/>
    <mergeCell ref="A15:B15"/>
    <mergeCell ref="A16:Q16"/>
    <mergeCell ref="A22:F22"/>
    <mergeCell ref="J4:J7"/>
    <mergeCell ref="K4:K7"/>
    <mergeCell ref="L4:L7"/>
    <mergeCell ref="N4:P4"/>
    <mergeCell ref="N6:Q6"/>
    <mergeCell ref="A1:Q1"/>
    <mergeCell ref="A2:A7"/>
    <mergeCell ref="B2:B7"/>
    <mergeCell ref="C2:F2"/>
    <mergeCell ref="G2:G7"/>
    <mergeCell ref="H2:M2"/>
    <mergeCell ref="N2:Q3"/>
    <mergeCell ref="C3:C7"/>
    <mergeCell ref="D3:D7"/>
    <mergeCell ref="E3:F3"/>
    <mergeCell ref="H3:H7"/>
    <mergeCell ref="I3:L3"/>
    <mergeCell ref="M3:M7"/>
    <mergeCell ref="E4:E7"/>
    <mergeCell ref="F4:F7"/>
    <mergeCell ref="I4:I7"/>
  </mergeCells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3"/>
  <sheetViews>
    <sheetView topLeftCell="A40" zoomScale="65" zoomScaleNormal="65" workbookViewId="0">
      <selection activeCell="D54" sqref="D54"/>
    </sheetView>
  </sheetViews>
  <sheetFormatPr defaultRowHeight="15.75"/>
  <cols>
    <col min="1" max="2" width="5.85546875" style="294"/>
    <col min="3" max="3" width="71.7109375" style="295"/>
    <col min="4" max="4" width="8.7109375" style="294"/>
    <col min="5" max="6" width="7.85546875" style="294"/>
    <col min="7" max="9" width="6.140625" style="294"/>
    <col min="10" max="12" width="7.85546875" style="294"/>
    <col min="13" max="13" width="9.5703125" style="294"/>
    <col min="14" max="1025" width="9.140625" style="294"/>
  </cols>
  <sheetData>
    <row r="1" spans="1:13" ht="15" customHeight="1">
      <c r="A1" s="296"/>
      <c r="B1" s="296"/>
      <c r="C1" s="474" t="s">
        <v>172</v>
      </c>
      <c r="D1" s="474"/>
      <c r="E1" s="474"/>
      <c r="F1" s="474"/>
      <c r="G1" s="474"/>
      <c r="H1" s="474"/>
      <c r="I1" s="474"/>
      <c r="J1" s="474"/>
      <c r="K1" s="474"/>
      <c r="L1" s="474"/>
      <c r="M1" s="474"/>
    </row>
    <row r="2" spans="1:13">
      <c r="A2" s="296"/>
      <c r="B2" s="296"/>
      <c r="C2" s="295" t="s">
        <v>173</v>
      </c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3" ht="16.5" customHeight="1">
      <c r="A3" s="296"/>
      <c r="B3" s="296"/>
      <c r="C3" s="475" t="s">
        <v>174</v>
      </c>
      <c r="D3" s="476" t="s">
        <v>175</v>
      </c>
      <c r="E3" s="477" t="s">
        <v>77</v>
      </c>
      <c r="F3" s="477"/>
      <c r="G3" s="477"/>
      <c r="H3" s="477"/>
      <c r="I3" s="477"/>
      <c r="J3" s="477"/>
      <c r="K3" s="476" t="s">
        <v>176</v>
      </c>
      <c r="L3" s="476" t="s">
        <v>177</v>
      </c>
      <c r="M3" s="476" t="s">
        <v>178</v>
      </c>
    </row>
    <row r="4" spans="1:13" ht="15.75" customHeight="1">
      <c r="A4" s="296"/>
      <c r="B4" s="296"/>
      <c r="C4" s="475"/>
      <c r="D4" s="476"/>
      <c r="E4" s="478" t="s">
        <v>82</v>
      </c>
      <c r="F4" s="479" t="s">
        <v>179</v>
      </c>
      <c r="G4" s="479"/>
      <c r="H4" s="479"/>
      <c r="I4" s="479"/>
      <c r="J4" s="480" t="s">
        <v>180</v>
      </c>
      <c r="K4" s="476"/>
      <c r="L4" s="476"/>
      <c r="M4" s="476"/>
    </row>
    <row r="5" spans="1:13" ht="15.75" customHeight="1">
      <c r="A5" s="296"/>
      <c r="B5" s="296"/>
      <c r="C5" s="475"/>
      <c r="D5" s="476"/>
      <c r="E5" s="478"/>
      <c r="F5" s="481" t="s">
        <v>181</v>
      </c>
      <c r="G5" s="482" t="s">
        <v>182</v>
      </c>
      <c r="H5" s="482"/>
      <c r="I5" s="482"/>
      <c r="J5" s="480"/>
      <c r="K5" s="476"/>
      <c r="L5" s="476"/>
      <c r="M5" s="476"/>
    </row>
    <row r="6" spans="1:13" ht="8.25" customHeight="1">
      <c r="A6" s="296"/>
      <c r="B6" s="296"/>
      <c r="C6" s="475"/>
      <c r="D6" s="476"/>
      <c r="E6" s="478"/>
      <c r="F6" s="481"/>
      <c r="G6" s="483" t="s">
        <v>183</v>
      </c>
      <c r="H6" s="481" t="s">
        <v>184</v>
      </c>
      <c r="I6" s="481" t="s">
        <v>185</v>
      </c>
      <c r="J6" s="480"/>
      <c r="K6" s="476"/>
      <c r="L6" s="476"/>
      <c r="M6" s="476"/>
    </row>
    <row r="7" spans="1:13" ht="8.25" customHeight="1">
      <c r="A7" s="296"/>
      <c r="B7" s="296"/>
      <c r="C7" s="475"/>
      <c r="D7" s="476"/>
      <c r="E7" s="478"/>
      <c r="F7" s="481"/>
      <c r="G7" s="483"/>
      <c r="H7" s="481"/>
      <c r="I7" s="481"/>
      <c r="J7" s="480"/>
      <c r="K7" s="476"/>
      <c r="L7" s="476"/>
      <c r="M7" s="476"/>
    </row>
    <row r="8" spans="1:13" ht="8.25" customHeight="1">
      <c r="A8" s="296"/>
      <c r="B8" s="296"/>
      <c r="C8" s="475"/>
      <c r="D8" s="476"/>
      <c r="E8" s="478"/>
      <c r="F8" s="481"/>
      <c r="G8" s="483"/>
      <c r="H8" s="481"/>
      <c r="I8" s="481"/>
      <c r="J8" s="480"/>
      <c r="K8" s="476"/>
      <c r="L8" s="476"/>
      <c r="M8" s="476"/>
    </row>
    <row r="9" spans="1:13" ht="8.25" customHeight="1">
      <c r="A9" s="296"/>
      <c r="B9" s="296"/>
      <c r="C9" s="475"/>
      <c r="D9" s="476"/>
      <c r="E9" s="478"/>
      <c r="F9" s="481"/>
      <c r="G9" s="483"/>
      <c r="H9" s="481"/>
      <c r="I9" s="481"/>
      <c r="J9" s="480"/>
      <c r="K9" s="476"/>
      <c r="L9" s="476"/>
      <c r="M9" s="476"/>
    </row>
    <row r="10" spans="1:13" ht="18.75" customHeight="1">
      <c r="A10" s="297" t="s">
        <v>186</v>
      </c>
      <c r="B10" s="297" t="s">
        <v>187</v>
      </c>
      <c r="C10" s="298" t="s">
        <v>98</v>
      </c>
      <c r="D10" s="299">
        <v>3</v>
      </c>
      <c r="E10" s="300">
        <f t="shared" ref="E10:E18" si="0">D10*30</f>
        <v>90</v>
      </c>
      <c r="F10" s="301">
        <f t="shared" ref="F10:F18" si="1">G10+H10+I10</f>
        <v>30</v>
      </c>
      <c r="G10" s="301">
        <v>15</v>
      </c>
      <c r="H10" s="301"/>
      <c r="I10" s="301">
        <v>15</v>
      </c>
      <c r="J10" s="302">
        <f t="shared" ref="J10:J18" si="2">E10-F10</f>
        <v>60</v>
      </c>
      <c r="K10" s="303">
        <f t="shared" ref="K10:K18" si="3">F10/15</f>
        <v>2</v>
      </c>
      <c r="L10" s="304" t="s">
        <v>188</v>
      </c>
      <c r="M10" s="305">
        <f t="shared" ref="M10:M17" si="4">F10/E10*100</f>
        <v>33.333333333333329</v>
      </c>
    </row>
    <row r="11" spans="1:13" ht="18" customHeight="1">
      <c r="A11" s="297" t="s">
        <v>186</v>
      </c>
      <c r="B11" s="297" t="s">
        <v>187</v>
      </c>
      <c r="C11" s="306" t="s">
        <v>101</v>
      </c>
      <c r="D11" s="307">
        <v>3</v>
      </c>
      <c r="E11" s="308">
        <f t="shared" si="0"/>
        <v>90</v>
      </c>
      <c r="F11" s="309">
        <f t="shared" si="1"/>
        <v>30</v>
      </c>
      <c r="G11" s="309"/>
      <c r="H11" s="309"/>
      <c r="I11" s="309">
        <v>30</v>
      </c>
      <c r="J11" s="310">
        <f t="shared" si="2"/>
        <v>60</v>
      </c>
      <c r="K11" s="311">
        <f t="shared" si="3"/>
        <v>2</v>
      </c>
      <c r="L11" s="312" t="s">
        <v>186</v>
      </c>
      <c r="M11" s="313">
        <f t="shared" si="4"/>
        <v>33.333333333333329</v>
      </c>
    </row>
    <row r="12" spans="1:13">
      <c r="A12" s="297" t="s">
        <v>186</v>
      </c>
      <c r="B12" s="297" t="s">
        <v>187</v>
      </c>
      <c r="C12" s="306" t="s">
        <v>104</v>
      </c>
      <c r="D12" s="307">
        <v>3</v>
      </c>
      <c r="E12" s="308">
        <f t="shared" si="0"/>
        <v>90</v>
      </c>
      <c r="F12" s="309">
        <f t="shared" si="1"/>
        <v>45</v>
      </c>
      <c r="G12" s="309"/>
      <c r="H12" s="309"/>
      <c r="I12" s="309">
        <v>45</v>
      </c>
      <c r="J12" s="310">
        <f t="shared" si="2"/>
        <v>45</v>
      </c>
      <c r="K12" s="311">
        <f t="shared" si="3"/>
        <v>3</v>
      </c>
      <c r="L12" s="312" t="s">
        <v>186</v>
      </c>
      <c r="M12" s="313">
        <f t="shared" si="4"/>
        <v>50</v>
      </c>
    </row>
    <row r="13" spans="1:13" ht="18" customHeight="1">
      <c r="A13" s="297" t="s">
        <v>34</v>
      </c>
      <c r="B13" s="297" t="s">
        <v>187</v>
      </c>
      <c r="C13" s="306" t="s">
        <v>110</v>
      </c>
      <c r="D13" s="307">
        <v>5</v>
      </c>
      <c r="E13" s="308">
        <f t="shared" si="0"/>
        <v>150</v>
      </c>
      <c r="F13" s="309">
        <f t="shared" si="1"/>
        <v>60</v>
      </c>
      <c r="G13" s="309">
        <v>30</v>
      </c>
      <c r="H13" s="309"/>
      <c r="I13" s="309">
        <v>30</v>
      </c>
      <c r="J13" s="310">
        <f t="shared" si="2"/>
        <v>90</v>
      </c>
      <c r="K13" s="311">
        <f t="shared" si="3"/>
        <v>4</v>
      </c>
      <c r="L13" s="312" t="s">
        <v>189</v>
      </c>
      <c r="M13" s="313">
        <f t="shared" si="4"/>
        <v>40</v>
      </c>
    </row>
    <row r="14" spans="1:13" ht="31.5">
      <c r="A14" s="297" t="s">
        <v>34</v>
      </c>
      <c r="B14" s="297" t="s">
        <v>187</v>
      </c>
      <c r="C14" s="314" t="s">
        <v>112</v>
      </c>
      <c r="D14" s="307">
        <v>4</v>
      </c>
      <c r="E14" s="308">
        <f t="shared" si="0"/>
        <v>120</v>
      </c>
      <c r="F14" s="309">
        <f t="shared" si="1"/>
        <v>45</v>
      </c>
      <c r="G14" s="309">
        <v>15</v>
      </c>
      <c r="H14" s="309"/>
      <c r="I14" s="309">
        <v>30</v>
      </c>
      <c r="J14" s="310">
        <f t="shared" si="2"/>
        <v>75</v>
      </c>
      <c r="K14" s="311">
        <f t="shared" si="3"/>
        <v>3</v>
      </c>
      <c r="L14" s="312" t="s">
        <v>189</v>
      </c>
      <c r="M14" s="313">
        <f t="shared" si="4"/>
        <v>37.5</v>
      </c>
    </row>
    <row r="15" spans="1:13" ht="21" customHeight="1">
      <c r="A15" s="297" t="s">
        <v>186</v>
      </c>
      <c r="B15" s="297" t="s">
        <v>190</v>
      </c>
      <c r="C15" s="306" t="s">
        <v>191</v>
      </c>
      <c r="D15" s="307">
        <v>3</v>
      </c>
      <c r="E15" s="308">
        <f t="shared" si="0"/>
        <v>90</v>
      </c>
      <c r="F15" s="309">
        <f t="shared" si="1"/>
        <v>30</v>
      </c>
      <c r="G15" s="309">
        <v>15</v>
      </c>
      <c r="H15" s="309"/>
      <c r="I15" s="309">
        <v>15</v>
      </c>
      <c r="J15" s="310">
        <f t="shared" si="2"/>
        <v>60</v>
      </c>
      <c r="K15" s="311">
        <f t="shared" si="3"/>
        <v>2</v>
      </c>
      <c r="L15" s="312" t="s">
        <v>186</v>
      </c>
      <c r="M15" s="313">
        <f t="shared" si="4"/>
        <v>33.333333333333329</v>
      </c>
    </row>
    <row r="16" spans="1:13" ht="32.25" customHeight="1">
      <c r="A16" s="297" t="s">
        <v>34</v>
      </c>
      <c r="B16" s="297" t="s">
        <v>190</v>
      </c>
      <c r="C16" s="306" t="s">
        <v>192</v>
      </c>
      <c r="D16" s="307">
        <v>5</v>
      </c>
      <c r="E16" s="308">
        <f t="shared" si="0"/>
        <v>150</v>
      </c>
      <c r="F16" s="309">
        <f t="shared" si="1"/>
        <v>60</v>
      </c>
      <c r="G16" s="309">
        <v>30</v>
      </c>
      <c r="H16" s="309"/>
      <c r="I16" s="309">
        <v>30</v>
      </c>
      <c r="J16" s="310">
        <f t="shared" si="2"/>
        <v>90</v>
      </c>
      <c r="K16" s="311">
        <f t="shared" si="3"/>
        <v>4</v>
      </c>
      <c r="L16" s="312" t="s">
        <v>189</v>
      </c>
      <c r="M16" s="313">
        <f t="shared" si="4"/>
        <v>40</v>
      </c>
    </row>
    <row r="17" spans="1:13" ht="31.5">
      <c r="A17" s="297" t="s">
        <v>34</v>
      </c>
      <c r="B17" s="297" t="s">
        <v>190</v>
      </c>
      <c r="C17" s="306" t="s">
        <v>193</v>
      </c>
      <c r="D17" s="307">
        <v>4</v>
      </c>
      <c r="E17" s="308">
        <f t="shared" si="0"/>
        <v>120</v>
      </c>
      <c r="F17" s="309">
        <f t="shared" si="1"/>
        <v>45</v>
      </c>
      <c r="G17" s="309">
        <v>30</v>
      </c>
      <c r="H17" s="309"/>
      <c r="I17" s="309">
        <v>15</v>
      </c>
      <c r="J17" s="310">
        <f t="shared" si="2"/>
        <v>75</v>
      </c>
      <c r="K17" s="315">
        <f t="shared" si="3"/>
        <v>3</v>
      </c>
      <c r="L17" s="312" t="s">
        <v>188</v>
      </c>
      <c r="M17" s="313">
        <f t="shared" si="4"/>
        <v>37.5</v>
      </c>
    </row>
    <row r="18" spans="1:13">
      <c r="A18" s="296"/>
      <c r="B18" s="296"/>
      <c r="C18" s="145" t="s">
        <v>56</v>
      </c>
      <c r="D18" s="307">
        <v>30</v>
      </c>
      <c r="E18" s="308">
        <f t="shared" si="0"/>
        <v>900</v>
      </c>
      <c r="F18" s="309">
        <f t="shared" si="1"/>
        <v>345</v>
      </c>
      <c r="G18" s="309">
        <v>135</v>
      </c>
      <c r="H18" s="316">
        <f>SUM(H10:H17)</f>
        <v>0</v>
      </c>
      <c r="I18" s="309">
        <v>210</v>
      </c>
      <c r="J18" s="310">
        <f t="shared" si="2"/>
        <v>555</v>
      </c>
      <c r="K18" s="315">
        <f t="shared" si="3"/>
        <v>23</v>
      </c>
      <c r="L18" s="317"/>
      <c r="M18" s="317"/>
    </row>
    <row r="19" spans="1:13">
      <c r="A19" s="296"/>
      <c r="B19" s="296"/>
      <c r="C19" s="318" t="s">
        <v>194</v>
      </c>
      <c r="D19" s="319">
        <f>30-D18</f>
        <v>0</v>
      </c>
      <c r="E19" s="319"/>
      <c r="F19" s="319"/>
      <c r="G19" s="319"/>
      <c r="H19" s="319"/>
      <c r="I19" s="319"/>
      <c r="J19" s="319"/>
      <c r="K19" s="319"/>
      <c r="L19" s="319"/>
      <c r="M19" s="296"/>
    </row>
    <row r="20" spans="1:13">
      <c r="A20" s="296"/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</row>
    <row r="21" spans="1:13">
      <c r="A21" s="296"/>
      <c r="B21" s="296"/>
      <c r="C21" s="295" t="s">
        <v>195</v>
      </c>
      <c r="D21" s="296"/>
      <c r="E21" s="296"/>
      <c r="F21" s="296"/>
      <c r="G21" s="296"/>
      <c r="H21" s="296"/>
      <c r="I21" s="296"/>
      <c r="J21" s="296"/>
      <c r="K21" s="296"/>
      <c r="L21" s="296"/>
      <c r="M21" s="296"/>
    </row>
    <row r="22" spans="1:13" ht="16.5" customHeight="1">
      <c r="A22" s="296"/>
      <c r="B22" s="296"/>
      <c r="C22" s="484" t="s">
        <v>174</v>
      </c>
      <c r="D22" s="485" t="s">
        <v>175</v>
      </c>
      <c r="E22" s="477" t="s">
        <v>77</v>
      </c>
      <c r="F22" s="477"/>
      <c r="G22" s="477"/>
      <c r="H22" s="477"/>
      <c r="I22" s="477"/>
      <c r="J22" s="477"/>
      <c r="K22" s="485" t="s">
        <v>176</v>
      </c>
      <c r="L22" s="485" t="s">
        <v>177</v>
      </c>
      <c r="M22" s="485" t="s">
        <v>178</v>
      </c>
    </row>
    <row r="23" spans="1:13" ht="15.75" customHeight="1">
      <c r="A23" s="296"/>
      <c r="B23" s="296"/>
      <c r="C23" s="484"/>
      <c r="D23" s="485"/>
      <c r="E23" s="478" t="s">
        <v>82</v>
      </c>
      <c r="F23" s="479" t="s">
        <v>179</v>
      </c>
      <c r="G23" s="479"/>
      <c r="H23" s="479"/>
      <c r="I23" s="479"/>
      <c r="J23" s="480" t="s">
        <v>180</v>
      </c>
      <c r="K23" s="485"/>
      <c r="L23" s="485"/>
      <c r="M23" s="485"/>
    </row>
    <row r="24" spans="1:13" ht="15.75" customHeight="1">
      <c r="A24" s="296"/>
      <c r="B24" s="296"/>
      <c r="C24" s="484"/>
      <c r="D24" s="485"/>
      <c r="E24" s="478"/>
      <c r="F24" s="481" t="s">
        <v>181</v>
      </c>
      <c r="G24" s="482" t="s">
        <v>182</v>
      </c>
      <c r="H24" s="482"/>
      <c r="I24" s="482"/>
      <c r="J24" s="480"/>
      <c r="K24" s="485"/>
      <c r="L24" s="485"/>
      <c r="M24" s="485"/>
    </row>
    <row r="25" spans="1:13" ht="8.25" customHeight="1">
      <c r="A25" s="296"/>
      <c r="B25" s="296"/>
      <c r="C25" s="484"/>
      <c r="D25" s="485"/>
      <c r="E25" s="478"/>
      <c r="F25" s="481"/>
      <c r="G25" s="483" t="s">
        <v>183</v>
      </c>
      <c r="H25" s="481" t="s">
        <v>184</v>
      </c>
      <c r="I25" s="481" t="s">
        <v>185</v>
      </c>
      <c r="J25" s="480"/>
      <c r="K25" s="485"/>
      <c r="L25" s="485"/>
      <c r="M25" s="485"/>
    </row>
    <row r="26" spans="1:13" ht="8.25" customHeight="1">
      <c r="A26" s="296"/>
      <c r="B26" s="296"/>
      <c r="C26" s="484"/>
      <c r="D26" s="485"/>
      <c r="E26" s="478"/>
      <c r="F26" s="481"/>
      <c r="G26" s="483"/>
      <c r="H26" s="481"/>
      <c r="I26" s="481"/>
      <c r="J26" s="480"/>
      <c r="K26" s="485"/>
      <c r="L26" s="485"/>
      <c r="M26" s="485"/>
    </row>
    <row r="27" spans="1:13" ht="8.25" customHeight="1">
      <c r="A27" s="296"/>
      <c r="B27" s="296"/>
      <c r="C27" s="484"/>
      <c r="D27" s="485"/>
      <c r="E27" s="478"/>
      <c r="F27" s="481"/>
      <c r="G27" s="483"/>
      <c r="H27" s="481"/>
      <c r="I27" s="481"/>
      <c r="J27" s="480"/>
      <c r="K27" s="485"/>
      <c r="L27" s="485"/>
      <c r="M27" s="485"/>
    </row>
    <row r="28" spans="1:13" ht="8.25" customHeight="1">
      <c r="A28" s="296"/>
      <c r="B28" s="296"/>
      <c r="C28" s="484"/>
      <c r="D28" s="485"/>
      <c r="E28" s="478"/>
      <c r="F28" s="481"/>
      <c r="G28" s="483"/>
      <c r="H28" s="481"/>
      <c r="I28" s="481"/>
      <c r="J28" s="480"/>
      <c r="K28" s="485"/>
      <c r="L28" s="485"/>
      <c r="M28" s="485"/>
    </row>
    <row r="29" spans="1:13">
      <c r="A29" s="297" t="s">
        <v>34</v>
      </c>
      <c r="B29" s="297" t="s">
        <v>187</v>
      </c>
      <c r="C29" s="320" t="s">
        <v>114</v>
      </c>
      <c r="D29" s="299">
        <v>5</v>
      </c>
      <c r="E29" s="300">
        <f t="shared" ref="E29:E37" si="5">D29*30</f>
        <v>150</v>
      </c>
      <c r="F29" s="301">
        <f t="shared" ref="F29:F36" si="6">G29+H29+I29</f>
        <v>54</v>
      </c>
      <c r="G29" s="301">
        <v>36</v>
      </c>
      <c r="H29" s="301"/>
      <c r="I29" s="301">
        <v>18</v>
      </c>
      <c r="J29" s="321">
        <f t="shared" ref="J29:J36" si="7">E29-F29</f>
        <v>96</v>
      </c>
      <c r="K29" s="322">
        <f t="shared" ref="K29:K36" si="8">F29/18</f>
        <v>3</v>
      </c>
      <c r="L29" s="323" t="s">
        <v>189</v>
      </c>
      <c r="M29" s="305">
        <f t="shared" ref="M29:M36" si="9">F29/E29*100</f>
        <v>36</v>
      </c>
    </row>
    <row r="30" spans="1:13">
      <c r="A30" s="297" t="s">
        <v>186</v>
      </c>
      <c r="B30" s="297" t="s">
        <v>187</v>
      </c>
      <c r="C30" s="306" t="s">
        <v>106</v>
      </c>
      <c r="D30" s="307">
        <v>3</v>
      </c>
      <c r="E30" s="308">
        <f t="shared" si="5"/>
        <v>90</v>
      </c>
      <c r="F30" s="309">
        <f t="shared" si="6"/>
        <v>36</v>
      </c>
      <c r="G30" s="309">
        <v>18</v>
      </c>
      <c r="H30" s="309"/>
      <c r="I30" s="309">
        <v>18</v>
      </c>
      <c r="J30" s="324">
        <f t="shared" si="7"/>
        <v>54</v>
      </c>
      <c r="K30" s="325">
        <f t="shared" si="8"/>
        <v>2</v>
      </c>
      <c r="L30" s="326" t="s">
        <v>186</v>
      </c>
      <c r="M30" s="313">
        <f t="shared" si="9"/>
        <v>40</v>
      </c>
    </row>
    <row r="31" spans="1:13" ht="18" customHeight="1">
      <c r="A31" s="297" t="s">
        <v>34</v>
      </c>
      <c r="B31" s="297" t="s">
        <v>187</v>
      </c>
      <c r="C31" s="306" t="s">
        <v>53</v>
      </c>
      <c r="D31" s="307">
        <v>4.5</v>
      </c>
      <c r="E31" s="308">
        <f t="shared" si="5"/>
        <v>135</v>
      </c>
      <c r="F31" s="309">
        <f t="shared" si="6"/>
        <v>0</v>
      </c>
      <c r="G31" s="309"/>
      <c r="H31" s="309"/>
      <c r="I31" s="309"/>
      <c r="J31" s="324">
        <f t="shared" si="7"/>
        <v>135</v>
      </c>
      <c r="K31" s="325">
        <f t="shared" si="8"/>
        <v>0</v>
      </c>
      <c r="L31" s="326" t="s">
        <v>188</v>
      </c>
      <c r="M31" s="313">
        <f t="shared" si="9"/>
        <v>0</v>
      </c>
    </row>
    <row r="32" spans="1:13" ht="18" customHeight="1">
      <c r="A32" s="297" t="s">
        <v>34</v>
      </c>
      <c r="B32" s="297" t="s">
        <v>187</v>
      </c>
      <c r="C32" s="306" t="s">
        <v>116</v>
      </c>
      <c r="D32" s="307">
        <v>1</v>
      </c>
      <c r="E32" s="308">
        <f t="shared" si="5"/>
        <v>30</v>
      </c>
      <c r="F32" s="309">
        <f t="shared" si="6"/>
        <v>0</v>
      </c>
      <c r="G32" s="309"/>
      <c r="H32" s="309"/>
      <c r="I32" s="309"/>
      <c r="J32" s="324">
        <f t="shared" si="7"/>
        <v>30</v>
      </c>
      <c r="K32" s="325">
        <f t="shared" si="8"/>
        <v>0</v>
      </c>
      <c r="L32" s="326" t="s">
        <v>188</v>
      </c>
      <c r="M32" s="313">
        <f t="shared" si="9"/>
        <v>0</v>
      </c>
    </row>
    <row r="33" spans="1:13" ht="33" customHeight="1">
      <c r="A33" s="297" t="s">
        <v>34</v>
      </c>
      <c r="B33" s="297" t="s">
        <v>187</v>
      </c>
      <c r="C33" s="306" t="s">
        <v>119</v>
      </c>
      <c r="D33" s="307">
        <v>4</v>
      </c>
      <c r="E33" s="308">
        <f t="shared" si="5"/>
        <v>120</v>
      </c>
      <c r="F33" s="309">
        <f t="shared" si="6"/>
        <v>54</v>
      </c>
      <c r="G33" s="309">
        <v>36</v>
      </c>
      <c r="H33" s="309"/>
      <c r="I33" s="309">
        <v>18</v>
      </c>
      <c r="J33" s="324">
        <f t="shared" si="7"/>
        <v>66</v>
      </c>
      <c r="K33" s="325">
        <f t="shared" si="8"/>
        <v>3</v>
      </c>
      <c r="L33" s="326" t="s">
        <v>189</v>
      </c>
      <c r="M33" s="313">
        <f t="shared" si="9"/>
        <v>45</v>
      </c>
    </row>
    <row r="34" spans="1:13" ht="33.75" customHeight="1">
      <c r="A34" s="297" t="s">
        <v>34</v>
      </c>
      <c r="B34" s="297" t="s">
        <v>190</v>
      </c>
      <c r="C34" s="306" t="s">
        <v>196</v>
      </c>
      <c r="D34" s="307">
        <v>4</v>
      </c>
      <c r="E34" s="308">
        <f t="shared" si="5"/>
        <v>120</v>
      </c>
      <c r="F34" s="309">
        <f t="shared" si="6"/>
        <v>54</v>
      </c>
      <c r="G34" s="309">
        <v>36</v>
      </c>
      <c r="H34" s="309"/>
      <c r="I34" s="309">
        <v>18</v>
      </c>
      <c r="J34" s="324">
        <f t="shared" si="7"/>
        <v>66</v>
      </c>
      <c r="K34" s="325">
        <f t="shared" si="8"/>
        <v>3</v>
      </c>
      <c r="L34" s="326" t="s">
        <v>188</v>
      </c>
      <c r="M34" s="313">
        <f t="shared" si="9"/>
        <v>45</v>
      </c>
    </row>
    <row r="35" spans="1:13" ht="36" customHeight="1">
      <c r="A35" s="297" t="s">
        <v>34</v>
      </c>
      <c r="B35" s="297" t="s">
        <v>190</v>
      </c>
      <c r="C35" s="306" t="s">
        <v>197</v>
      </c>
      <c r="D35" s="307">
        <v>4</v>
      </c>
      <c r="E35" s="308">
        <f t="shared" si="5"/>
        <v>120</v>
      </c>
      <c r="F35" s="309">
        <f t="shared" si="6"/>
        <v>72</v>
      </c>
      <c r="G35" s="309">
        <v>36</v>
      </c>
      <c r="H35" s="309"/>
      <c r="I35" s="309">
        <v>36</v>
      </c>
      <c r="J35" s="324">
        <f t="shared" si="7"/>
        <v>48</v>
      </c>
      <c r="K35" s="325">
        <f t="shared" si="8"/>
        <v>4</v>
      </c>
      <c r="L35" s="326" t="s">
        <v>188</v>
      </c>
      <c r="M35" s="313">
        <f t="shared" si="9"/>
        <v>60</v>
      </c>
    </row>
    <row r="36" spans="1:13" ht="20.25" customHeight="1">
      <c r="A36" s="297" t="s">
        <v>34</v>
      </c>
      <c r="B36" s="297" t="s">
        <v>190</v>
      </c>
      <c r="C36" s="306" t="s">
        <v>198</v>
      </c>
      <c r="D36" s="307">
        <v>4.5</v>
      </c>
      <c r="E36" s="308">
        <f t="shared" si="5"/>
        <v>135</v>
      </c>
      <c r="F36" s="309">
        <f t="shared" si="6"/>
        <v>54</v>
      </c>
      <c r="G36" s="309">
        <v>18</v>
      </c>
      <c r="H36" s="309"/>
      <c r="I36" s="309">
        <v>36</v>
      </c>
      <c r="J36" s="324">
        <f t="shared" si="7"/>
        <v>81</v>
      </c>
      <c r="K36" s="325">
        <f t="shared" si="8"/>
        <v>3</v>
      </c>
      <c r="L36" s="326" t="s">
        <v>189</v>
      </c>
      <c r="M36" s="313">
        <f t="shared" si="9"/>
        <v>40</v>
      </c>
    </row>
    <row r="37" spans="1:13">
      <c r="A37" s="296"/>
      <c r="B37" s="296"/>
      <c r="C37" s="241" t="s">
        <v>56</v>
      </c>
      <c r="D37" s="307">
        <v>30</v>
      </c>
      <c r="E37" s="308">
        <f t="shared" si="5"/>
        <v>900</v>
      </c>
      <c r="F37" s="309">
        <v>324</v>
      </c>
      <c r="G37" s="309">
        <v>180</v>
      </c>
      <c r="H37" s="309"/>
      <c r="I37" s="309">
        <v>144</v>
      </c>
      <c r="J37" s="309">
        <v>576</v>
      </c>
      <c r="K37" s="316">
        <v>18</v>
      </c>
      <c r="L37" s="327"/>
      <c r="M37" s="316"/>
    </row>
    <row r="38" spans="1:13">
      <c r="A38" s="296"/>
      <c r="B38" s="296"/>
      <c r="C38" s="318" t="s">
        <v>194</v>
      </c>
      <c r="D38" s="319">
        <f>30-D37</f>
        <v>0</v>
      </c>
      <c r="E38" s="296"/>
      <c r="F38" s="296"/>
      <c r="G38" s="296"/>
      <c r="H38" s="296"/>
      <c r="I38" s="296"/>
      <c r="J38" s="296"/>
      <c r="K38" s="296"/>
      <c r="L38" s="296"/>
      <c r="M38" s="296"/>
    </row>
    <row r="39" spans="1:13">
      <c r="A39" s="296"/>
      <c r="B39" s="296"/>
      <c r="C39" s="318"/>
      <c r="D39" s="319"/>
      <c r="E39" s="296"/>
      <c r="F39" s="296"/>
      <c r="G39" s="296"/>
      <c r="H39" s="296"/>
      <c r="I39" s="296"/>
      <c r="J39" s="296"/>
      <c r="K39" s="296"/>
      <c r="L39" s="296"/>
      <c r="M39" s="296"/>
    </row>
    <row r="40" spans="1:13">
      <c r="A40" s="296"/>
      <c r="B40" s="296"/>
      <c r="C40" s="295" t="s">
        <v>199</v>
      </c>
      <c r="D40" s="296"/>
      <c r="E40" s="296"/>
      <c r="F40" s="296"/>
      <c r="G40" s="296"/>
      <c r="H40" s="296"/>
      <c r="I40" s="296"/>
      <c r="J40" s="296"/>
      <c r="K40" s="296"/>
      <c r="L40" s="296"/>
      <c r="M40" s="296"/>
    </row>
    <row r="41" spans="1:13" ht="16.5" customHeight="1">
      <c r="A41" s="296"/>
      <c r="B41" s="296"/>
      <c r="C41" s="475" t="s">
        <v>174</v>
      </c>
      <c r="D41" s="476" t="s">
        <v>175</v>
      </c>
      <c r="E41" s="477" t="s">
        <v>77</v>
      </c>
      <c r="F41" s="477"/>
      <c r="G41" s="477"/>
      <c r="H41" s="477"/>
      <c r="I41" s="477"/>
      <c r="J41" s="477"/>
      <c r="K41" s="476" t="s">
        <v>176</v>
      </c>
      <c r="L41" s="476" t="s">
        <v>177</v>
      </c>
      <c r="M41" s="476" t="s">
        <v>178</v>
      </c>
    </row>
    <row r="42" spans="1:13" ht="15.75" customHeight="1">
      <c r="A42" s="296"/>
      <c r="B42" s="296"/>
      <c r="C42" s="475"/>
      <c r="D42" s="476"/>
      <c r="E42" s="486" t="s">
        <v>82</v>
      </c>
      <c r="F42" s="479" t="s">
        <v>179</v>
      </c>
      <c r="G42" s="479"/>
      <c r="H42" s="479"/>
      <c r="I42" s="479"/>
      <c r="J42" s="487" t="s">
        <v>200</v>
      </c>
      <c r="K42" s="476"/>
      <c r="L42" s="476"/>
      <c r="M42" s="476"/>
    </row>
    <row r="43" spans="1:13" ht="15.75" customHeight="1">
      <c r="A43" s="296"/>
      <c r="B43" s="296"/>
      <c r="C43" s="475"/>
      <c r="D43" s="476"/>
      <c r="E43" s="486"/>
      <c r="F43" s="488" t="s">
        <v>181</v>
      </c>
      <c r="G43" s="482" t="s">
        <v>182</v>
      </c>
      <c r="H43" s="482"/>
      <c r="I43" s="482"/>
      <c r="J43" s="487"/>
      <c r="K43" s="476"/>
      <c r="L43" s="476"/>
      <c r="M43" s="476"/>
    </row>
    <row r="44" spans="1:13" ht="15.75" customHeight="1">
      <c r="A44" s="296"/>
      <c r="B44" s="296"/>
      <c r="C44" s="475"/>
      <c r="D44" s="476"/>
      <c r="E44" s="486"/>
      <c r="F44" s="488"/>
      <c r="G44" s="489" t="s">
        <v>87</v>
      </c>
      <c r="H44" s="488" t="s">
        <v>201</v>
      </c>
      <c r="I44" s="488" t="s">
        <v>202</v>
      </c>
      <c r="J44" s="487"/>
      <c r="K44" s="476"/>
      <c r="L44" s="476"/>
      <c r="M44" s="476"/>
    </row>
    <row r="45" spans="1:13">
      <c r="A45" s="296"/>
      <c r="B45" s="296"/>
      <c r="C45" s="475"/>
      <c r="D45" s="476"/>
      <c r="E45" s="486"/>
      <c r="F45" s="488"/>
      <c r="G45" s="489"/>
      <c r="H45" s="488"/>
      <c r="I45" s="488"/>
      <c r="J45" s="487"/>
      <c r="K45" s="476"/>
      <c r="L45" s="476"/>
      <c r="M45" s="476"/>
    </row>
    <row r="46" spans="1:13">
      <c r="A46" s="296"/>
      <c r="B46" s="296"/>
      <c r="C46" s="475"/>
      <c r="D46" s="476"/>
      <c r="E46" s="486"/>
      <c r="F46" s="488"/>
      <c r="G46" s="489"/>
      <c r="H46" s="488"/>
      <c r="I46" s="488"/>
      <c r="J46" s="487"/>
      <c r="K46" s="476"/>
      <c r="L46" s="476"/>
      <c r="M46" s="476"/>
    </row>
    <row r="47" spans="1:13" ht="27.75" customHeight="1">
      <c r="A47" s="296"/>
      <c r="B47" s="296"/>
      <c r="C47" s="475"/>
      <c r="D47" s="476"/>
      <c r="E47" s="486"/>
      <c r="F47" s="488"/>
      <c r="G47" s="489"/>
      <c r="H47" s="488"/>
      <c r="I47" s="488"/>
      <c r="J47" s="487"/>
      <c r="K47" s="476"/>
      <c r="L47" s="476"/>
      <c r="M47" s="476"/>
    </row>
    <row r="48" spans="1:13">
      <c r="A48" s="296"/>
      <c r="B48" s="296"/>
      <c r="C48" s="328">
        <v>1</v>
      </c>
      <c r="D48" s="329">
        <v>2</v>
      </c>
      <c r="E48" s="330">
        <v>3</v>
      </c>
      <c r="F48" s="331">
        <v>4</v>
      </c>
      <c r="G48" s="331">
        <v>5</v>
      </c>
      <c r="H48" s="331">
        <v>6</v>
      </c>
      <c r="I48" s="331">
        <v>7</v>
      </c>
      <c r="J48" s="332">
        <v>8</v>
      </c>
      <c r="K48" s="331">
        <v>9</v>
      </c>
      <c r="L48" s="332">
        <v>10</v>
      </c>
      <c r="M48" s="331">
        <v>11</v>
      </c>
    </row>
    <row r="49" spans="1:13">
      <c r="A49" s="297" t="s">
        <v>34</v>
      </c>
      <c r="B49" s="297" t="s">
        <v>187</v>
      </c>
      <c r="C49" s="320" t="s">
        <v>54</v>
      </c>
      <c r="D49" s="299">
        <f>E49/30</f>
        <v>6</v>
      </c>
      <c r="E49" s="300">
        <f>F49+J49</f>
        <v>180</v>
      </c>
      <c r="F49" s="301">
        <f>G49+H49+I49</f>
        <v>0</v>
      </c>
      <c r="G49" s="301"/>
      <c r="H49" s="301"/>
      <c r="I49" s="301"/>
      <c r="J49" s="321">
        <v>180</v>
      </c>
      <c r="K49" s="333">
        <f>F49/15</f>
        <v>0</v>
      </c>
      <c r="L49" s="303" t="s">
        <v>188</v>
      </c>
      <c r="M49" s="305">
        <f>F49/E49*100</f>
        <v>0</v>
      </c>
    </row>
    <row r="50" spans="1:13" ht="16.5" customHeight="1">
      <c r="A50" s="297" t="s">
        <v>34</v>
      </c>
      <c r="B50" s="297" t="s">
        <v>187</v>
      </c>
      <c r="C50" s="306" t="s">
        <v>55</v>
      </c>
      <c r="D50" s="307">
        <v>24</v>
      </c>
      <c r="E50" s="324">
        <v>720</v>
      </c>
      <c r="F50" s="309">
        <f>G50+H50+I50</f>
        <v>0</v>
      </c>
      <c r="G50" s="309"/>
      <c r="H50" s="309"/>
      <c r="I50" s="309"/>
      <c r="J50" s="324">
        <v>720</v>
      </c>
      <c r="K50" s="334">
        <f>F50/15</f>
        <v>0</v>
      </c>
      <c r="L50"/>
      <c r="M50" s="335"/>
    </row>
    <row r="51" spans="1:13">
      <c r="A51" s="296"/>
      <c r="B51" s="296"/>
      <c r="C51" s="145" t="s">
        <v>56</v>
      </c>
      <c r="D51" s="307">
        <v>30</v>
      </c>
      <c r="E51" s="324">
        <v>900</v>
      </c>
      <c r="F51" s="316">
        <f>SUM(F49:F50)</f>
        <v>0</v>
      </c>
      <c r="G51" s="316">
        <f>SUM(G49:G50)</f>
        <v>0</v>
      </c>
      <c r="H51" s="316">
        <f>SUM(H49:H50)</f>
        <v>0</v>
      </c>
      <c r="I51" s="316">
        <f>SUM(I49:I50)</f>
        <v>0</v>
      </c>
      <c r="J51" s="324">
        <v>900</v>
      </c>
      <c r="K51" s="316">
        <f>SUM(K49:K50)</f>
        <v>0</v>
      </c>
      <c r="L51" s="317"/>
      <c r="M51" s="317"/>
    </row>
    <row r="52" spans="1:13">
      <c r="A52" s="296"/>
      <c r="B52" s="296"/>
      <c r="C52" s="318" t="s">
        <v>194</v>
      </c>
      <c r="D52" s="319">
        <f>30-D51</f>
        <v>0</v>
      </c>
      <c r="E52" s="296"/>
      <c r="F52" s="296"/>
      <c r="G52" s="296"/>
      <c r="H52" s="296"/>
      <c r="I52" s="296"/>
      <c r="J52" s="296"/>
      <c r="K52" s="296"/>
      <c r="L52" s="296"/>
    </row>
    <row r="53" spans="1:13">
      <c r="A53" s="296"/>
      <c r="B53" s="296"/>
      <c r="C53" s="296"/>
      <c r="D53" s="296"/>
      <c r="E53" s="296"/>
      <c r="F53" s="296"/>
      <c r="G53" s="296"/>
      <c r="H53" s="296"/>
      <c r="I53" s="296"/>
      <c r="J53" s="296"/>
      <c r="K53" s="296"/>
      <c r="L53" s="296"/>
    </row>
    <row r="54" spans="1:13">
      <c r="A54" s="296"/>
      <c r="B54" s="296"/>
      <c r="C54" s="295" t="s">
        <v>56</v>
      </c>
      <c r="D54" s="336"/>
      <c r="E54" s="336"/>
      <c r="F54" s="337"/>
      <c r="G54" s="337"/>
      <c r="H54" s="338"/>
      <c r="I54" s="338"/>
      <c r="J54" s="338"/>
      <c r="K54" s="338"/>
      <c r="L54" s="338">
        <f>L51+L37+L18</f>
        <v>0</v>
      </c>
    </row>
    <row r="55" spans="1:13">
      <c r="A55" s="297"/>
      <c r="B55" s="297" t="s">
        <v>187</v>
      </c>
      <c r="C55" s="295" t="s">
        <v>203</v>
      </c>
      <c r="D55" s="339"/>
      <c r="E55" s="297"/>
      <c r="F55" s="339"/>
      <c r="G55" s="297"/>
    </row>
    <row r="56" spans="1:13">
      <c r="A56" s="297"/>
      <c r="B56" s="297" t="s">
        <v>190</v>
      </c>
      <c r="C56" s="295" t="s">
        <v>166</v>
      </c>
      <c r="D56" s="339"/>
      <c r="E56" s="297"/>
      <c r="F56" s="339"/>
      <c r="G56" s="297"/>
    </row>
    <row r="57" spans="1:13">
      <c r="A57" s="297"/>
      <c r="B57" s="297"/>
      <c r="C57" s="296"/>
      <c r="D57" s="297"/>
      <c r="E57" s="297"/>
      <c r="F57" s="297"/>
      <c r="G57" s="297"/>
    </row>
    <row r="58" spans="1:13">
      <c r="A58" s="297"/>
      <c r="B58" s="297"/>
      <c r="C58" s="295" t="s">
        <v>204</v>
      </c>
      <c r="D58" s="340"/>
      <c r="E58" s="297"/>
      <c r="F58" s="297"/>
      <c r="G58" s="297"/>
    </row>
    <row r="59" spans="1:13">
      <c r="A59" s="297" t="s">
        <v>186</v>
      </c>
      <c r="B59" s="297" t="s">
        <v>187</v>
      </c>
      <c r="C59" s="295" t="s">
        <v>203</v>
      </c>
      <c r="D59" s="339"/>
      <c r="E59" s="297"/>
      <c r="F59" s="339"/>
      <c r="G59" s="297"/>
    </row>
    <row r="60" spans="1:13">
      <c r="A60" s="297" t="s">
        <v>186</v>
      </c>
      <c r="B60" s="297" t="s">
        <v>190</v>
      </c>
      <c r="C60" s="295" t="s">
        <v>166</v>
      </c>
      <c r="D60" s="297"/>
      <c r="E60" s="297"/>
      <c r="F60" s="339"/>
      <c r="G60" s="297"/>
    </row>
    <row r="61" spans="1:13">
      <c r="A61" s="297"/>
      <c r="B61" s="297"/>
      <c r="C61" s="295" t="s">
        <v>205</v>
      </c>
      <c r="D61" s="340"/>
      <c r="E61" s="297"/>
      <c r="F61" s="297"/>
      <c r="G61" s="297"/>
    </row>
    <row r="62" spans="1:13">
      <c r="A62" s="297" t="s">
        <v>34</v>
      </c>
      <c r="B62" s="297" t="s">
        <v>187</v>
      </c>
      <c r="C62" s="295" t="s">
        <v>203</v>
      </c>
      <c r="D62" s="297"/>
      <c r="E62" s="297"/>
      <c r="F62" s="339"/>
      <c r="G62" s="297"/>
    </row>
    <row r="63" spans="1:13">
      <c r="A63" s="297" t="s">
        <v>34</v>
      </c>
      <c r="B63" s="297" t="s">
        <v>190</v>
      </c>
      <c r="C63" s="295" t="s">
        <v>166</v>
      </c>
      <c r="D63" s="297"/>
      <c r="E63" s="297"/>
      <c r="F63" s="339"/>
      <c r="G63" s="297"/>
    </row>
  </sheetData>
  <mergeCells count="43">
    <mergeCell ref="M41:M47"/>
    <mergeCell ref="E42:E47"/>
    <mergeCell ref="F42:I42"/>
    <mergeCell ref="J42:J47"/>
    <mergeCell ref="F43:F47"/>
    <mergeCell ref="G43:I43"/>
    <mergeCell ref="G44:G47"/>
    <mergeCell ref="H44:H47"/>
    <mergeCell ref="I44:I47"/>
    <mergeCell ref="C41:C47"/>
    <mergeCell ref="D41:D47"/>
    <mergeCell ref="E41:J41"/>
    <mergeCell ref="K41:K47"/>
    <mergeCell ref="L41:L47"/>
    <mergeCell ref="M22:M28"/>
    <mergeCell ref="E23:E28"/>
    <mergeCell ref="F23:I23"/>
    <mergeCell ref="J23:J28"/>
    <mergeCell ref="F24:F28"/>
    <mergeCell ref="G24:I24"/>
    <mergeCell ref="G25:G28"/>
    <mergeCell ref="H25:H28"/>
    <mergeCell ref="I25:I28"/>
    <mergeCell ref="C22:C28"/>
    <mergeCell ref="D22:D28"/>
    <mergeCell ref="E22:J22"/>
    <mergeCell ref="K22:K28"/>
    <mergeCell ref="L22:L28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0833333333333304" right="0.70833333333333304" top="0.39374999999999999" bottom="0.39374999999999999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7"/>
  <sheetViews>
    <sheetView tabSelected="1" zoomScale="75" zoomScaleNormal="75" workbookViewId="0">
      <selection activeCell="H28" sqref="H28"/>
    </sheetView>
  </sheetViews>
  <sheetFormatPr defaultRowHeight="15.75"/>
  <cols>
    <col min="1" max="1" width="11.28515625" style="103"/>
    <col min="2" max="2" width="46.5703125" style="104"/>
    <col min="3" max="3" width="6.7109375" style="105"/>
    <col min="4" max="4" width="12" style="105"/>
    <col min="5" max="5" width="7.28515625" style="105"/>
    <col min="6" max="6" width="6.42578125" style="105"/>
    <col min="7" max="7" width="7.42578125" style="105"/>
    <col min="8" max="8" width="9.85546875" style="105"/>
    <col min="9" max="9" width="8.7109375" style="104"/>
    <col min="10" max="10" width="8" style="104"/>
    <col min="11" max="11" width="5.85546875" style="104"/>
    <col min="12" max="12" width="7.85546875" style="104"/>
    <col min="13" max="13" width="8.85546875" style="104"/>
    <col min="14" max="14" width="9.28515625" style="104"/>
    <col min="15" max="15" width="4.7109375" style="104"/>
    <col min="16" max="16" width="5" style="104"/>
    <col min="17" max="17" width="8.5703125" style="106"/>
    <col min="18" max="21" width="0" style="271" hidden="1" customWidth="1"/>
    <col min="22" max="1025" width="9.140625" style="271"/>
  </cols>
  <sheetData>
    <row r="1" spans="1:1024" s="107" customFormat="1" ht="18.75" customHeight="1">
      <c r="A1" s="510" t="s">
        <v>72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</row>
    <row r="2" spans="1:1024" ht="15.75" customHeight="1">
      <c r="A2" s="439" t="s">
        <v>73</v>
      </c>
      <c r="B2" s="440" t="s">
        <v>74</v>
      </c>
      <c r="C2" s="441" t="s">
        <v>75</v>
      </c>
      <c r="D2" s="441"/>
      <c r="E2" s="441"/>
      <c r="F2" s="441"/>
      <c r="G2" s="442" t="s">
        <v>76</v>
      </c>
      <c r="H2" s="441" t="s">
        <v>77</v>
      </c>
      <c r="I2" s="441"/>
      <c r="J2" s="441"/>
      <c r="K2" s="441"/>
      <c r="L2" s="441"/>
      <c r="M2" s="441"/>
      <c r="N2" s="443" t="s">
        <v>78</v>
      </c>
      <c r="O2" s="443"/>
      <c r="P2" s="443"/>
      <c r="Q2" s="443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6.5" customHeight="1">
      <c r="A3" s="439"/>
      <c r="B3" s="440"/>
      <c r="C3" s="444" t="s">
        <v>79</v>
      </c>
      <c r="D3" s="445" t="s">
        <v>80</v>
      </c>
      <c r="E3" s="446" t="s">
        <v>81</v>
      </c>
      <c r="F3" s="446"/>
      <c r="G3" s="442"/>
      <c r="H3" s="444" t="s">
        <v>82</v>
      </c>
      <c r="I3" s="447" t="s">
        <v>83</v>
      </c>
      <c r="J3" s="447"/>
      <c r="K3" s="447"/>
      <c r="L3" s="447"/>
      <c r="M3" s="448" t="s">
        <v>84</v>
      </c>
      <c r="N3" s="443"/>
      <c r="O3" s="443"/>
      <c r="P3" s="443"/>
      <c r="Q3" s="44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6.5" customHeight="1">
      <c r="A4" s="439"/>
      <c r="B4" s="440"/>
      <c r="C4" s="444"/>
      <c r="D4" s="445"/>
      <c r="E4" s="445" t="s">
        <v>85</v>
      </c>
      <c r="F4" s="448" t="s">
        <v>86</v>
      </c>
      <c r="G4" s="442"/>
      <c r="H4" s="444"/>
      <c r="I4" s="445" t="s">
        <v>56</v>
      </c>
      <c r="J4" s="445" t="s">
        <v>87</v>
      </c>
      <c r="K4" s="445" t="s">
        <v>88</v>
      </c>
      <c r="L4" s="445" t="s">
        <v>89</v>
      </c>
      <c r="M4" s="448"/>
      <c r="N4" s="449" t="s">
        <v>90</v>
      </c>
      <c r="O4" s="449"/>
      <c r="P4" s="449"/>
      <c r="Q4" s="108" t="s">
        <v>91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>
      <c r="A5" s="439"/>
      <c r="B5" s="440"/>
      <c r="C5" s="444"/>
      <c r="D5" s="445"/>
      <c r="E5" s="445"/>
      <c r="F5" s="448"/>
      <c r="G5" s="442"/>
      <c r="H5" s="444"/>
      <c r="I5" s="445"/>
      <c r="J5" s="445"/>
      <c r="K5" s="445"/>
      <c r="L5" s="445"/>
      <c r="M5" s="448"/>
      <c r="N5" s="109">
        <v>1</v>
      </c>
      <c r="O5" s="490">
        <v>2</v>
      </c>
      <c r="P5" s="490" t="s">
        <v>93</v>
      </c>
      <c r="Q5" s="112">
        <v>3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>
      <c r="A6" s="439"/>
      <c r="B6" s="440"/>
      <c r="C6" s="444"/>
      <c r="D6" s="445"/>
      <c r="E6" s="445"/>
      <c r="F6" s="448"/>
      <c r="G6" s="442"/>
      <c r="H6" s="444"/>
      <c r="I6" s="445"/>
      <c r="J6" s="445"/>
      <c r="K6" s="445"/>
      <c r="L6" s="445"/>
      <c r="M6" s="448"/>
      <c r="N6" s="450"/>
      <c r="O6" s="450"/>
      <c r="P6" s="450"/>
      <c r="Q6" s="450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>
      <c r="A7" s="439"/>
      <c r="B7" s="440"/>
      <c r="C7" s="444"/>
      <c r="D7" s="445"/>
      <c r="E7" s="445"/>
      <c r="F7" s="448"/>
      <c r="G7" s="442"/>
      <c r="H7" s="444"/>
      <c r="I7" s="445"/>
      <c r="J7" s="445"/>
      <c r="K7" s="445"/>
      <c r="L7" s="445"/>
      <c r="M7" s="448"/>
      <c r="N7" s="109"/>
      <c r="O7" s="490"/>
      <c r="P7" s="490">
        <v>9</v>
      </c>
      <c r="Q7" s="112">
        <v>1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>
      <c r="A8" s="114">
        <v>1</v>
      </c>
      <c r="B8" s="115">
        <v>2</v>
      </c>
      <c r="C8" s="103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6">
        <v>13</v>
      </c>
      <c r="N8" s="109">
        <v>14</v>
      </c>
      <c r="O8" s="491">
        <v>15</v>
      </c>
      <c r="P8" s="491">
        <v>16</v>
      </c>
      <c r="Q8" s="112">
        <v>17</v>
      </c>
      <c r="R8" s="118"/>
      <c r="S8" s="119"/>
      <c r="T8" s="120"/>
      <c r="U8" s="119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>
      <c r="A9" s="451" t="s">
        <v>95</v>
      </c>
      <c r="B9" s="451"/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1"/>
      <c r="Q9" s="451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>
      <c r="A10" s="452" t="s">
        <v>96</v>
      </c>
      <c r="B10" s="452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107" customFormat="1" ht="31.5">
      <c r="A11" s="121" t="s">
        <v>97</v>
      </c>
      <c r="B11" s="122" t="s">
        <v>98</v>
      </c>
      <c r="C11" s="123"/>
      <c r="D11" s="124" t="s">
        <v>99</v>
      </c>
      <c r="E11" s="125"/>
      <c r="F11" s="126"/>
      <c r="G11" s="341">
        <v>3</v>
      </c>
      <c r="H11" s="342">
        <f>G11*30</f>
        <v>90</v>
      </c>
      <c r="I11" s="343" t="s">
        <v>206</v>
      </c>
      <c r="J11" s="343"/>
      <c r="K11" s="343"/>
      <c r="L11" s="343" t="s">
        <v>206</v>
      </c>
      <c r="M11" s="343">
        <v>86</v>
      </c>
      <c r="N11" s="343" t="s">
        <v>206</v>
      </c>
      <c r="O11" s="492"/>
      <c r="P11" s="492"/>
      <c r="Q11" s="133"/>
    </row>
    <row r="12" spans="1:1024" ht="31.5">
      <c r="A12" s="121" t="s">
        <v>100</v>
      </c>
      <c r="B12" s="122" t="s">
        <v>101</v>
      </c>
      <c r="C12" s="123"/>
      <c r="D12" s="124" t="s">
        <v>102</v>
      </c>
      <c r="E12" s="125"/>
      <c r="F12" s="126"/>
      <c r="G12" s="341">
        <v>3</v>
      </c>
      <c r="H12" s="342">
        <f>G12*30</f>
        <v>90</v>
      </c>
      <c r="I12" s="343" t="s">
        <v>206</v>
      </c>
      <c r="J12" s="343"/>
      <c r="K12" s="343"/>
      <c r="L12" s="343" t="s">
        <v>206</v>
      </c>
      <c r="M12" s="343">
        <v>86</v>
      </c>
      <c r="N12" s="343" t="s">
        <v>206</v>
      </c>
      <c r="O12" s="493"/>
      <c r="P12" s="493"/>
      <c r="Q12" s="135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33.75" customHeight="1">
      <c r="A13" s="136" t="s">
        <v>103</v>
      </c>
      <c r="B13" s="137" t="s">
        <v>104</v>
      </c>
      <c r="C13" s="138"/>
      <c r="D13" s="60">
        <v>1</v>
      </c>
      <c r="E13" s="60"/>
      <c r="F13" s="129"/>
      <c r="G13" s="344">
        <v>3</v>
      </c>
      <c r="H13" s="342">
        <f>G13*30</f>
        <v>90</v>
      </c>
      <c r="I13" s="343" t="s">
        <v>207</v>
      </c>
      <c r="J13" s="343" t="s">
        <v>207</v>
      </c>
      <c r="K13" s="343"/>
      <c r="L13" s="343"/>
      <c r="M13" s="343">
        <v>82</v>
      </c>
      <c r="N13" s="345" t="s">
        <v>208</v>
      </c>
      <c r="O13" s="492"/>
      <c r="P13" s="492"/>
      <c r="Q13" s="13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107" customFormat="1" ht="15.2" customHeight="1">
      <c r="A14" s="121" t="s">
        <v>105</v>
      </c>
      <c r="B14" s="122" t="s">
        <v>106</v>
      </c>
      <c r="C14" s="123"/>
      <c r="D14" s="60">
        <v>2</v>
      </c>
      <c r="E14" s="140"/>
      <c r="F14" s="141"/>
      <c r="G14" s="341">
        <v>3</v>
      </c>
      <c r="H14" s="342">
        <f>G14*30</f>
        <v>90</v>
      </c>
      <c r="I14" s="343" t="s">
        <v>207</v>
      </c>
      <c r="J14" s="343" t="s">
        <v>206</v>
      </c>
      <c r="K14" s="343"/>
      <c r="L14" s="343" t="s">
        <v>206</v>
      </c>
      <c r="M14" s="343">
        <v>82</v>
      </c>
      <c r="N14" s="130"/>
      <c r="O14" s="494" t="s">
        <v>207</v>
      </c>
      <c r="P14" s="494">
        <v>2</v>
      </c>
      <c r="Q14" s="133"/>
    </row>
    <row r="15" spans="1:1024" ht="15.2" customHeight="1">
      <c r="A15" s="453" t="s">
        <v>209</v>
      </c>
      <c r="B15" s="453"/>
      <c r="C15" s="144"/>
      <c r="D15" s="143"/>
      <c r="E15" s="145"/>
      <c r="F15" s="145"/>
      <c r="G15" s="146">
        <f>G11+G12+G13+G14</f>
        <v>12</v>
      </c>
      <c r="H15" s="147">
        <f>H11+H12+H13+H14</f>
        <v>360</v>
      </c>
      <c r="I15" s="60" t="s">
        <v>210</v>
      </c>
      <c r="J15" s="60" t="s">
        <v>211</v>
      </c>
      <c r="K15" s="147"/>
      <c r="L15" s="60" t="s">
        <v>211</v>
      </c>
      <c r="M15" s="147">
        <f>M11+M12+M13+M14</f>
        <v>336</v>
      </c>
      <c r="N15" s="124" t="s">
        <v>212</v>
      </c>
      <c r="O15" s="378" t="s">
        <v>207</v>
      </c>
      <c r="P15" s="378">
        <f>SUM(P11:P14)</f>
        <v>2</v>
      </c>
      <c r="Q15" s="148"/>
      <c r="R15" s="149"/>
      <c r="S15" s="147"/>
      <c r="T15" s="147"/>
      <c r="U15" s="147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6.5" customHeight="1">
      <c r="A16" s="454" t="s">
        <v>108</v>
      </c>
      <c r="B16" s="454"/>
      <c r="C16" s="454"/>
      <c r="D16" s="454"/>
      <c r="E16" s="454"/>
      <c r="F16" s="454"/>
      <c r="G16" s="454"/>
      <c r="H16" s="454"/>
      <c r="I16" s="454"/>
      <c r="J16" s="454"/>
      <c r="K16" s="454"/>
      <c r="L16" s="454"/>
      <c r="M16" s="454"/>
      <c r="N16" s="454"/>
      <c r="O16" s="454"/>
      <c r="P16" s="454"/>
      <c r="Q16" s="454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8" customHeight="1">
      <c r="A17" s="136" t="s">
        <v>109</v>
      </c>
      <c r="B17" s="137" t="s">
        <v>110</v>
      </c>
      <c r="C17" s="60">
        <v>1</v>
      </c>
      <c r="D17" s="60"/>
      <c r="E17" s="60"/>
      <c r="F17" s="129"/>
      <c r="G17" s="344">
        <v>5</v>
      </c>
      <c r="H17" s="342">
        <f>G17*30</f>
        <v>150</v>
      </c>
      <c r="I17" s="132" t="s">
        <v>211</v>
      </c>
      <c r="J17" s="343" t="s">
        <v>207</v>
      </c>
      <c r="K17" s="343"/>
      <c r="L17" s="343" t="s">
        <v>206</v>
      </c>
      <c r="M17" s="132">
        <v>138</v>
      </c>
      <c r="N17" s="345" t="s">
        <v>213</v>
      </c>
      <c r="O17" s="492"/>
      <c r="P17" s="492"/>
      <c r="Q17" s="133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51.75" customHeight="1">
      <c r="A18" s="150" t="s">
        <v>111</v>
      </c>
      <c r="B18" s="151" t="s">
        <v>112</v>
      </c>
      <c r="C18" s="152" t="s">
        <v>102</v>
      </c>
      <c r="D18" s="153"/>
      <c r="E18" s="153"/>
      <c r="F18" s="154"/>
      <c r="G18" s="344">
        <v>4</v>
      </c>
      <c r="H18" s="346">
        <f>G18*30</f>
        <v>120</v>
      </c>
      <c r="I18" s="343" t="s">
        <v>206</v>
      </c>
      <c r="J18" s="343" t="s">
        <v>206</v>
      </c>
      <c r="K18" s="347"/>
      <c r="L18" s="347"/>
      <c r="M18" s="343">
        <v>116</v>
      </c>
      <c r="N18" s="345" t="s">
        <v>206</v>
      </c>
      <c r="O18" s="495"/>
      <c r="P18" s="495"/>
      <c r="Q18" s="163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8" customHeight="1">
      <c r="A19" s="136" t="s">
        <v>113</v>
      </c>
      <c r="B19" s="137" t="s">
        <v>114</v>
      </c>
      <c r="C19" s="60">
        <v>2</v>
      </c>
      <c r="D19" s="60"/>
      <c r="E19" s="60"/>
      <c r="F19" s="129"/>
      <c r="G19" s="344">
        <v>5</v>
      </c>
      <c r="H19" s="342">
        <f>G19*30</f>
        <v>150</v>
      </c>
      <c r="I19" s="343" t="s">
        <v>211</v>
      </c>
      <c r="J19" s="343" t="s">
        <v>207</v>
      </c>
      <c r="K19" s="343"/>
      <c r="L19" s="343" t="s">
        <v>206</v>
      </c>
      <c r="M19" s="132">
        <v>138</v>
      </c>
      <c r="N19" s="343"/>
      <c r="O19" s="494" t="s">
        <v>211</v>
      </c>
      <c r="P19" s="494">
        <v>3</v>
      </c>
      <c r="Q19" s="133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31.5">
      <c r="A20" s="164" t="s">
        <v>115</v>
      </c>
      <c r="B20" s="165" t="s">
        <v>116</v>
      </c>
      <c r="C20" s="138"/>
      <c r="D20" s="60"/>
      <c r="E20" s="140"/>
      <c r="F20" s="129" t="s">
        <v>117</v>
      </c>
      <c r="G20" s="341">
        <v>1</v>
      </c>
      <c r="H20" s="131">
        <f>G20*30</f>
        <v>30</v>
      </c>
      <c r="I20" s="348"/>
      <c r="J20" s="343"/>
      <c r="K20" s="343"/>
      <c r="L20" s="343"/>
      <c r="M20" s="132">
        <f>H20-I20</f>
        <v>30</v>
      </c>
      <c r="N20" s="130"/>
      <c r="O20" s="492"/>
      <c r="P20" s="492"/>
      <c r="Q20" s="133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42.6" customHeight="1">
      <c r="A21" s="164" t="s">
        <v>118</v>
      </c>
      <c r="B21" s="137" t="s">
        <v>119</v>
      </c>
      <c r="C21" s="60">
        <v>2</v>
      </c>
      <c r="D21" s="60"/>
      <c r="E21" s="140"/>
      <c r="F21" s="129"/>
      <c r="G21" s="341">
        <v>4</v>
      </c>
      <c r="H21" s="342">
        <f>G21*30</f>
        <v>120</v>
      </c>
      <c r="I21" s="343" t="s">
        <v>207</v>
      </c>
      <c r="J21" s="343" t="s">
        <v>206</v>
      </c>
      <c r="K21" s="343"/>
      <c r="L21" s="343" t="s">
        <v>206</v>
      </c>
      <c r="M21" s="343">
        <v>112</v>
      </c>
      <c r="N21" s="130"/>
      <c r="O21" s="494" t="s">
        <v>207</v>
      </c>
      <c r="P21" s="494">
        <v>3</v>
      </c>
      <c r="Q21" s="133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5.2" customHeight="1">
      <c r="A22" s="143"/>
      <c r="B22" s="143" t="s">
        <v>214</v>
      </c>
      <c r="C22" s="143"/>
      <c r="D22" s="143"/>
      <c r="E22" s="143"/>
      <c r="F22" s="143"/>
      <c r="G22" s="167">
        <f>G17+G18+G19+G20+G21</f>
        <v>19</v>
      </c>
      <c r="H22" s="168">
        <f>H17+H18+H19+H20+H21</f>
        <v>570</v>
      </c>
      <c r="I22" s="60" t="s">
        <v>215</v>
      </c>
      <c r="J22" s="60" t="s">
        <v>210</v>
      </c>
      <c r="K22" s="168"/>
      <c r="L22" s="60" t="s">
        <v>211</v>
      </c>
      <c r="M22" s="168">
        <f>M17+M18+M19+M20+M21</f>
        <v>534</v>
      </c>
      <c r="N22" s="124" t="s">
        <v>212</v>
      </c>
      <c r="O22" s="378" t="s">
        <v>216</v>
      </c>
      <c r="P22" s="378">
        <f>SUM(P17:P21)</f>
        <v>6</v>
      </c>
      <c r="Q22" s="169"/>
      <c r="R22" s="170"/>
      <c r="S22" s="171"/>
      <c r="T22" s="171"/>
      <c r="U22" s="171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>
      <c r="A23" s="455" t="s">
        <v>121</v>
      </c>
      <c r="B23" s="455"/>
      <c r="C23" s="455"/>
      <c r="D23" s="455"/>
      <c r="E23" s="455"/>
      <c r="F23" s="455"/>
      <c r="G23" s="455"/>
      <c r="H23" s="455"/>
      <c r="I23" s="455"/>
      <c r="J23" s="455"/>
      <c r="K23" s="455"/>
      <c r="L23" s="455"/>
      <c r="M23" s="455"/>
      <c r="N23" s="455"/>
      <c r="O23" s="455"/>
      <c r="P23" s="455"/>
      <c r="Q23" s="455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s="107" customFormat="1" ht="32.25" customHeight="1">
      <c r="A24" s="172" t="s">
        <v>122</v>
      </c>
      <c r="B24" s="173" t="s">
        <v>53</v>
      </c>
      <c r="C24" s="173"/>
      <c r="D24" s="174" t="s">
        <v>117</v>
      </c>
      <c r="E24" s="173"/>
      <c r="F24" s="173"/>
      <c r="G24" s="349">
        <v>4.5</v>
      </c>
      <c r="H24" s="350">
        <f>G24*30</f>
        <v>135</v>
      </c>
      <c r="I24" s="351"/>
      <c r="J24" s="352"/>
      <c r="K24" s="352"/>
      <c r="L24" s="352"/>
      <c r="M24" s="353">
        <f>H24-I24</f>
        <v>135</v>
      </c>
      <c r="N24" s="354"/>
      <c r="O24" s="496"/>
      <c r="P24" s="496"/>
      <c r="Q24" s="355"/>
    </row>
    <row r="25" spans="1:1024" ht="31.5">
      <c r="A25" s="121" t="s">
        <v>123</v>
      </c>
      <c r="B25" s="173" t="s">
        <v>54</v>
      </c>
      <c r="C25" s="182"/>
      <c r="D25" s="183" t="s">
        <v>124</v>
      </c>
      <c r="E25" s="184"/>
      <c r="F25" s="185"/>
      <c r="G25" s="356">
        <v>6</v>
      </c>
      <c r="H25" s="350">
        <f>G25*30</f>
        <v>180</v>
      </c>
      <c r="I25" s="348"/>
      <c r="J25" s="343"/>
      <c r="K25" s="343"/>
      <c r="L25" s="343"/>
      <c r="M25" s="132">
        <f>H25-I25</f>
        <v>180</v>
      </c>
      <c r="N25" s="357"/>
      <c r="O25" s="497"/>
      <c r="P25" s="497"/>
      <c r="Q25" s="358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>
      <c r="A26" s="191"/>
      <c r="B26" s="191" t="s">
        <v>125</v>
      </c>
      <c r="C26" s="41"/>
      <c r="D26" s="359"/>
      <c r="E26" s="191"/>
      <c r="F26" s="191"/>
      <c r="G26" s="192">
        <f>SUM(G24:G25)</f>
        <v>10.5</v>
      </c>
      <c r="H26" s="193">
        <f>SUM(H24:H25)</f>
        <v>315</v>
      </c>
      <c r="I26" s="60"/>
      <c r="J26" s="193"/>
      <c r="K26" s="193"/>
      <c r="L26" s="60"/>
      <c r="M26" s="193">
        <f>SUM(M24:M25)</f>
        <v>315</v>
      </c>
      <c r="N26" s="60"/>
      <c r="O26" s="498"/>
      <c r="P26" s="498">
        <f>SUM(P24:P25)</f>
        <v>0</v>
      </c>
      <c r="Q26" s="60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>
      <c r="A27" s="457" t="s">
        <v>126</v>
      </c>
      <c r="B27" s="457"/>
      <c r="C27" s="457"/>
      <c r="D27" s="457"/>
      <c r="E27" s="457"/>
      <c r="F27" s="457"/>
      <c r="G27" s="457"/>
      <c r="H27" s="457"/>
      <c r="I27" s="457"/>
      <c r="J27" s="457"/>
      <c r="K27" s="457"/>
      <c r="L27" s="457"/>
      <c r="M27" s="457"/>
      <c r="N27" s="457"/>
      <c r="O27" s="457"/>
      <c r="P27" s="457"/>
      <c r="Q27" s="45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s="107" customFormat="1">
      <c r="A28" s="197" t="s">
        <v>217</v>
      </c>
      <c r="B28" s="360" t="s">
        <v>55</v>
      </c>
      <c r="C28" s="196" t="s">
        <v>218</v>
      </c>
      <c r="D28" s="196"/>
      <c r="E28" s="200"/>
      <c r="F28" s="201"/>
      <c r="G28" s="361">
        <v>24</v>
      </c>
      <c r="H28" s="362">
        <f>G28*30</f>
        <v>720</v>
      </c>
      <c r="I28" s="363"/>
      <c r="J28" s="364"/>
      <c r="K28" s="364"/>
      <c r="L28" s="364"/>
      <c r="M28" s="365">
        <f>H28-I28</f>
        <v>720</v>
      </c>
      <c r="N28" s="207"/>
      <c r="O28" s="499"/>
      <c r="P28" s="499"/>
      <c r="Q28" s="210"/>
    </row>
    <row r="29" spans="1:1024" ht="16.5" customHeight="1">
      <c r="A29" s="458" t="s">
        <v>128</v>
      </c>
      <c r="B29" s="458"/>
      <c r="C29" s="458"/>
      <c r="D29" s="458"/>
      <c r="E29" s="458"/>
      <c r="F29" s="458"/>
      <c r="G29" s="212">
        <f t="shared" ref="G29:Q29" si="0">SUM(G28:G28)</f>
        <v>24</v>
      </c>
      <c r="H29" s="213">
        <f t="shared" si="0"/>
        <v>720</v>
      </c>
      <c r="I29" s="213">
        <f t="shared" si="0"/>
        <v>0</v>
      </c>
      <c r="J29" s="213">
        <f t="shared" si="0"/>
        <v>0</v>
      </c>
      <c r="K29" s="213">
        <f t="shared" si="0"/>
        <v>0</v>
      </c>
      <c r="L29" s="213">
        <f t="shared" si="0"/>
        <v>0</v>
      </c>
      <c r="M29" s="213">
        <f t="shared" si="0"/>
        <v>720</v>
      </c>
      <c r="N29" s="213">
        <f t="shared" si="0"/>
        <v>0</v>
      </c>
      <c r="O29" s="500">
        <f t="shared" si="0"/>
        <v>0</v>
      </c>
      <c r="P29" s="500">
        <f t="shared" si="0"/>
        <v>0</v>
      </c>
      <c r="Q29" s="214">
        <f t="shared" si="0"/>
        <v>0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5.2" customHeight="1">
      <c r="A30" s="459" t="s">
        <v>129</v>
      </c>
      <c r="B30" s="459"/>
      <c r="C30" s="211"/>
      <c r="D30" s="211"/>
      <c r="E30" s="215"/>
      <c r="F30" s="215"/>
      <c r="G30" s="216">
        <f>G29+G26+G22+G15</f>
        <v>65.5</v>
      </c>
      <c r="H30" s="217">
        <f>H29+H26+H22+H15</f>
        <v>1965</v>
      </c>
      <c r="I30" s="60" t="s">
        <v>219</v>
      </c>
      <c r="J30" s="213" t="s">
        <v>215</v>
      </c>
      <c r="K30" s="217"/>
      <c r="L30" s="213" t="s">
        <v>210</v>
      </c>
      <c r="M30" s="217">
        <f>M29+M26+M22+M15</f>
        <v>1905</v>
      </c>
      <c r="N30" s="124" t="s">
        <v>220</v>
      </c>
      <c r="O30" s="378" t="s">
        <v>221</v>
      </c>
      <c r="P30" s="378">
        <f>P29+P26+P22+P15</f>
        <v>8</v>
      </c>
      <c r="Q30" s="60"/>
      <c r="R30" s="107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>
      <c r="A31" s="460" t="s">
        <v>130</v>
      </c>
      <c r="B31" s="460"/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>
      <c r="A32" s="461" t="s">
        <v>131</v>
      </c>
      <c r="B32" s="461"/>
      <c r="C32" s="461"/>
      <c r="D32" s="461"/>
      <c r="E32" s="461"/>
      <c r="F32" s="461"/>
      <c r="G32" s="461"/>
      <c r="H32" s="461"/>
      <c r="I32" s="461"/>
      <c r="J32" s="461"/>
      <c r="K32" s="461"/>
      <c r="L32" s="461"/>
      <c r="M32" s="461"/>
      <c r="N32" s="461"/>
      <c r="O32" s="461"/>
      <c r="P32" s="461"/>
      <c r="Q32" s="461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>
      <c r="A33" s="220" t="s">
        <v>132</v>
      </c>
      <c r="B33" s="221" t="s">
        <v>133</v>
      </c>
      <c r="C33" s="219"/>
      <c r="D33" s="219"/>
      <c r="E33" s="223"/>
      <c r="F33" s="224"/>
      <c r="G33" s="225">
        <v>3</v>
      </c>
      <c r="H33" s="225">
        <f>G33*30</f>
        <v>90</v>
      </c>
      <c r="I33" s="343" t="s">
        <v>222</v>
      </c>
      <c r="J33" s="343" t="s">
        <v>222</v>
      </c>
      <c r="K33" s="227"/>
      <c r="L33" s="227"/>
      <c r="M33" s="343">
        <v>86</v>
      </c>
      <c r="N33" s="343" t="s">
        <v>206</v>
      </c>
      <c r="O33" s="501"/>
      <c r="P33" s="501"/>
      <c r="Q33" s="231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>
      <c r="A34" s="232"/>
      <c r="B34" s="221" t="s">
        <v>134</v>
      </c>
      <c r="C34" s="222"/>
      <c r="D34" s="223">
        <v>1</v>
      </c>
      <c r="E34" s="223"/>
      <c r="F34" s="224"/>
      <c r="G34" s="225">
        <v>3</v>
      </c>
      <c r="H34" s="225">
        <f>G34*30</f>
        <v>90</v>
      </c>
      <c r="I34" s="343" t="s">
        <v>222</v>
      </c>
      <c r="J34" s="343" t="s">
        <v>222</v>
      </c>
      <c r="K34" s="227"/>
      <c r="L34" s="227"/>
      <c r="M34" s="343">
        <v>86</v>
      </c>
      <c r="N34" s="343" t="s">
        <v>206</v>
      </c>
      <c r="O34" s="502"/>
      <c r="P34" s="502"/>
      <c r="Q34" s="231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>
      <c r="A35" s="366"/>
      <c r="B35" s="234" t="s">
        <v>135</v>
      </c>
      <c r="C35" s="235"/>
      <c r="D35" s="236"/>
      <c r="E35" s="236"/>
      <c r="F35" s="236"/>
      <c r="G35" s="225">
        <v>3</v>
      </c>
      <c r="H35" s="367">
        <f>G35*30</f>
        <v>90</v>
      </c>
      <c r="I35" s="343"/>
      <c r="J35" s="343"/>
      <c r="K35" s="368"/>
      <c r="L35" s="368"/>
      <c r="M35" s="343"/>
      <c r="N35" s="343"/>
      <c r="O35" s="503"/>
      <c r="P35" s="503"/>
      <c r="Q35" s="2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6.5" customHeight="1">
      <c r="A36" s="453" t="s">
        <v>136</v>
      </c>
      <c r="B36" s="453"/>
      <c r="C36" s="222"/>
      <c r="D36" s="223"/>
      <c r="E36" s="143"/>
      <c r="F36" s="143"/>
      <c r="G36" s="237">
        <f>G33</f>
        <v>3</v>
      </c>
      <c r="H36" s="237">
        <f>H33</f>
        <v>90</v>
      </c>
      <c r="I36" s="369" t="s">
        <v>222</v>
      </c>
      <c r="J36" s="369" t="s">
        <v>222</v>
      </c>
      <c r="K36" s="238"/>
      <c r="L36" s="238"/>
      <c r="M36" s="238">
        <f>SUM(M33:M34)</f>
        <v>172</v>
      </c>
      <c r="N36" s="369" t="s">
        <v>206</v>
      </c>
      <c r="O36" s="504"/>
      <c r="P36" s="504"/>
      <c r="Q36" s="370"/>
      <c r="R36" s="239"/>
      <c r="S36" s="240"/>
      <c r="T36" s="240"/>
      <c r="U36" s="240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>
      <c r="A37" s="461" t="s">
        <v>140</v>
      </c>
      <c r="B37" s="461"/>
      <c r="C37" s="461"/>
      <c r="D37" s="461"/>
      <c r="E37" s="461"/>
      <c r="F37" s="461"/>
      <c r="G37" s="461"/>
      <c r="H37" s="461"/>
      <c r="I37" s="461"/>
      <c r="J37" s="461"/>
      <c r="K37" s="461"/>
      <c r="L37" s="461"/>
      <c r="M37" s="461"/>
      <c r="N37" s="461"/>
      <c r="O37" s="461"/>
      <c r="P37" s="461"/>
      <c r="Q37" s="461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>
      <c r="A38" s="220" t="s">
        <v>141</v>
      </c>
      <c r="B38" s="221" t="s">
        <v>142</v>
      </c>
      <c r="C38" s="45"/>
      <c r="D38" s="42"/>
      <c r="E38" s="223"/>
      <c r="F38" s="224"/>
      <c r="G38" s="225">
        <v>5</v>
      </c>
      <c r="H38" s="225">
        <f t="shared" ref="H38:H47" si="1">G38*30</f>
        <v>150</v>
      </c>
      <c r="I38" s="343" t="s">
        <v>223</v>
      </c>
      <c r="J38" s="227" t="s">
        <v>224</v>
      </c>
      <c r="K38" s="227"/>
      <c r="L38" s="343" t="s">
        <v>222</v>
      </c>
      <c r="M38" s="343">
        <v>138</v>
      </c>
      <c r="N38" s="345" t="s">
        <v>213</v>
      </c>
      <c r="O38" s="501"/>
      <c r="P38" s="501"/>
      <c r="Q38" s="231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>
      <c r="A39" s="232"/>
      <c r="B39" s="221" t="s">
        <v>143</v>
      </c>
      <c r="C39" s="252"/>
      <c r="D39" s="253"/>
      <c r="E39" s="223"/>
      <c r="F39" s="224"/>
      <c r="G39" s="225">
        <v>5</v>
      </c>
      <c r="H39" s="225">
        <f t="shared" si="1"/>
        <v>150</v>
      </c>
      <c r="I39" s="343" t="s">
        <v>223</v>
      </c>
      <c r="J39" s="227" t="s">
        <v>224</v>
      </c>
      <c r="K39" s="227"/>
      <c r="L39" s="343" t="s">
        <v>222</v>
      </c>
      <c r="M39" s="343">
        <v>138</v>
      </c>
      <c r="N39" s="345" t="s">
        <v>213</v>
      </c>
      <c r="O39" s="501"/>
      <c r="P39" s="501"/>
      <c r="Q39" s="231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>
      <c r="A40" s="220" t="s">
        <v>144</v>
      </c>
      <c r="B40" s="221" t="s">
        <v>145</v>
      </c>
      <c r="C40" s="219"/>
      <c r="D40" s="219"/>
      <c r="E40" s="223"/>
      <c r="F40" s="224"/>
      <c r="G40" s="225">
        <v>4</v>
      </c>
      <c r="H40" s="225">
        <f t="shared" si="1"/>
        <v>120</v>
      </c>
      <c r="I40" s="343" t="s">
        <v>207</v>
      </c>
      <c r="J40" s="343" t="s">
        <v>206</v>
      </c>
      <c r="K40" s="227"/>
      <c r="L40" s="343" t="s">
        <v>206</v>
      </c>
      <c r="M40" s="343">
        <v>112</v>
      </c>
      <c r="N40" s="345" t="s">
        <v>208</v>
      </c>
      <c r="O40" s="501"/>
      <c r="P40" s="501"/>
      <c r="Q40" s="231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>
      <c r="A41" s="232"/>
      <c r="B41" s="221" t="s">
        <v>146</v>
      </c>
      <c r="C41" s="222">
        <v>1</v>
      </c>
      <c r="D41" s="223"/>
      <c r="E41" s="223"/>
      <c r="F41" s="224"/>
      <c r="G41" s="225">
        <v>4</v>
      </c>
      <c r="H41" s="225">
        <f t="shared" si="1"/>
        <v>120</v>
      </c>
      <c r="I41" s="343" t="s">
        <v>207</v>
      </c>
      <c r="J41" s="343" t="s">
        <v>206</v>
      </c>
      <c r="K41" s="227"/>
      <c r="L41" s="343" t="s">
        <v>206</v>
      </c>
      <c r="M41" s="343">
        <v>112</v>
      </c>
      <c r="N41" s="345" t="s">
        <v>208</v>
      </c>
      <c r="O41" s="501"/>
      <c r="P41" s="501"/>
      <c r="Q41" s="23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5.2" customHeight="1">
      <c r="A42" s="220" t="s">
        <v>147</v>
      </c>
      <c r="B42" s="221" t="s">
        <v>148</v>
      </c>
      <c r="C42" s="222"/>
      <c r="D42" s="223"/>
      <c r="E42" s="223"/>
      <c r="F42" s="224"/>
      <c r="G42" s="225">
        <v>4</v>
      </c>
      <c r="H42" s="225">
        <f t="shared" si="1"/>
        <v>120</v>
      </c>
      <c r="I42" s="343" t="s">
        <v>207</v>
      </c>
      <c r="J42" s="343" t="s">
        <v>206</v>
      </c>
      <c r="K42" s="227"/>
      <c r="L42" s="343" t="s">
        <v>206</v>
      </c>
      <c r="M42" s="343">
        <v>112</v>
      </c>
      <c r="N42" s="343"/>
      <c r="O42" s="505" t="s">
        <v>208</v>
      </c>
      <c r="P42" s="505">
        <v>3</v>
      </c>
      <c r="Q42" s="231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5.2" customHeight="1">
      <c r="A43" s="232"/>
      <c r="B43" s="221" t="s">
        <v>149</v>
      </c>
      <c r="C43" s="222"/>
      <c r="D43" s="223" t="s">
        <v>99</v>
      </c>
      <c r="E43" s="223"/>
      <c r="F43" s="224"/>
      <c r="G43" s="225">
        <v>4</v>
      </c>
      <c r="H43" s="225">
        <f t="shared" si="1"/>
        <v>120</v>
      </c>
      <c r="I43" s="343" t="s">
        <v>207</v>
      </c>
      <c r="J43" s="343" t="s">
        <v>206</v>
      </c>
      <c r="K43" s="227"/>
      <c r="L43" s="343" t="s">
        <v>206</v>
      </c>
      <c r="M43" s="343">
        <v>112</v>
      </c>
      <c r="N43" s="343"/>
      <c r="O43" s="505" t="s">
        <v>208</v>
      </c>
      <c r="P43" s="505">
        <v>3</v>
      </c>
      <c r="Q43" s="231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28.9" customHeight="1">
      <c r="A44" s="220" t="s">
        <v>150</v>
      </c>
      <c r="B44" s="221" t="s">
        <v>151</v>
      </c>
      <c r="C44" s="222"/>
      <c r="D44" s="223"/>
      <c r="E44" s="223"/>
      <c r="F44" s="224"/>
      <c r="G44" s="225">
        <v>4</v>
      </c>
      <c r="H44" s="225">
        <f t="shared" si="1"/>
        <v>120</v>
      </c>
      <c r="I44" s="343" t="s">
        <v>208</v>
      </c>
      <c r="J44" s="343" t="s">
        <v>208</v>
      </c>
      <c r="K44" s="227"/>
      <c r="L44" s="227"/>
      <c r="M44" s="343">
        <v>112</v>
      </c>
      <c r="N44" s="222"/>
      <c r="O44" s="505" t="s">
        <v>208</v>
      </c>
      <c r="P44" s="505">
        <v>3</v>
      </c>
      <c r="Q44" s="231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15.2" customHeight="1">
      <c r="A45" s="232"/>
      <c r="B45" s="221" t="s">
        <v>152</v>
      </c>
      <c r="C45" s="222"/>
      <c r="D45" s="223" t="s">
        <v>117</v>
      </c>
      <c r="E45" s="223"/>
      <c r="F45" s="224"/>
      <c r="G45" s="225">
        <v>4</v>
      </c>
      <c r="H45" s="225">
        <f t="shared" si="1"/>
        <v>120</v>
      </c>
      <c r="I45" s="343" t="s">
        <v>208</v>
      </c>
      <c r="J45" s="343" t="s">
        <v>208</v>
      </c>
      <c r="K45" s="227"/>
      <c r="L45" s="227"/>
      <c r="M45" s="343">
        <v>112</v>
      </c>
      <c r="N45" s="222"/>
      <c r="O45" s="505" t="s">
        <v>208</v>
      </c>
      <c r="P45" s="505">
        <v>3</v>
      </c>
      <c r="Q45" s="231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5.2" customHeight="1">
      <c r="A46" s="220" t="s">
        <v>153</v>
      </c>
      <c r="B46" s="221" t="s">
        <v>154</v>
      </c>
      <c r="C46" s="222"/>
      <c r="D46" s="223"/>
      <c r="E46" s="223"/>
      <c r="F46" s="224"/>
      <c r="G46" s="225">
        <v>4.5</v>
      </c>
      <c r="H46" s="225">
        <f t="shared" si="1"/>
        <v>135</v>
      </c>
      <c r="I46" s="343" t="s">
        <v>224</v>
      </c>
      <c r="J46" s="343" t="s">
        <v>222</v>
      </c>
      <c r="K46" s="227"/>
      <c r="L46" s="343" t="s">
        <v>222</v>
      </c>
      <c r="M46" s="343">
        <v>127</v>
      </c>
      <c r="N46" s="222"/>
      <c r="O46" s="505" t="s">
        <v>208</v>
      </c>
      <c r="P46" s="505">
        <v>3</v>
      </c>
      <c r="Q46" s="231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5.2" customHeight="1">
      <c r="A47" s="232"/>
      <c r="B47" s="221" t="s">
        <v>155</v>
      </c>
      <c r="C47" s="222"/>
      <c r="D47" s="223" t="s">
        <v>117</v>
      </c>
      <c r="E47" s="223"/>
      <c r="F47" s="224"/>
      <c r="G47" s="225">
        <v>4.5</v>
      </c>
      <c r="H47" s="225">
        <f t="shared" si="1"/>
        <v>135</v>
      </c>
      <c r="I47" s="343" t="s">
        <v>224</v>
      </c>
      <c r="J47" s="343" t="s">
        <v>222</v>
      </c>
      <c r="K47" s="227"/>
      <c r="L47" s="343" t="s">
        <v>222</v>
      </c>
      <c r="M47" s="343">
        <v>127</v>
      </c>
      <c r="N47" s="222"/>
      <c r="O47" s="505" t="s">
        <v>208</v>
      </c>
      <c r="P47" s="505">
        <v>3</v>
      </c>
      <c r="Q47" s="231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5.2" customHeight="1">
      <c r="A48" s="453" t="s">
        <v>156</v>
      </c>
      <c r="B48" s="453"/>
      <c r="C48" s="222"/>
      <c r="D48" s="223"/>
      <c r="E48" s="143"/>
      <c r="F48" s="143"/>
      <c r="G48" s="167">
        <f>G38+G40+G42+G44+G46</f>
        <v>21.5</v>
      </c>
      <c r="H48" s="168">
        <f>H38+H40+H42+H44+H46</f>
        <v>645</v>
      </c>
      <c r="I48" s="60" t="s">
        <v>225</v>
      </c>
      <c r="J48" s="60" t="s">
        <v>226</v>
      </c>
      <c r="K48" s="168"/>
      <c r="L48" s="60" t="s">
        <v>227</v>
      </c>
      <c r="M48" s="168">
        <f>M38+M40+M42+M44+M46</f>
        <v>601</v>
      </c>
      <c r="N48" s="124" t="s">
        <v>228</v>
      </c>
      <c r="O48" s="378" t="s">
        <v>229</v>
      </c>
      <c r="P48" s="378">
        <f>SUM(P38:P47)</f>
        <v>18</v>
      </c>
      <c r="Q48" s="169"/>
      <c r="R48" s="170"/>
      <c r="S48" s="171"/>
      <c r="T48" s="171"/>
      <c r="U48" s="171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15.75" customHeight="1">
      <c r="A49" s="463" t="s">
        <v>157</v>
      </c>
      <c r="B49" s="463"/>
      <c r="C49" s="222"/>
      <c r="D49" s="223"/>
      <c r="E49" s="261"/>
      <c r="F49" s="261"/>
      <c r="G49" s="262">
        <f>G48+G36</f>
        <v>24.5</v>
      </c>
      <c r="H49" s="263">
        <f>H48+H36</f>
        <v>735</v>
      </c>
      <c r="I49" s="60" t="s">
        <v>230</v>
      </c>
      <c r="J49" s="60" t="s">
        <v>231</v>
      </c>
      <c r="K49" s="263"/>
      <c r="L49" s="60" t="s">
        <v>227</v>
      </c>
      <c r="M49" s="263">
        <f>M48+M36</f>
        <v>773</v>
      </c>
      <c r="N49" s="124" t="s">
        <v>232</v>
      </c>
      <c r="O49" s="378" t="s">
        <v>229</v>
      </c>
      <c r="P49" s="378">
        <f>P48+P36</f>
        <v>18</v>
      </c>
      <c r="Q49" s="169"/>
      <c r="R49" s="170"/>
      <c r="S49" s="171"/>
      <c r="T49" s="171"/>
      <c r="U49" s="171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s="107" customFormat="1" ht="15.75" customHeight="1">
      <c r="A50" s="464" t="s">
        <v>158</v>
      </c>
      <c r="B50" s="464"/>
      <c r="C50" s="222"/>
      <c r="D50" s="223"/>
      <c r="E50" s="264"/>
      <c r="F50" s="264"/>
      <c r="G50" s="263">
        <f>G49+G30</f>
        <v>90</v>
      </c>
      <c r="H50" s="263">
        <f>H49+H30</f>
        <v>2700</v>
      </c>
      <c r="I50" s="60" t="s">
        <v>233</v>
      </c>
      <c r="J50" s="60" t="s">
        <v>234</v>
      </c>
      <c r="K50" s="263"/>
      <c r="L50" s="60" t="s">
        <v>235</v>
      </c>
      <c r="M50" s="263">
        <f>M49+M30</f>
        <v>2678</v>
      </c>
      <c r="N50" s="60" t="s">
        <v>236</v>
      </c>
      <c r="O50" s="378" t="s">
        <v>237</v>
      </c>
      <c r="P50" s="378">
        <f>P30+P49</f>
        <v>26</v>
      </c>
      <c r="Q50" s="60"/>
      <c r="T50" s="371"/>
      <c r="U50" s="371"/>
    </row>
    <row r="51" spans="1:1024">
      <c r="A51" s="465" t="s">
        <v>238</v>
      </c>
      <c r="B51" s="465"/>
      <c r="C51" s="143"/>
      <c r="D51" s="143"/>
      <c r="E51" s="266"/>
      <c r="F51" s="266"/>
      <c r="G51" s="266"/>
      <c r="H51" s="266"/>
      <c r="I51" s="266"/>
      <c r="J51" s="266"/>
      <c r="K51" s="266"/>
      <c r="L51" s="266"/>
      <c r="M51" s="266"/>
      <c r="N51" s="60">
        <v>56</v>
      </c>
      <c r="O51" s="378">
        <v>52</v>
      </c>
      <c r="P51" s="378">
        <f>P50</f>
        <v>26</v>
      </c>
      <c r="Q51" s="169"/>
      <c r="R51" s="170"/>
      <c r="S51" s="171"/>
      <c r="T51" s="171"/>
      <c r="U51" s="17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>
      <c r="A52" s="466" t="s">
        <v>160</v>
      </c>
      <c r="B52" s="466"/>
      <c r="C52" s="261"/>
      <c r="D52" s="261"/>
      <c r="E52" s="267"/>
      <c r="F52" s="267"/>
      <c r="G52" s="267"/>
      <c r="H52" s="267"/>
      <c r="I52" s="267"/>
      <c r="J52" s="267"/>
      <c r="K52" s="267"/>
      <c r="L52" s="267"/>
      <c r="M52" s="267"/>
      <c r="N52" s="168">
        <v>3</v>
      </c>
      <c r="O52" s="506">
        <v>3</v>
      </c>
      <c r="P52" s="506">
        <v>3</v>
      </c>
      <c r="Q52" s="270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 s="466" t="s">
        <v>161</v>
      </c>
      <c r="B53" s="466"/>
      <c r="C53" s="264"/>
      <c r="D53" s="264"/>
      <c r="E53" s="267"/>
      <c r="F53" s="267"/>
      <c r="G53" s="267"/>
      <c r="H53" s="267"/>
      <c r="I53" s="267"/>
      <c r="J53" s="267"/>
      <c r="K53" s="267"/>
      <c r="L53" s="267"/>
      <c r="M53" s="267"/>
      <c r="N53" s="217">
        <v>5</v>
      </c>
      <c r="O53" s="507">
        <v>5</v>
      </c>
      <c r="P53" s="507">
        <v>5</v>
      </c>
      <c r="Q53" s="274">
        <v>1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466" t="s">
        <v>162</v>
      </c>
      <c r="B54" s="466"/>
      <c r="C54" s="266"/>
      <c r="D54" s="266"/>
      <c r="E54" s="267"/>
      <c r="F54" s="267"/>
      <c r="G54" s="267"/>
      <c r="H54" s="267"/>
      <c r="I54" s="267"/>
      <c r="J54" s="267"/>
      <c r="K54" s="267"/>
      <c r="L54" s="267"/>
      <c r="M54" s="267"/>
      <c r="N54" s="275"/>
      <c r="O54" s="508"/>
      <c r="P54" s="508"/>
      <c r="Q54" s="277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A55" s="467" t="s">
        <v>163</v>
      </c>
      <c r="B55" s="467"/>
      <c r="C55" s="267"/>
      <c r="D55" s="267"/>
      <c r="E55" s="278"/>
      <c r="F55" s="278"/>
      <c r="G55" s="278"/>
      <c r="H55" s="278"/>
      <c r="I55" s="278"/>
      <c r="J55" s="278"/>
      <c r="K55" s="278"/>
      <c r="L55" s="278"/>
      <c r="M55" s="278"/>
      <c r="N55" s="279"/>
      <c r="O55" s="508"/>
      <c r="P55" s="508"/>
      <c r="Q55" s="280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>
      <c r="A56" s="468" t="s">
        <v>164</v>
      </c>
      <c r="B56" s="468"/>
      <c r="C56" s="267"/>
      <c r="D56" s="267"/>
      <c r="E56" s="281"/>
      <c r="F56" s="281"/>
      <c r="G56" s="281"/>
      <c r="H56" s="281"/>
      <c r="I56" s="281"/>
      <c r="J56" s="281"/>
      <c r="K56" s="281"/>
      <c r="L56" s="281"/>
      <c r="M56" s="281"/>
      <c r="N56" s="509" t="s">
        <v>165</v>
      </c>
      <c r="O56" s="509"/>
      <c r="P56" s="509"/>
      <c r="Q56" s="372">
        <f>G30/G50*100</f>
        <v>72.777777777777771</v>
      </c>
      <c r="R56" s="283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A57" s="284"/>
      <c r="B57" s="284"/>
      <c r="C57" s="267"/>
      <c r="D57" s="267"/>
      <c r="E57" s="284"/>
      <c r="F57" s="284"/>
      <c r="G57" s="284"/>
      <c r="H57" s="284"/>
      <c r="I57" s="284"/>
      <c r="J57" s="284"/>
      <c r="K57" s="284"/>
      <c r="L57" s="284"/>
      <c r="M57" s="284"/>
      <c r="N57" s="470" t="s">
        <v>166</v>
      </c>
      <c r="O57" s="470"/>
      <c r="P57" s="470"/>
      <c r="Q57" s="285">
        <f>100-Q56</f>
        <v>27.222222222222229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>
      <c r="A58"/>
      <c r="B58"/>
      <c r="C58" s="278"/>
      <c r="D58" s="278"/>
      <c r="E58"/>
      <c r="F58"/>
      <c r="G58"/>
      <c r="H58"/>
      <c r="I58"/>
      <c r="J58"/>
      <c r="K58"/>
      <c r="L58"/>
      <c r="M58"/>
      <c r="N58"/>
      <c r="O58"/>
      <c r="P58"/>
      <c r="Q58" s="286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>
      <c r="A59"/>
      <c r="B59" s="287"/>
      <c r="C59" s="281"/>
      <c r="D59" s="281"/>
      <c r="E59" s="287"/>
      <c r="F59" s="287"/>
      <c r="G59" s="287"/>
      <c r="H59" s="287"/>
      <c r="I59" s="287"/>
      <c r="J59" s="287"/>
      <c r="K59" s="287"/>
      <c r="L59"/>
      <c r="M59"/>
      <c r="N59"/>
      <c r="O59"/>
      <c r="P59"/>
      <c r="Q59" s="286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A60"/>
      <c r="B60" s="287" t="s">
        <v>167</v>
      </c>
      <c r="C60" s="284"/>
      <c r="D60" s="284"/>
      <c r="E60" s="288"/>
      <c r="F60" s="288"/>
      <c r="G60" s="288"/>
      <c r="H60" s="287"/>
      <c r="I60" s="287" t="s">
        <v>168</v>
      </c>
      <c r="J60" s="287"/>
      <c r="K60" s="287"/>
      <c r="L60"/>
      <c r="M60"/>
      <c r="N60"/>
      <c r="O60"/>
      <c r="P60"/>
      <c r="Q60" s="286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286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>
      <c r="A62"/>
      <c r="B62" s="287" t="s">
        <v>169</v>
      </c>
      <c r="C62" s="287"/>
      <c r="D62" s="287"/>
      <c r="E62" s="288"/>
      <c r="F62" s="288"/>
      <c r="G62" s="288"/>
      <c r="H62" s="287"/>
      <c r="I62" s="287" t="s">
        <v>170</v>
      </c>
      <c r="J62" s="287"/>
      <c r="K62" s="287"/>
      <c r="L62"/>
      <c r="M62"/>
      <c r="N62"/>
      <c r="O62"/>
      <c r="P62"/>
      <c r="Q62" s="286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>
      <c r="A63"/>
      <c r="B63"/>
      <c r="C63" s="287"/>
      <c r="D63" s="471"/>
      <c r="E63" s="471"/>
      <c r="F63" s="471"/>
      <c r="G63" s="471"/>
      <c r="H63"/>
      <c r="I63"/>
      <c r="J63"/>
      <c r="K63"/>
      <c r="L63"/>
      <c r="M63"/>
      <c r="N63"/>
      <c r="O63"/>
      <c r="P63"/>
      <c r="Q63" s="286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>
      <c r="A64"/>
      <c r="B64" s="287" t="s">
        <v>171</v>
      </c>
      <c r="C64"/>
      <c r="D64"/>
      <c r="E64" s="288"/>
      <c r="F64" s="288"/>
      <c r="G64" s="288"/>
      <c r="H64" s="287"/>
      <c r="I64" s="287" t="s">
        <v>170</v>
      </c>
      <c r="J64" s="287"/>
      <c r="K64" s="287"/>
      <c r="L64"/>
      <c r="M64"/>
      <c r="N64"/>
      <c r="O64"/>
      <c r="P64"/>
      <c r="Q64" s="286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>
      <c r="A65"/>
      <c r="B65" s="289"/>
      <c r="C65" s="287"/>
      <c r="D65" s="471"/>
      <c r="E65" s="471"/>
      <c r="F65" s="471"/>
      <c r="G65" s="471"/>
      <c r="H65" s="290"/>
      <c r="I65" s="290"/>
      <c r="J65" s="290"/>
      <c r="K65" s="290"/>
      <c r="L65" s="291"/>
      <c r="M65" s="291"/>
      <c r="N65"/>
      <c r="O65"/>
      <c r="P65"/>
      <c r="Q65" s="286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s="271" customFormat="1">
      <c r="A66" s="103"/>
      <c r="E66" s="105"/>
      <c r="F66" s="292"/>
      <c r="G66" s="292"/>
      <c r="H66" s="292"/>
      <c r="Q66" s="293"/>
    </row>
    <row r="67" spans="1:1024">
      <c r="C67" s="287"/>
      <c r="D67" s="471"/>
      <c r="E67" s="471"/>
      <c r="F67" s="471"/>
      <c r="G67" s="471"/>
    </row>
  </sheetData>
  <mergeCells count="89">
    <mergeCell ref="D63:G63"/>
    <mergeCell ref="D65:G65"/>
    <mergeCell ref="D67:G67"/>
    <mergeCell ref="A55:B55"/>
    <mergeCell ref="O55:P55"/>
    <mergeCell ref="A56:B56"/>
    <mergeCell ref="N56:P56"/>
    <mergeCell ref="N57:P57"/>
    <mergeCell ref="A52:B52"/>
    <mergeCell ref="O52:P52"/>
    <mergeCell ref="A53:B53"/>
    <mergeCell ref="O53:P53"/>
    <mergeCell ref="A54:B54"/>
    <mergeCell ref="O54:P54"/>
    <mergeCell ref="A49:B49"/>
    <mergeCell ref="O49:P49"/>
    <mergeCell ref="A50:B50"/>
    <mergeCell ref="O50:P50"/>
    <mergeCell ref="A51:B51"/>
    <mergeCell ref="O51:P51"/>
    <mergeCell ref="O45:P45"/>
    <mergeCell ref="O46:P46"/>
    <mergeCell ref="O47:P47"/>
    <mergeCell ref="A48:B48"/>
    <mergeCell ref="O48:P48"/>
    <mergeCell ref="O40:P40"/>
    <mergeCell ref="O41:P41"/>
    <mergeCell ref="O42:P42"/>
    <mergeCell ref="O43:P43"/>
    <mergeCell ref="O44:P44"/>
    <mergeCell ref="A36:B36"/>
    <mergeCell ref="O36:P36"/>
    <mergeCell ref="A37:Q37"/>
    <mergeCell ref="O38:P38"/>
    <mergeCell ref="O39:P39"/>
    <mergeCell ref="A31:Q31"/>
    <mergeCell ref="A32:Q32"/>
    <mergeCell ref="O33:P33"/>
    <mergeCell ref="O34:P34"/>
    <mergeCell ref="O35:P35"/>
    <mergeCell ref="A27:Q27"/>
    <mergeCell ref="O28:P28"/>
    <mergeCell ref="A29:F29"/>
    <mergeCell ref="O29:P29"/>
    <mergeCell ref="A30:B30"/>
    <mergeCell ref="O30:P30"/>
    <mergeCell ref="O22:P22"/>
    <mergeCell ref="A23:Q23"/>
    <mergeCell ref="O24:P24"/>
    <mergeCell ref="O25:P25"/>
    <mergeCell ref="O26:P26"/>
    <mergeCell ref="O17:P17"/>
    <mergeCell ref="O18:P18"/>
    <mergeCell ref="O19:P19"/>
    <mergeCell ref="O20:P20"/>
    <mergeCell ref="O21:P21"/>
    <mergeCell ref="O13:P13"/>
    <mergeCell ref="O14:P14"/>
    <mergeCell ref="A15:B15"/>
    <mergeCell ref="O15:P15"/>
    <mergeCell ref="A16:Q16"/>
    <mergeCell ref="O8:P8"/>
    <mergeCell ref="A9:Q9"/>
    <mergeCell ref="A10:Q10"/>
    <mergeCell ref="O11:P11"/>
    <mergeCell ref="O12:P12"/>
    <mergeCell ref="J4:J7"/>
    <mergeCell ref="K4:K7"/>
    <mergeCell ref="L4:L7"/>
    <mergeCell ref="N4:P4"/>
    <mergeCell ref="O5:P5"/>
    <mergeCell ref="N6:Q6"/>
    <mergeCell ref="O7:P7"/>
    <mergeCell ref="A1:Q1"/>
    <mergeCell ref="A2:A7"/>
    <mergeCell ref="B2:B7"/>
    <mergeCell ref="C2:F2"/>
    <mergeCell ref="G2:G7"/>
    <mergeCell ref="H2:M2"/>
    <mergeCell ref="N2:Q3"/>
    <mergeCell ref="C3:C7"/>
    <mergeCell ref="D3:D7"/>
    <mergeCell ref="E3:F3"/>
    <mergeCell ref="H3:H7"/>
    <mergeCell ref="I3:L3"/>
    <mergeCell ref="M3:M7"/>
    <mergeCell ref="E4:E7"/>
    <mergeCell ref="F4:F7"/>
    <mergeCell ref="I4:I7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 денна</vt:lpstr>
      <vt:lpstr>тит ЗО</vt:lpstr>
      <vt:lpstr>План денна</vt:lpstr>
      <vt:lpstr>Семестровка</vt:lpstr>
      <vt:lpstr>План ЗО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0</cp:revision>
  <cp:lastPrinted>2008-01-01T00:45:21Z</cp:lastPrinted>
  <dcterms:created xsi:type="dcterms:W3CDTF">2018-09-25T13:00:18Z</dcterms:created>
  <dcterms:modified xsi:type="dcterms:W3CDTF">2020-05-07T07:09:37Z</dcterms:modified>
  <dc:language>ru-RU</dc:language>
</cp:coreProperties>
</file>