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3 Менеджм\"/>
    </mc:Choice>
  </mc:AlternateContent>
  <bookViews>
    <workbookView xWindow="0" yWindow="0" windowWidth="20400" windowHeight="7155" activeTab="1"/>
  </bookViews>
  <sheets>
    <sheet name="тит ЗО" sheetId="1" r:id="rId1"/>
    <sheet name="План МЕН (25-26)" sheetId="2" r:id="rId2"/>
    <sheet name="до наказу" sheetId="3" state="hidden" r:id="rId3"/>
  </sheets>
  <externalReferences>
    <externalReference r:id="rId4"/>
  </externalReferences>
  <definedNames>
    <definedName name="_xlnm.Print_Titles" localSheetId="1">'План МЕН (25-26)'!$9:$9</definedName>
    <definedName name="_xlnm.Print_Area" localSheetId="1">'План МЕН (25-26)'!$A$1:$AA$72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3" i="3" l="1"/>
  <c r="P29" i="3"/>
  <c r="O29" i="3"/>
  <c r="L29" i="3"/>
  <c r="K29" i="3"/>
  <c r="J29" i="3"/>
  <c r="I29" i="3"/>
  <c r="H29" i="3"/>
  <c r="G29" i="3"/>
  <c r="F29" i="3"/>
  <c r="C29" i="3"/>
  <c r="B29" i="3"/>
  <c r="A29" i="3"/>
  <c r="P28" i="3"/>
  <c r="L28" i="3"/>
  <c r="K28" i="3"/>
  <c r="J28" i="3"/>
  <c r="I28" i="3"/>
  <c r="H28" i="3"/>
  <c r="G28" i="3"/>
  <c r="F28" i="3"/>
  <c r="C28" i="3"/>
  <c r="B28" i="3"/>
  <c r="A28" i="3"/>
  <c r="P27" i="3"/>
  <c r="L27" i="3"/>
  <c r="K27" i="3"/>
  <c r="J27" i="3"/>
  <c r="I27" i="3"/>
  <c r="H27" i="3"/>
  <c r="G27" i="3"/>
  <c r="F27" i="3"/>
  <c r="C27" i="3"/>
  <c r="B27" i="3"/>
  <c r="A27" i="3"/>
  <c r="P26" i="3"/>
  <c r="L26" i="3"/>
  <c r="K26" i="3"/>
  <c r="J26" i="3"/>
  <c r="I26" i="3"/>
  <c r="H26" i="3"/>
  <c r="G26" i="3"/>
  <c r="F26" i="3"/>
  <c r="C26" i="3"/>
  <c r="B26" i="3"/>
  <c r="A26" i="3"/>
  <c r="P25" i="3"/>
  <c r="O25" i="3"/>
  <c r="L25" i="3"/>
  <c r="K25" i="3"/>
  <c r="J25" i="3"/>
  <c r="I25" i="3"/>
  <c r="H25" i="3"/>
  <c r="G25" i="3"/>
  <c r="F25" i="3"/>
  <c r="C25" i="3"/>
  <c r="B25" i="3"/>
  <c r="A25" i="3"/>
  <c r="P24" i="3"/>
  <c r="O24" i="3"/>
  <c r="L24" i="3"/>
  <c r="K24" i="3"/>
  <c r="J24" i="3"/>
  <c r="I24" i="3"/>
  <c r="H24" i="3"/>
  <c r="G24" i="3"/>
  <c r="F24" i="3"/>
  <c r="C24" i="3"/>
  <c r="B24" i="3"/>
  <c r="A24" i="3"/>
  <c r="P23" i="3"/>
  <c r="O23" i="3"/>
  <c r="L23" i="3"/>
  <c r="K23" i="3"/>
  <c r="J23" i="3"/>
  <c r="I23" i="3"/>
  <c r="H23" i="3"/>
  <c r="G23" i="3"/>
  <c r="F23" i="3"/>
  <c r="C23" i="3"/>
  <c r="B23" i="3"/>
  <c r="A23" i="3"/>
  <c r="P22" i="3"/>
  <c r="L22" i="3"/>
  <c r="K22" i="3"/>
  <c r="J22" i="3"/>
  <c r="I22" i="3"/>
  <c r="H22" i="3"/>
  <c r="G22" i="3"/>
  <c r="F22" i="3"/>
  <c r="C22" i="3"/>
  <c r="B22" i="3"/>
  <c r="A22" i="3"/>
  <c r="P21" i="3"/>
  <c r="O21" i="3"/>
  <c r="L21" i="3"/>
  <c r="K21" i="3"/>
  <c r="J21" i="3"/>
  <c r="I21" i="3"/>
  <c r="H21" i="3"/>
  <c r="G21" i="3"/>
  <c r="F21" i="3"/>
  <c r="C21" i="3"/>
  <c r="B21" i="3"/>
  <c r="A21" i="3"/>
  <c r="P20" i="3"/>
  <c r="O20" i="3"/>
  <c r="L20" i="3"/>
  <c r="K20" i="3"/>
  <c r="J20" i="3"/>
  <c r="I20" i="3"/>
  <c r="H20" i="3"/>
  <c r="G20" i="3"/>
  <c r="F20" i="3"/>
  <c r="C20" i="3"/>
  <c r="B20" i="3"/>
  <c r="A20" i="3"/>
  <c r="P19" i="3"/>
  <c r="O19" i="3"/>
  <c r="L19" i="3"/>
  <c r="K19" i="3"/>
  <c r="J19" i="3"/>
  <c r="I19" i="3"/>
  <c r="H19" i="3"/>
  <c r="G19" i="3"/>
  <c r="F19" i="3"/>
  <c r="C19" i="3"/>
  <c r="B19" i="3"/>
  <c r="A19" i="3"/>
  <c r="P18" i="3"/>
  <c r="O18" i="3"/>
  <c r="L18" i="3"/>
  <c r="K18" i="3"/>
  <c r="J18" i="3"/>
  <c r="I18" i="3"/>
  <c r="H18" i="3"/>
  <c r="G18" i="3"/>
  <c r="F18" i="3"/>
  <c r="C18" i="3"/>
  <c r="B18" i="3"/>
  <c r="A18" i="3"/>
  <c r="P17" i="3"/>
  <c r="L17" i="3"/>
  <c r="K17" i="3"/>
  <c r="J17" i="3"/>
  <c r="I17" i="3"/>
  <c r="H17" i="3"/>
  <c r="G17" i="3"/>
  <c r="F17" i="3"/>
  <c r="C17" i="3"/>
  <c r="B17" i="3"/>
  <c r="A17" i="3"/>
  <c r="P16" i="3"/>
  <c r="L16" i="3"/>
  <c r="K16" i="3"/>
  <c r="J16" i="3"/>
  <c r="I16" i="3"/>
  <c r="H16" i="3"/>
  <c r="G16" i="3"/>
  <c r="F16" i="3"/>
  <c r="C16" i="3"/>
  <c r="B16" i="3"/>
  <c r="A16" i="3"/>
  <c r="P15" i="3"/>
  <c r="L15" i="3"/>
  <c r="K15" i="3"/>
  <c r="J15" i="3"/>
  <c r="I15" i="3"/>
  <c r="H15" i="3"/>
  <c r="G15" i="3"/>
  <c r="F15" i="3"/>
  <c r="C15" i="3"/>
  <c r="B15" i="3"/>
  <c r="A15" i="3"/>
  <c r="P14" i="3"/>
  <c r="O14" i="3"/>
  <c r="L14" i="3"/>
  <c r="K14" i="3"/>
  <c r="J14" i="3"/>
  <c r="I14" i="3"/>
  <c r="H14" i="3"/>
  <c r="G14" i="3"/>
  <c r="F14" i="3"/>
  <c r="C14" i="3"/>
  <c r="B14" i="3"/>
  <c r="A14" i="3"/>
  <c r="P13" i="3"/>
  <c r="O13" i="3"/>
  <c r="L13" i="3"/>
  <c r="K13" i="3"/>
  <c r="J13" i="3"/>
  <c r="I13" i="3"/>
  <c r="H13" i="3"/>
  <c r="G13" i="3"/>
  <c r="F13" i="3"/>
  <c r="C13" i="3"/>
  <c r="B13" i="3"/>
  <c r="A13" i="3"/>
  <c r="P12" i="3"/>
  <c r="L12" i="3"/>
  <c r="K12" i="3"/>
  <c r="J12" i="3"/>
  <c r="I12" i="3"/>
  <c r="H12" i="3"/>
  <c r="G12" i="3"/>
  <c r="F12" i="3"/>
  <c r="C12" i="3"/>
  <c r="B12" i="3"/>
  <c r="A12" i="3"/>
  <c r="P11" i="3"/>
  <c r="O11" i="3"/>
  <c r="L11" i="3"/>
  <c r="K11" i="3"/>
  <c r="J11" i="3"/>
  <c r="I11" i="3"/>
  <c r="H11" i="3"/>
  <c r="G11" i="3"/>
  <c r="F11" i="3"/>
  <c r="C11" i="3"/>
  <c r="B11" i="3"/>
  <c r="A11" i="3"/>
  <c r="P10" i="3"/>
  <c r="L10" i="3"/>
  <c r="K10" i="3"/>
  <c r="J10" i="3"/>
  <c r="I10" i="3"/>
  <c r="H10" i="3"/>
  <c r="G10" i="3"/>
  <c r="F10" i="3"/>
  <c r="C10" i="3"/>
  <c r="B10" i="3"/>
  <c r="A10" i="3"/>
  <c r="P9" i="3"/>
  <c r="L9" i="3"/>
  <c r="K9" i="3"/>
  <c r="J9" i="3"/>
  <c r="I9" i="3"/>
  <c r="H9" i="3"/>
  <c r="G9" i="3"/>
  <c r="F9" i="3"/>
  <c r="C9" i="3"/>
  <c r="B9" i="3"/>
  <c r="A9" i="3"/>
  <c r="O8" i="3"/>
  <c r="L8" i="3"/>
  <c r="K8" i="3"/>
  <c r="J8" i="3"/>
  <c r="I8" i="3"/>
  <c r="H8" i="3"/>
  <c r="G8" i="3"/>
  <c r="F8" i="3"/>
  <c r="C8" i="3"/>
  <c r="B8" i="3"/>
  <c r="A8" i="3"/>
  <c r="P7" i="3"/>
  <c r="O7" i="3"/>
  <c r="L7" i="3"/>
  <c r="K7" i="3"/>
  <c r="J7" i="3"/>
  <c r="I7" i="3"/>
  <c r="H7" i="3"/>
  <c r="G7" i="3"/>
  <c r="F7" i="3"/>
  <c r="C7" i="3"/>
  <c r="B7" i="3"/>
  <c r="A7" i="3"/>
  <c r="P6" i="3"/>
  <c r="O6" i="3"/>
  <c r="L6" i="3"/>
  <c r="K6" i="3"/>
  <c r="J6" i="3"/>
  <c r="I6" i="3"/>
  <c r="H6" i="3"/>
  <c r="G6" i="3"/>
  <c r="F6" i="3"/>
  <c r="C6" i="3"/>
  <c r="B6" i="3"/>
  <c r="A6" i="3"/>
  <c r="P5" i="3"/>
  <c r="O5" i="3"/>
  <c r="L5" i="3"/>
  <c r="K5" i="3"/>
  <c r="J5" i="3"/>
  <c r="I5" i="3"/>
  <c r="H5" i="3"/>
  <c r="G5" i="3"/>
  <c r="F5" i="3"/>
  <c r="C5" i="3"/>
  <c r="B5" i="3"/>
  <c r="A5" i="3"/>
  <c r="P4" i="3"/>
  <c r="O4" i="3"/>
  <c r="L4" i="3"/>
  <c r="K4" i="3"/>
  <c r="J4" i="3"/>
  <c r="I4" i="3"/>
  <c r="H4" i="3"/>
  <c r="G4" i="3"/>
  <c r="F4" i="3"/>
  <c r="C4" i="3"/>
  <c r="B4" i="3"/>
  <c r="A4" i="3"/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 l="1"/>
  <c r="Q52" i="3" s="1"/>
  <c r="Q53" i="3" l="1"/>
  <c r="Q61" i="3"/>
  <c r="Q69" i="3"/>
  <c r="Q54" i="3"/>
  <c r="Q62" i="3"/>
  <c r="Q70" i="3"/>
  <c r="Q57" i="3"/>
  <c r="Q65" i="3"/>
  <c r="Q73" i="3"/>
  <c r="Q58" i="3"/>
  <c r="Q66" i="3"/>
  <c r="Q74" i="3"/>
  <c r="Q55" i="3"/>
  <c r="Q59" i="3"/>
  <c r="Q63" i="3"/>
  <c r="Q67" i="3"/>
  <c r="Q71" i="3"/>
  <c r="Q75" i="3"/>
  <c r="Q56" i="3"/>
  <c r="Q60" i="3"/>
  <c r="Q64" i="3"/>
  <c r="Q68" i="3"/>
  <c r="Q72" i="3"/>
  <c r="Q76" i="3"/>
  <c r="Q77" i="3" l="1"/>
  <c r="I63" i="2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O55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R55" i="2" l="1"/>
  <c r="T55" i="2"/>
  <c r="V55" i="2"/>
  <c r="M16" i="2"/>
  <c r="M22" i="2" s="1"/>
  <c r="M25" i="2"/>
  <c r="M34" i="2"/>
  <c r="M37" i="2" s="1"/>
  <c r="I54" i="2"/>
  <c r="M63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<sst xmlns="http://schemas.openxmlformats.org/spreadsheetml/2006/main" count="459" uniqueCount="242">
  <si>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</si>
  <si>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</si>
  <si>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</si>
  <si>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</si>
  <si>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</si>
  <si>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</si>
  <si>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</si>
  <si>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</si>
  <si>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</si>
  <si>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</si>
  <si>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На основі ступенів бакалавра, магістра, освітньо-кваліфікаційного рівня спеціаліста</t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</si>
  <si>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</si>
  <si>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</si>
  <si>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</si>
  <si>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</si>
  <si>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</si>
  <si>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</si>
  <si>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</si>
  <si>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</si>
  <si>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</si>
  <si>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</si>
  <si>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</si>
  <si>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</si>
  <si>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</si>
  <si>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</si>
  <si>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</si>
  <si>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</si>
  <si>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</si>
  <si>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</si>
  <si>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</si>
  <si>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</si>
  <si>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</si>
  <si>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</si>
  <si>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</si>
  <si>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</si>
  <si>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</si>
  <si>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</si>
  <si>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</si>
  <si>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</si>
  <si>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</si>
  <si>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</si>
  <si>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</si>
  <si>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</si>
  <si>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</si>
  <si>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</si>
  <si>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</si>
  <si>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</si>
  <si>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</si>
  <si>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</si>
  <si>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</si>
  <si>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</si>
  <si>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</si>
  <si>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</si>
  <si>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</si>
  <si>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</si>
  <si>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</si>
  <si>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</si>
  <si>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</si>
  <si>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</si>
  <si>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</si>
  <si>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</si>
  <si>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</si>
  <si>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</si>
  <si>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</si>
  <si>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</si>
  <si>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</si>
  <si>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</si>
  <si>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</si>
  <si>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</si>
  <si>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</si>
  <si>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</si>
  <si>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</si>
  <si>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</si>
  <si>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</si>
  <si>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</si>
  <si>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</si>
  <si>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</si>
  <si>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</si>
  <si>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</si>
  <si>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</si>
  <si>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</si>
  <si>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</si>
  <si>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</si>
  <si>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</si>
  <si>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</si>
  <si>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</si>
  <si>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</si>
  <si>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</si>
  <si>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</si>
  <si>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</si>
  <si>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</si>
  <si>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</si>
  <si>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</si>
  <si>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</si>
  <si>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</si>
  <si>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</si>
  <si>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</si>
  <si>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</si>
  <si>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</si>
  <si>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</si>
  <si>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</si>
  <si>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</si>
  <si>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</si>
  <si>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</si>
  <si>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</si>
  <si>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</si>
  <si>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</si>
  <si>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</si>
  <si>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</si>
  <si>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</si>
  <si>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</si>
  <si>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</si>
  <si>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</si>
  <si>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</si>
  <si>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</si>
  <si>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</si>
  <si>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</si>
  <si>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</si>
  <si>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</si>
  <si>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</si>
  <si>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</si>
  <si>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</si>
  <si>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</si>
  <si>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</si>
  <si>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</si>
  <si>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</si>
  <si>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</si>
  <si>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</si>
  <si>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</si>
  <si>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</si>
  <si>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</si>
  <si>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</si>
  <si>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</si>
  <si>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</si>
  <si>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</si>
  <si>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</si>
  <si>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</si>
  <si>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</si>
  <si>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</si>
  <si>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</si>
  <si>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</si>
  <si>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</si>
  <si>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</si>
  <si>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</si>
  <si>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</si>
  <si>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</si>
  <si>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</si>
  <si>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</si>
  <si>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</si>
  <si>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</si>
  <si>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</si>
  <si>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</si>
  <si>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</si>
  <si>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</si>
  <si>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</si>
  <si>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</si>
  <si>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</si>
  <si>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</si>
  <si>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</si>
  <si>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</si>
  <si>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</si>
  <si>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</si>
  <si>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</si>
  <si>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</si>
  <si>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</si>
  <si>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</si>
  <si>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</si>
  <si>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</si>
  <si>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</si>
  <si>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</si>
  <si>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</si>
  <si>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</si>
  <si>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</si>
  <si>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</si>
  <si>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</si>
  <si>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</si>
  <si>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</si>
  <si>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</si>
  <si>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</si>
  <si>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</si>
  <si>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</si>
  <si>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</si>
  <si>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</si>
  <si>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</si>
  <si>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</si>
  <si>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</si>
  <si>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</si>
  <si>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</si>
  <si>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</si>
  <si>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</si>
  <si>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настановна сесія</t>
  </si>
  <si>
    <t>семестр</t>
  </si>
  <si>
    <t>код з
 плану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</si>
  <si>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</si>
  <si>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</si>
  <si>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</si>
  <si>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</si>
  <si>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</si>
  <si>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</si>
  <si>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</si>
  <si>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кред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</si>
  <si>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</si>
  <si>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</si>
  <si>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</si>
  <si>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</si>
  <si>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</si>
  <si>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1 семестр</t>
  </si>
  <si>
    <t>другий</t>
  </si>
  <si>
    <t>м</t>
  </si>
  <si>
    <t>ECTS</t>
  </si>
  <si>
    <t>%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</si>
  <si>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</si>
  <si>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</si>
  <si>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</si>
  <si>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</si>
  <si>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</si>
  <si>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</si>
  <si>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</si>
  <si>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</si>
  <si>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</si>
  <si>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</si>
  <si>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</si>
  <si>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</si>
  <si>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</si>
  <si>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</si>
  <si>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</si>
  <si>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</si>
  <si>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</si>
  <si>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</si>
  <si>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</si>
  <si>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еп</t>
  </si>
  <si>
    <t>мп</t>
  </si>
  <si>
    <t>філ</t>
  </si>
  <si>
    <t>фв</t>
  </si>
  <si>
    <t>оа</t>
  </si>
  <si>
    <t>МН-23-1з.м.</t>
  </si>
  <si>
    <t>Н/П</t>
  </si>
  <si>
    <t>Т</t>
  </si>
  <si>
    <t>протокол № 9</t>
  </si>
  <si>
    <r>
      <t xml:space="preserve">спеціальність:  </t>
    </r>
    <r>
      <rPr>
        <b/>
        <sz val="20"/>
        <rFont val="Times New Roman"/>
        <family val="1"/>
        <charset val="204"/>
      </rPr>
      <t>D3 Менеджмент</t>
    </r>
  </si>
  <si>
    <r>
      <t xml:space="preserve">з галузі знань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</si>
  <si>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"   25  "  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</si>
</sst>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  <numFmt numFmtId="173" formatCode="#,##0.0_ ;\-#,##0.0\ "/>
  </numFmts>
  <fonts count="3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06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0" fontId="16" fillId="0" borderId="76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164" fontId="24" fillId="3" borderId="0" xfId="2" applyNumberFormat="1" applyFont="1" applyFill="1" applyBorder="1" applyAlignment="1" applyProtection="1">
      <alignment vertical="center"/>
    </xf>
    <xf numFmtId="164" fontId="24" fillId="5" borderId="0" xfId="2" applyNumberFormat="1" applyFont="1" applyFill="1" applyBorder="1" applyAlignment="1" applyProtection="1">
      <alignment vertical="center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" fontId="16" fillId="0" borderId="88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/>
    <xf numFmtId="165" fontId="5" fillId="0" borderId="37" xfId="0" applyNumberFormat="1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vertical="center"/>
    </xf>
    <xf numFmtId="0" fontId="5" fillId="0" borderId="37" xfId="0" applyFont="1" applyFill="1" applyBorder="1" applyAlignment="1">
      <alignment wrapText="1"/>
    </xf>
    <xf numFmtId="0" fontId="5" fillId="0" borderId="37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 wrapText="1"/>
    </xf>
    <xf numFmtId="0" fontId="5" fillId="0" borderId="37" xfId="0" applyFont="1" applyBorder="1" applyAlignment="1">
      <alignment wrapText="1"/>
    </xf>
    <xf numFmtId="49" fontId="0" fillId="0" borderId="0" xfId="0" applyNumberFormat="1"/>
    <xf numFmtId="0" fontId="32" fillId="3" borderId="37" xfId="0" applyFont="1" applyFill="1" applyBorder="1"/>
    <xf numFmtId="2" fontId="0" fillId="0" borderId="37" xfId="0" applyNumberFormat="1" applyBorder="1" applyAlignment="1">
      <alignment vertical="center" wrapText="1"/>
    </xf>
    <xf numFmtId="0" fontId="33" fillId="0" borderId="37" xfId="0" applyFont="1" applyBorder="1"/>
    <xf numFmtId="164" fontId="24" fillId="0" borderId="0" xfId="0" applyNumberFormat="1" applyFont="1" applyFill="1" applyBorder="1" applyAlignment="1" applyProtection="1">
      <alignment vertical="center"/>
    </xf>
    <xf numFmtId="173" fontId="24" fillId="0" borderId="0" xfId="0" applyNumberFormat="1" applyFont="1" applyFill="1" applyBorder="1" applyAlignment="1" applyProtection="1">
      <alignment vertical="center"/>
    </xf>
    <xf numFmtId="49" fontId="0" fillId="7" borderId="0" xfId="0" applyNumberFormat="1" applyFill="1"/>
    <xf numFmtId="0" fontId="0" fillId="7" borderId="0" xfId="0" applyFill="1"/>
    <xf numFmtId="0" fontId="22" fillId="7" borderId="8" xfId="2" applyFont="1" applyFill="1" applyBorder="1" applyAlignment="1">
      <alignment horizontal="center" vertical="center" wrapText="1"/>
    </xf>
    <xf numFmtId="0" fontId="22" fillId="7" borderId="10" xfId="2" applyFont="1" applyFill="1" applyBorder="1" applyAlignment="1">
      <alignment horizontal="center" vertical="center" wrapText="1"/>
    </xf>
    <xf numFmtId="0" fontId="22" fillId="7" borderId="94" xfId="2" applyFont="1" applyFill="1" applyBorder="1" applyAlignment="1">
      <alignment horizontal="center" vertical="center" wrapText="1"/>
    </xf>
    <xf numFmtId="164" fontId="22" fillId="7" borderId="0" xfId="2" applyNumberFormat="1" applyFont="1" applyFill="1" applyBorder="1" applyAlignment="1" applyProtection="1">
      <alignment vertical="center"/>
    </xf>
    <xf numFmtId="0" fontId="22" fillId="7" borderId="54" xfId="2" applyFont="1" applyFill="1" applyBorder="1" applyAlignment="1">
      <alignment horizontal="center" vertical="center" wrapText="1"/>
    </xf>
    <xf numFmtId="0" fontId="22" fillId="7" borderId="55" xfId="2" applyFont="1" applyFill="1" applyBorder="1" applyAlignment="1">
      <alignment horizontal="center" vertical="center" wrapText="1"/>
    </xf>
    <xf numFmtId="0" fontId="22" fillId="7" borderId="57" xfId="2" applyFont="1" applyFill="1" applyBorder="1" applyAlignment="1">
      <alignment horizontal="center" vertical="center" wrapText="1"/>
    </xf>
    <xf numFmtId="164" fontId="24" fillId="7" borderId="0" xfId="2" applyNumberFormat="1" applyFont="1" applyFill="1" applyBorder="1" applyAlignment="1" applyProtection="1">
      <alignment vertical="center"/>
    </xf>
    <xf numFmtId="170" fontId="24" fillId="7" borderId="0" xfId="2" applyNumberFormat="1" applyFont="1" applyFill="1" applyBorder="1" applyAlignment="1" applyProtection="1">
      <alignment vertical="center"/>
    </xf>
    <xf numFmtId="0" fontId="5" fillId="7" borderId="54" xfId="2" applyFont="1" applyFill="1" applyBorder="1" applyAlignment="1">
      <alignment horizontal="center" vertical="center" wrapText="1"/>
    </xf>
    <xf numFmtId="0" fontId="5" fillId="7" borderId="55" xfId="2" applyFont="1" applyFill="1" applyBorder="1" applyAlignment="1">
      <alignment horizontal="center" vertical="center" wrapText="1"/>
    </xf>
    <xf numFmtId="0" fontId="5" fillId="7" borderId="0" xfId="2" applyFont="1" applyFill="1" applyBorder="1" applyAlignment="1">
      <alignment horizontal="center" vertical="center" wrapText="1"/>
    </xf>
    <xf numFmtId="0" fontId="5" fillId="7" borderId="103" xfId="2" applyFont="1" applyFill="1" applyBorder="1" applyAlignment="1">
      <alignment horizontal="center" vertical="center" wrapText="1"/>
    </xf>
    <xf numFmtId="0" fontId="5" fillId="7" borderId="87" xfId="2" applyFont="1" applyFill="1" applyBorder="1" applyAlignment="1">
      <alignment horizontal="center" vertical="center" wrapText="1"/>
    </xf>
    <xf numFmtId="0" fontId="5" fillId="7" borderId="8" xfId="2" applyNumberFormat="1" applyFont="1" applyFill="1" applyBorder="1" applyAlignment="1" applyProtection="1">
      <alignment horizontal="center" vertical="center"/>
    </xf>
    <xf numFmtId="0" fontId="5" fillId="7" borderId="10" xfId="2" applyNumberFormat="1" applyFont="1" applyFill="1" applyBorder="1" applyAlignment="1" applyProtection="1">
      <alignment horizontal="center" vertical="center"/>
    </xf>
    <xf numFmtId="0" fontId="5" fillId="7" borderId="93" xfId="2" applyNumberFormat="1" applyFont="1" applyFill="1" applyBorder="1" applyAlignment="1" applyProtection="1">
      <alignment horizontal="center" vertical="center"/>
    </xf>
    <xf numFmtId="0" fontId="5" fillId="7" borderId="28" xfId="2" applyNumberFormat="1" applyFont="1" applyFill="1" applyBorder="1" applyAlignment="1" applyProtection="1">
      <alignment horizontal="center" vertical="center"/>
    </xf>
    <xf numFmtId="0" fontId="5" fillId="7" borderId="66" xfId="2" applyNumberFormat="1" applyFont="1" applyFill="1" applyBorder="1" applyAlignment="1" applyProtection="1">
      <alignment horizontal="center" vertical="center"/>
    </xf>
    <xf numFmtId="0" fontId="5" fillId="7" borderId="64" xfId="2" applyNumberFormat="1" applyFont="1" applyFill="1" applyBorder="1" applyAlignment="1" applyProtection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164" fontId="24" fillId="7" borderId="0" xfId="0" applyNumberFormat="1" applyFont="1" applyFill="1" applyAlignment="1">
      <alignment vertical="center"/>
    </xf>
    <xf numFmtId="0" fontId="5" fillId="7" borderId="112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5" fillId="7" borderId="55" xfId="2" applyNumberFormat="1" applyFont="1" applyFill="1" applyBorder="1" applyAlignment="1">
      <alignment horizontal="center" vertical="center" wrapText="1"/>
    </xf>
    <xf numFmtId="0" fontId="5" fillId="7" borderId="54" xfId="2" applyNumberFormat="1" applyFont="1" applyFill="1" applyBorder="1" applyAlignment="1">
      <alignment horizontal="center" vertical="center" wrapText="1"/>
    </xf>
    <xf numFmtId="0" fontId="5" fillId="7" borderId="55" xfId="2" applyNumberFormat="1" applyFont="1" applyFill="1" applyBorder="1" applyAlignment="1" applyProtection="1">
      <alignment horizontal="center" vertical="center"/>
    </xf>
    <xf numFmtId="49" fontId="16" fillId="0" borderId="52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166" fontId="25" fillId="0" borderId="10" xfId="2" applyNumberFormat="1" applyFont="1" applyFill="1" applyBorder="1" applyAlignment="1" applyProtection="1">
      <alignment horizontal="center" vertical="center"/>
    </xf>
    <xf numFmtId="168" fontId="16" fillId="0" borderId="97" xfId="2" applyNumberFormat="1" applyFont="1" applyFill="1" applyBorder="1" applyAlignment="1" applyProtection="1">
      <alignment horizontal="center" vertical="center"/>
    </xf>
    <xf numFmtId="0" fontId="16" fillId="0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0" borderId="10" xfId="2" applyFont="1" applyFill="1" applyBorder="1" applyAlignment="1">
      <alignment horizontal="center" vertical="center" wrapText="1"/>
    </xf>
    <xf numFmtId="49" fontId="22" fillId="0" borderId="93" xfId="2" applyNumberFormat="1" applyFont="1" applyFill="1" applyBorder="1" applyAlignment="1">
      <alignment horizontal="center" vertical="center" wrapText="1"/>
    </xf>
    <xf numFmtId="49" fontId="22" fillId="0" borderId="51" xfId="2" applyNumberFormat="1" applyFont="1" applyFill="1" applyBorder="1" applyAlignment="1">
      <alignment horizontal="center" vertical="center" wrapText="1"/>
    </xf>
    <xf numFmtId="49" fontId="22" fillId="0" borderId="10" xfId="2" applyNumberFormat="1" applyFont="1" applyFill="1" applyBorder="1" applyAlignment="1" applyProtection="1">
      <alignment horizontal="center"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 applyFill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166" fontId="16" fillId="0" borderId="87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left" vertical="center" wrapText="1"/>
    </xf>
    <xf numFmtId="166" fontId="16" fillId="0" borderId="28" xfId="2" applyNumberFormat="1" applyFont="1" applyFill="1" applyBorder="1" applyAlignment="1" applyProtection="1">
      <alignment horizontal="center" vertical="center"/>
    </xf>
    <xf numFmtId="166" fontId="16" fillId="0" borderId="67" xfId="2" applyNumberFormat="1" applyFont="1" applyFill="1" applyBorder="1" applyAlignment="1" applyProtection="1">
      <alignment horizontal="center" vertical="center"/>
    </xf>
    <xf numFmtId="166" fontId="16" fillId="0" borderId="71" xfId="2" applyNumberFormat="1" applyFont="1" applyFill="1" applyBorder="1" applyAlignment="1" applyProtection="1">
      <alignment horizontal="center" vertical="center"/>
    </xf>
    <xf numFmtId="166" fontId="16" fillId="0" borderId="81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166" fontId="16" fillId="0" borderId="107" xfId="2" applyNumberFormat="1" applyFont="1" applyFill="1" applyBorder="1" applyAlignment="1" applyProtection="1">
      <alignment horizontal="center" vertical="center"/>
    </xf>
    <xf numFmtId="49" fontId="16" fillId="0" borderId="10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center" vertical="center"/>
    </xf>
    <xf numFmtId="166" fontId="16" fillId="0" borderId="37" xfId="2" applyNumberFormat="1" applyFont="1" applyFill="1" applyBorder="1" applyAlignment="1" applyProtection="1">
      <alignment horizontal="left" vertical="center" wrapText="1"/>
    </xf>
    <xf numFmtId="166" fontId="16" fillId="0" borderId="78" xfId="2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3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2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  <xf numFmtId="0" fontId="5" fillId="0" borderId="37" xfId="0" applyFont="1" applyBorder="1" applyAlignment="1">
      <alignment horizontal="center"/>
    </xf>
    <xf numFmtId="49" fontId="31" fillId="0" borderId="68" xfId="0" applyNumberFormat="1" applyFont="1" applyBorder="1" applyAlignment="1">
      <alignment horizontal="center"/>
    </xf>
    <xf numFmtId="49" fontId="0" fillId="0" borderId="68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3;&#1072;&#1085;%20073%20&#1084;&#1072;&#1075;&#1110;&#1089;&#1090;&#1088;%2021-22%20&#1079;&#1072;&#1086;&#1095;&#1085;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ЗО"/>
      <sheetName val="План МЕН (21-22)"/>
      <sheetName val="сем для дисп"/>
      <sheetName val="до наказу"/>
      <sheetName val="семестровка МН-21-маг"/>
    </sheetNames>
    <sheetDataSet>
      <sheetData sheetId="0"/>
      <sheetData sheetId="1"/>
      <sheetData sheetId="2"/>
      <sheetData sheetId="3"/>
      <sheetData sheetId="4">
        <row r="197">
          <cell r="A197" t="str">
            <v>1.1.1</v>
          </cell>
          <cell r="B197" t="str">
            <v>Психологія лідерства та професійної успішності</v>
          </cell>
          <cell r="G197">
            <v>3</v>
          </cell>
          <cell r="AT197" t="str">
            <v>ЗО</v>
          </cell>
          <cell r="AU197" t="str">
            <v>м</v>
          </cell>
          <cell r="AV197" t="str">
            <v>залік</v>
          </cell>
          <cell r="AW197">
            <v>4</v>
          </cell>
        </row>
        <row r="198">
          <cell r="A198" t="str">
            <v>1.1.2</v>
          </cell>
          <cell r="B198" t="str">
            <v>Ділове та академічне письмо іноземною мовою</v>
          </cell>
          <cell r="G198">
            <v>3</v>
          </cell>
          <cell r="AT198" t="str">
            <v>ЗО</v>
          </cell>
          <cell r="AU198" t="str">
            <v>мп</v>
          </cell>
          <cell r="AV198" t="str">
            <v>залік</v>
          </cell>
          <cell r="AW198">
            <v>0</v>
          </cell>
          <cell r="AY198">
            <v>4</v>
          </cell>
        </row>
        <row r="199">
          <cell r="A199" t="str">
            <v>1.2.1</v>
          </cell>
          <cell r="B199" t="str">
            <v>Бізнес - стратегії  для промисловості</v>
          </cell>
          <cell r="G199">
            <v>4</v>
          </cell>
          <cell r="AT199" t="str">
            <v>ПО</v>
          </cell>
          <cell r="AU199" t="str">
            <v>м</v>
          </cell>
          <cell r="AV199" t="str">
            <v>екзамен</v>
          </cell>
          <cell r="AW199">
            <v>4</v>
          </cell>
          <cell r="AZ199">
            <v>2</v>
          </cell>
          <cell r="BB199">
            <v>2</v>
          </cell>
        </row>
        <row r="200">
          <cell r="A200" t="str">
            <v>1.2.2</v>
          </cell>
          <cell r="B200" t="str">
            <v xml:space="preserve">Менеджмент організацій </v>
          </cell>
          <cell r="G200">
            <v>5</v>
          </cell>
          <cell r="AT200" t="str">
            <v>ПО</v>
          </cell>
          <cell r="AU200" t="str">
            <v>м</v>
          </cell>
          <cell r="AV200" t="str">
            <v>екзамен</v>
          </cell>
          <cell r="AW200">
            <v>4</v>
          </cell>
          <cell r="AZ200">
            <v>2</v>
          </cell>
          <cell r="BB200">
            <v>2</v>
          </cell>
        </row>
        <row r="201">
          <cell r="A201" t="str">
            <v>1.2.6</v>
          </cell>
          <cell r="B201" t="str">
            <v xml:space="preserve">Інформаційні системи і технології в управлінні організацією </v>
          </cell>
          <cell r="G201">
            <v>4</v>
          </cell>
          <cell r="AT201" t="str">
            <v>ПО</v>
          </cell>
          <cell r="AV201" t="str">
            <v>залік</v>
          </cell>
          <cell r="AW201">
            <v>4</v>
          </cell>
          <cell r="AX201">
            <v>4</v>
          </cell>
        </row>
        <row r="202">
          <cell r="B202" t="str">
            <v>Вибіркова дисципліна циклу
 загальної підготовки</v>
          </cell>
          <cell r="AT202" t="str">
            <v>ЗВ</v>
          </cell>
        </row>
        <row r="203">
          <cell r="A203" t="str">
            <v>2.1.1</v>
          </cell>
          <cell r="B203" t="str">
            <v xml:space="preserve">Охорона праці в галузі та цивільний захист </v>
          </cell>
          <cell r="AT203" t="str">
            <v>ЗВ</v>
          </cell>
          <cell r="AU203" t="str">
            <v>хіоп</v>
          </cell>
          <cell r="AV203" t="str">
            <v>залік</v>
          </cell>
          <cell r="AW203">
            <v>4</v>
          </cell>
        </row>
        <row r="204">
          <cell r="A204" t="str">
            <v>2.1.2</v>
          </cell>
          <cell r="B204" t="str">
            <v>Ділова риторика</v>
          </cell>
          <cell r="G204">
            <v>3</v>
          </cell>
          <cell r="AT204" t="str">
            <v>ЗВ</v>
          </cell>
          <cell r="AU204" t="str">
            <v>м</v>
          </cell>
          <cell r="AV204" t="str">
            <v>залік</v>
          </cell>
          <cell r="AW204">
            <v>4</v>
          </cell>
        </row>
        <row r="205">
          <cell r="B205" t="str">
            <v>Вибіркові дисципліни циклу професійної 
підготовки (1 семестр)</v>
          </cell>
          <cell r="AT205" t="str">
            <v>ПВ</v>
          </cell>
        </row>
        <row r="206">
          <cell r="A206" t="str">
            <v>2.2.1</v>
          </cell>
          <cell r="B206" t="str">
            <v>Управління змінами</v>
          </cell>
          <cell r="G206">
            <v>4</v>
          </cell>
          <cell r="AT206" t="str">
            <v>ПВ</v>
          </cell>
          <cell r="AU206" t="str">
            <v>м</v>
          </cell>
          <cell r="AV206" t="str">
            <v>залік</v>
          </cell>
          <cell r="AW206">
            <v>4</v>
          </cell>
          <cell r="AY206">
            <v>4</v>
          </cell>
        </row>
        <row r="207">
          <cell r="A207" t="str">
            <v>2.2.2</v>
          </cell>
          <cell r="B207" t="str">
            <v>Управління якістю</v>
          </cell>
          <cell r="G207">
            <v>4</v>
          </cell>
          <cell r="AT207" t="str">
            <v>ПВ</v>
          </cell>
          <cell r="AU207" t="str">
            <v>м</v>
          </cell>
          <cell r="AV207" t="str">
            <v>залік</v>
          </cell>
          <cell r="AW207">
            <v>4</v>
          </cell>
          <cell r="AY207">
            <v>4</v>
          </cell>
        </row>
        <row r="208">
          <cell r="A208" t="str">
            <v>2.2.3</v>
          </cell>
          <cell r="B208" t="str">
            <v>Фінансовий менеджмент</v>
          </cell>
          <cell r="AT208" t="str">
            <v>ПВ</v>
          </cell>
          <cell r="AU208" t="str">
            <v>м</v>
          </cell>
          <cell r="AV208" t="str">
            <v>залік</v>
          </cell>
          <cell r="AW208">
            <v>4</v>
          </cell>
          <cell r="AY208">
            <v>4</v>
          </cell>
        </row>
        <row r="209">
          <cell r="A209" t="str">
            <v>2.2.4</v>
          </cell>
          <cell r="B209" t="str">
            <v>Інвестиційний менеджмент</v>
          </cell>
          <cell r="AT209" t="str">
            <v>ПВ</v>
          </cell>
          <cell r="AU209" t="str">
            <v>м</v>
          </cell>
          <cell r="AV209" t="str">
            <v>залік</v>
          </cell>
          <cell r="AW209">
            <v>4</v>
          </cell>
          <cell r="AY209">
            <v>4</v>
          </cell>
        </row>
        <row r="219">
          <cell r="B219" t="str">
            <v>2 семестр</v>
          </cell>
        </row>
        <row r="220">
          <cell r="A220" t="str">
            <v>1.1.3</v>
          </cell>
          <cell r="B220" t="str">
            <v>Методологія наукових досліджень у професійній сфері</v>
          </cell>
          <cell r="G220">
            <v>3</v>
          </cell>
          <cell r="AT220" t="str">
            <v>ЗО</v>
          </cell>
          <cell r="AU220" t="str">
            <v>м</v>
          </cell>
          <cell r="AV220" t="str">
            <v>залік</v>
          </cell>
          <cell r="AW220">
            <v>6</v>
          </cell>
          <cell r="AX220">
            <v>0</v>
          </cell>
          <cell r="AY220">
            <v>2</v>
          </cell>
        </row>
        <row r="221">
          <cell r="A221" t="str">
            <v>1.2.3</v>
          </cell>
          <cell r="B221" t="str">
            <v>Корпоративне управління</v>
          </cell>
          <cell r="G221">
            <v>5</v>
          </cell>
          <cell r="AT221" t="str">
            <v>ПО</v>
          </cell>
          <cell r="AU221" t="str">
            <v>м</v>
          </cell>
          <cell r="AV221" t="str">
            <v>екзамен</v>
          </cell>
          <cell r="AW221">
            <v>4</v>
          </cell>
          <cell r="AX221">
            <v>0</v>
          </cell>
          <cell r="AY221">
            <v>0</v>
          </cell>
          <cell r="AZ221">
            <v>2</v>
          </cell>
          <cell r="BB221">
            <v>2</v>
          </cell>
        </row>
        <row r="222">
          <cell r="A222" t="str">
            <v>1.2.4</v>
          </cell>
          <cell r="B222" t="str">
            <v>Project Management</v>
          </cell>
          <cell r="G222">
            <v>5</v>
          </cell>
          <cell r="AT222" t="str">
            <v>ПО</v>
          </cell>
          <cell r="AU222" t="str">
            <v>м</v>
          </cell>
          <cell r="AV222" t="str">
            <v>екзамен</v>
          </cell>
          <cell r="AW222">
            <v>4</v>
          </cell>
          <cell r="AX222">
            <v>0</v>
          </cell>
          <cell r="AY222">
            <v>4</v>
          </cell>
          <cell r="AZ222">
            <v>4</v>
          </cell>
        </row>
        <row r="223">
          <cell r="A223" t="str">
            <v>1.2.5</v>
          </cell>
          <cell r="B223" t="str">
            <v>Курсова робота "Менеджмент організацій"</v>
          </cell>
          <cell r="G223">
            <v>2</v>
          </cell>
          <cell r="AT223" t="str">
            <v>ПО</v>
          </cell>
          <cell r="AU223" t="str">
            <v>м</v>
          </cell>
          <cell r="AV223" t="str">
            <v>курс.роб.</v>
          </cell>
          <cell r="AX223">
            <v>0</v>
          </cell>
          <cell r="AY223">
            <v>4</v>
          </cell>
        </row>
        <row r="224">
          <cell r="B224" t="str">
            <v>Вибіркові дисципліни циклу професійної 
підготовки (2 семестр)</v>
          </cell>
          <cell r="AT224" t="str">
            <v>ПВ</v>
          </cell>
          <cell r="AX224">
            <v>0</v>
          </cell>
        </row>
        <row r="225">
          <cell r="A225" t="str">
            <v>2.2.5</v>
          </cell>
          <cell r="B225" t="str">
            <v xml:space="preserve">Психологічні технології роботи з персоналом  </v>
          </cell>
          <cell r="G225">
            <v>4</v>
          </cell>
          <cell r="AT225" t="str">
            <v>ПВ</v>
          </cell>
          <cell r="AU225" t="str">
            <v>м</v>
          </cell>
          <cell r="AV225" t="str">
            <v>залік</v>
          </cell>
          <cell r="AW225">
            <v>4</v>
          </cell>
          <cell r="AX225">
            <v>0</v>
          </cell>
          <cell r="AY225">
            <v>4</v>
          </cell>
        </row>
        <row r="226">
          <cell r="A226" t="str">
            <v>2.2.6</v>
          </cell>
          <cell r="B226" t="str">
            <v xml:space="preserve">Інформаційно-комунікаційні технології </v>
          </cell>
          <cell r="G226">
            <v>4</v>
          </cell>
          <cell r="AT226" t="str">
            <v>ПВ</v>
          </cell>
          <cell r="AU226" t="str">
            <v>м</v>
          </cell>
          <cell r="AV226" t="str">
            <v>залік</v>
          </cell>
          <cell r="AW226">
            <v>4</v>
          </cell>
          <cell r="AX226">
            <v>0</v>
          </cell>
          <cell r="AY226">
            <v>4</v>
          </cell>
        </row>
        <row r="227">
          <cell r="A227" t="str">
            <v>2.2.7</v>
          </cell>
          <cell r="B227" t="str">
            <v>Управління конкурентоспроможністю</v>
          </cell>
          <cell r="G227">
            <v>4</v>
          </cell>
          <cell r="AT227" t="str">
            <v>ПВ</v>
          </cell>
          <cell r="AU227" t="str">
            <v>м</v>
          </cell>
          <cell r="AV227" t="str">
            <v>залік</v>
          </cell>
          <cell r="AW227">
            <v>4</v>
          </cell>
          <cell r="AX227">
            <v>0</v>
          </cell>
          <cell r="AY227">
            <v>4</v>
          </cell>
        </row>
        <row r="228">
          <cell r="A228" t="str">
            <v>2.2.8</v>
          </cell>
          <cell r="B228" t="str">
            <v>Міжнародний маркетинг</v>
          </cell>
          <cell r="AT228" t="str">
            <v>ПВ</v>
          </cell>
          <cell r="AU228" t="str">
            <v>м</v>
          </cell>
          <cell r="AV228" t="str">
            <v>залік</v>
          </cell>
          <cell r="AW228">
            <v>4</v>
          </cell>
          <cell r="AX228">
            <v>0</v>
          </cell>
          <cell r="AY228">
            <v>4</v>
          </cell>
        </row>
        <row r="229">
          <cell r="A229" t="str">
            <v>2.2.9</v>
          </cell>
          <cell r="B229" t="str">
            <v>Менеджмент технологій</v>
          </cell>
          <cell r="AT229" t="str">
            <v>ПВ</v>
          </cell>
          <cell r="AU229" t="str">
            <v>м</v>
          </cell>
          <cell r="AV229" t="str">
            <v>залік</v>
          </cell>
          <cell r="AW229">
            <v>4</v>
          </cell>
          <cell r="AX229">
            <v>0</v>
          </cell>
          <cell r="AY229">
            <v>4</v>
          </cell>
        </row>
        <row r="230">
          <cell r="A230" t="str">
            <v>2.2.10</v>
          </cell>
          <cell r="B230" t="str">
            <v>Венчурне підприємництво</v>
          </cell>
          <cell r="AT230" t="str">
            <v>ПВ</v>
          </cell>
          <cell r="AU230" t="str">
            <v>м</v>
          </cell>
          <cell r="AV230" t="str">
            <v>залік</v>
          </cell>
          <cell r="AW230">
            <v>4</v>
          </cell>
          <cell r="AX230">
            <v>0</v>
          </cell>
          <cell r="AY230">
            <v>4</v>
          </cell>
        </row>
        <row r="231">
          <cell r="A231" t="str">
            <v>1.3.1</v>
          </cell>
          <cell r="B231" t="str">
            <v>Виробнича практика</v>
          </cell>
          <cell r="G231">
            <v>3</v>
          </cell>
          <cell r="AT231" t="str">
            <v>ПР</v>
          </cell>
          <cell r="AU231" t="str">
            <v>м</v>
          </cell>
          <cell r="AV231" t="str">
            <v>залік</v>
          </cell>
          <cell r="AX2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zoomScale="64" zoomScaleNormal="75" zoomScaleSheetLayoutView="64" workbookViewId="0">
      <selection activeCell="A5" sqref="A5:O5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5" t="s">
        <v>0</v>
      </c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6"/>
      <c r="AP1" s="406"/>
      <c r="AQ1" s="406"/>
      <c r="AR1" s="406"/>
      <c r="AS1" s="406"/>
      <c r="AT1" s="406"/>
      <c r="AU1" s="406"/>
      <c r="AV1" s="406"/>
      <c r="AW1" s="406"/>
      <c r="AX1" s="406"/>
      <c r="AY1" s="406"/>
      <c r="AZ1" s="406"/>
      <c r="BA1" s="406"/>
    </row>
    <row r="2" spans="1:53" ht="24" customHeight="1" x14ac:dyDescent="0.4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</row>
    <row r="3" spans="1:53" ht="30.75" x14ac:dyDescent="0.45">
      <c r="A3" s="407" t="s">
        <v>2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 t="s">
        <v>3</v>
      </c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  <c r="AB3" s="408"/>
      <c r="AC3" s="408"/>
      <c r="AD3" s="408"/>
      <c r="AE3" s="408"/>
      <c r="AF3" s="408"/>
      <c r="AG3" s="408"/>
      <c r="AH3" s="408"/>
      <c r="AI3" s="408"/>
      <c r="AJ3" s="408"/>
      <c r="AK3" s="408"/>
      <c r="AL3" s="408"/>
      <c r="AM3" s="408"/>
      <c r="AN3" s="408"/>
      <c r="AO3" s="406"/>
      <c r="AP3" s="406"/>
      <c r="AQ3" s="406"/>
      <c r="AR3" s="406"/>
      <c r="AS3" s="406"/>
      <c r="AT3" s="406"/>
      <c r="AU3" s="406"/>
      <c r="AV3" s="406"/>
      <c r="AW3" s="406"/>
      <c r="AX3" s="406"/>
      <c r="AY3" s="406"/>
      <c r="AZ3" s="406"/>
      <c r="BA3" s="406"/>
    </row>
    <row r="4" spans="1:53" ht="29.25" customHeight="1" x14ac:dyDescent="0.4">
      <c r="A4" s="409" t="s">
        <v>238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10" t="s">
        <v>4</v>
      </c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</row>
    <row r="5" spans="1:53" ht="29.25" customHeight="1" x14ac:dyDescent="0.4">
      <c r="A5" s="411" t="s">
        <v>241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410"/>
      <c r="AO6" s="410"/>
      <c r="AP6" s="410"/>
      <c r="AQ6" s="410"/>
      <c r="AR6" s="410"/>
      <c r="AS6" s="410"/>
      <c r="AT6" s="410"/>
      <c r="AU6" s="410"/>
      <c r="AV6" s="410"/>
      <c r="AW6" s="410"/>
      <c r="AX6" s="410"/>
      <c r="AY6" s="410"/>
      <c r="AZ6" s="410"/>
      <c r="BA6" s="410"/>
    </row>
    <row r="7" spans="1:53" s="7" customFormat="1" ht="24.75" customHeight="1" x14ac:dyDescent="0.4">
      <c r="A7" s="407" t="s">
        <v>5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410"/>
      <c r="AO7" s="410"/>
      <c r="AP7" s="410"/>
      <c r="AQ7" s="410"/>
      <c r="AR7" s="410"/>
      <c r="AS7" s="410"/>
      <c r="AT7" s="410"/>
      <c r="AU7" s="410"/>
      <c r="AV7" s="410"/>
      <c r="AW7" s="410"/>
      <c r="AX7" s="410"/>
      <c r="AY7" s="410"/>
      <c r="AZ7" s="410"/>
      <c r="BA7" s="410"/>
    </row>
    <row r="8" spans="1:53" s="7" customFormat="1" ht="44.25" customHeight="1" x14ac:dyDescent="0.4">
      <c r="A8" s="407" t="s">
        <v>6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P8" s="412" t="s">
        <v>7</v>
      </c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0"/>
      <c r="AO8" s="410"/>
      <c r="AP8" s="410"/>
      <c r="AQ8" s="410"/>
      <c r="AR8" s="410"/>
      <c r="AS8" s="410"/>
      <c r="AT8" s="410"/>
      <c r="AU8" s="410"/>
      <c r="AV8" s="410"/>
      <c r="AW8" s="410"/>
      <c r="AX8" s="410"/>
      <c r="AY8" s="410"/>
      <c r="AZ8" s="410"/>
      <c r="BA8" s="410"/>
    </row>
    <row r="9" spans="1:53" s="7" customFormat="1" ht="30" customHeight="1" x14ac:dyDescent="0.4">
      <c r="P9" s="414" t="s">
        <v>8</v>
      </c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414"/>
      <c r="AN9" s="415" t="s">
        <v>9</v>
      </c>
      <c r="AO9" s="415"/>
      <c r="AP9" s="415"/>
      <c r="AQ9" s="415"/>
      <c r="AR9" s="415"/>
      <c r="AS9" s="415"/>
      <c r="AT9" s="415"/>
      <c r="AU9" s="415"/>
      <c r="AV9" s="415"/>
      <c r="AW9" s="415"/>
      <c r="AX9" s="415"/>
      <c r="AY9" s="415"/>
      <c r="AZ9" s="415"/>
      <c r="BA9" s="415"/>
    </row>
    <row r="10" spans="1:53" s="7" customFormat="1" ht="24" customHeight="1" x14ac:dyDescent="0.4">
      <c r="P10" s="414" t="s">
        <v>240</v>
      </c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  <c r="AJ10" s="414"/>
      <c r="AK10" s="414"/>
      <c r="AL10" s="5"/>
      <c r="AM10" s="5"/>
      <c r="AN10" s="415" t="s">
        <v>10</v>
      </c>
      <c r="AO10" s="415"/>
      <c r="AP10" s="415"/>
      <c r="AQ10" s="415"/>
      <c r="AR10" s="415"/>
      <c r="AS10" s="415"/>
      <c r="AT10" s="415"/>
      <c r="AU10" s="415"/>
      <c r="AV10" s="415"/>
      <c r="AW10" s="415"/>
      <c r="AX10" s="415"/>
      <c r="AY10" s="415"/>
      <c r="AZ10" s="415"/>
      <c r="BA10" s="415"/>
    </row>
    <row r="11" spans="1:53" s="7" customFormat="1" ht="28.5" customHeight="1" x14ac:dyDescent="0.4">
      <c r="P11" s="414" t="s">
        <v>239</v>
      </c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5"/>
      <c r="AL11" s="5"/>
      <c r="AM11" s="5"/>
      <c r="AN11" s="415"/>
      <c r="AO11" s="415"/>
      <c r="AP11" s="415"/>
      <c r="AQ11" s="415"/>
      <c r="AR11" s="415"/>
      <c r="AS11" s="415"/>
      <c r="AT11" s="415"/>
      <c r="AU11" s="415"/>
      <c r="AV11" s="415"/>
      <c r="AW11" s="415"/>
      <c r="AX11" s="415"/>
      <c r="AY11" s="415"/>
      <c r="AZ11" s="415"/>
      <c r="BA11" s="415"/>
    </row>
    <row r="12" spans="1:53" s="7" customFormat="1" ht="27.75" customHeight="1" x14ac:dyDescent="0.35">
      <c r="P12" s="416" t="s">
        <v>11</v>
      </c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  <c r="AL12" s="416"/>
      <c r="AM12" s="416"/>
      <c r="AN12" s="415"/>
      <c r="AO12" s="415"/>
      <c r="AP12" s="415"/>
      <c r="AQ12" s="415"/>
      <c r="AR12" s="415"/>
      <c r="AS12" s="415"/>
      <c r="AT12" s="415"/>
      <c r="AU12" s="415"/>
      <c r="AV12" s="415"/>
      <c r="AW12" s="415"/>
      <c r="AX12" s="415"/>
      <c r="AY12" s="415"/>
      <c r="AZ12" s="415"/>
      <c r="BA12" s="415"/>
    </row>
    <row r="13" spans="1:53" s="7" customFormat="1" ht="28.5" customHeight="1" x14ac:dyDescent="0.4">
      <c r="P13" s="414" t="s">
        <v>12</v>
      </c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4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7"/>
      <c r="AK14" s="417"/>
      <c r="AL14" s="417"/>
      <c r="AM14" s="417"/>
      <c r="AN14" s="9"/>
      <c r="AO14" s="418"/>
      <c r="AP14" s="418"/>
      <c r="AQ14" s="418"/>
      <c r="AR14" s="418"/>
      <c r="AS14" s="418"/>
      <c r="AT14" s="418"/>
      <c r="AU14" s="418"/>
      <c r="AV14" s="418"/>
      <c r="AW14" s="418"/>
      <c r="AX14" s="418"/>
      <c r="AY14" s="418"/>
      <c r="AZ14" s="418"/>
      <c r="BA14" s="418"/>
    </row>
    <row r="15" spans="1:53" s="7" customFormat="1" ht="21.75" customHeight="1" x14ac:dyDescent="0.4"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19"/>
      <c r="AL15" s="419"/>
      <c r="AM15" s="41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413" t="s">
        <v>13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</row>
    <row r="19" spans="1:53" ht="16.5" thickBot="1" x14ac:dyDescent="0.3">
      <c r="A19" s="421" t="s">
        <v>14</v>
      </c>
      <c r="B19" s="420" t="s">
        <v>15</v>
      </c>
      <c r="C19" s="420"/>
      <c r="D19" s="420"/>
      <c r="E19" s="420"/>
      <c r="F19" s="420" t="s">
        <v>16</v>
      </c>
      <c r="G19" s="420"/>
      <c r="H19" s="420"/>
      <c r="I19" s="420"/>
      <c r="J19" s="420" t="s">
        <v>17</v>
      </c>
      <c r="K19" s="420"/>
      <c r="L19" s="420"/>
      <c r="M19" s="420"/>
      <c r="N19" s="420" t="s">
        <v>18</v>
      </c>
      <c r="O19" s="420"/>
      <c r="P19" s="420"/>
      <c r="Q19" s="420"/>
      <c r="R19" s="420"/>
      <c r="S19" s="420" t="s">
        <v>19</v>
      </c>
      <c r="T19" s="420"/>
      <c r="U19" s="420"/>
      <c r="V19" s="420"/>
      <c r="W19" s="420"/>
      <c r="X19" s="420" t="s">
        <v>20</v>
      </c>
      <c r="Y19" s="420"/>
      <c r="Z19" s="420"/>
      <c r="AA19" s="420"/>
      <c r="AB19" s="420" t="s">
        <v>21</v>
      </c>
      <c r="AC19" s="420"/>
      <c r="AD19" s="420"/>
      <c r="AE19" s="420"/>
      <c r="AF19" s="420" t="s">
        <v>22</v>
      </c>
      <c r="AG19" s="420"/>
      <c r="AH19" s="420"/>
      <c r="AI19" s="420"/>
      <c r="AJ19" s="420" t="s">
        <v>23</v>
      </c>
      <c r="AK19" s="420"/>
      <c r="AL19" s="420"/>
      <c r="AM19" s="420"/>
      <c r="AN19" s="420"/>
      <c r="AO19" s="420" t="s">
        <v>24</v>
      </c>
      <c r="AP19" s="420"/>
      <c r="AQ19" s="420"/>
      <c r="AR19" s="420"/>
      <c r="AS19" s="420" t="s">
        <v>25</v>
      </c>
      <c r="AT19" s="420"/>
      <c r="AU19" s="420"/>
      <c r="AV19" s="420"/>
      <c r="AW19" s="424" t="s">
        <v>26</v>
      </c>
      <c r="AX19" s="424"/>
      <c r="AY19" s="424"/>
      <c r="AZ19" s="424"/>
      <c r="BA19" s="424"/>
    </row>
    <row r="20" spans="1:53" ht="24" customHeight="1" thickBot="1" x14ac:dyDescent="0.3">
      <c r="A20" s="421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27</v>
      </c>
      <c r="C21" s="15" t="s">
        <v>28</v>
      </c>
      <c r="D21" s="16" t="s">
        <v>28</v>
      </c>
      <c r="E21" s="16" t="s">
        <v>28</v>
      </c>
      <c r="F21" s="17" t="s">
        <v>28</v>
      </c>
      <c r="G21" s="15" t="s">
        <v>28</v>
      </c>
      <c r="H21" s="16" t="s">
        <v>28</v>
      </c>
      <c r="I21" s="16" t="s">
        <v>28</v>
      </c>
      <c r="J21" s="17" t="s">
        <v>28</v>
      </c>
      <c r="K21" s="15" t="s">
        <v>28</v>
      </c>
      <c r="L21" s="16" t="s">
        <v>28</v>
      </c>
      <c r="M21" s="15" t="s">
        <v>28</v>
      </c>
      <c r="N21" s="16" t="s">
        <v>28</v>
      </c>
      <c r="O21" s="16" t="s">
        <v>28</v>
      </c>
      <c r="P21" s="17" t="s">
        <v>28</v>
      </c>
      <c r="Q21" s="398" t="s">
        <v>29</v>
      </c>
      <c r="R21" s="399" t="s">
        <v>236</v>
      </c>
      <c r="S21" s="400" t="s">
        <v>30</v>
      </c>
      <c r="T21" s="401" t="s">
        <v>30</v>
      </c>
      <c r="U21" s="402" t="s">
        <v>237</v>
      </c>
      <c r="V21" s="16" t="s">
        <v>28</v>
      </c>
      <c r="W21" s="16" t="s">
        <v>28</v>
      </c>
      <c r="X21" s="17" t="s">
        <v>28</v>
      </c>
      <c r="Y21" s="15" t="s">
        <v>28</v>
      </c>
      <c r="Z21" s="16" t="s">
        <v>28</v>
      </c>
      <c r="AA21" s="16" t="s">
        <v>28</v>
      </c>
      <c r="AB21" s="17" t="s">
        <v>28</v>
      </c>
      <c r="AC21" s="15" t="s">
        <v>28</v>
      </c>
      <c r="AD21" s="16" t="s">
        <v>28</v>
      </c>
      <c r="AE21" s="16" t="s">
        <v>28</v>
      </c>
      <c r="AF21" s="17" t="s">
        <v>28</v>
      </c>
      <c r="AG21" s="15" t="s">
        <v>28</v>
      </c>
      <c r="AH21" s="16" t="s">
        <v>28</v>
      </c>
      <c r="AI21" s="16" t="s">
        <v>28</v>
      </c>
      <c r="AJ21" s="17" t="s">
        <v>28</v>
      </c>
      <c r="AK21" s="15" t="s">
        <v>28</v>
      </c>
      <c r="AL21" s="16" t="s">
        <v>28</v>
      </c>
      <c r="AM21" s="15" t="s">
        <v>28</v>
      </c>
      <c r="AN21" s="16" t="s">
        <v>28</v>
      </c>
      <c r="AO21" s="16" t="s">
        <v>28</v>
      </c>
      <c r="AP21" s="17" t="s">
        <v>28</v>
      </c>
      <c r="AQ21" s="19" t="s">
        <v>29</v>
      </c>
      <c r="AR21" s="20" t="s">
        <v>184</v>
      </c>
      <c r="AS21" s="403" t="s">
        <v>30</v>
      </c>
      <c r="AT21" s="401" t="s">
        <v>30</v>
      </c>
      <c r="AU21" s="19" t="s">
        <v>30</v>
      </c>
      <c r="AV21" s="21" t="s">
        <v>30</v>
      </c>
      <c r="AW21" s="18" t="s">
        <v>30</v>
      </c>
      <c r="AX21" s="19" t="s">
        <v>30</v>
      </c>
      <c r="AY21" s="19" t="s">
        <v>30</v>
      </c>
      <c r="AZ21" s="19" t="s">
        <v>30</v>
      </c>
      <c r="BA21" s="20" t="s">
        <v>30</v>
      </c>
    </row>
    <row r="22" spans="1:53" ht="21" customHeight="1" thickBot="1" x14ac:dyDescent="0.3">
      <c r="A22" s="22">
        <v>2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32</v>
      </c>
      <c r="G22" s="23" t="s">
        <v>32</v>
      </c>
      <c r="H22" s="23" t="s">
        <v>32</v>
      </c>
      <c r="I22" s="23" t="s">
        <v>32</v>
      </c>
      <c r="J22" s="23" t="s">
        <v>32</v>
      </c>
      <c r="K22" s="23" t="s">
        <v>32</v>
      </c>
      <c r="L22" s="23" t="s">
        <v>32</v>
      </c>
      <c r="M22" s="23" t="s">
        <v>32</v>
      </c>
      <c r="N22" s="23" t="s">
        <v>32</v>
      </c>
      <c r="O22" s="23" t="s">
        <v>32</v>
      </c>
      <c r="P22" s="24" t="s">
        <v>32</v>
      </c>
      <c r="Q22" s="25" t="s">
        <v>33</v>
      </c>
      <c r="R22" s="25" t="s">
        <v>33</v>
      </c>
      <c r="S22" s="425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6"/>
      <c r="AU22" s="426"/>
      <c r="AV22" s="426"/>
      <c r="AW22" s="426"/>
      <c r="AX22" s="426"/>
      <c r="AY22" s="426"/>
      <c r="AZ22" s="426"/>
      <c r="BA22" s="427"/>
    </row>
    <row r="23" spans="1:53" ht="20.25" customHeight="1" x14ac:dyDescent="0.3">
      <c r="A23" s="428" t="s">
        <v>187</v>
      </c>
      <c r="B23" s="428"/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428"/>
      <c r="AV23" s="26"/>
      <c r="AW23" s="26"/>
      <c r="AX23" s="26"/>
      <c r="AY23" s="26"/>
      <c r="AZ23" s="26"/>
    </row>
    <row r="24" spans="1:5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6"/>
      <c r="AW24" s="26"/>
      <c r="AX24" s="26"/>
      <c r="AY24" s="26"/>
      <c r="AZ24" s="26"/>
    </row>
    <row r="25" spans="1:53" ht="24" thickBot="1" x14ac:dyDescent="0.4">
      <c r="A25" s="29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1"/>
      <c r="AX25" s="31"/>
      <c r="AY25" s="31"/>
      <c r="AZ25" s="31"/>
      <c r="BA25" s="32"/>
    </row>
    <row r="26" spans="1:53" ht="12.75" customHeight="1" thickBot="1" x14ac:dyDescent="0.3">
      <c r="A26" s="429" t="s">
        <v>14</v>
      </c>
      <c r="B26" s="429"/>
      <c r="C26" s="430" t="s">
        <v>35</v>
      </c>
      <c r="D26" s="430"/>
      <c r="E26" s="430"/>
      <c r="F26" s="430"/>
      <c r="G26" s="431" t="s">
        <v>36</v>
      </c>
      <c r="H26" s="432"/>
      <c r="I26" s="431" t="s">
        <v>37</v>
      </c>
      <c r="J26" s="432"/>
      <c r="K26" s="437" t="s">
        <v>38</v>
      </c>
      <c r="L26" s="437"/>
      <c r="M26" s="438"/>
      <c r="N26" s="443" t="s">
        <v>186</v>
      </c>
      <c r="O26" s="443"/>
      <c r="P26" s="443"/>
      <c r="Q26" s="443" t="s">
        <v>39</v>
      </c>
      <c r="R26" s="443"/>
      <c r="S26" s="443"/>
      <c r="T26" s="443" t="s">
        <v>40</v>
      </c>
      <c r="U26" s="443"/>
      <c r="V26" s="443"/>
      <c r="W26" s="452" t="s">
        <v>41</v>
      </c>
      <c r="X26" s="452"/>
      <c r="Y26" s="452"/>
      <c r="Z26" s="33"/>
      <c r="AA26" s="454" t="s">
        <v>42</v>
      </c>
      <c r="AB26" s="454"/>
      <c r="AC26" s="454"/>
      <c r="AD26" s="454"/>
      <c r="AE26" s="454"/>
      <c r="AF26" s="443" t="s">
        <v>43</v>
      </c>
      <c r="AG26" s="443"/>
      <c r="AH26" s="443"/>
      <c r="AI26" s="452" t="s">
        <v>44</v>
      </c>
      <c r="AJ26" s="452"/>
      <c r="AK26" s="452"/>
      <c r="AL26" s="34"/>
      <c r="AM26" s="455" t="s">
        <v>45</v>
      </c>
      <c r="AN26" s="455"/>
      <c r="AO26" s="455"/>
      <c r="AP26" s="451" t="s">
        <v>188</v>
      </c>
      <c r="AQ26" s="451"/>
      <c r="AR26" s="451"/>
      <c r="AS26" s="451"/>
      <c r="AT26" s="451"/>
      <c r="AU26" s="451"/>
      <c r="AV26" s="451"/>
      <c r="AW26" s="451"/>
      <c r="AX26" s="452" t="s">
        <v>43</v>
      </c>
      <c r="AY26" s="452"/>
      <c r="AZ26" s="452"/>
      <c r="BA26" s="452"/>
    </row>
    <row r="27" spans="1:53" ht="16.5" customHeight="1" thickBot="1" x14ac:dyDescent="0.3">
      <c r="A27" s="429"/>
      <c r="B27" s="429"/>
      <c r="C27" s="430"/>
      <c r="D27" s="430"/>
      <c r="E27" s="430"/>
      <c r="F27" s="430"/>
      <c r="G27" s="433"/>
      <c r="H27" s="434"/>
      <c r="I27" s="433"/>
      <c r="J27" s="434"/>
      <c r="K27" s="439"/>
      <c r="L27" s="439"/>
      <c r="M27" s="440"/>
      <c r="N27" s="443"/>
      <c r="O27" s="443"/>
      <c r="P27" s="443"/>
      <c r="Q27" s="443"/>
      <c r="R27" s="443"/>
      <c r="S27" s="443"/>
      <c r="T27" s="443"/>
      <c r="U27" s="443"/>
      <c r="V27" s="443"/>
      <c r="W27" s="452"/>
      <c r="X27" s="452"/>
      <c r="Y27" s="452"/>
      <c r="Z27" s="33"/>
      <c r="AA27" s="454"/>
      <c r="AB27" s="454"/>
      <c r="AC27" s="454"/>
      <c r="AD27" s="454"/>
      <c r="AE27" s="454"/>
      <c r="AF27" s="443"/>
      <c r="AG27" s="443"/>
      <c r="AH27" s="443"/>
      <c r="AI27" s="452"/>
      <c r="AJ27" s="452"/>
      <c r="AK27" s="452"/>
      <c r="AL27" s="35"/>
      <c r="AM27" s="455"/>
      <c r="AN27" s="455"/>
      <c r="AO27" s="455"/>
      <c r="AP27" s="451"/>
      <c r="AQ27" s="451"/>
      <c r="AR27" s="451"/>
      <c r="AS27" s="451"/>
      <c r="AT27" s="451"/>
      <c r="AU27" s="451"/>
      <c r="AV27" s="451"/>
      <c r="AW27" s="451"/>
      <c r="AX27" s="452"/>
      <c r="AY27" s="452"/>
      <c r="AZ27" s="452"/>
      <c r="BA27" s="452"/>
    </row>
    <row r="28" spans="1:53" ht="31.5" customHeight="1" thickBot="1" x14ac:dyDescent="0.3">
      <c r="A28" s="429"/>
      <c r="B28" s="429"/>
      <c r="C28" s="430"/>
      <c r="D28" s="430"/>
      <c r="E28" s="430"/>
      <c r="F28" s="430"/>
      <c r="G28" s="435"/>
      <c r="H28" s="436"/>
      <c r="I28" s="435"/>
      <c r="J28" s="436"/>
      <c r="K28" s="441"/>
      <c r="L28" s="441"/>
      <c r="M28" s="442"/>
      <c r="N28" s="443"/>
      <c r="O28" s="443"/>
      <c r="P28" s="443"/>
      <c r="Q28" s="443"/>
      <c r="R28" s="443"/>
      <c r="S28" s="443"/>
      <c r="T28" s="443"/>
      <c r="U28" s="443"/>
      <c r="V28" s="443"/>
      <c r="W28" s="452"/>
      <c r="X28" s="452"/>
      <c r="Y28" s="452"/>
      <c r="Z28" s="33"/>
      <c r="AA28" s="454"/>
      <c r="AB28" s="454"/>
      <c r="AC28" s="454"/>
      <c r="AD28" s="454"/>
      <c r="AE28" s="454"/>
      <c r="AF28" s="443"/>
      <c r="AG28" s="443"/>
      <c r="AH28" s="443"/>
      <c r="AI28" s="452"/>
      <c r="AJ28" s="452"/>
      <c r="AK28" s="452"/>
      <c r="AL28" s="35"/>
      <c r="AM28" s="455"/>
      <c r="AN28" s="455"/>
      <c r="AO28" s="455"/>
      <c r="AP28" s="451"/>
      <c r="AQ28" s="451"/>
      <c r="AR28" s="451"/>
      <c r="AS28" s="451"/>
      <c r="AT28" s="451"/>
      <c r="AU28" s="451"/>
      <c r="AV28" s="451"/>
      <c r="AW28" s="451"/>
      <c r="AX28" s="452"/>
      <c r="AY28" s="452"/>
      <c r="AZ28" s="452"/>
      <c r="BA28" s="452"/>
    </row>
    <row r="29" spans="1:53" ht="20.25" customHeight="1" x14ac:dyDescent="0.25">
      <c r="A29" s="444">
        <v>1</v>
      </c>
      <c r="B29" s="444"/>
      <c r="C29" s="422">
        <v>35</v>
      </c>
      <c r="D29" s="422"/>
      <c r="E29" s="422"/>
      <c r="F29" s="422"/>
      <c r="G29" s="445">
        <v>2</v>
      </c>
      <c r="H29" s="446"/>
      <c r="I29" s="447">
        <v>2</v>
      </c>
      <c r="J29" s="447"/>
      <c r="K29" s="448">
        <v>2</v>
      </c>
      <c r="L29" s="448"/>
      <c r="M29" s="449"/>
      <c r="N29" s="450"/>
      <c r="O29" s="450"/>
      <c r="P29" s="450"/>
      <c r="Q29" s="453"/>
      <c r="R29" s="453"/>
      <c r="S29" s="453"/>
      <c r="T29" s="450">
        <v>11</v>
      </c>
      <c r="U29" s="450"/>
      <c r="V29" s="450"/>
      <c r="W29" s="456">
        <v>52</v>
      </c>
      <c r="X29" s="456"/>
      <c r="Y29" s="456"/>
      <c r="Z29" s="33"/>
      <c r="AA29" s="457" t="s">
        <v>185</v>
      </c>
      <c r="AB29" s="457"/>
      <c r="AC29" s="457"/>
      <c r="AD29" s="457"/>
      <c r="AE29" s="457"/>
      <c r="AF29" s="422">
        <v>2</v>
      </c>
      <c r="AG29" s="422"/>
      <c r="AH29" s="422"/>
      <c r="AI29" s="423">
        <v>1</v>
      </c>
      <c r="AJ29" s="423"/>
      <c r="AK29" s="423"/>
      <c r="AL29" s="35"/>
      <c r="AM29" s="455"/>
      <c r="AN29" s="455"/>
      <c r="AO29" s="455"/>
      <c r="AP29" s="451"/>
      <c r="AQ29" s="451"/>
      <c r="AR29" s="451"/>
      <c r="AS29" s="451"/>
      <c r="AT29" s="451"/>
      <c r="AU29" s="451"/>
      <c r="AV29" s="451"/>
      <c r="AW29" s="451"/>
      <c r="AX29" s="452"/>
      <c r="AY29" s="452"/>
      <c r="AZ29" s="452"/>
      <c r="BA29" s="452"/>
    </row>
    <row r="30" spans="1:53" ht="20.25" customHeight="1" thickBot="1" x14ac:dyDescent="0.35">
      <c r="A30" s="466">
        <v>2</v>
      </c>
      <c r="B30" s="466"/>
      <c r="C30" s="467"/>
      <c r="D30" s="467"/>
      <c r="E30" s="467"/>
      <c r="F30" s="467"/>
      <c r="G30" s="445"/>
      <c r="H30" s="446"/>
      <c r="I30" s="447"/>
      <c r="J30" s="447"/>
      <c r="K30" s="448">
        <v>4</v>
      </c>
      <c r="L30" s="448"/>
      <c r="M30" s="449"/>
      <c r="N30" s="450">
        <v>11</v>
      </c>
      <c r="O30" s="450"/>
      <c r="P30" s="450"/>
      <c r="Q30" s="453">
        <v>2</v>
      </c>
      <c r="R30" s="453"/>
      <c r="S30" s="453"/>
      <c r="T30" s="450"/>
      <c r="U30" s="450"/>
      <c r="V30" s="450"/>
      <c r="W30" s="463">
        <v>17</v>
      </c>
      <c r="X30" s="463"/>
      <c r="Y30" s="463"/>
      <c r="Z30" s="33"/>
      <c r="AA30" s="476" t="s">
        <v>46</v>
      </c>
      <c r="AB30" s="477"/>
      <c r="AC30" s="477"/>
      <c r="AD30" s="477"/>
      <c r="AE30" s="478"/>
      <c r="AF30" s="468">
        <v>3</v>
      </c>
      <c r="AG30" s="469"/>
      <c r="AH30" s="474"/>
      <c r="AI30" s="468">
        <v>4</v>
      </c>
      <c r="AJ30" s="469"/>
      <c r="AK30" s="470"/>
      <c r="AL30" s="36"/>
      <c r="AM30" s="482">
        <v>1</v>
      </c>
      <c r="AN30" s="482"/>
      <c r="AO30" s="482"/>
      <c r="AP30" s="483" t="s">
        <v>47</v>
      </c>
      <c r="AQ30" s="483"/>
      <c r="AR30" s="483"/>
      <c r="AS30" s="483"/>
      <c r="AT30" s="483"/>
      <c r="AU30" s="483"/>
      <c r="AV30" s="483"/>
      <c r="AW30" s="483"/>
      <c r="AX30" s="458">
        <v>3</v>
      </c>
      <c r="AY30" s="458"/>
      <c r="AZ30" s="458"/>
      <c r="BA30" s="458"/>
    </row>
    <row r="31" spans="1:53" ht="21" customHeight="1" thickBot="1" x14ac:dyDescent="0.35">
      <c r="A31" s="459" t="s">
        <v>48</v>
      </c>
      <c r="B31" s="459"/>
      <c r="C31" s="460">
        <v>36</v>
      </c>
      <c r="D31" s="460"/>
      <c r="E31" s="460"/>
      <c r="F31" s="460"/>
      <c r="G31" s="445">
        <v>2</v>
      </c>
      <c r="H31" s="446"/>
      <c r="I31" s="447">
        <v>2</v>
      </c>
      <c r="J31" s="447"/>
      <c r="K31" s="448">
        <v>5</v>
      </c>
      <c r="L31" s="448"/>
      <c r="M31" s="449"/>
      <c r="N31" s="461">
        <f>N29+N30</f>
        <v>11</v>
      </c>
      <c r="O31" s="461"/>
      <c r="P31" s="461"/>
      <c r="Q31" s="462">
        <v>2</v>
      </c>
      <c r="R31" s="462"/>
      <c r="S31" s="462"/>
      <c r="T31" s="464">
        <f>T29+T30</f>
        <v>11</v>
      </c>
      <c r="U31" s="464"/>
      <c r="V31" s="464"/>
      <c r="W31" s="465">
        <f>W29+W30</f>
        <v>69</v>
      </c>
      <c r="X31" s="465"/>
      <c r="Y31" s="465"/>
      <c r="Z31" s="33"/>
      <c r="AA31" s="479"/>
      <c r="AB31" s="480"/>
      <c r="AC31" s="480"/>
      <c r="AD31" s="480"/>
      <c r="AE31" s="481"/>
      <c r="AF31" s="471"/>
      <c r="AG31" s="472"/>
      <c r="AH31" s="475"/>
      <c r="AI31" s="471"/>
      <c r="AJ31" s="472"/>
      <c r="AK31" s="473"/>
      <c r="AL31" s="37"/>
      <c r="AM31" s="482"/>
      <c r="AN31" s="482"/>
      <c r="AO31" s="482"/>
      <c r="AP31" s="483"/>
      <c r="AQ31" s="483"/>
      <c r="AR31" s="483"/>
      <c r="AS31" s="483"/>
      <c r="AT31" s="483"/>
      <c r="AU31" s="483"/>
      <c r="AV31" s="483"/>
      <c r="AW31" s="483"/>
      <c r="AX31" s="458"/>
      <c r="AY31" s="458"/>
      <c r="AZ31" s="458"/>
      <c r="BA31" s="458"/>
    </row>
  </sheetData>
  <sheetProtection selectLockedCells="1" selectUnlockedCells="1"/>
  <mergeCells count="90">
    <mergeCell ref="AI30:AK31"/>
    <mergeCell ref="AF30:AH31"/>
    <mergeCell ref="AA30:AE31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29:B29"/>
    <mergeCell ref="C29:F29"/>
    <mergeCell ref="G29:H29"/>
    <mergeCell ref="I29:J29"/>
    <mergeCell ref="K29:M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0"/>
  <sheetViews>
    <sheetView tabSelected="1" view="pageBreakPreview" zoomScale="90" zoomScaleNormal="50" zoomScaleSheetLayoutView="90" workbookViewId="0">
      <selection activeCell="G25" sqref="G25"/>
    </sheetView>
  </sheetViews>
  <sheetFormatPr defaultRowHeight="15.75" x14ac:dyDescent="0.2"/>
  <cols>
    <col min="1" max="1" width="11.28515625" style="229" customWidth="1"/>
    <col min="2" max="2" width="47.28515625" style="67" customWidth="1"/>
    <col min="3" max="3" width="6.7109375" style="230" customWidth="1"/>
    <col min="4" max="4" width="12" style="231" customWidth="1"/>
    <col min="5" max="5" width="7.28515625" style="231" customWidth="1"/>
    <col min="6" max="6" width="6.42578125" style="230" customWidth="1"/>
    <col min="7" max="7" width="7.42578125" style="230" customWidth="1"/>
    <col min="8" max="8" width="9.85546875" style="230" customWidth="1"/>
    <col min="9" max="9" width="8.7109375" style="67" customWidth="1"/>
    <col min="10" max="10" width="8" style="67" customWidth="1"/>
    <col min="11" max="11" width="5.85546875" style="67" customWidth="1"/>
    <col min="12" max="12" width="7.85546875" style="67" customWidth="1"/>
    <col min="13" max="13" width="8.85546875" style="67" customWidth="1"/>
    <col min="14" max="14" width="8" style="67" customWidth="1"/>
    <col min="15" max="15" width="6.140625" style="67" hidden="1" customWidth="1"/>
    <col min="16" max="16" width="6.28515625" style="67" customWidth="1"/>
    <col min="17" max="18" width="6.42578125" style="67" customWidth="1"/>
    <col min="19" max="19" width="6.5703125" style="68" hidden="1" customWidth="1"/>
    <col min="20" max="20" width="6.28515625" style="68" hidden="1" customWidth="1"/>
    <col min="21" max="21" width="5.5703125" style="68" hidden="1" customWidth="1"/>
    <col min="22" max="22" width="5.7109375" style="68" hidden="1" customWidth="1"/>
    <col min="23" max="45" width="0" style="67" hidden="1" customWidth="1"/>
    <col min="46" max="46" width="24.7109375" style="67" customWidth="1"/>
    <col min="47" max="47" width="63.5703125" style="67" customWidth="1"/>
    <col min="48" max="16384" width="9.140625" style="67"/>
  </cols>
  <sheetData>
    <row r="1" spans="1:47" s="38" customFormat="1" ht="18.75" thickBot="1" x14ac:dyDescent="0.25">
      <c r="A1" s="484" t="s">
        <v>49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6"/>
    </row>
    <row r="2" spans="1:47" s="38" customFormat="1" x14ac:dyDescent="0.2">
      <c r="A2" s="487" t="s">
        <v>50</v>
      </c>
      <c r="B2" s="490" t="s">
        <v>51</v>
      </c>
      <c r="C2" s="493" t="s">
        <v>52</v>
      </c>
      <c r="D2" s="494"/>
      <c r="E2" s="494"/>
      <c r="F2" s="495"/>
      <c r="G2" s="496" t="s">
        <v>53</v>
      </c>
      <c r="H2" s="499" t="s">
        <v>54</v>
      </c>
      <c r="I2" s="500"/>
      <c r="J2" s="500"/>
      <c r="K2" s="500"/>
      <c r="L2" s="500"/>
      <c r="M2" s="501"/>
      <c r="N2" s="502" t="s">
        <v>55</v>
      </c>
      <c r="O2" s="503"/>
      <c r="P2" s="503"/>
      <c r="Q2" s="503"/>
      <c r="R2" s="503"/>
      <c r="S2" s="503"/>
      <c r="T2" s="503"/>
      <c r="U2" s="503"/>
      <c r="V2" s="504"/>
    </row>
    <row r="3" spans="1:47" s="38" customFormat="1" ht="16.5" thickBot="1" x14ac:dyDescent="0.25">
      <c r="A3" s="488"/>
      <c r="B3" s="491"/>
      <c r="C3" s="508" t="s">
        <v>56</v>
      </c>
      <c r="D3" s="510" t="s">
        <v>57</v>
      </c>
      <c r="E3" s="512" t="s">
        <v>58</v>
      </c>
      <c r="F3" s="513"/>
      <c r="G3" s="497"/>
      <c r="H3" s="530" t="s">
        <v>59</v>
      </c>
      <c r="I3" s="533" t="s">
        <v>60</v>
      </c>
      <c r="J3" s="534"/>
      <c r="K3" s="534"/>
      <c r="L3" s="535"/>
      <c r="M3" s="536" t="s">
        <v>61</v>
      </c>
      <c r="N3" s="505"/>
      <c r="O3" s="506"/>
      <c r="P3" s="506"/>
      <c r="Q3" s="506"/>
      <c r="R3" s="506"/>
      <c r="S3" s="506"/>
      <c r="T3" s="506"/>
      <c r="U3" s="506"/>
      <c r="V3" s="507"/>
    </row>
    <row r="4" spans="1:47" s="38" customFormat="1" x14ac:dyDescent="0.2">
      <c r="A4" s="488"/>
      <c r="B4" s="491"/>
      <c r="C4" s="508"/>
      <c r="D4" s="510"/>
      <c r="E4" s="510" t="s">
        <v>62</v>
      </c>
      <c r="F4" s="540" t="s">
        <v>63</v>
      </c>
      <c r="G4" s="497"/>
      <c r="H4" s="531"/>
      <c r="I4" s="542" t="s">
        <v>48</v>
      </c>
      <c r="J4" s="542" t="s">
        <v>64</v>
      </c>
      <c r="K4" s="542" t="s">
        <v>65</v>
      </c>
      <c r="L4" s="542" t="s">
        <v>66</v>
      </c>
      <c r="M4" s="537"/>
      <c r="N4" s="517" t="s">
        <v>67</v>
      </c>
      <c r="O4" s="518"/>
      <c r="P4" s="519"/>
      <c r="Q4" s="517" t="s">
        <v>68</v>
      </c>
      <c r="R4" s="519"/>
      <c r="S4" s="520"/>
      <c r="T4" s="521"/>
      <c r="U4" s="520"/>
      <c r="V4" s="521"/>
    </row>
    <row r="5" spans="1:47" s="38" customFormat="1" ht="16.5" thickBot="1" x14ac:dyDescent="0.25">
      <c r="A5" s="488"/>
      <c r="B5" s="491"/>
      <c r="C5" s="508"/>
      <c r="D5" s="510"/>
      <c r="E5" s="510"/>
      <c r="F5" s="540"/>
      <c r="G5" s="497"/>
      <c r="H5" s="531"/>
      <c r="I5" s="543"/>
      <c r="J5" s="543"/>
      <c r="K5" s="543"/>
      <c r="L5" s="543"/>
      <c r="M5" s="537"/>
      <c r="N5" s="39">
        <v>1</v>
      </c>
      <c r="O5" s="40" t="s">
        <v>69</v>
      </c>
      <c r="P5" s="41">
        <v>2</v>
      </c>
      <c r="Q5" s="39">
        <v>3</v>
      </c>
      <c r="R5" s="42"/>
      <c r="S5" s="43"/>
      <c r="T5" s="44"/>
      <c r="U5" s="45"/>
      <c r="V5" s="44"/>
    </row>
    <row r="6" spans="1:47" s="38" customFormat="1" ht="16.5" thickBot="1" x14ac:dyDescent="0.25">
      <c r="A6" s="488"/>
      <c r="B6" s="491"/>
      <c r="C6" s="508"/>
      <c r="D6" s="510"/>
      <c r="E6" s="510"/>
      <c r="F6" s="540"/>
      <c r="G6" s="497"/>
      <c r="H6" s="531"/>
      <c r="I6" s="543"/>
      <c r="J6" s="543"/>
      <c r="K6" s="543"/>
      <c r="L6" s="543"/>
      <c r="M6" s="538"/>
      <c r="N6" s="522" t="s">
        <v>70</v>
      </c>
      <c r="O6" s="523"/>
      <c r="P6" s="524"/>
      <c r="Q6" s="524"/>
      <c r="R6" s="524"/>
      <c r="S6" s="524"/>
      <c r="T6" s="524"/>
      <c r="U6" s="524"/>
      <c r="V6" s="525"/>
    </row>
    <row r="7" spans="1:47" s="38" customFormat="1" ht="16.5" thickBot="1" x14ac:dyDescent="0.25">
      <c r="A7" s="489"/>
      <c r="B7" s="492"/>
      <c r="C7" s="509"/>
      <c r="D7" s="511"/>
      <c r="E7" s="511"/>
      <c r="F7" s="541"/>
      <c r="G7" s="498"/>
      <c r="H7" s="532"/>
      <c r="I7" s="544"/>
      <c r="J7" s="544"/>
      <c r="K7" s="544"/>
      <c r="L7" s="544"/>
      <c r="M7" s="539"/>
      <c r="N7" s="46"/>
      <c r="O7" s="47">
        <v>9</v>
      </c>
      <c r="P7" s="48"/>
      <c r="Q7" s="46"/>
      <c r="R7" s="48"/>
      <c r="S7" s="49"/>
      <c r="T7" s="50"/>
      <c r="U7" s="49"/>
      <c r="V7" s="50"/>
    </row>
    <row r="8" spans="1:47" s="38" customFormat="1" ht="16.5" thickBot="1" x14ac:dyDescent="0.25">
      <c r="A8" s="51">
        <v>1</v>
      </c>
      <c r="B8" s="52">
        <v>2</v>
      </c>
      <c r="C8" s="53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4">
        <v>13</v>
      </c>
      <c r="N8" s="46">
        <v>14</v>
      </c>
      <c r="O8" s="55">
        <v>15</v>
      </c>
      <c r="P8" s="46">
        <v>15</v>
      </c>
      <c r="Q8" s="55">
        <v>16</v>
      </c>
      <c r="R8" s="46">
        <v>17</v>
      </c>
      <c r="S8" s="56">
        <v>19</v>
      </c>
      <c r="T8" s="49">
        <v>20</v>
      </c>
      <c r="U8" s="56">
        <v>21</v>
      </c>
      <c r="V8" s="57">
        <v>22</v>
      </c>
      <c r="W8" s="58">
        <v>22</v>
      </c>
      <c r="X8" s="59">
        <v>23</v>
      </c>
      <c r="Y8" s="60">
        <v>24</v>
      </c>
      <c r="Z8" s="59">
        <v>25</v>
      </c>
      <c r="AA8" s="60">
        <v>26</v>
      </c>
    </row>
    <row r="9" spans="1:47" s="38" customFormat="1" ht="27" customHeight="1" thickBot="1" x14ac:dyDescent="0.25">
      <c r="A9" s="526" t="s">
        <v>71</v>
      </c>
      <c r="B9" s="527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7"/>
      <c r="O9" s="527"/>
      <c r="P9" s="527"/>
      <c r="Q9" s="527"/>
      <c r="R9" s="527"/>
      <c r="S9" s="527"/>
      <c r="T9" s="527"/>
      <c r="U9" s="527"/>
      <c r="V9" s="529"/>
    </row>
    <row r="10" spans="1:47" s="38" customFormat="1" ht="16.5" thickBot="1" x14ac:dyDescent="0.25">
      <c r="A10" s="545" t="s">
        <v>72</v>
      </c>
      <c r="B10" s="546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7"/>
    </row>
    <row r="11" spans="1:47" s="251" customFormat="1" ht="31.5" x14ac:dyDescent="0.2">
      <c r="A11" s="61" t="s">
        <v>73</v>
      </c>
      <c r="B11" s="280" t="s">
        <v>74</v>
      </c>
      <c r="C11" s="281"/>
      <c r="D11" s="282" t="s">
        <v>75</v>
      </c>
      <c r="E11" s="282"/>
      <c r="F11" s="283"/>
      <c r="G11" s="284">
        <v>3</v>
      </c>
      <c r="H11" s="285">
        <f>G11*30</f>
        <v>90</v>
      </c>
      <c r="I11" s="286">
        <v>4</v>
      </c>
      <c r="J11" s="287" t="s">
        <v>76</v>
      </c>
      <c r="K11" s="287"/>
      <c r="L11" s="287"/>
      <c r="M11" s="288">
        <f>H11-I11</f>
        <v>86</v>
      </c>
      <c r="N11" s="289" t="s">
        <v>76</v>
      </c>
      <c r="O11" s="290"/>
      <c r="P11" s="291"/>
      <c r="Q11" s="292"/>
      <c r="R11" s="293"/>
      <c r="S11" s="248"/>
      <c r="T11" s="250"/>
      <c r="U11" s="248"/>
      <c r="V11" s="249"/>
      <c r="AB11" s="251" t="s">
        <v>77</v>
      </c>
    </row>
    <row r="12" spans="1:47" s="251" customFormat="1" ht="31.5" x14ac:dyDescent="0.2">
      <c r="A12" s="294" t="s">
        <v>78</v>
      </c>
      <c r="B12" s="295" t="s">
        <v>79</v>
      </c>
      <c r="C12" s="296"/>
      <c r="D12" s="297" t="s">
        <v>75</v>
      </c>
      <c r="E12" s="297"/>
      <c r="F12" s="298"/>
      <c r="G12" s="299">
        <v>3</v>
      </c>
      <c r="H12" s="300">
        <f>G12*30</f>
        <v>90</v>
      </c>
      <c r="I12" s="301">
        <v>4</v>
      </c>
      <c r="J12" s="302"/>
      <c r="K12" s="302"/>
      <c r="L12" s="302" t="s">
        <v>76</v>
      </c>
      <c r="M12" s="303">
        <f>H12-I12</f>
        <v>86</v>
      </c>
      <c r="N12" s="304" t="s">
        <v>76</v>
      </c>
      <c r="O12" s="305"/>
      <c r="P12" s="306"/>
      <c r="Q12" s="307"/>
      <c r="R12" s="308"/>
      <c r="S12" s="252"/>
      <c r="T12" s="254"/>
      <c r="U12" s="252"/>
      <c r="V12" s="253"/>
      <c r="AB12" s="251" t="s">
        <v>77</v>
      </c>
    </row>
    <row r="13" spans="1:47" s="251" customFormat="1" ht="32.25" thickBot="1" x14ac:dyDescent="0.25">
      <c r="A13" s="294" t="s">
        <v>80</v>
      </c>
      <c r="B13" s="295" t="s">
        <v>81</v>
      </c>
      <c r="C13" s="296"/>
      <c r="D13" s="297" t="s">
        <v>82</v>
      </c>
      <c r="E13" s="297"/>
      <c r="F13" s="298"/>
      <c r="G13" s="299">
        <v>3</v>
      </c>
      <c r="H13" s="300">
        <f>G13*30</f>
        <v>90</v>
      </c>
      <c r="I13" s="301">
        <v>8</v>
      </c>
      <c r="J13" s="302" t="s">
        <v>83</v>
      </c>
      <c r="K13" s="302"/>
      <c r="L13" s="302" t="s">
        <v>84</v>
      </c>
      <c r="M13" s="303">
        <f>H13-I13</f>
        <v>82</v>
      </c>
      <c r="N13" s="304"/>
      <c r="O13" s="305">
        <v>2</v>
      </c>
      <c r="P13" s="306" t="s">
        <v>85</v>
      </c>
      <c r="Q13" s="307"/>
      <c r="R13" s="308"/>
      <c r="S13" s="252"/>
      <c r="T13" s="254"/>
      <c r="U13" s="252"/>
      <c r="V13" s="253"/>
      <c r="AB13" s="251" t="s">
        <v>77</v>
      </c>
    </row>
    <row r="14" spans="1:47" s="38" customFormat="1" ht="16.5" thickBot="1" x14ac:dyDescent="0.25">
      <c r="A14" s="548" t="s">
        <v>86</v>
      </c>
      <c r="B14" s="549"/>
      <c r="C14" s="279"/>
      <c r="D14" s="62"/>
      <c r="E14" s="278"/>
      <c r="F14" s="278"/>
      <c r="G14" s="63">
        <f t="shared" ref="G14:V14" si="0">SUM(G11:G13)</f>
        <v>9</v>
      </c>
      <c r="H14" s="64">
        <f t="shared" si="0"/>
        <v>270</v>
      </c>
      <c r="I14" s="64">
        <f t="shared" si="0"/>
        <v>16</v>
      </c>
      <c r="J14" s="64" t="s">
        <v>87</v>
      </c>
      <c r="K14" s="64">
        <f t="shared" si="0"/>
        <v>0</v>
      </c>
      <c r="L14" s="64" t="s">
        <v>83</v>
      </c>
      <c r="M14" s="64">
        <f t="shared" si="0"/>
        <v>254</v>
      </c>
      <c r="N14" s="64" t="s">
        <v>85</v>
      </c>
      <c r="O14" s="64">
        <f t="shared" si="0"/>
        <v>2</v>
      </c>
      <c r="P14" s="64" t="s">
        <v>85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si="0"/>
        <v>0</v>
      </c>
      <c r="W14" s="65" t="e">
        <f>SUM(#REF!)+#REF!+W11</f>
        <v>#REF!</v>
      </c>
      <c r="X14" s="66" t="e">
        <f>SUM(#REF!)+#REF!+X11</f>
        <v>#REF!</v>
      </c>
      <c r="Y14" s="66" t="e">
        <f>SUM(#REF!)+#REF!+Y11</f>
        <v>#REF!</v>
      </c>
      <c r="Z14" s="66" t="e">
        <f>SUM(#REF!)+#REF!+Z11</f>
        <v>#REF!</v>
      </c>
      <c r="AA14" s="66" t="e">
        <f>SUM(#REF!)+#REF!+AA11</f>
        <v>#REF!</v>
      </c>
      <c r="AB14" s="38">
        <f>G14*30</f>
        <v>270</v>
      </c>
    </row>
    <row r="15" spans="1:47" ht="16.5" customHeight="1" thickBot="1" x14ac:dyDescent="0.25">
      <c r="A15" s="550" t="s">
        <v>88</v>
      </c>
      <c r="B15" s="551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2"/>
      <c r="O15" s="552"/>
      <c r="P15" s="552"/>
      <c r="Q15" s="552"/>
      <c r="R15" s="552"/>
      <c r="S15" s="552"/>
      <c r="T15" s="552"/>
      <c r="U15" s="552"/>
      <c r="V15" s="553"/>
    </row>
    <row r="16" spans="1:47" s="255" customFormat="1" ht="16.5" thickBot="1" x14ac:dyDescent="0.25">
      <c r="A16" s="107" t="s">
        <v>89</v>
      </c>
      <c r="B16" s="276" t="s">
        <v>90</v>
      </c>
      <c r="C16" s="79">
        <v>1</v>
      </c>
      <c r="D16" s="80"/>
      <c r="E16" s="81"/>
      <c r="F16" s="309"/>
      <c r="G16" s="310">
        <v>4</v>
      </c>
      <c r="H16" s="311">
        <f t="shared" ref="H16:H21" si="1">G16*30</f>
        <v>120</v>
      </c>
      <c r="I16" s="312">
        <v>8</v>
      </c>
      <c r="J16" s="282" t="s">
        <v>91</v>
      </c>
      <c r="K16" s="282"/>
      <c r="L16" s="282" t="s">
        <v>92</v>
      </c>
      <c r="M16" s="313">
        <f t="shared" ref="M16:M21" si="2">H16-I16</f>
        <v>112</v>
      </c>
      <c r="N16" s="314" t="s">
        <v>93</v>
      </c>
      <c r="O16" s="315"/>
      <c r="P16" s="316"/>
      <c r="Q16" s="289"/>
      <c r="R16" s="291"/>
      <c r="S16" s="248"/>
      <c r="T16" s="249"/>
      <c r="U16" s="248"/>
      <c r="V16" s="249"/>
      <c r="AB16" s="255" t="s">
        <v>77</v>
      </c>
      <c r="AD16" s="256"/>
      <c r="AU16" s="276"/>
    </row>
    <row r="17" spans="1:28" s="255" customFormat="1" x14ac:dyDescent="0.2">
      <c r="A17" s="317" t="s">
        <v>94</v>
      </c>
      <c r="B17" s="318" t="s">
        <v>95</v>
      </c>
      <c r="C17" s="319">
        <v>1</v>
      </c>
      <c r="D17" s="320"/>
      <c r="E17" s="321"/>
      <c r="F17" s="322"/>
      <c r="G17" s="323">
        <v>5</v>
      </c>
      <c r="H17" s="324">
        <f t="shared" si="1"/>
        <v>150</v>
      </c>
      <c r="I17" s="312">
        <v>8</v>
      </c>
      <c r="J17" s="282" t="s">
        <v>91</v>
      </c>
      <c r="K17" s="282"/>
      <c r="L17" s="282" t="s">
        <v>92</v>
      </c>
      <c r="M17" s="313">
        <f t="shared" si="2"/>
        <v>142</v>
      </c>
      <c r="N17" s="314" t="s">
        <v>93</v>
      </c>
      <c r="O17" s="325"/>
      <c r="P17" s="326"/>
      <c r="Q17" s="327"/>
      <c r="R17" s="328"/>
      <c r="S17" s="257"/>
      <c r="T17" s="258"/>
      <c r="U17" s="257"/>
      <c r="V17" s="258"/>
      <c r="AB17" s="255" t="s">
        <v>77</v>
      </c>
    </row>
    <row r="18" spans="1:28" s="255" customFormat="1" x14ac:dyDescent="0.2">
      <c r="A18" s="317" t="s">
        <v>96</v>
      </c>
      <c r="B18" s="318" t="s">
        <v>97</v>
      </c>
      <c r="C18" s="319">
        <v>2</v>
      </c>
      <c r="D18" s="320"/>
      <c r="E18" s="321"/>
      <c r="F18" s="322"/>
      <c r="G18" s="323">
        <v>5</v>
      </c>
      <c r="H18" s="324">
        <f t="shared" si="1"/>
        <v>150</v>
      </c>
      <c r="I18" s="329">
        <v>8</v>
      </c>
      <c r="J18" s="297" t="s">
        <v>91</v>
      </c>
      <c r="K18" s="297"/>
      <c r="L18" s="297" t="s">
        <v>92</v>
      </c>
      <c r="M18" s="330">
        <f t="shared" si="2"/>
        <v>142</v>
      </c>
      <c r="N18" s="331"/>
      <c r="O18" s="332">
        <v>3</v>
      </c>
      <c r="P18" s="333" t="s">
        <v>93</v>
      </c>
      <c r="Q18" s="304"/>
      <c r="R18" s="306"/>
      <c r="S18" s="252"/>
      <c r="T18" s="253"/>
      <c r="U18" s="252"/>
      <c r="V18" s="253"/>
      <c r="AB18" s="255" t="s">
        <v>77</v>
      </c>
    </row>
    <row r="19" spans="1:28" s="255" customFormat="1" x14ac:dyDescent="0.25">
      <c r="A19" s="317" t="s">
        <v>98</v>
      </c>
      <c r="B19" s="334" t="s">
        <v>99</v>
      </c>
      <c r="C19" s="319">
        <v>2</v>
      </c>
      <c r="D19" s="320"/>
      <c r="E19" s="321"/>
      <c r="F19" s="322"/>
      <c r="G19" s="323">
        <v>5</v>
      </c>
      <c r="H19" s="324">
        <f t="shared" si="1"/>
        <v>150</v>
      </c>
      <c r="I19" s="329">
        <v>12</v>
      </c>
      <c r="J19" s="297" t="s">
        <v>93</v>
      </c>
      <c r="K19" s="297"/>
      <c r="L19" s="297" t="s">
        <v>76</v>
      </c>
      <c r="M19" s="330">
        <f t="shared" si="2"/>
        <v>138</v>
      </c>
      <c r="N19" s="335"/>
      <c r="O19" s="325">
        <v>3</v>
      </c>
      <c r="P19" s="326" t="s">
        <v>100</v>
      </c>
      <c r="Q19" s="327"/>
      <c r="R19" s="328"/>
      <c r="S19" s="257"/>
      <c r="T19" s="258"/>
      <c r="U19" s="257"/>
      <c r="V19" s="258"/>
      <c r="AB19" s="255" t="s">
        <v>77</v>
      </c>
    </row>
    <row r="20" spans="1:28" s="255" customFormat="1" ht="16.5" thickBot="1" x14ac:dyDescent="0.25">
      <c r="A20" s="336" t="s">
        <v>101</v>
      </c>
      <c r="B20" s="337" t="s">
        <v>102</v>
      </c>
      <c r="C20" s="338"/>
      <c r="D20" s="320"/>
      <c r="E20" s="321"/>
      <c r="F20" s="330" t="s">
        <v>103</v>
      </c>
      <c r="G20" s="323">
        <v>2</v>
      </c>
      <c r="H20" s="324">
        <f t="shared" si="1"/>
        <v>60</v>
      </c>
      <c r="I20" s="319">
        <v>4</v>
      </c>
      <c r="J20" s="320"/>
      <c r="K20" s="320"/>
      <c r="L20" s="320" t="s">
        <v>76</v>
      </c>
      <c r="M20" s="330">
        <f t="shared" si="2"/>
        <v>56</v>
      </c>
      <c r="N20" s="335"/>
      <c r="O20" s="339"/>
      <c r="P20" s="340" t="s">
        <v>76</v>
      </c>
      <c r="Q20" s="341"/>
      <c r="R20" s="342"/>
      <c r="S20" s="257"/>
      <c r="T20" s="258"/>
      <c r="U20" s="257"/>
      <c r="V20" s="258"/>
      <c r="AB20" s="255" t="s">
        <v>77</v>
      </c>
    </row>
    <row r="21" spans="1:28" s="255" customFormat="1" ht="32.25" thickBot="1" x14ac:dyDescent="0.25">
      <c r="A21" s="336" t="s">
        <v>104</v>
      </c>
      <c r="B21" s="280" t="s">
        <v>105</v>
      </c>
      <c r="C21" s="281"/>
      <c r="D21" s="282" t="s">
        <v>75</v>
      </c>
      <c r="E21" s="282"/>
      <c r="F21" s="283"/>
      <c r="G21" s="284">
        <v>4</v>
      </c>
      <c r="H21" s="285">
        <f t="shared" si="1"/>
        <v>120</v>
      </c>
      <c r="I21" s="286">
        <v>8</v>
      </c>
      <c r="J21" s="287" t="s">
        <v>76</v>
      </c>
      <c r="K21" s="287" t="s">
        <v>76</v>
      </c>
      <c r="L21" s="287"/>
      <c r="M21" s="288">
        <f t="shared" si="2"/>
        <v>112</v>
      </c>
      <c r="N21" s="343" t="s">
        <v>85</v>
      </c>
      <c r="O21" s="344"/>
      <c r="P21" s="344"/>
      <c r="Q21" s="345"/>
      <c r="R21" s="345"/>
      <c r="S21" s="259"/>
      <c r="T21" s="260"/>
      <c r="U21" s="261"/>
      <c r="V21" s="260"/>
    </row>
    <row r="22" spans="1:28" ht="26.25" customHeight="1" thickBot="1" x14ac:dyDescent="0.25">
      <c r="A22" s="548" t="s">
        <v>106</v>
      </c>
      <c r="B22" s="554"/>
      <c r="C22" s="554"/>
      <c r="D22" s="554"/>
      <c r="E22" s="554"/>
      <c r="F22" s="555"/>
      <c r="G22" s="70">
        <f>SUM(G16:G21)</f>
        <v>25</v>
      </c>
      <c r="H22" s="71">
        <f t="shared" ref="H22:R22" si="3">SUM(H16:H21)</f>
        <v>750</v>
      </c>
      <c r="I22" s="71">
        <f t="shared" si="3"/>
        <v>48</v>
      </c>
      <c r="J22" s="72" t="s">
        <v>107</v>
      </c>
      <c r="K22" s="72" t="s">
        <v>76</v>
      </c>
      <c r="L22" s="72" t="s">
        <v>108</v>
      </c>
      <c r="M22" s="72">
        <f t="shared" si="3"/>
        <v>702</v>
      </c>
      <c r="N22" s="72" t="s">
        <v>109</v>
      </c>
      <c r="O22" s="73">
        <f t="shared" si="3"/>
        <v>6</v>
      </c>
      <c r="P22" s="73" t="s">
        <v>109</v>
      </c>
      <c r="Q22" s="73">
        <f t="shared" si="3"/>
        <v>0</v>
      </c>
      <c r="R22" s="73">
        <f t="shared" si="3"/>
        <v>0</v>
      </c>
      <c r="S22" s="74">
        <f>SUM(S16:S20)</f>
        <v>0</v>
      </c>
      <c r="T22" s="74">
        <f>SUM(T16:T20)</f>
        <v>0</v>
      </c>
      <c r="U22" s="74">
        <f>SUM(U16:U20)</f>
        <v>0</v>
      </c>
      <c r="V22" s="74">
        <f>SUM(V16:V20)</f>
        <v>0</v>
      </c>
      <c r="W22" s="38">
        <f>30*G22</f>
        <v>750</v>
      </c>
      <c r="AB22" s="38">
        <f>G22*30</f>
        <v>750</v>
      </c>
    </row>
    <row r="23" spans="1:28" ht="21.75" customHeight="1" thickBot="1" x14ac:dyDescent="0.25">
      <c r="A23" s="556" t="s">
        <v>110</v>
      </c>
      <c r="B23" s="557"/>
      <c r="C23" s="557"/>
      <c r="D23" s="557"/>
      <c r="E23" s="557"/>
      <c r="F23" s="557"/>
      <c r="G23" s="557"/>
      <c r="H23" s="557"/>
      <c r="I23" s="557"/>
      <c r="J23" s="557"/>
      <c r="K23" s="557"/>
      <c r="L23" s="557"/>
      <c r="M23" s="557"/>
      <c r="N23" s="557"/>
      <c r="O23" s="557"/>
      <c r="P23" s="557"/>
      <c r="Q23" s="557"/>
      <c r="R23" s="557"/>
      <c r="S23" s="557"/>
      <c r="T23" s="557"/>
      <c r="U23" s="557"/>
      <c r="V23" s="558"/>
    </row>
    <row r="24" spans="1:28" s="88" customFormat="1" ht="18.75" customHeight="1" thickBot="1" x14ac:dyDescent="0.25">
      <c r="A24" s="61" t="s">
        <v>111</v>
      </c>
      <c r="B24" s="75" t="s">
        <v>112</v>
      </c>
      <c r="C24" s="15"/>
      <c r="D24" s="16" t="s">
        <v>103</v>
      </c>
      <c r="E24" s="16"/>
      <c r="F24" s="76"/>
      <c r="G24" s="77">
        <v>3</v>
      </c>
      <c r="H24" s="78">
        <f>G24*30</f>
        <v>90</v>
      </c>
      <c r="I24" s="79">
        <f>J24+K24+L24</f>
        <v>0</v>
      </c>
      <c r="J24" s="80"/>
      <c r="K24" s="80"/>
      <c r="L24" s="80"/>
      <c r="M24" s="81">
        <f>H24-I24</f>
        <v>90</v>
      </c>
      <c r="N24" s="82"/>
      <c r="O24" s="83"/>
      <c r="P24" s="84"/>
      <c r="Q24" s="82"/>
      <c r="R24" s="84"/>
      <c r="S24" s="85"/>
      <c r="T24" s="86"/>
      <c r="U24" s="85"/>
      <c r="V24" s="87"/>
    </row>
    <row r="25" spans="1:28" s="88" customFormat="1" ht="18.75" customHeight="1" thickBot="1" x14ac:dyDescent="0.25">
      <c r="A25" s="61" t="s">
        <v>113</v>
      </c>
      <c r="B25" s="89" t="s">
        <v>114</v>
      </c>
      <c r="C25" s="90"/>
      <c r="D25" s="91" t="s">
        <v>115</v>
      </c>
      <c r="E25" s="91"/>
      <c r="F25" s="92"/>
      <c r="G25" s="93">
        <v>6</v>
      </c>
      <c r="H25" s="94">
        <f>G25*30</f>
        <v>180</v>
      </c>
      <c r="I25" s="95">
        <f>J25+K25+L25</f>
        <v>0</v>
      </c>
      <c r="J25" s="96"/>
      <c r="K25" s="96"/>
      <c r="L25" s="96"/>
      <c r="M25" s="97">
        <f>H25-I25</f>
        <v>180</v>
      </c>
      <c r="N25" s="98"/>
      <c r="O25" s="99"/>
      <c r="P25" s="100"/>
      <c r="Q25" s="98"/>
      <c r="R25" s="100"/>
      <c r="S25" s="101"/>
      <c r="T25" s="102"/>
      <c r="U25" s="101"/>
      <c r="V25" s="103"/>
    </row>
    <row r="26" spans="1:28" s="38" customFormat="1" ht="18" customHeight="1" thickBot="1" x14ac:dyDescent="0.25">
      <c r="A26" s="514" t="s">
        <v>116</v>
      </c>
      <c r="B26" s="515"/>
      <c r="C26" s="515"/>
      <c r="D26" s="515"/>
      <c r="E26" s="515"/>
      <c r="F26" s="516"/>
      <c r="G26" s="104">
        <f>SUM(G24:G25)</f>
        <v>9</v>
      </c>
      <c r="H26" s="105">
        <f>SUM(H24:H25)</f>
        <v>270</v>
      </c>
      <c r="I26" s="105">
        <f t="shared" ref="I26:V26" si="4">SUM(I24:I24)</f>
        <v>0</v>
      </c>
      <c r="J26" s="105">
        <f t="shared" si="4"/>
        <v>0</v>
      </c>
      <c r="K26" s="105">
        <f t="shared" si="4"/>
        <v>0</v>
      </c>
      <c r="L26" s="105">
        <f t="shared" si="4"/>
        <v>0</v>
      </c>
      <c r="M26" s="105">
        <f>SUM(M24:M25)</f>
        <v>270</v>
      </c>
      <c r="N26" s="105">
        <f t="shared" si="4"/>
        <v>0</v>
      </c>
      <c r="O26" s="105"/>
      <c r="P26" s="105">
        <f t="shared" si="4"/>
        <v>0</v>
      </c>
      <c r="Q26" s="105">
        <f t="shared" si="4"/>
        <v>0</v>
      </c>
      <c r="R26" s="105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AB26" s="38">
        <f>G26*30</f>
        <v>270</v>
      </c>
    </row>
    <row r="27" spans="1:28" ht="16.5" customHeight="1" thickBot="1" x14ac:dyDescent="0.25">
      <c r="A27" s="560" t="s">
        <v>117</v>
      </c>
      <c r="B27" s="561"/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2"/>
    </row>
    <row r="28" spans="1:28" s="38" customFormat="1" ht="16.5" thickBot="1" x14ac:dyDescent="0.25">
      <c r="A28" s="107" t="s">
        <v>118</v>
      </c>
      <c r="B28" s="108" t="s">
        <v>47</v>
      </c>
      <c r="C28" s="109"/>
      <c r="D28" s="110"/>
      <c r="E28" s="110"/>
      <c r="F28" s="111"/>
      <c r="G28" s="77">
        <v>24</v>
      </c>
      <c r="H28" s="112">
        <f>G28*30</f>
        <v>720</v>
      </c>
      <c r="I28" s="113"/>
      <c r="J28" s="114"/>
      <c r="K28" s="114"/>
      <c r="L28" s="114"/>
      <c r="M28" s="81">
        <f>H28-I28</f>
        <v>720</v>
      </c>
      <c r="N28" s="113"/>
      <c r="O28" s="115"/>
      <c r="P28" s="116"/>
      <c r="Q28" s="113"/>
      <c r="R28" s="116"/>
      <c r="S28" s="117"/>
      <c r="T28" s="118"/>
      <c r="U28" s="117"/>
      <c r="V28" s="119"/>
    </row>
    <row r="29" spans="1:28" s="38" customFormat="1" ht="16.5" thickBot="1" x14ac:dyDescent="0.25">
      <c r="A29" s="563" t="s">
        <v>119</v>
      </c>
      <c r="B29" s="564"/>
      <c r="C29" s="564"/>
      <c r="D29" s="564"/>
      <c r="E29" s="564"/>
      <c r="F29" s="565"/>
      <c r="G29" s="120">
        <f t="shared" ref="G29:N29" si="5">SUM(G28:G28)</f>
        <v>24</v>
      </c>
      <c r="H29" s="121">
        <f t="shared" si="5"/>
        <v>720</v>
      </c>
      <c r="I29" s="121">
        <f t="shared" si="5"/>
        <v>0</v>
      </c>
      <c r="J29" s="121">
        <f t="shared" si="5"/>
        <v>0</v>
      </c>
      <c r="K29" s="121">
        <f t="shared" si="5"/>
        <v>0</v>
      </c>
      <c r="L29" s="121">
        <f t="shared" si="5"/>
        <v>0</v>
      </c>
      <c r="M29" s="121">
        <f t="shared" si="5"/>
        <v>720</v>
      </c>
      <c r="N29" s="121">
        <f t="shared" si="5"/>
        <v>0</v>
      </c>
      <c r="O29" s="121"/>
      <c r="P29" s="121">
        <f t="shared" ref="P29:V29" si="6">SUM(P28:P28)</f>
        <v>0</v>
      </c>
      <c r="Q29" s="121">
        <f t="shared" si="6"/>
        <v>0</v>
      </c>
      <c r="R29" s="121">
        <f t="shared" si="6"/>
        <v>0</v>
      </c>
      <c r="S29" s="122">
        <f t="shared" si="6"/>
        <v>0</v>
      </c>
      <c r="T29" s="122">
        <f t="shared" si="6"/>
        <v>0</v>
      </c>
      <c r="U29" s="122">
        <f t="shared" si="6"/>
        <v>0</v>
      </c>
      <c r="V29" s="123">
        <f t="shared" si="6"/>
        <v>0</v>
      </c>
      <c r="AB29" s="38">
        <f>G29*30</f>
        <v>720</v>
      </c>
    </row>
    <row r="30" spans="1:28" ht="16.5" thickBot="1" x14ac:dyDescent="0.25">
      <c r="A30" s="566" t="s">
        <v>120</v>
      </c>
      <c r="B30" s="567"/>
      <c r="C30" s="567"/>
      <c r="D30" s="567"/>
      <c r="E30" s="567"/>
      <c r="F30" s="567"/>
      <c r="G30" s="124">
        <f>G29+G26+G22+G14</f>
        <v>67</v>
      </c>
      <c r="H30" s="124">
        <f>H29+H26+H22+H14</f>
        <v>2010</v>
      </c>
      <c r="I30" s="125">
        <f t="shared" ref="I30:AA30" si="7">I22+I14+I26+I29</f>
        <v>64</v>
      </c>
      <c r="J30" s="126" t="s">
        <v>183</v>
      </c>
      <c r="K30" s="126" t="s">
        <v>76</v>
      </c>
      <c r="L30" s="126" t="s">
        <v>121</v>
      </c>
      <c r="M30" s="125">
        <f t="shared" si="7"/>
        <v>1946</v>
      </c>
      <c r="N30" s="126" t="s">
        <v>122</v>
      </c>
      <c r="O30" s="126">
        <f t="shared" si="7"/>
        <v>8</v>
      </c>
      <c r="P30" s="126" t="s">
        <v>122</v>
      </c>
      <c r="Q30" s="125">
        <f t="shared" si="7"/>
        <v>0</v>
      </c>
      <c r="R30" s="125">
        <f t="shared" si="7"/>
        <v>0</v>
      </c>
      <c r="S30" s="127">
        <f t="shared" si="7"/>
        <v>0</v>
      </c>
      <c r="T30" s="127">
        <f t="shared" si="7"/>
        <v>0</v>
      </c>
      <c r="U30" s="127">
        <f t="shared" si="7"/>
        <v>0</v>
      </c>
      <c r="V30" s="127">
        <f t="shared" si="7"/>
        <v>0</v>
      </c>
      <c r="W30" s="127" t="e">
        <f t="shared" si="7"/>
        <v>#REF!</v>
      </c>
      <c r="X30" s="127" t="e">
        <f t="shared" si="7"/>
        <v>#REF!</v>
      </c>
      <c r="Y30" s="127" t="e">
        <f t="shared" si="7"/>
        <v>#REF!</v>
      </c>
      <c r="Z30" s="127" t="e">
        <f t="shared" si="7"/>
        <v>#REF!</v>
      </c>
      <c r="AA30" s="127" t="e">
        <f t="shared" si="7"/>
        <v>#REF!</v>
      </c>
      <c r="AB30" s="38">
        <f>G30*30</f>
        <v>2010</v>
      </c>
    </row>
    <row r="31" spans="1:28" x14ac:dyDescent="0.2">
      <c r="A31" s="568" t="s">
        <v>123</v>
      </c>
      <c r="B31" s="569"/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  <c r="U31" s="569"/>
      <c r="V31" s="570"/>
    </row>
    <row r="32" spans="1:28" ht="16.5" thickBot="1" x14ac:dyDescent="0.25">
      <c r="A32" s="571" t="s">
        <v>124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3"/>
    </row>
    <row r="33" spans="1:29" ht="32.25" thickBot="1" x14ac:dyDescent="0.25">
      <c r="A33" s="346"/>
      <c r="B33" s="347" t="s">
        <v>125</v>
      </c>
      <c r="C33" s="348"/>
      <c r="D33" s="349"/>
      <c r="E33" s="349"/>
      <c r="F33" s="350"/>
      <c r="G33" s="130">
        <v>3</v>
      </c>
      <c r="H33" s="131">
        <f>G33*30</f>
        <v>90</v>
      </c>
      <c r="I33" s="132">
        <v>4</v>
      </c>
      <c r="J33" s="133" t="s">
        <v>76</v>
      </c>
      <c r="K33" s="133"/>
      <c r="L33" s="133"/>
      <c r="M33" s="134">
        <f>H33-I33</f>
        <v>86</v>
      </c>
      <c r="N33" s="135" t="s">
        <v>76</v>
      </c>
      <c r="O33" s="351"/>
      <c r="P33" s="351"/>
      <c r="Q33" s="351"/>
      <c r="R33" s="351"/>
      <c r="S33" s="128"/>
      <c r="T33" s="129"/>
      <c r="U33" s="128"/>
      <c r="V33" s="136"/>
    </row>
    <row r="34" spans="1:29" s="255" customFormat="1" ht="16.5" thickBot="1" x14ac:dyDescent="0.25">
      <c r="A34" s="352" t="s">
        <v>126</v>
      </c>
      <c r="B34" s="353" t="s">
        <v>127</v>
      </c>
      <c r="C34" s="354"/>
      <c r="D34" s="355">
        <v>1</v>
      </c>
      <c r="E34" s="355"/>
      <c r="F34" s="356"/>
      <c r="G34" s="357">
        <v>3</v>
      </c>
      <c r="H34" s="358">
        <f>G34*30</f>
        <v>90</v>
      </c>
      <c r="I34" s="359">
        <v>4</v>
      </c>
      <c r="J34" s="360" t="s">
        <v>76</v>
      </c>
      <c r="K34" s="360"/>
      <c r="L34" s="360"/>
      <c r="M34" s="361">
        <f>H34-I34</f>
        <v>86</v>
      </c>
      <c r="N34" s="362" t="s">
        <v>76</v>
      </c>
      <c r="O34" s="363"/>
      <c r="P34" s="363"/>
      <c r="Q34" s="363"/>
      <c r="R34" s="363"/>
      <c r="S34" s="264"/>
      <c r="T34" s="263"/>
      <c r="U34" s="262"/>
      <c r="V34" s="263"/>
      <c r="AB34" s="255" t="s">
        <v>77</v>
      </c>
      <c r="AC34" s="255" t="s">
        <v>128</v>
      </c>
    </row>
    <row r="35" spans="1:29" s="255" customFormat="1" ht="16.5" thickBot="1" x14ac:dyDescent="0.25">
      <c r="A35" s="364" t="s">
        <v>129</v>
      </c>
      <c r="B35" s="365" t="s">
        <v>130</v>
      </c>
      <c r="C35" s="46"/>
      <c r="D35" s="363">
        <v>1</v>
      </c>
      <c r="E35" s="363"/>
      <c r="F35" s="48"/>
      <c r="G35" s="366">
        <v>3</v>
      </c>
      <c r="H35" s="367">
        <f>G35*30</f>
        <v>90</v>
      </c>
      <c r="I35" s="368">
        <v>4</v>
      </c>
      <c r="J35" s="369" t="s">
        <v>76</v>
      </c>
      <c r="K35" s="369"/>
      <c r="L35" s="369"/>
      <c r="M35" s="370">
        <f>H35-I35</f>
        <v>86</v>
      </c>
      <c r="N35" s="371" t="s">
        <v>76</v>
      </c>
      <c r="O35" s="137"/>
      <c r="P35" s="137"/>
      <c r="Q35" s="137"/>
      <c r="R35" s="137"/>
      <c r="S35" s="265"/>
      <c r="T35" s="266"/>
      <c r="U35" s="267"/>
      <c r="V35" s="266"/>
    </row>
    <row r="36" spans="1:29" s="69" customFormat="1" ht="16.5" thickBot="1" x14ac:dyDescent="0.3">
      <c r="A36" s="138"/>
      <c r="B36" s="139" t="s">
        <v>131</v>
      </c>
      <c r="C36" s="137"/>
      <c r="D36" s="137"/>
      <c r="E36" s="137"/>
      <c r="F36" s="137"/>
      <c r="G36" s="140">
        <v>3</v>
      </c>
      <c r="H36" s="141">
        <f>G36*30</f>
        <v>90</v>
      </c>
      <c r="I36" s="142"/>
      <c r="J36" s="142"/>
      <c r="K36" s="142"/>
      <c r="L36" s="142"/>
      <c r="M36" s="142"/>
      <c r="N36" s="137"/>
      <c r="O36" s="137"/>
      <c r="P36" s="137"/>
      <c r="Q36" s="137"/>
      <c r="R36" s="137"/>
      <c r="S36" s="143"/>
      <c r="T36" s="144"/>
      <c r="U36" s="144"/>
      <c r="V36" s="144"/>
    </row>
    <row r="37" spans="1:29" ht="16.5" thickBot="1" x14ac:dyDescent="0.25">
      <c r="A37" s="548" t="s">
        <v>132</v>
      </c>
      <c r="B37" s="574"/>
      <c r="C37" s="574"/>
      <c r="D37" s="574"/>
      <c r="E37" s="574"/>
      <c r="F37" s="549"/>
      <c r="G37" s="145">
        <f>G34</f>
        <v>3</v>
      </c>
      <c r="H37" s="146">
        <f t="shared" ref="H37:V37" si="8">H34</f>
        <v>90</v>
      </c>
      <c r="I37" s="146">
        <f t="shared" si="8"/>
        <v>4</v>
      </c>
      <c r="J37" s="146" t="str">
        <f t="shared" si="8"/>
        <v>4/0</v>
      </c>
      <c r="K37" s="146">
        <f t="shared" si="8"/>
        <v>0</v>
      </c>
      <c r="L37" s="146">
        <f t="shared" si="8"/>
        <v>0</v>
      </c>
      <c r="M37" s="146">
        <f t="shared" si="8"/>
        <v>86</v>
      </c>
      <c r="N37" s="146" t="str">
        <f t="shared" si="8"/>
        <v>4/0</v>
      </c>
      <c r="O37" s="146">
        <f t="shared" si="8"/>
        <v>0</v>
      </c>
      <c r="P37" s="146">
        <f t="shared" si="8"/>
        <v>0</v>
      </c>
      <c r="Q37" s="146">
        <f t="shared" si="8"/>
        <v>0</v>
      </c>
      <c r="R37" s="146">
        <f t="shared" si="8"/>
        <v>0</v>
      </c>
      <c r="S37" s="147">
        <f t="shared" si="8"/>
        <v>0</v>
      </c>
      <c r="T37" s="147">
        <f t="shared" si="8"/>
        <v>0</v>
      </c>
      <c r="U37" s="147">
        <f t="shared" si="8"/>
        <v>0</v>
      </c>
      <c r="V37" s="147">
        <f t="shared" si="8"/>
        <v>0</v>
      </c>
      <c r="W37" s="147">
        <f>SUM(W34:W35)</f>
        <v>0</v>
      </c>
      <c r="X37" s="147">
        <f>SUM(X34:X35)</f>
        <v>0</v>
      </c>
      <c r="Y37" s="147">
        <f>SUM(Y34:Y35)</f>
        <v>0</v>
      </c>
      <c r="Z37" s="147">
        <f>SUM(Z34:Z35)</f>
        <v>0</v>
      </c>
      <c r="AA37" s="147">
        <f>SUM(AA34:AA35)</f>
        <v>0</v>
      </c>
      <c r="AB37" s="38">
        <f>G37*30</f>
        <v>90</v>
      </c>
    </row>
    <row r="38" spans="1:29" ht="16.5" thickBot="1" x14ac:dyDescent="0.25">
      <c r="A38" s="575" t="s">
        <v>133</v>
      </c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  <c r="S38" s="576"/>
      <c r="T38" s="576"/>
      <c r="U38" s="576"/>
      <c r="V38" s="577"/>
    </row>
    <row r="39" spans="1:29" ht="32.25" thickBot="1" x14ac:dyDescent="0.25">
      <c r="A39" s="372"/>
      <c r="B39" s="347" t="s">
        <v>134</v>
      </c>
      <c r="C39" s="372"/>
      <c r="D39" s="372" t="s">
        <v>135</v>
      </c>
      <c r="E39" s="372"/>
      <c r="F39" s="372"/>
      <c r="G39" s="372">
        <v>8</v>
      </c>
      <c r="H39" s="148">
        <f t="shared" ref="H39:H52" si="9">G39*30</f>
        <v>240</v>
      </c>
      <c r="I39" s="149">
        <v>16</v>
      </c>
      <c r="J39" s="372" t="s">
        <v>85</v>
      </c>
      <c r="K39" s="372"/>
      <c r="L39" s="372" t="s">
        <v>85</v>
      </c>
      <c r="M39" s="372">
        <v>150</v>
      </c>
      <c r="N39" s="373" t="s">
        <v>136</v>
      </c>
      <c r="O39" s="373"/>
      <c r="P39" s="373"/>
      <c r="Q39" s="372"/>
      <c r="R39" s="372"/>
      <c r="S39" s="128"/>
      <c r="T39" s="150"/>
      <c r="U39" s="128"/>
      <c r="V39" s="151"/>
    </row>
    <row r="40" spans="1:29" ht="32.25" thickBot="1" x14ac:dyDescent="0.25">
      <c r="A40" s="374"/>
      <c r="B40" s="375" t="s">
        <v>137</v>
      </c>
      <c r="C40" s="374"/>
      <c r="D40" s="374" t="s">
        <v>138</v>
      </c>
      <c r="E40" s="374"/>
      <c r="F40" s="374"/>
      <c r="G40" s="374">
        <v>12</v>
      </c>
      <c r="H40" s="152">
        <f t="shared" si="9"/>
        <v>360</v>
      </c>
      <c r="I40" s="374" t="s">
        <v>139</v>
      </c>
      <c r="J40" s="374" t="s">
        <v>180</v>
      </c>
      <c r="K40" s="374"/>
      <c r="L40" s="374" t="s">
        <v>180</v>
      </c>
      <c r="M40" s="376">
        <v>198</v>
      </c>
      <c r="N40" s="377"/>
      <c r="O40" s="377">
        <v>9</v>
      </c>
      <c r="P40" s="377" t="s">
        <v>139</v>
      </c>
      <c r="Q40" s="374"/>
      <c r="R40" s="374"/>
      <c r="S40" s="128"/>
      <c r="T40" s="150"/>
      <c r="U40" s="128"/>
      <c r="V40" s="151"/>
    </row>
    <row r="41" spans="1:29" s="255" customFormat="1" ht="16.5" thickBot="1" x14ac:dyDescent="0.25">
      <c r="A41" s="378" t="s">
        <v>140</v>
      </c>
      <c r="B41" s="379" t="s">
        <v>141</v>
      </c>
      <c r="C41" s="380"/>
      <c r="D41" s="381">
        <v>1</v>
      </c>
      <c r="E41" s="381"/>
      <c r="F41" s="381"/>
      <c r="G41" s="382">
        <v>4</v>
      </c>
      <c r="H41" s="383">
        <f t="shared" si="9"/>
        <v>120</v>
      </c>
      <c r="I41" s="380">
        <v>8</v>
      </c>
      <c r="J41" s="381" t="s">
        <v>76</v>
      </c>
      <c r="K41" s="381"/>
      <c r="L41" s="381" t="s">
        <v>76</v>
      </c>
      <c r="M41" s="384">
        <f t="shared" ref="M41:M51" si="10">H41-I41</f>
        <v>112</v>
      </c>
      <c r="N41" s="385" t="s">
        <v>85</v>
      </c>
      <c r="O41" s="386"/>
      <c r="P41" s="387"/>
      <c r="Q41" s="388"/>
      <c r="R41" s="389"/>
      <c r="S41" s="268"/>
      <c r="T41" s="269"/>
      <c r="U41" s="268"/>
      <c r="V41" s="269"/>
      <c r="W41" s="270"/>
      <c r="X41" s="270"/>
      <c r="Y41" s="270"/>
      <c r="AB41" s="255" t="s">
        <v>77</v>
      </c>
    </row>
    <row r="42" spans="1:29" s="255" customFormat="1" ht="16.5" thickBot="1" x14ac:dyDescent="0.25">
      <c r="A42" s="378" t="s">
        <v>142</v>
      </c>
      <c r="B42" s="390" t="s">
        <v>143</v>
      </c>
      <c r="C42" s="391"/>
      <c r="D42" s="391">
        <v>1</v>
      </c>
      <c r="E42" s="391"/>
      <c r="F42" s="391"/>
      <c r="G42" s="392">
        <v>4</v>
      </c>
      <c r="H42" s="393">
        <f t="shared" si="9"/>
        <v>120</v>
      </c>
      <c r="I42" s="380">
        <v>8</v>
      </c>
      <c r="J42" s="381" t="s">
        <v>76</v>
      </c>
      <c r="K42" s="381"/>
      <c r="L42" s="381" t="s">
        <v>76</v>
      </c>
      <c r="M42" s="153">
        <f t="shared" si="10"/>
        <v>112</v>
      </c>
      <c r="N42" s="385" t="s">
        <v>85</v>
      </c>
      <c r="O42" s="394"/>
      <c r="P42" s="395"/>
      <c r="Q42" s="391"/>
      <c r="R42" s="396"/>
      <c r="S42" s="271"/>
      <c r="T42" s="272"/>
      <c r="U42" s="271"/>
      <c r="V42" s="272"/>
      <c r="W42" s="270"/>
      <c r="X42" s="270"/>
      <c r="Y42" s="270"/>
    </row>
    <row r="43" spans="1:29" s="255" customFormat="1" ht="16.5" thickBot="1" x14ac:dyDescent="0.25">
      <c r="A43" s="378" t="s">
        <v>144</v>
      </c>
      <c r="B43" s="154" t="s">
        <v>145</v>
      </c>
      <c r="C43" s="155"/>
      <c r="D43" s="156" t="s">
        <v>75</v>
      </c>
      <c r="E43" s="157"/>
      <c r="F43" s="158"/>
      <c r="G43" s="159">
        <v>4</v>
      </c>
      <c r="H43" s="160">
        <f t="shared" si="9"/>
        <v>120</v>
      </c>
      <c r="I43" s="380">
        <v>8</v>
      </c>
      <c r="J43" s="381" t="s">
        <v>76</v>
      </c>
      <c r="K43" s="381"/>
      <c r="L43" s="381" t="s">
        <v>76</v>
      </c>
      <c r="M43" s="153">
        <f t="shared" si="10"/>
        <v>112</v>
      </c>
      <c r="N43" s="385" t="s">
        <v>85</v>
      </c>
      <c r="O43" s="161"/>
      <c r="P43" s="162"/>
      <c r="Q43" s="163"/>
      <c r="R43" s="164"/>
      <c r="S43" s="274"/>
      <c r="T43" s="273"/>
      <c r="U43" s="274"/>
      <c r="V43" s="275"/>
      <c r="AB43" s="255" t="s">
        <v>77</v>
      </c>
    </row>
    <row r="44" spans="1:29" s="255" customFormat="1" ht="21" customHeight="1" thickBot="1" x14ac:dyDescent="0.25">
      <c r="A44" s="397" t="s">
        <v>146</v>
      </c>
      <c r="B44" s="168" t="s">
        <v>147</v>
      </c>
      <c r="C44" s="155"/>
      <c r="D44" s="156" t="s">
        <v>75</v>
      </c>
      <c r="E44" s="157"/>
      <c r="F44" s="158"/>
      <c r="G44" s="159">
        <v>4</v>
      </c>
      <c r="H44" s="160">
        <f t="shared" si="9"/>
        <v>120</v>
      </c>
      <c r="I44" s="380">
        <v>8</v>
      </c>
      <c r="J44" s="381" t="s">
        <v>76</v>
      </c>
      <c r="K44" s="381"/>
      <c r="L44" s="381" t="s">
        <v>76</v>
      </c>
      <c r="M44" s="153">
        <f t="shared" si="10"/>
        <v>112</v>
      </c>
      <c r="N44" s="385" t="s">
        <v>85</v>
      </c>
      <c r="O44" s="161"/>
      <c r="P44" s="162"/>
      <c r="Q44" s="163"/>
      <c r="R44" s="164"/>
      <c r="S44" s="274"/>
      <c r="T44" s="273"/>
      <c r="U44" s="274"/>
      <c r="V44" s="275"/>
    </row>
    <row r="45" spans="1:29" s="69" customFormat="1" ht="21" customHeight="1" x14ac:dyDescent="0.25">
      <c r="A45" s="168"/>
      <c r="B45" s="169" t="s">
        <v>131</v>
      </c>
      <c r="C45" s="155"/>
      <c r="D45" s="156"/>
      <c r="E45" s="157"/>
      <c r="F45" s="158"/>
      <c r="G45" s="159">
        <v>4</v>
      </c>
      <c r="H45" s="160">
        <f t="shared" si="9"/>
        <v>120</v>
      </c>
      <c r="I45" s="170"/>
      <c r="J45" s="171"/>
      <c r="K45" s="172"/>
      <c r="L45" s="172"/>
      <c r="M45" s="153"/>
      <c r="N45" s="173"/>
      <c r="O45" s="161"/>
      <c r="P45" s="162"/>
      <c r="Q45" s="163"/>
      <c r="R45" s="164"/>
      <c r="S45" s="165"/>
      <c r="T45" s="166"/>
      <c r="U45" s="165"/>
      <c r="V45" s="167"/>
    </row>
    <row r="46" spans="1:29" s="69" customFormat="1" x14ac:dyDescent="0.2">
      <c r="A46" s="174" t="s">
        <v>148</v>
      </c>
      <c r="B46" s="175" t="s">
        <v>149</v>
      </c>
      <c r="C46" s="155"/>
      <c r="D46" s="156" t="s">
        <v>82</v>
      </c>
      <c r="E46" s="157"/>
      <c r="F46" s="158"/>
      <c r="G46" s="159">
        <v>4</v>
      </c>
      <c r="H46" s="160">
        <f t="shared" si="9"/>
        <v>120</v>
      </c>
      <c r="I46" s="170">
        <v>8</v>
      </c>
      <c r="J46" s="171" t="s">
        <v>76</v>
      </c>
      <c r="K46" s="172"/>
      <c r="L46" s="172" t="s">
        <v>76</v>
      </c>
      <c r="M46" s="153">
        <f t="shared" si="10"/>
        <v>112</v>
      </c>
      <c r="N46" s="173"/>
      <c r="O46" s="161">
        <v>3</v>
      </c>
      <c r="P46" s="162" t="s">
        <v>85</v>
      </c>
      <c r="Q46" s="163"/>
      <c r="R46" s="164"/>
      <c r="S46" s="165"/>
      <c r="T46" s="166"/>
      <c r="U46" s="165"/>
      <c r="V46" s="167"/>
      <c r="AB46" s="69" t="s">
        <v>77</v>
      </c>
    </row>
    <row r="47" spans="1:29" s="69" customFormat="1" x14ac:dyDescent="0.2">
      <c r="A47" s="176" t="s">
        <v>150</v>
      </c>
      <c r="B47" s="177" t="s">
        <v>151</v>
      </c>
      <c r="C47" s="155"/>
      <c r="D47" s="156" t="s">
        <v>82</v>
      </c>
      <c r="E47" s="157"/>
      <c r="F47" s="158"/>
      <c r="G47" s="159">
        <v>4</v>
      </c>
      <c r="H47" s="160">
        <f t="shared" si="9"/>
        <v>120</v>
      </c>
      <c r="I47" s="170">
        <v>8</v>
      </c>
      <c r="J47" s="171" t="s">
        <v>76</v>
      </c>
      <c r="K47" s="172"/>
      <c r="L47" s="172" t="s">
        <v>76</v>
      </c>
      <c r="M47" s="153">
        <f t="shared" si="10"/>
        <v>112</v>
      </c>
      <c r="N47" s="173"/>
      <c r="O47" s="161">
        <v>3</v>
      </c>
      <c r="P47" s="162" t="s">
        <v>85</v>
      </c>
      <c r="Q47" s="163"/>
      <c r="R47" s="164"/>
      <c r="S47" s="165"/>
      <c r="T47" s="166"/>
      <c r="U47" s="165"/>
      <c r="V47" s="167"/>
    </row>
    <row r="48" spans="1:29" s="69" customFormat="1" x14ac:dyDescent="0.2">
      <c r="A48" s="176" t="s">
        <v>152</v>
      </c>
      <c r="B48" s="177" t="s">
        <v>153</v>
      </c>
      <c r="C48" s="155"/>
      <c r="D48" s="156" t="s">
        <v>82</v>
      </c>
      <c r="E48" s="157"/>
      <c r="F48" s="158"/>
      <c r="G48" s="159">
        <v>4</v>
      </c>
      <c r="H48" s="160">
        <f t="shared" si="9"/>
        <v>120</v>
      </c>
      <c r="I48" s="170">
        <v>8</v>
      </c>
      <c r="J48" s="171" t="s">
        <v>76</v>
      </c>
      <c r="K48" s="172"/>
      <c r="L48" s="172" t="s">
        <v>76</v>
      </c>
      <c r="M48" s="153">
        <f t="shared" si="10"/>
        <v>112</v>
      </c>
      <c r="N48" s="173"/>
      <c r="O48" s="161">
        <v>3</v>
      </c>
      <c r="P48" s="162" t="s">
        <v>85</v>
      </c>
      <c r="Q48" s="163"/>
      <c r="R48" s="164"/>
      <c r="S48" s="165"/>
      <c r="T48" s="166"/>
      <c r="U48" s="165"/>
      <c r="V48" s="167"/>
      <c r="AB48" s="69" t="s">
        <v>77</v>
      </c>
    </row>
    <row r="49" spans="1:28" s="69" customFormat="1" x14ac:dyDescent="0.2">
      <c r="A49" s="176" t="s">
        <v>154</v>
      </c>
      <c r="B49" s="177" t="s">
        <v>155</v>
      </c>
      <c r="C49" s="155"/>
      <c r="D49" s="156" t="s">
        <v>82</v>
      </c>
      <c r="E49" s="157"/>
      <c r="F49" s="158"/>
      <c r="G49" s="159">
        <v>4</v>
      </c>
      <c r="H49" s="160">
        <f t="shared" si="9"/>
        <v>120</v>
      </c>
      <c r="I49" s="170">
        <v>8</v>
      </c>
      <c r="J49" s="171" t="s">
        <v>76</v>
      </c>
      <c r="K49" s="172"/>
      <c r="L49" s="172" t="s">
        <v>76</v>
      </c>
      <c r="M49" s="153">
        <f t="shared" si="10"/>
        <v>112</v>
      </c>
      <c r="N49" s="173"/>
      <c r="O49" s="161">
        <v>3</v>
      </c>
      <c r="P49" s="162" t="s">
        <v>85</v>
      </c>
      <c r="Q49" s="163"/>
      <c r="R49" s="164"/>
      <c r="S49" s="165"/>
      <c r="T49" s="166"/>
      <c r="U49" s="165"/>
      <c r="V49" s="167"/>
    </row>
    <row r="50" spans="1:28" s="69" customFormat="1" x14ac:dyDescent="0.2">
      <c r="A50" s="176" t="s">
        <v>156</v>
      </c>
      <c r="B50" s="177" t="s">
        <v>157</v>
      </c>
      <c r="C50" s="155"/>
      <c r="D50" s="156" t="s">
        <v>82</v>
      </c>
      <c r="E50" s="157"/>
      <c r="F50" s="158"/>
      <c r="G50" s="159">
        <v>4</v>
      </c>
      <c r="H50" s="160">
        <f t="shared" si="9"/>
        <v>120</v>
      </c>
      <c r="I50" s="170">
        <v>8</v>
      </c>
      <c r="J50" s="171" t="s">
        <v>76</v>
      </c>
      <c r="K50" s="172"/>
      <c r="L50" s="172" t="s">
        <v>76</v>
      </c>
      <c r="M50" s="153">
        <f t="shared" si="10"/>
        <v>112</v>
      </c>
      <c r="N50" s="173"/>
      <c r="O50" s="161">
        <v>3</v>
      </c>
      <c r="P50" s="162" t="s">
        <v>85</v>
      </c>
      <c r="Q50" s="163"/>
      <c r="R50" s="164"/>
      <c r="S50" s="165"/>
      <c r="T50" s="166"/>
      <c r="U50" s="165"/>
      <c r="V50" s="167"/>
      <c r="AB50" s="69" t="s">
        <v>77</v>
      </c>
    </row>
    <row r="51" spans="1:28" s="69" customFormat="1" x14ac:dyDescent="0.2">
      <c r="A51" s="176" t="s">
        <v>158</v>
      </c>
      <c r="B51" s="154" t="s">
        <v>159</v>
      </c>
      <c r="C51" s="178"/>
      <c r="D51" s="179" t="s">
        <v>82</v>
      </c>
      <c r="E51" s="180"/>
      <c r="F51" s="181"/>
      <c r="G51" s="182">
        <v>4</v>
      </c>
      <c r="H51" s="183">
        <f t="shared" si="9"/>
        <v>120</v>
      </c>
      <c r="I51" s="170">
        <v>8</v>
      </c>
      <c r="J51" s="171" t="s">
        <v>76</v>
      </c>
      <c r="K51" s="172"/>
      <c r="L51" s="172" t="s">
        <v>76</v>
      </c>
      <c r="M51" s="184">
        <f t="shared" si="10"/>
        <v>112</v>
      </c>
      <c r="N51" s="185"/>
      <c r="O51" s="186">
        <v>3</v>
      </c>
      <c r="P51" s="162" t="s">
        <v>85</v>
      </c>
      <c r="Q51" s="187"/>
      <c r="R51" s="188"/>
      <c r="S51" s="189"/>
      <c r="T51" s="190"/>
      <c r="U51" s="189"/>
      <c r="V51" s="191"/>
    </row>
    <row r="52" spans="1:28" s="69" customFormat="1" ht="16.5" thickBot="1" x14ac:dyDescent="0.3">
      <c r="A52" s="168"/>
      <c r="B52" s="169" t="s">
        <v>131</v>
      </c>
      <c r="C52" s="171"/>
      <c r="D52" s="156"/>
      <c r="E52" s="156"/>
      <c r="F52" s="172"/>
      <c r="G52" s="192">
        <v>4</v>
      </c>
      <c r="H52" s="171">
        <f t="shared" si="9"/>
        <v>120</v>
      </c>
      <c r="I52" s="193"/>
      <c r="J52" s="171"/>
      <c r="K52" s="172"/>
      <c r="L52" s="172"/>
      <c r="M52" s="194"/>
      <c r="N52" s="161"/>
      <c r="O52" s="161"/>
      <c r="P52" s="161"/>
      <c r="Q52" s="195"/>
      <c r="R52" s="195"/>
      <c r="S52" s="196"/>
      <c r="T52" s="197"/>
      <c r="U52" s="198"/>
      <c r="V52" s="199"/>
    </row>
    <row r="53" spans="1:28" ht="16.5" thickBot="1" x14ac:dyDescent="0.25">
      <c r="A53" s="548" t="s">
        <v>160</v>
      </c>
      <c r="B53" s="574"/>
      <c r="C53" s="574"/>
      <c r="D53" s="574"/>
      <c r="E53" s="574"/>
      <c r="F53" s="549"/>
      <c r="G53" s="145">
        <f>G41+G43+G46+G48+G50</f>
        <v>20</v>
      </c>
      <c r="H53" s="145">
        <f>H41+H43+H46+H48+H50</f>
        <v>600</v>
      </c>
      <c r="I53" s="146">
        <f t="shared" ref="I53:O53" si="11">I41+I43+I46+I48+I50</f>
        <v>40</v>
      </c>
      <c r="J53" s="146" t="s">
        <v>162</v>
      </c>
      <c r="K53" s="146">
        <f t="shared" si="11"/>
        <v>0</v>
      </c>
      <c r="L53" s="146" t="s">
        <v>162</v>
      </c>
      <c r="M53" s="146">
        <f t="shared" si="11"/>
        <v>560</v>
      </c>
      <c r="N53" s="73" t="s">
        <v>136</v>
      </c>
      <c r="O53" s="73">
        <f t="shared" si="11"/>
        <v>9</v>
      </c>
      <c r="P53" s="73" t="s">
        <v>139</v>
      </c>
      <c r="Q53" s="146">
        <f t="shared" ref="Q53:V53" si="12">SUM(Q41:Q51)</f>
        <v>0</v>
      </c>
      <c r="R53" s="146">
        <f t="shared" si="12"/>
        <v>0</v>
      </c>
      <c r="S53" s="74">
        <f t="shared" si="12"/>
        <v>0</v>
      </c>
      <c r="T53" s="74">
        <f t="shared" si="12"/>
        <v>0</v>
      </c>
      <c r="U53" s="74">
        <f t="shared" si="12"/>
        <v>0</v>
      </c>
      <c r="V53" s="74">
        <f t="shared" si="12"/>
        <v>0</v>
      </c>
      <c r="AB53" s="38">
        <f>G53*30</f>
        <v>600</v>
      </c>
    </row>
    <row r="54" spans="1:28" ht="16.5" thickBot="1" x14ac:dyDescent="0.25">
      <c r="A54" s="578" t="s">
        <v>161</v>
      </c>
      <c r="B54" s="579"/>
      <c r="C54" s="579"/>
      <c r="D54" s="579"/>
      <c r="E54" s="579"/>
      <c r="F54" s="580"/>
      <c r="G54" s="200">
        <f t="shared" ref="G54:V54" si="13">G53+G37</f>
        <v>23</v>
      </c>
      <c r="H54" s="201">
        <f t="shared" si="13"/>
        <v>690</v>
      </c>
      <c r="I54" s="201">
        <f t="shared" si="13"/>
        <v>44</v>
      </c>
      <c r="J54" s="201" t="s">
        <v>139</v>
      </c>
      <c r="K54" s="201">
        <f t="shared" si="13"/>
        <v>0</v>
      </c>
      <c r="L54" s="201" t="s">
        <v>162</v>
      </c>
      <c r="M54" s="201">
        <f t="shared" si="13"/>
        <v>646</v>
      </c>
      <c r="N54" s="72" t="s">
        <v>162</v>
      </c>
      <c r="O54" s="72">
        <f t="shared" si="13"/>
        <v>9</v>
      </c>
      <c r="P54" s="72" t="s">
        <v>139</v>
      </c>
      <c r="Q54" s="71">
        <f t="shared" si="13"/>
        <v>0</v>
      </c>
      <c r="R54" s="71">
        <f t="shared" si="13"/>
        <v>0</v>
      </c>
      <c r="S54" s="74">
        <f t="shared" si="13"/>
        <v>0</v>
      </c>
      <c r="T54" s="74">
        <f t="shared" si="13"/>
        <v>0</v>
      </c>
      <c r="U54" s="74">
        <f t="shared" si="13"/>
        <v>0</v>
      </c>
      <c r="V54" s="74">
        <f t="shared" si="13"/>
        <v>0</v>
      </c>
    </row>
    <row r="55" spans="1:28" s="38" customFormat="1" ht="16.5" thickBot="1" x14ac:dyDescent="0.25">
      <c r="A55" s="581" t="s">
        <v>163</v>
      </c>
      <c r="B55" s="581"/>
      <c r="C55" s="581"/>
      <c r="D55" s="581"/>
      <c r="E55" s="581"/>
      <c r="F55" s="581"/>
      <c r="G55" s="200">
        <f t="shared" ref="G55:M55" si="14">G54+G30</f>
        <v>90</v>
      </c>
      <c r="H55" s="201">
        <f t="shared" si="14"/>
        <v>2700</v>
      </c>
      <c r="I55" s="201">
        <f t="shared" si="14"/>
        <v>108</v>
      </c>
      <c r="J55" s="232" t="s">
        <v>181</v>
      </c>
      <c r="K55" s="232" t="s">
        <v>76</v>
      </c>
      <c r="L55" s="232" t="s">
        <v>182</v>
      </c>
      <c r="M55" s="201">
        <f t="shared" si="14"/>
        <v>2592</v>
      </c>
      <c r="N55" s="72" t="s">
        <v>164</v>
      </c>
      <c r="O55" s="72">
        <f t="shared" ref="O55:V55" si="15">O30+O54</f>
        <v>17</v>
      </c>
      <c r="P55" s="72" t="s">
        <v>165</v>
      </c>
      <c r="Q55" s="71">
        <f t="shared" si="15"/>
        <v>0</v>
      </c>
      <c r="R55" s="71">
        <f t="shared" si="15"/>
        <v>0</v>
      </c>
      <c r="S55" s="74">
        <f t="shared" si="15"/>
        <v>0</v>
      </c>
      <c r="T55" s="74">
        <f t="shared" si="15"/>
        <v>0</v>
      </c>
      <c r="U55" s="74">
        <f t="shared" si="15"/>
        <v>0</v>
      </c>
      <c r="V55" s="74">
        <f t="shared" si="15"/>
        <v>0</v>
      </c>
      <c r="Y55" s="202">
        <v>22</v>
      </c>
      <c r="Z55" s="202">
        <v>22</v>
      </c>
      <c r="AA55" s="202">
        <v>22</v>
      </c>
    </row>
    <row r="56" spans="1:28" s="38" customFormat="1" ht="16.5" thickBot="1" x14ac:dyDescent="0.25">
      <c r="A56" s="559" t="s">
        <v>166</v>
      </c>
      <c r="B56" s="559"/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71">
        <v>2</v>
      </c>
      <c r="O56" s="203"/>
      <c r="P56" s="204">
        <v>2</v>
      </c>
      <c r="Q56" s="204"/>
      <c r="R56" s="204"/>
      <c r="S56" s="205"/>
      <c r="T56" s="205"/>
      <c r="U56" s="205"/>
      <c r="V56" s="205"/>
    </row>
    <row r="57" spans="1:28" s="38" customFormat="1" ht="16.5" thickBot="1" x14ac:dyDescent="0.25">
      <c r="A57" s="559" t="s">
        <v>167</v>
      </c>
      <c r="B57" s="559"/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71">
        <v>6</v>
      </c>
      <c r="O57" s="203"/>
      <c r="P57" s="204">
        <v>5</v>
      </c>
      <c r="Q57" s="206">
        <v>1</v>
      </c>
      <c r="R57" s="204"/>
      <c r="S57" s="205"/>
      <c r="T57" s="205"/>
      <c r="U57" s="205"/>
      <c r="V57" s="205"/>
    </row>
    <row r="58" spans="1:28" s="38" customFormat="1" ht="16.5" thickBot="1" x14ac:dyDescent="0.25">
      <c r="A58" s="559" t="s">
        <v>168</v>
      </c>
      <c r="B58" s="559"/>
      <c r="C58" s="559"/>
      <c r="D58" s="559"/>
      <c r="E58" s="559"/>
      <c r="F58" s="559"/>
      <c r="G58" s="559"/>
      <c r="H58" s="559"/>
      <c r="I58" s="559"/>
      <c r="J58" s="559"/>
      <c r="K58" s="559"/>
      <c r="L58" s="559"/>
      <c r="M58" s="559"/>
      <c r="N58" s="207"/>
      <c r="O58" s="208"/>
      <c r="P58" s="209"/>
      <c r="Q58" s="207"/>
      <c r="R58" s="210"/>
      <c r="S58" s="211"/>
      <c r="T58" s="211"/>
      <c r="U58" s="211"/>
      <c r="V58" s="211"/>
    </row>
    <row r="59" spans="1:28" s="38" customFormat="1" ht="16.5" thickBot="1" x14ac:dyDescent="0.25">
      <c r="A59" s="582" t="s">
        <v>169</v>
      </c>
      <c r="B59" s="582"/>
      <c r="C59" s="582"/>
      <c r="D59" s="582"/>
      <c r="E59" s="582"/>
      <c r="F59" s="582"/>
      <c r="G59" s="582"/>
      <c r="H59" s="582"/>
      <c r="I59" s="582"/>
      <c r="J59" s="582"/>
      <c r="K59" s="582"/>
      <c r="L59" s="582"/>
      <c r="M59" s="582"/>
      <c r="N59" s="212"/>
      <c r="O59" s="213"/>
      <c r="P59" s="214">
        <v>1</v>
      </c>
      <c r="Q59" s="215"/>
      <c r="R59" s="216"/>
      <c r="S59" s="217"/>
      <c r="T59" s="217"/>
      <c r="U59" s="217"/>
      <c r="V59" s="217"/>
    </row>
    <row r="60" spans="1:28" s="38" customFormat="1" ht="16.5" thickBot="1" x14ac:dyDescent="0.25">
      <c r="A60" s="583" t="s">
        <v>170</v>
      </c>
      <c r="B60" s="584"/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5"/>
      <c r="N60" s="586" t="s">
        <v>171</v>
      </c>
      <c r="O60" s="587"/>
      <c r="P60" s="588"/>
      <c r="Q60" s="589">
        <f>G30/$G$55*100</f>
        <v>74.444444444444443</v>
      </c>
      <c r="R60" s="590"/>
      <c r="S60" s="601" t="s">
        <v>172</v>
      </c>
      <c r="T60" s="602"/>
      <c r="U60" s="596"/>
      <c r="V60" s="597"/>
      <c r="W60" s="218">
        <f>SUM(N60:V60)</f>
        <v>74.444444444444443</v>
      </c>
    </row>
    <row r="61" spans="1:28" s="38" customFormat="1" x14ac:dyDescent="0.2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598" t="s">
        <v>172</v>
      </c>
      <c r="O61" s="598"/>
      <c r="P61" s="598"/>
      <c r="Q61" s="599">
        <f>G54/$G$55*100</f>
        <v>25.555555555555554</v>
      </c>
      <c r="R61" s="599"/>
      <c r="S61" s="220"/>
      <c r="T61" s="220"/>
      <c r="U61" s="220"/>
      <c r="V61" s="220"/>
    </row>
    <row r="62" spans="1:28" s="38" customFormat="1" x14ac:dyDescent="0.2">
      <c r="S62" s="221"/>
      <c r="T62" s="221"/>
      <c r="U62" s="221"/>
      <c r="V62" s="221"/>
    </row>
    <row r="63" spans="1:28" s="38" customFormat="1" ht="47.25" x14ac:dyDescent="0.2">
      <c r="A63" s="222">
        <v>1</v>
      </c>
      <c r="B63" s="223" t="s">
        <v>173</v>
      </c>
      <c r="C63" s="224">
        <v>2</v>
      </c>
      <c r="D63" s="224">
        <v>1</v>
      </c>
      <c r="E63" s="224"/>
      <c r="F63" s="224"/>
      <c r="G63" s="224">
        <v>6</v>
      </c>
      <c r="H63" s="224">
        <f>G63*30</f>
        <v>180</v>
      </c>
      <c r="I63" s="170">
        <f>J63+L63+K63</f>
        <v>99</v>
      </c>
      <c r="J63" s="224"/>
      <c r="K63" s="224"/>
      <c r="L63" s="225">
        <v>99</v>
      </c>
      <c r="M63" s="153">
        <f>H63-I63</f>
        <v>81</v>
      </c>
      <c r="N63" s="225">
        <v>3</v>
      </c>
      <c r="O63" s="225">
        <v>3</v>
      </c>
      <c r="P63" s="225">
        <v>3</v>
      </c>
      <c r="Q63" s="225"/>
      <c r="R63" s="225"/>
      <c r="S63" s="221"/>
      <c r="T63" s="221"/>
      <c r="U63" s="221"/>
      <c r="V63" s="221"/>
    </row>
    <row r="64" spans="1:28" s="38" customFormat="1" x14ac:dyDescent="0.2">
      <c r="B64" s="226"/>
      <c r="C64" s="277"/>
      <c r="D64" s="277"/>
      <c r="E64" s="277"/>
      <c r="F64" s="277"/>
      <c r="G64" s="277"/>
      <c r="H64" s="277"/>
      <c r="I64" s="277"/>
      <c r="J64" s="277"/>
      <c r="K64" s="277"/>
      <c r="S64" s="221"/>
      <c r="T64" s="221"/>
      <c r="U64" s="221"/>
      <c r="V64" s="221"/>
    </row>
    <row r="65" spans="1:22" s="38" customFormat="1" x14ac:dyDescent="0.2">
      <c r="B65" s="226"/>
      <c r="C65" s="277"/>
      <c r="D65" s="277"/>
      <c r="E65" s="277"/>
      <c r="F65" s="277"/>
      <c r="G65" s="277"/>
      <c r="H65" s="277"/>
      <c r="I65" s="277"/>
      <c r="J65" s="277"/>
      <c r="K65" s="277"/>
      <c r="S65" s="221"/>
      <c r="T65" s="221"/>
      <c r="U65" s="221"/>
      <c r="V65" s="221"/>
    </row>
    <row r="66" spans="1:22" s="38" customFormat="1" x14ac:dyDescent="0.2">
      <c r="B66" s="277" t="s">
        <v>174</v>
      </c>
      <c r="C66" s="277"/>
      <c r="D66" s="591"/>
      <c r="E66" s="591"/>
      <c r="F66" s="592"/>
      <c r="G66" s="592"/>
      <c r="H66" s="277"/>
      <c r="I66" s="593" t="s">
        <v>175</v>
      </c>
      <c r="J66" s="600"/>
      <c r="K66" s="600"/>
      <c r="S66" s="221"/>
      <c r="T66" s="221"/>
      <c r="U66" s="221"/>
      <c r="V66" s="221"/>
    </row>
    <row r="67" spans="1:22" s="38" customFormat="1" ht="15.75" customHeight="1" x14ac:dyDescent="0.2">
      <c r="S67" s="221"/>
      <c r="T67" s="221"/>
      <c r="U67" s="221"/>
      <c r="V67" s="221"/>
    </row>
    <row r="68" spans="1:22" s="38" customFormat="1" ht="15.75" customHeight="1" x14ac:dyDescent="0.2">
      <c r="B68" s="277" t="s">
        <v>176</v>
      </c>
      <c r="C68" s="277"/>
      <c r="D68" s="591"/>
      <c r="E68" s="591"/>
      <c r="F68" s="592"/>
      <c r="G68" s="592"/>
      <c r="H68" s="277"/>
      <c r="I68" s="593" t="s">
        <v>177</v>
      </c>
      <c r="J68" s="594"/>
      <c r="K68" s="594"/>
      <c r="S68" s="221"/>
      <c r="T68" s="221"/>
      <c r="U68" s="221"/>
      <c r="V68" s="221"/>
    </row>
    <row r="69" spans="1:22" s="38" customFormat="1" ht="15.75" customHeight="1" x14ac:dyDescent="0.2">
      <c r="S69" s="221"/>
      <c r="T69" s="221"/>
      <c r="U69" s="221"/>
      <c r="V69" s="221"/>
    </row>
    <row r="70" spans="1:22" s="38" customFormat="1" ht="15.75" customHeight="1" x14ac:dyDescent="0.2">
      <c r="B70" s="277" t="s">
        <v>178</v>
      </c>
      <c r="C70" s="277"/>
      <c r="D70" s="591"/>
      <c r="E70" s="591"/>
      <c r="F70" s="592"/>
      <c r="G70" s="592"/>
      <c r="H70" s="277"/>
      <c r="I70" s="593" t="s">
        <v>189</v>
      </c>
      <c r="J70" s="594"/>
      <c r="K70" s="594"/>
      <c r="S70" s="221"/>
      <c r="T70" s="221"/>
      <c r="U70" s="221"/>
      <c r="V70" s="221"/>
    </row>
    <row r="71" spans="1:22" s="38" customFormat="1" ht="15.75" customHeight="1" x14ac:dyDescent="0.25">
      <c r="A71" s="53"/>
      <c r="B71" s="227"/>
      <c r="C71" s="595" t="s">
        <v>179</v>
      </c>
      <c r="D71" s="595"/>
      <c r="E71" s="595"/>
      <c r="F71" s="595"/>
      <c r="G71" s="595"/>
      <c r="H71" s="595"/>
      <c r="I71" s="595"/>
      <c r="J71" s="595"/>
      <c r="K71" s="595"/>
      <c r="L71" s="228"/>
      <c r="M71" s="228"/>
      <c r="S71" s="221"/>
      <c r="T71" s="221"/>
      <c r="U71" s="221"/>
      <c r="V71" s="221"/>
    </row>
    <row r="72" spans="1:22" ht="15" customHeight="1" x14ac:dyDescent="0.2"/>
    <row r="81" spans="1:22" ht="15.75" customHeight="1" x14ac:dyDescent="0.2"/>
    <row r="83" spans="1:22" ht="15" x14ac:dyDescent="0.2">
      <c r="A83" s="67"/>
      <c r="C83" s="67"/>
      <c r="D83" s="67"/>
      <c r="E83" s="67"/>
      <c r="F83" s="67"/>
      <c r="G83" s="67"/>
      <c r="H83" s="67"/>
      <c r="S83" s="67"/>
      <c r="T83" s="67"/>
      <c r="U83" s="67"/>
      <c r="V83" s="67"/>
    </row>
    <row r="84" spans="1:22" ht="15" x14ac:dyDescent="0.2">
      <c r="A84" s="67"/>
      <c r="C84" s="67"/>
      <c r="D84" s="67"/>
      <c r="E84" s="67"/>
      <c r="F84" s="67"/>
      <c r="G84" s="67"/>
      <c r="H84" s="67"/>
      <c r="S84" s="67"/>
      <c r="T84" s="67"/>
      <c r="U84" s="67"/>
      <c r="V84" s="67"/>
    </row>
    <row r="85" spans="1:22" ht="15" x14ac:dyDescent="0.2">
      <c r="A85" s="67"/>
      <c r="C85" s="67"/>
      <c r="D85" s="67"/>
      <c r="E85" s="67"/>
      <c r="F85" s="67"/>
      <c r="G85" s="67"/>
      <c r="H85" s="67"/>
      <c r="S85" s="67"/>
      <c r="T85" s="67"/>
      <c r="U85" s="67"/>
      <c r="V85" s="67"/>
    </row>
    <row r="86" spans="1:22" ht="15" x14ac:dyDescent="0.2">
      <c r="A86" s="67"/>
      <c r="C86" s="67"/>
      <c r="D86" s="67"/>
      <c r="E86" s="67"/>
      <c r="F86" s="67"/>
      <c r="G86" s="67"/>
      <c r="H86" s="67"/>
      <c r="S86" s="67"/>
      <c r="T86" s="67"/>
      <c r="U86" s="67"/>
      <c r="V86" s="67"/>
    </row>
    <row r="87" spans="1:22" ht="15" x14ac:dyDescent="0.2">
      <c r="A87" s="67"/>
      <c r="C87" s="67"/>
      <c r="D87" s="67"/>
      <c r="E87" s="67"/>
      <c r="F87" s="67"/>
      <c r="G87" s="67"/>
      <c r="H87" s="67"/>
      <c r="S87" s="67"/>
      <c r="T87" s="67"/>
      <c r="U87" s="67"/>
      <c r="V87" s="67"/>
    </row>
    <row r="88" spans="1:22" ht="15" x14ac:dyDescent="0.2">
      <c r="A88" s="67"/>
      <c r="C88" s="67"/>
      <c r="D88" s="67"/>
      <c r="E88" s="67"/>
      <c r="F88" s="67"/>
      <c r="G88" s="67"/>
      <c r="H88" s="67"/>
      <c r="S88" s="67"/>
      <c r="T88" s="67"/>
      <c r="U88" s="67"/>
      <c r="V88" s="67"/>
    </row>
    <row r="89" spans="1:22" ht="15" x14ac:dyDescent="0.2">
      <c r="A89" s="67"/>
      <c r="C89" s="67"/>
      <c r="D89" s="67"/>
      <c r="E89" s="67"/>
      <c r="F89" s="67"/>
      <c r="G89" s="67"/>
      <c r="H89" s="67"/>
      <c r="S89" s="67"/>
      <c r="T89" s="67"/>
      <c r="U89" s="67"/>
      <c r="V89" s="67"/>
    </row>
    <row r="90" spans="1:22" ht="15" x14ac:dyDescent="0.2">
      <c r="A90" s="67"/>
      <c r="C90" s="67"/>
      <c r="D90" s="67"/>
      <c r="E90" s="67"/>
      <c r="F90" s="67"/>
      <c r="G90" s="67"/>
      <c r="H90" s="67"/>
      <c r="S90" s="67"/>
      <c r="T90" s="67"/>
      <c r="U90" s="67"/>
      <c r="V90" s="67"/>
    </row>
    <row r="91" spans="1:22" ht="15" x14ac:dyDescent="0.2">
      <c r="A91" s="67"/>
      <c r="C91" s="67"/>
      <c r="D91" s="67"/>
      <c r="E91" s="67"/>
      <c r="F91" s="67"/>
      <c r="G91" s="67"/>
      <c r="H91" s="67"/>
      <c r="S91" s="67"/>
      <c r="T91" s="67"/>
      <c r="U91" s="67"/>
      <c r="V91" s="67"/>
    </row>
    <row r="92" spans="1:22" ht="15" x14ac:dyDescent="0.2">
      <c r="A92" s="67"/>
      <c r="C92" s="67"/>
      <c r="D92" s="67"/>
      <c r="E92" s="67"/>
      <c r="F92" s="67"/>
      <c r="G92" s="67"/>
      <c r="H92" s="67"/>
      <c r="S92" s="67"/>
      <c r="T92" s="67"/>
      <c r="U92" s="67"/>
      <c r="V92" s="67"/>
    </row>
    <row r="93" spans="1:22" ht="15" x14ac:dyDescent="0.2">
      <c r="A93" s="67"/>
      <c r="C93" s="67"/>
      <c r="D93" s="67"/>
      <c r="E93" s="67"/>
      <c r="F93" s="67"/>
      <c r="G93" s="67"/>
      <c r="H93" s="67"/>
      <c r="S93" s="67"/>
      <c r="T93" s="67"/>
      <c r="U93" s="67"/>
      <c r="V93" s="67"/>
    </row>
    <row r="94" spans="1:22" ht="15" x14ac:dyDescent="0.2">
      <c r="A94" s="67"/>
      <c r="C94" s="67"/>
      <c r="D94" s="67"/>
      <c r="E94" s="67"/>
      <c r="F94" s="67"/>
      <c r="G94" s="67"/>
      <c r="H94" s="67"/>
      <c r="S94" s="67"/>
      <c r="T94" s="67"/>
      <c r="U94" s="67"/>
      <c r="V94" s="67"/>
    </row>
    <row r="95" spans="1:22" ht="15" x14ac:dyDescent="0.2">
      <c r="A95" s="67"/>
      <c r="C95" s="67"/>
      <c r="D95" s="67"/>
      <c r="E95" s="67"/>
      <c r="F95" s="67"/>
      <c r="G95" s="67"/>
      <c r="H95" s="67"/>
      <c r="S95" s="67"/>
      <c r="T95" s="67"/>
      <c r="U95" s="67"/>
      <c r="V95" s="67"/>
    </row>
    <row r="96" spans="1:22" ht="15" x14ac:dyDescent="0.2">
      <c r="A96" s="67"/>
      <c r="C96" s="67"/>
      <c r="D96" s="67"/>
      <c r="E96" s="67"/>
      <c r="F96" s="67"/>
      <c r="G96" s="67"/>
      <c r="H96" s="67"/>
      <c r="S96" s="67"/>
      <c r="T96" s="67"/>
      <c r="U96" s="67"/>
      <c r="V96" s="67"/>
    </row>
    <row r="97" spans="1:22" ht="15" x14ac:dyDescent="0.2">
      <c r="A97" s="67"/>
      <c r="C97" s="67"/>
      <c r="D97" s="67"/>
      <c r="E97" s="67"/>
      <c r="F97" s="67"/>
      <c r="G97" s="67"/>
      <c r="H97" s="67"/>
      <c r="S97" s="67"/>
      <c r="T97" s="67"/>
      <c r="U97" s="67"/>
      <c r="V97" s="67"/>
    </row>
    <row r="98" spans="1:22" ht="15" x14ac:dyDescent="0.2">
      <c r="A98" s="67"/>
      <c r="C98" s="67"/>
      <c r="D98" s="67"/>
      <c r="E98" s="67"/>
      <c r="F98" s="67"/>
      <c r="G98" s="67"/>
      <c r="H98" s="67"/>
      <c r="S98" s="67"/>
      <c r="T98" s="67"/>
      <c r="U98" s="67"/>
      <c r="V98" s="67"/>
    </row>
    <row r="99" spans="1:22" ht="15" x14ac:dyDescent="0.2">
      <c r="A99" s="67"/>
      <c r="C99" s="67"/>
      <c r="D99" s="67"/>
      <c r="E99" s="67"/>
      <c r="F99" s="67"/>
      <c r="G99" s="67"/>
      <c r="H99" s="67"/>
      <c r="S99" s="67"/>
      <c r="T99" s="67"/>
      <c r="U99" s="67"/>
      <c r="V99" s="67"/>
    </row>
    <row r="100" spans="1:22" ht="15" x14ac:dyDescent="0.2">
      <c r="A100" s="67"/>
      <c r="C100" s="67"/>
      <c r="D100" s="67"/>
      <c r="E100" s="67"/>
      <c r="F100" s="67"/>
      <c r="G100" s="67"/>
      <c r="H100" s="67"/>
      <c r="S100" s="67"/>
      <c r="T100" s="67"/>
      <c r="U100" s="67"/>
      <c r="V100" s="67"/>
    </row>
    <row r="101" spans="1:22" ht="15" x14ac:dyDescent="0.2">
      <c r="A101" s="67"/>
      <c r="C101" s="67"/>
      <c r="D101" s="67"/>
      <c r="E101" s="67"/>
      <c r="F101" s="67"/>
      <c r="G101" s="67"/>
      <c r="H101" s="67"/>
      <c r="S101" s="67"/>
      <c r="T101" s="67"/>
      <c r="U101" s="67"/>
      <c r="V101" s="67"/>
    </row>
    <row r="102" spans="1:22" ht="15" x14ac:dyDescent="0.2">
      <c r="A102" s="67"/>
      <c r="C102" s="67"/>
      <c r="D102" s="67"/>
      <c r="E102" s="67"/>
      <c r="F102" s="67"/>
      <c r="G102" s="67"/>
      <c r="H102" s="67"/>
      <c r="S102" s="67"/>
      <c r="T102" s="67"/>
      <c r="U102" s="67"/>
      <c r="V102" s="67"/>
    </row>
    <row r="103" spans="1:22" ht="15" x14ac:dyDescent="0.2">
      <c r="A103" s="67"/>
      <c r="C103" s="67"/>
      <c r="D103" s="67"/>
      <c r="E103" s="67"/>
      <c r="F103" s="67"/>
      <c r="G103" s="67"/>
      <c r="H103" s="67"/>
      <c r="S103" s="67"/>
      <c r="T103" s="67"/>
      <c r="U103" s="67"/>
      <c r="V103" s="67"/>
    </row>
    <row r="104" spans="1:22" ht="15" x14ac:dyDescent="0.2">
      <c r="A104" s="67"/>
      <c r="C104" s="67"/>
      <c r="D104" s="67"/>
      <c r="E104" s="67"/>
      <c r="F104" s="67"/>
      <c r="G104" s="67"/>
      <c r="H104" s="67"/>
      <c r="S104" s="67"/>
      <c r="T104" s="67"/>
      <c r="U104" s="67"/>
      <c r="V104" s="67"/>
    </row>
    <row r="105" spans="1:22" ht="15" x14ac:dyDescent="0.2">
      <c r="A105" s="67"/>
      <c r="C105" s="67"/>
      <c r="D105" s="67"/>
      <c r="E105" s="67"/>
      <c r="F105" s="67"/>
      <c r="G105" s="67"/>
      <c r="H105" s="67"/>
      <c r="S105" s="67"/>
      <c r="T105" s="67"/>
      <c r="U105" s="67"/>
      <c r="V105" s="67"/>
    </row>
    <row r="106" spans="1:22" ht="15" x14ac:dyDescent="0.2">
      <c r="A106" s="67"/>
      <c r="C106" s="67"/>
      <c r="D106" s="67"/>
      <c r="E106" s="67"/>
      <c r="F106" s="67"/>
      <c r="G106" s="67"/>
      <c r="H106" s="67"/>
      <c r="S106" s="67"/>
      <c r="T106" s="67"/>
      <c r="U106" s="67"/>
      <c r="V106" s="67"/>
    </row>
    <row r="107" spans="1:22" ht="15" x14ac:dyDescent="0.2">
      <c r="A107" s="67"/>
      <c r="C107" s="67"/>
      <c r="D107" s="67"/>
      <c r="E107" s="67"/>
      <c r="F107" s="67"/>
      <c r="G107" s="67"/>
      <c r="H107" s="67"/>
      <c r="S107" s="67"/>
      <c r="T107" s="67"/>
      <c r="U107" s="67"/>
      <c r="V107" s="67"/>
    </row>
    <row r="108" spans="1:22" ht="15" x14ac:dyDescent="0.2">
      <c r="A108" s="67"/>
      <c r="C108" s="67"/>
      <c r="D108" s="67"/>
      <c r="E108" s="67"/>
      <c r="F108" s="67"/>
      <c r="G108" s="67"/>
      <c r="H108" s="67"/>
      <c r="S108" s="67"/>
      <c r="T108" s="67"/>
      <c r="U108" s="67"/>
      <c r="V108" s="67"/>
    </row>
    <row r="109" spans="1:22" ht="15" x14ac:dyDescent="0.2">
      <c r="A109" s="67"/>
      <c r="C109" s="67"/>
      <c r="D109" s="67"/>
      <c r="E109" s="67"/>
      <c r="F109" s="67"/>
      <c r="G109" s="67"/>
      <c r="H109" s="67"/>
      <c r="S109" s="67"/>
      <c r="T109" s="67"/>
      <c r="U109" s="67"/>
      <c r="V109" s="67"/>
    </row>
    <row r="110" spans="1:22" ht="15" x14ac:dyDescent="0.2">
      <c r="A110" s="67"/>
      <c r="C110" s="67"/>
      <c r="D110" s="67"/>
      <c r="E110" s="67"/>
      <c r="F110" s="67"/>
      <c r="G110" s="67"/>
      <c r="H110" s="67"/>
      <c r="S110" s="67"/>
      <c r="T110" s="67"/>
      <c r="U110" s="67"/>
      <c r="V110" s="67"/>
    </row>
    <row r="111" spans="1:22" ht="15" x14ac:dyDescent="0.2">
      <c r="A111" s="67"/>
      <c r="C111" s="67"/>
      <c r="D111" s="67"/>
      <c r="E111" s="67"/>
      <c r="F111" s="67"/>
      <c r="G111" s="67"/>
      <c r="H111" s="67"/>
      <c r="S111" s="67"/>
      <c r="T111" s="67"/>
      <c r="U111" s="67"/>
      <c r="V111" s="67"/>
    </row>
    <row r="112" spans="1:22" ht="15" x14ac:dyDescent="0.2">
      <c r="A112" s="67"/>
      <c r="C112" s="67"/>
      <c r="D112" s="67"/>
      <c r="E112" s="67"/>
      <c r="F112" s="67"/>
      <c r="G112" s="67"/>
      <c r="H112" s="67"/>
      <c r="S112" s="67"/>
      <c r="T112" s="67"/>
      <c r="U112" s="67"/>
      <c r="V112" s="67"/>
    </row>
    <row r="113" spans="1:22" ht="15" x14ac:dyDescent="0.2">
      <c r="A113" s="67"/>
      <c r="C113" s="67"/>
      <c r="D113" s="67"/>
      <c r="E113" s="67"/>
      <c r="F113" s="67"/>
      <c r="G113" s="67"/>
      <c r="H113" s="67"/>
      <c r="S113" s="67"/>
      <c r="T113" s="67"/>
      <c r="U113" s="67"/>
      <c r="V113" s="67"/>
    </row>
    <row r="114" spans="1:22" ht="15" x14ac:dyDescent="0.2">
      <c r="A114" s="67"/>
      <c r="C114" s="67"/>
      <c r="D114" s="67"/>
      <c r="E114" s="67"/>
      <c r="F114" s="67"/>
      <c r="G114" s="67"/>
      <c r="H114" s="67"/>
      <c r="S114" s="67"/>
      <c r="T114" s="67"/>
      <c r="U114" s="67"/>
      <c r="V114" s="67"/>
    </row>
    <row r="115" spans="1:22" ht="15" x14ac:dyDescent="0.2">
      <c r="A115" s="67"/>
      <c r="C115" s="67"/>
      <c r="D115" s="67"/>
      <c r="E115" s="67"/>
      <c r="F115" s="67"/>
      <c r="G115" s="67"/>
      <c r="H115" s="67"/>
      <c r="S115" s="67"/>
      <c r="T115" s="67"/>
      <c r="U115" s="67"/>
      <c r="V115" s="67"/>
    </row>
    <row r="116" spans="1:22" ht="15" x14ac:dyDescent="0.2">
      <c r="A116" s="67"/>
      <c r="C116" s="67"/>
      <c r="D116" s="67"/>
      <c r="E116" s="67"/>
      <c r="F116" s="67"/>
      <c r="G116" s="67"/>
      <c r="H116" s="67"/>
      <c r="S116" s="67"/>
      <c r="T116" s="67"/>
      <c r="U116" s="67"/>
      <c r="V116" s="67"/>
    </row>
    <row r="117" spans="1:22" ht="15" x14ac:dyDescent="0.2">
      <c r="A117" s="67"/>
      <c r="C117" s="67"/>
      <c r="D117" s="67"/>
      <c r="E117" s="67"/>
      <c r="F117" s="67"/>
      <c r="G117" s="67"/>
      <c r="H117" s="67"/>
      <c r="S117" s="67"/>
      <c r="T117" s="67"/>
      <c r="U117" s="67"/>
      <c r="V117" s="67"/>
    </row>
    <row r="118" spans="1:22" ht="15" x14ac:dyDescent="0.2">
      <c r="A118" s="67"/>
      <c r="C118" s="67"/>
      <c r="D118" s="67"/>
      <c r="E118" s="67"/>
      <c r="F118" s="67"/>
      <c r="G118" s="67"/>
      <c r="H118" s="67"/>
      <c r="S118" s="67"/>
      <c r="T118" s="67"/>
      <c r="U118" s="67"/>
      <c r="V118" s="67"/>
    </row>
    <row r="119" spans="1:22" ht="15" x14ac:dyDescent="0.2">
      <c r="A119" s="67"/>
      <c r="C119" s="67"/>
      <c r="D119" s="67"/>
      <c r="E119" s="67"/>
      <c r="F119" s="67"/>
      <c r="G119" s="67"/>
      <c r="H119" s="67"/>
      <c r="S119" s="67"/>
      <c r="T119" s="67"/>
      <c r="U119" s="67"/>
      <c r="V119" s="67"/>
    </row>
    <row r="120" spans="1:22" ht="15" x14ac:dyDescent="0.2">
      <c r="A120" s="67"/>
      <c r="C120" s="67"/>
      <c r="D120" s="67"/>
      <c r="E120" s="67"/>
      <c r="F120" s="67"/>
      <c r="G120" s="67"/>
      <c r="H120" s="67"/>
      <c r="S120" s="67"/>
      <c r="T120" s="67"/>
      <c r="U120" s="67"/>
      <c r="V120" s="67"/>
    </row>
    <row r="121" spans="1:22" ht="15" x14ac:dyDescent="0.2">
      <c r="A121" s="67"/>
      <c r="C121" s="67"/>
      <c r="D121" s="67"/>
      <c r="E121" s="67"/>
      <c r="F121" s="67"/>
      <c r="G121" s="67"/>
      <c r="H121" s="67"/>
      <c r="S121" s="67"/>
      <c r="T121" s="67"/>
      <c r="U121" s="67"/>
      <c r="V121" s="67"/>
    </row>
    <row r="122" spans="1:22" ht="15" x14ac:dyDescent="0.2">
      <c r="A122" s="67"/>
      <c r="C122" s="67"/>
      <c r="D122" s="67"/>
      <c r="E122" s="67"/>
      <c r="F122" s="67"/>
      <c r="G122" s="67"/>
      <c r="H122" s="67"/>
      <c r="S122" s="67"/>
      <c r="T122" s="67"/>
      <c r="U122" s="67"/>
      <c r="V122" s="67"/>
    </row>
    <row r="123" spans="1:22" ht="15" x14ac:dyDescent="0.2">
      <c r="A123" s="67"/>
      <c r="C123" s="67"/>
      <c r="D123" s="67"/>
      <c r="E123" s="67"/>
      <c r="F123" s="67"/>
      <c r="G123" s="67"/>
      <c r="H123" s="67"/>
      <c r="S123" s="67"/>
      <c r="T123" s="67"/>
      <c r="U123" s="67"/>
      <c r="V123" s="67"/>
    </row>
    <row r="124" spans="1:22" ht="15" x14ac:dyDescent="0.2">
      <c r="A124" s="67"/>
      <c r="C124" s="67"/>
      <c r="D124" s="67"/>
      <c r="E124" s="67"/>
      <c r="F124" s="67"/>
      <c r="G124" s="67"/>
      <c r="H124" s="67"/>
      <c r="S124" s="67"/>
      <c r="T124" s="67"/>
      <c r="U124" s="67"/>
      <c r="V124" s="67"/>
    </row>
    <row r="125" spans="1:22" ht="15" x14ac:dyDescent="0.2">
      <c r="A125" s="67"/>
      <c r="C125" s="67"/>
      <c r="D125" s="67"/>
      <c r="E125" s="67"/>
      <c r="F125" s="67"/>
      <c r="G125" s="67"/>
      <c r="H125" s="67"/>
      <c r="S125" s="67"/>
      <c r="T125" s="67"/>
      <c r="U125" s="67"/>
      <c r="V125" s="67"/>
    </row>
    <row r="126" spans="1:22" ht="15" x14ac:dyDescent="0.2">
      <c r="A126" s="67"/>
      <c r="C126" s="67"/>
      <c r="D126" s="67"/>
      <c r="E126" s="67"/>
      <c r="F126" s="67"/>
      <c r="G126" s="67"/>
      <c r="H126" s="67"/>
      <c r="S126" s="67"/>
      <c r="T126" s="67"/>
      <c r="U126" s="67"/>
      <c r="V126" s="67"/>
    </row>
    <row r="127" spans="1:22" ht="15" x14ac:dyDescent="0.2">
      <c r="A127" s="67"/>
      <c r="C127" s="67"/>
      <c r="D127" s="67"/>
      <c r="E127" s="67"/>
      <c r="F127" s="67"/>
      <c r="G127" s="67"/>
      <c r="H127" s="67"/>
      <c r="S127" s="67"/>
      <c r="T127" s="67"/>
      <c r="U127" s="67"/>
      <c r="V127" s="67"/>
    </row>
    <row r="128" spans="1:22" ht="15" x14ac:dyDescent="0.2">
      <c r="A128" s="67"/>
      <c r="C128" s="67"/>
      <c r="D128" s="67"/>
      <c r="E128" s="67"/>
      <c r="F128" s="67"/>
      <c r="G128" s="67"/>
      <c r="H128" s="67"/>
      <c r="S128" s="67"/>
      <c r="T128" s="67"/>
      <c r="U128" s="67"/>
      <c r="V128" s="67"/>
    </row>
    <row r="129" spans="1:22" ht="15" x14ac:dyDescent="0.2">
      <c r="A129" s="67"/>
      <c r="C129" s="67"/>
      <c r="D129" s="67"/>
      <c r="E129" s="67"/>
      <c r="F129" s="67"/>
      <c r="G129" s="67"/>
      <c r="H129" s="67"/>
      <c r="S129" s="67"/>
      <c r="T129" s="67"/>
      <c r="U129" s="67"/>
      <c r="V129" s="67"/>
    </row>
    <row r="130" spans="1:22" ht="15" x14ac:dyDescent="0.2">
      <c r="A130" s="67"/>
      <c r="C130" s="67"/>
      <c r="D130" s="67"/>
      <c r="E130" s="67"/>
      <c r="F130" s="67"/>
      <c r="G130" s="67"/>
      <c r="H130" s="67"/>
      <c r="S130" s="67"/>
      <c r="T130" s="67"/>
      <c r="U130" s="67"/>
      <c r="V130" s="67"/>
    </row>
    <row r="131" spans="1:22" ht="15" x14ac:dyDescent="0.2">
      <c r="A131" s="67"/>
      <c r="C131" s="67"/>
      <c r="D131" s="67"/>
      <c r="E131" s="67"/>
      <c r="F131" s="67"/>
      <c r="G131" s="67"/>
      <c r="H131" s="67"/>
      <c r="S131" s="67"/>
      <c r="T131" s="67"/>
      <c r="U131" s="67"/>
      <c r="V131" s="67"/>
    </row>
    <row r="132" spans="1:22" ht="15" x14ac:dyDescent="0.2">
      <c r="A132" s="67"/>
      <c r="C132" s="67"/>
      <c r="D132" s="67"/>
      <c r="E132" s="67"/>
      <c r="F132" s="67"/>
      <c r="G132" s="67"/>
      <c r="H132" s="67"/>
      <c r="S132" s="67"/>
      <c r="T132" s="67"/>
      <c r="U132" s="67"/>
      <c r="V132" s="67"/>
    </row>
    <row r="133" spans="1:22" ht="15" x14ac:dyDescent="0.2">
      <c r="A133" s="67"/>
      <c r="C133" s="67"/>
      <c r="D133" s="67"/>
      <c r="E133" s="67"/>
      <c r="F133" s="67"/>
      <c r="G133" s="67"/>
      <c r="H133" s="67"/>
      <c r="S133" s="67"/>
      <c r="T133" s="67"/>
      <c r="U133" s="67"/>
      <c r="V133" s="67"/>
    </row>
    <row r="134" spans="1:22" ht="15" x14ac:dyDescent="0.2">
      <c r="A134" s="67"/>
      <c r="C134" s="67"/>
      <c r="D134" s="67"/>
      <c r="E134" s="67"/>
      <c r="F134" s="67"/>
      <c r="G134" s="67"/>
      <c r="H134" s="67"/>
      <c r="S134" s="67"/>
      <c r="T134" s="67"/>
      <c r="U134" s="67"/>
      <c r="V134" s="67"/>
    </row>
    <row r="135" spans="1:22" ht="15" x14ac:dyDescent="0.2">
      <c r="A135" s="67"/>
      <c r="C135" s="67"/>
      <c r="D135" s="67"/>
      <c r="E135" s="67"/>
      <c r="F135" s="67"/>
      <c r="G135" s="67"/>
      <c r="H135" s="67"/>
      <c r="S135" s="67"/>
      <c r="T135" s="67"/>
      <c r="U135" s="67"/>
      <c r="V135" s="67"/>
    </row>
    <row r="136" spans="1:22" ht="15" x14ac:dyDescent="0.2">
      <c r="A136" s="67"/>
      <c r="C136" s="67"/>
      <c r="D136" s="67"/>
      <c r="E136" s="67"/>
      <c r="F136" s="67"/>
      <c r="G136" s="67"/>
      <c r="H136" s="67"/>
      <c r="S136" s="67"/>
      <c r="T136" s="67"/>
      <c r="U136" s="67"/>
      <c r="V136" s="67"/>
    </row>
    <row r="137" spans="1:22" ht="15" x14ac:dyDescent="0.2">
      <c r="A137" s="67"/>
      <c r="C137" s="67"/>
      <c r="D137" s="67"/>
      <c r="E137" s="67"/>
      <c r="F137" s="67"/>
      <c r="G137" s="67"/>
      <c r="H137" s="67"/>
      <c r="S137" s="67"/>
      <c r="T137" s="67"/>
      <c r="U137" s="67"/>
      <c r="V137" s="67"/>
    </row>
    <row r="138" spans="1:22" ht="15" x14ac:dyDescent="0.2">
      <c r="A138" s="67"/>
      <c r="C138" s="67"/>
      <c r="D138" s="67"/>
      <c r="E138" s="67"/>
      <c r="F138" s="67"/>
      <c r="G138" s="67"/>
      <c r="H138" s="67"/>
      <c r="S138" s="67"/>
      <c r="T138" s="67"/>
      <c r="U138" s="67"/>
      <c r="V138" s="67"/>
    </row>
    <row r="139" spans="1:22" ht="15" x14ac:dyDescent="0.2">
      <c r="A139" s="67"/>
      <c r="C139" s="67"/>
      <c r="D139" s="67"/>
      <c r="E139" s="67"/>
      <c r="F139" s="67"/>
      <c r="G139" s="67"/>
      <c r="H139" s="67"/>
      <c r="S139" s="67"/>
      <c r="T139" s="67"/>
      <c r="U139" s="67"/>
      <c r="V139" s="67"/>
    </row>
    <row r="140" spans="1:22" ht="15" x14ac:dyDescent="0.2">
      <c r="A140" s="67"/>
      <c r="C140" s="67"/>
      <c r="D140" s="67"/>
      <c r="E140" s="67"/>
      <c r="F140" s="67"/>
      <c r="G140" s="67"/>
      <c r="H140" s="67"/>
      <c r="S140" s="67"/>
      <c r="T140" s="67"/>
      <c r="U140" s="67"/>
      <c r="V140" s="67"/>
    </row>
    <row r="141" spans="1:22" ht="15" x14ac:dyDescent="0.2">
      <c r="A141" s="67"/>
      <c r="C141" s="67"/>
      <c r="D141" s="67"/>
      <c r="E141" s="67"/>
      <c r="F141" s="67"/>
      <c r="G141" s="67"/>
      <c r="H141" s="67"/>
      <c r="S141" s="67"/>
      <c r="T141" s="67"/>
      <c r="U141" s="67"/>
      <c r="V141" s="67"/>
    </row>
    <row r="142" spans="1:22" ht="15" x14ac:dyDescent="0.2">
      <c r="A142" s="67"/>
      <c r="C142" s="67"/>
      <c r="D142" s="67"/>
      <c r="E142" s="67"/>
      <c r="F142" s="67"/>
      <c r="G142" s="67"/>
      <c r="H142" s="67"/>
      <c r="S142" s="67"/>
      <c r="T142" s="67"/>
      <c r="U142" s="67"/>
      <c r="V142" s="67"/>
    </row>
    <row r="143" spans="1:22" ht="15" x14ac:dyDescent="0.2">
      <c r="A143" s="67"/>
      <c r="C143" s="67"/>
      <c r="D143" s="67"/>
      <c r="E143" s="67"/>
      <c r="F143" s="67"/>
      <c r="G143" s="67"/>
      <c r="H143" s="67"/>
      <c r="S143" s="67"/>
      <c r="T143" s="67"/>
      <c r="U143" s="67"/>
      <c r="V143" s="67"/>
    </row>
    <row r="144" spans="1:22" ht="15" x14ac:dyDescent="0.2">
      <c r="A144" s="67"/>
      <c r="C144" s="67"/>
      <c r="D144" s="67"/>
      <c r="E144" s="67"/>
      <c r="F144" s="67"/>
      <c r="G144" s="67"/>
      <c r="H144" s="67"/>
      <c r="S144" s="67"/>
      <c r="T144" s="67"/>
      <c r="U144" s="67"/>
      <c r="V144" s="67"/>
    </row>
    <row r="145" spans="1:22" ht="15" x14ac:dyDescent="0.2">
      <c r="A145" s="67"/>
      <c r="C145" s="67"/>
      <c r="D145" s="67"/>
      <c r="E145" s="67"/>
      <c r="F145" s="67"/>
      <c r="G145" s="67"/>
      <c r="H145" s="67"/>
      <c r="S145" s="67"/>
      <c r="T145" s="67"/>
      <c r="U145" s="67"/>
      <c r="V145" s="67"/>
    </row>
    <row r="146" spans="1:22" ht="15" x14ac:dyDescent="0.2">
      <c r="A146" s="67"/>
      <c r="C146" s="67"/>
      <c r="D146" s="67"/>
      <c r="E146" s="67"/>
      <c r="F146" s="67"/>
      <c r="G146" s="67"/>
      <c r="H146" s="67"/>
      <c r="S146" s="67"/>
      <c r="T146" s="67"/>
      <c r="U146" s="67"/>
      <c r="V146" s="67"/>
    </row>
    <row r="147" spans="1:22" ht="15" x14ac:dyDescent="0.2">
      <c r="A147" s="67"/>
      <c r="C147" s="67"/>
      <c r="D147" s="67"/>
      <c r="E147" s="67"/>
      <c r="F147" s="67"/>
      <c r="G147" s="67"/>
      <c r="H147" s="67"/>
      <c r="S147" s="67"/>
      <c r="T147" s="67"/>
      <c r="U147" s="67"/>
      <c r="V147" s="67"/>
    </row>
    <row r="148" spans="1:22" ht="15" x14ac:dyDescent="0.2">
      <c r="A148" s="67"/>
      <c r="C148" s="67"/>
      <c r="D148" s="67"/>
      <c r="E148" s="67"/>
      <c r="F148" s="67"/>
      <c r="G148" s="67"/>
      <c r="H148" s="67"/>
      <c r="S148" s="67"/>
      <c r="T148" s="67"/>
      <c r="U148" s="67"/>
      <c r="V148" s="67"/>
    </row>
    <row r="149" spans="1:22" ht="15" x14ac:dyDescent="0.2">
      <c r="A149" s="67"/>
      <c r="C149" s="67"/>
      <c r="D149" s="67"/>
      <c r="E149" s="67"/>
      <c r="F149" s="67"/>
      <c r="G149" s="67"/>
      <c r="H149" s="67"/>
      <c r="S149" s="67"/>
      <c r="T149" s="67"/>
      <c r="U149" s="67"/>
      <c r="V149" s="67"/>
    </row>
    <row r="150" spans="1:22" ht="15" x14ac:dyDescent="0.2">
      <c r="A150" s="67"/>
      <c r="C150" s="67"/>
      <c r="D150" s="67"/>
      <c r="E150" s="67"/>
      <c r="F150" s="67"/>
      <c r="G150" s="67"/>
      <c r="H150" s="67"/>
      <c r="S150" s="67"/>
      <c r="T150" s="67"/>
      <c r="U150" s="67"/>
      <c r="V150" s="67"/>
    </row>
    <row r="151" spans="1:22" ht="15" x14ac:dyDescent="0.2">
      <c r="A151" s="67"/>
      <c r="C151" s="67"/>
      <c r="D151" s="67"/>
      <c r="E151" s="67"/>
      <c r="F151" s="67"/>
      <c r="G151" s="67"/>
      <c r="H151" s="67"/>
      <c r="S151" s="67"/>
      <c r="T151" s="67"/>
      <c r="U151" s="67"/>
      <c r="V151" s="67"/>
    </row>
    <row r="152" spans="1:22" ht="15" x14ac:dyDescent="0.2">
      <c r="A152" s="67"/>
      <c r="C152" s="67"/>
      <c r="D152" s="67"/>
      <c r="E152" s="67"/>
      <c r="F152" s="67"/>
      <c r="G152" s="67"/>
      <c r="H152" s="67"/>
      <c r="S152" s="67"/>
      <c r="T152" s="67"/>
      <c r="U152" s="67"/>
      <c r="V152" s="67"/>
    </row>
    <row r="153" spans="1:22" ht="15" x14ac:dyDescent="0.2">
      <c r="A153" s="67"/>
      <c r="C153" s="67"/>
      <c r="D153" s="67"/>
      <c r="E153" s="67"/>
      <c r="F153" s="67"/>
      <c r="G153" s="67"/>
      <c r="H153" s="67"/>
      <c r="S153" s="67"/>
      <c r="T153" s="67"/>
      <c r="U153" s="67"/>
      <c r="V153" s="67"/>
    </row>
    <row r="154" spans="1:22" ht="15" x14ac:dyDescent="0.2">
      <c r="A154" s="67"/>
      <c r="C154" s="67"/>
      <c r="D154" s="67"/>
      <c r="E154" s="67"/>
      <c r="F154" s="67"/>
      <c r="G154" s="67"/>
      <c r="H154" s="67"/>
      <c r="S154" s="67"/>
      <c r="T154" s="67"/>
      <c r="U154" s="67"/>
      <c r="V154" s="67"/>
    </row>
    <row r="155" spans="1:22" ht="15" x14ac:dyDescent="0.2">
      <c r="A155" s="67"/>
      <c r="C155" s="67"/>
      <c r="D155" s="67"/>
      <c r="E155" s="67"/>
      <c r="F155" s="67"/>
      <c r="G155" s="67"/>
      <c r="H155" s="67"/>
      <c r="S155" s="67"/>
      <c r="T155" s="67"/>
      <c r="U155" s="67"/>
      <c r="V155" s="67"/>
    </row>
    <row r="156" spans="1:22" ht="15" x14ac:dyDescent="0.2">
      <c r="A156" s="67"/>
      <c r="C156" s="67"/>
      <c r="D156" s="67"/>
      <c r="E156" s="67"/>
      <c r="F156" s="67"/>
      <c r="G156" s="67"/>
      <c r="H156" s="67"/>
      <c r="S156" s="67"/>
      <c r="T156" s="67"/>
      <c r="U156" s="67"/>
      <c r="V156" s="67"/>
    </row>
    <row r="157" spans="1:22" ht="15" x14ac:dyDescent="0.2">
      <c r="A157" s="67"/>
      <c r="C157" s="67"/>
      <c r="D157" s="67"/>
      <c r="E157" s="67"/>
      <c r="F157" s="67"/>
      <c r="G157" s="67"/>
      <c r="H157" s="67"/>
      <c r="S157" s="67"/>
      <c r="T157" s="67"/>
      <c r="U157" s="67"/>
      <c r="V157" s="67"/>
    </row>
    <row r="158" spans="1:22" ht="15" x14ac:dyDescent="0.2">
      <c r="A158" s="67"/>
      <c r="C158" s="67"/>
      <c r="D158" s="67"/>
      <c r="E158" s="67"/>
      <c r="F158" s="67"/>
      <c r="G158" s="67"/>
      <c r="H158" s="67"/>
      <c r="S158" s="67"/>
      <c r="T158" s="67"/>
      <c r="U158" s="67"/>
      <c r="V158" s="67"/>
    </row>
    <row r="159" spans="1:22" ht="15" x14ac:dyDescent="0.2">
      <c r="A159" s="67"/>
      <c r="C159" s="67"/>
      <c r="D159" s="67"/>
      <c r="E159" s="67"/>
      <c r="F159" s="67"/>
      <c r="G159" s="67"/>
      <c r="H159" s="67"/>
      <c r="S159" s="67"/>
      <c r="T159" s="67"/>
      <c r="U159" s="67"/>
      <c r="V159" s="67"/>
    </row>
    <row r="160" spans="1:22" ht="15" x14ac:dyDescent="0.2">
      <c r="A160" s="67"/>
      <c r="C160" s="67"/>
      <c r="D160" s="67"/>
      <c r="E160" s="67"/>
      <c r="F160" s="67"/>
      <c r="G160" s="67"/>
      <c r="H160" s="67"/>
      <c r="S160" s="67"/>
      <c r="T160" s="67"/>
      <c r="U160" s="67"/>
      <c r="V160" s="67"/>
    </row>
    <row r="161" spans="1:22" ht="15" x14ac:dyDescent="0.2">
      <c r="A161" s="67"/>
      <c r="C161" s="67"/>
      <c r="D161" s="67"/>
      <c r="E161" s="67"/>
      <c r="F161" s="67"/>
      <c r="G161" s="67"/>
      <c r="H161" s="67"/>
      <c r="S161" s="67"/>
      <c r="T161" s="67"/>
      <c r="U161" s="67"/>
      <c r="V161" s="67"/>
    </row>
    <row r="162" spans="1:22" ht="15" x14ac:dyDescent="0.2">
      <c r="A162" s="67"/>
      <c r="C162" s="67"/>
      <c r="D162" s="67"/>
      <c r="E162" s="67"/>
      <c r="F162" s="67"/>
      <c r="G162" s="67"/>
      <c r="H162" s="67"/>
      <c r="S162" s="67"/>
      <c r="T162" s="67"/>
      <c r="U162" s="67"/>
      <c r="V162" s="67"/>
    </row>
    <row r="163" spans="1:22" ht="15" x14ac:dyDescent="0.2">
      <c r="A163" s="67"/>
      <c r="C163" s="67"/>
      <c r="D163" s="67"/>
      <c r="E163" s="67"/>
      <c r="F163" s="67"/>
      <c r="G163" s="67"/>
      <c r="H163" s="67"/>
      <c r="S163" s="67"/>
      <c r="T163" s="67"/>
      <c r="U163" s="67"/>
      <c r="V163" s="67"/>
    </row>
    <row r="164" spans="1:22" ht="15" x14ac:dyDescent="0.2">
      <c r="A164" s="67"/>
      <c r="C164" s="67"/>
      <c r="D164" s="67"/>
      <c r="E164" s="67"/>
      <c r="F164" s="67"/>
      <c r="G164" s="67"/>
      <c r="H164" s="67"/>
      <c r="S164" s="67"/>
      <c r="T164" s="67"/>
      <c r="U164" s="67"/>
      <c r="V164" s="67"/>
    </row>
    <row r="165" spans="1:22" ht="15" x14ac:dyDescent="0.2">
      <c r="A165" s="67"/>
      <c r="C165" s="67"/>
      <c r="D165" s="67"/>
      <c r="E165" s="67"/>
      <c r="F165" s="67"/>
      <c r="G165" s="67"/>
      <c r="H165" s="67"/>
      <c r="S165" s="67"/>
      <c r="T165" s="67"/>
      <c r="U165" s="67"/>
      <c r="V165" s="67"/>
    </row>
    <row r="166" spans="1:22" ht="15" x14ac:dyDescent="0.2">
      <c r="A166" s="67"/>
      <c r="C166" s="67"/>
      <c r="D166" s="67"/>
      <c r="E166" s="67"/>
      <c r="F166" s="67"/>
      <c r="G166" s="67"/>
      <c r="H166" s="67"/>
      <c r="S166" s="67"/>
      <c r="T166" s="67"/>
      <c r="U166" s="67"/>
      <c r="V166" s="67"/>
    </row>
    <row r="167" spans="1:22" ht="15" x14ac:dyDescent="0.2">
      <c r="A167" s="67"/>
      <c r="C167" s="67"/>
      <c r="D167" s="67"/>
      <c r="E167" s="67"/>
      <c r="F167" s="67"/>
      <c r="G167" s="67"/>
      <c r="H167" s="67"/>
      <c r="S167" s="67"/>
      <c r="T167" s="67"/>
      <c r="U167" s="67"/>
      <c r="V167" s="67"/>
    </row>
    <row r="168" spans="1:22" ht="15" x14ac:dyDescent="0.2">
      <c r="A168" s="67"/>
      <c r="C168" s="67"/>
      <c r="D168" s="67"/>
      <c r="E168" s="67"/>
      <c r="F168" s="67"/>
      <c r="G168" s="67"/>
      <c r="H168" s="67"/>
      <c r="S168" s="67"/>
      <c r="T168" s="67"/>
      <c r="U168" s="67"/>
      <c r="V168" s="67"/>
    </row>
    <row r="169" spans="1:22" ht="15" x14ac:dyDescent="0.2">
      <c r="A169" s="67"/>
      <c r="C169" s="67"/>
      <c r="D169" s="67"/>
      <c r="E169" s="67"/>
      <c r="F169" s="67"/>
      <c r="G169" s="67"/>
      <c r="H169" s="67"/>
      <c r="S169" s="67"/>
      <c r="T169" s="67"/>
      <c r="U169" s="67"/>
      <c r="V169" s="67"/>
    </row>
    <row r="170" spans="1:22" ht="15" x14ac:dyDescent="0.2">
      <c r="A170" s="67"/>
      <c r="C170" s="67"/>
      <c r="D170" s="67"/>
      <c r="E170" s="67"/>
      <c r="F170" s="67"/>
      <c r="G170" s="67"/>
      <c r="H170" s="67"/>
      <c r="S170" s="67"/>
      <c r="T170" s="67"/>
      <c r="U170" s="67"/>
      <c r="V170" s="67"/>
    </row>
    <row r="171" spans="1:22" ht="15" x14ac:dyDescent="0.2">
      <c r="A171" s="67"/>
      <c r="C171" s="67"/>
      <c r="D171" s="67"/>
      <c r="E171" s="67"/>
      <c r="F171" s="67"/>
      <c r="G171" s="67"/>
      <c r="H171" s="67"/>
      <c r="S171" s="67"/>
      <c r="T171" s="67"/>
      <c r="U171" s="67"/>
      <c r="V171" s="67"/>
    </row>
    <row r="172" spans="1:22" ht="15" x14ac:dyDescent="0.2">
      <c r="A172" s="67"/>
      <c r="C172" s="67"/>
      <c r="D172" s="67"/>
      <c r="E172" s="67"/>
      <c r="F172" s="67"/>
      <c r="G172" s="67"/>
      <c r="H172" s="67"/>
      <c r="S172" s="67"/>
      <c r="T172" s="67"/>
      <c r="U172" s="67"/>
      <c r="V172" s="67"/>
    </row>
    <row r="173" spans="1:22" ht="15" x14ac:dyDescent="0.2">
      <c r="A173" s="67"/>
      <c r="C173" s="67"/>
      <c r="D173" s="67"/>
      <c r="E173" s="67"/>
      <c r="F173" s="67"/>
      <c r="G173" s="67"/>
      <c r="H173" s="67"/>
      <c r="S173" s="67"/>
      <c r="T173" s="67"/>
      <c r="U173" s="67"/>
      <c r="V173" s="67"/>
    </row>
    <row r="174" spans="1:22" ht="15" x14ac:dyDescent="0.2">
      <c r="A174" s="67"/>
      <c r="C174" s="67"/>
      <c r="D174" s="67"/>
      <c r="E174" s="67"/>
      <c r="F174" s="67"/>
      <c r="G174" s="67"/>
      <c r="H174" s="67"/>
      <c r="S174" s="67"/>
      <c r="T174" s="67"/>
      <c r="U174" s="67"/>
      <c r="V174" s="67"/>
    </row>
    <row r="175" spans="1:22" ht="15" x14ac:dyDescent="0.2">
      <c r="A175" s="67"/>
      <c r="C175" s="67"/>
      <c r="D175" s="67"/>
      <c r="E175" s="67"/>
      <c r="F175" s="67"/>
      <c r="G175" s="67"/>
      <c r="H175" s="67"/>
      <c r="S175" s="67"/>
      <c r="T175" s="67"/>
      <c r="U175" s="67"/>
      <c r="V175" s="67"/>
    </row>
    <row r="176" spans="1:22" ht="15" x14ac:dyDescent="0.2">
      <c r="A176" s="67"/>
      <c r="C176" s="67"/>
      <c r="D176" s="67"/>
      <c r="E176" s="67"/>
      <c r="F176" s="67"/>
      <c r="G176" s="67"/>
      <c r="H176" s="67"/>
      <c r="S176" s="67"/>
      <c r="T176" s="67"/>
      <c r="U176" s="67"/>
      <c r="V176" s="67"/>
    </row>
    <row r="177" spans="1:22" ht="15" x14ac:dyDescent="0.2">
      <c r="A177" s="67"/>
      <c r="C177" s="67"/>
      <c r="D177" s="67"/>
      <c r="E177" s="67"/>
      <c r="F177" s="67"/>
      <c r="G177" s="67"/>
      <c r="H177" s="67"/>
      <c r="S177" s="67"/>
      <c r="T177" s="67"/>
      <c r="U177" s="67"/>
      <c r="V177" s="67"/>
    </row>
    <row r="178" spans="1:22" ht="15" x14ac:dyDescent="0.2">
      <c r="A178" s="67"/>
      <c r="C178" s="67"/>
      <c r="D178" s="67"/>
      <c r="E178" s="67"/>
      <c r="F178" s="67"/>
      <c r="G178" s="67"/>
      <c r="H178" s="67"/>
      <c r="S178" s="67"/>
      <c r="T178" s="67"/>
      <c r="U178" s="67"/>
      <c r="V178" s="67"/>
    </row>
    <row r="179" spans="1:22" ht="15" x14ac:dyDescent="0.2">
      <c r="A179" s="67"/>
      <c r="C179" s="67"/>
      <c r="D179" s="67"/>
      <c r="E179" s="67"/>
      <c r="F179" s="67"/>
      <c r="G179" s="67"/>
      <c r="H179" s="67"/>
      <c r="S179" s="67"/>
      <c r="T179" s="67"/>
      <c r="U179" s="67"/>
      <c r="V179" s="67"/>
    </row>
    <row r="180" spans="1:22" ht="15" x14ac:dyDescent="0.2">
      <c r="A180" s="67"/>
      <c r="C180" s="67"/>
      <c r="D180" s="67"/>
      <c r="E180" s="67"/>
      <c r="F180" s="67"/>
      <c r="G180" s="67"/>
      <c r="H180" s="67"/>
      <c r="S180" s="67"/>
      <c r="T180" s="67"/>
      <c r="U180" s="67"/>
      <c r="V180" s="67"/>
    </row>
    <row r="181" spans="1:22" ht="15" x14ac:dyDescent="0.2">
      <c r="A181" s="67"/>
      <c r="C181" s="67"/>
      <c r="D181" s="67"/>
      <c r="E181" s="67"/>
      <c r="F181" s="67"/>
      <c r="G181" s="67"/>
      <c r="H181" s="67"/>
      <c r="S181" s="67"/>
      <c r="T181" s="67"/>
      <c r="U181" s="67"/>
      <c r="V181" s="67"/>
    </row>
    <row r="182" spans="1:22" ht="15" x14ac:dyDescent="0.2">
      <c r="A182" s="67"/>
      <c r="C182" s="67"/>
      <c r="D182" s="67"/>
      <c r="E182" s="67"/>
      <c r="F182" s="67"/>
      <c r="G182" s="67"/>
      <c r="H182" s="67"/>
      <c r="S182" s="67"/>
      <c r="T182" s="67"/>
      <c r="U182" s="67"/>
      <c r="V182" s="67"/>
    </row>
    <row r="183" spans="1:22" ht="15" x14ac:dyDescent="0.2">
      <c r="A183" s="67"/>
      <c r="C183" s="67"/>
      <c r="D183" s="67"/>
      <c r="E183" s="67"/>
      <c r="F183" s="67"/>
      <c r="G183" s="67"/>
      <c r="H183" s="67"/>
      <c r="S183" s="67"/>
      <c r="T183" s="67"/>
      <c r="U183" s="67"/>
      <c r="V183" s="67"/>
    </row>
    <row r="184" spans="1:22" ht="15" x14ac:dyDescent="0.2">
      <c r="A184" s="67"/>
      <c r="C184" s="67"/>
      <c r="D184" s="67"/>
      <c r="E184" s="67"/>
      <c r="F184" s="67"/>
      <c r="G184" s="67"/>
      <c r="H184" s="67"/>
      <c r="S184" s="67"/>
      <c r="T184" s="67"/>
      <c r="U184" s="67"/>
      <c r="V184" s="67"/>
    </row>
    <row r="186" spans="1:22" ht="15" x14ac:dyDescent="0.2">
      <c r="A186" s="67"/>
      <c r="C186" s="67"/>
      <c r="D186" s="67"/>
      <c r="E186" s="67"/>
      <c r="F186" s="67"/>
      <c r="G186" s="67"/>
      <c r="H186" s="67"/>
      <c r="S186" s="67"/>
      <c r="T186" s="67"/>
      <c r="U186" s="67"/>
      <c r="V186" s="67"/>
    </row>
    <row r="187" spans="1:22" ht="15" x14ac:dyDescent="0.2">
      <c r="A187" s="67"/>
      <c r="C187" s="67"/>
      <c r="D187" s="67"/>
      <c r="E187" s="67"/>
      <c r="F187" s="67"/>
      <c r="G187" s="67"/>
      <c r="H187" s="67"/>
      <c r="S187" s="67"/>
      <c r="T187" s="67"/>
      <c r="U187" s="67"/>
      <c r="V187" s="67"/>
    </row>
    <row r="188" spans="1:22" ht="15" x14ac:dyDescent="0.2">
      <c r="A188" s="67"/>
      <c r="C188" s="67"/>
      <c r="D188" s="67"/>
      <c r="E188" s="67"/>
      <c r="F188" s="67"/>
      <c r="G188" s="67"/>
      <c r="H188" s="67"/>
      <c r="S188" s="67"/>
      <c r="T188" s="67"/>
      <c r="U188" s="67"/>
      <c r="V188" s="67"/>
    </row>
    <row r="189" spans="1:22" ht="15" x14ac:dyDescent="0.2">
      <c r="A189" s="67"/>
      <c r="C189" s="67"/>
      <c r="D189" s="67"/>
      <c r="E189" s="67"/>
      <c r="F189" s="67"/>
      <c r="G189" s="67"/>
      <c r="H189" s="67"/>
      <c r="S189" s="67"/>
      <c r="T189" s="67"/>
      <c r="U189" s="67"/>
      <c r="V189" s="67"/>
    </row>
    <row r="190" spans="1:22" ht="15" x14ac:dyDescent="0.2">
      <c r="A190" s="67"/>
      <c r="C190" s="67"/>
      <c r="D190" s="67"/>
      <c r="E190" s="67"/>
      <c r="F190" s="67"/>
      <c r="G190" s="67"/>
      <c r="H190" s="67"/>
      <c r="S190" s="67"/>
      <c r="T190" s="67"/>
      <c r="U190" s="67"/>
      <c r="V190" s="67"/>
    </row>
  </sheetData>
  <sheetProtection selectLockedCells="1" selectUnlockedCells="1"/>
  <mergeCells count="59"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  <mergeCell ref="A58:M58"/>
    <mergeCell ref="A59:M59"/>
    <mergeCell ref="A60:M60"/>
    <mergeCell ref="N60:P60"/>
    <mergeCell ref="Q60:R60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selection activeCell="C6" sqref="C6"/>
    </sheetView>
  </sheetViews>
  <sheetFormatPr defaultRowHeight="12.75" x14ac:dyDescent="0.2"/>
  <cols>
    <col min="3" max="3" width="57" customWidth="1"/>
    <col min="5" max="5" width="19.140625" customWidth="1"/>
    <col min="6" max="6" width="6" bestFit="1" customWidth="1"/>
    <col min="7" max="7" width="4.85546875" bestFit="1" customWidth="1"/>
    <col min="8" max="8" width="6.42578125" bestFit="1" customWidth="1"/>
    <col min="9" max="9" width="6" bestFit="1" customWidth="1"/>
    <col min="10" max="10" width="4.85546875" bestFit="1" customWidth="1"/>
    <col min="11" max="11" width="6.42578125" bestFit="1" customWidth="1"/>
    <col min="15" max="15" width="5" customWidth="1"/>
  </cols>
  <sheetData>
    <row r="1" spans="1:24" s="235" customFormat="1" ht="20.100000000000001" customHeight="1" x14ac:dyDescent="0.25">
      <c r="A1" s="233"/>
      <c r="B1" s="233"/>
      <c r="C1" s="233"/>
      <c r="D1" s="233"/>
      <c r="E1" s="233"/>
      <c r="F1" s="603" t="s">
        <v>190</v>
      </c>
      <c r="G1" s="603"/>
      <c r="H1" s="603"/>
      <c r="I1" s="603" t="s">
        <v>191</v>
      </c>
      <c r="J1" s="603"/>
      <c r="K1" s="603"/>
      <c r="L1" s="233"/>
      <c r="M1" s="233"/>
      <c r="N1" s="233"/>
      <c r="O1" s="233"/>
      <c r="P1" s="233"/>
      <c r="Q1" s="233"/>
      <c r="R1" s="233"/>
      <c r="S1" s="233"/>
      <c r="T1" s="233"/>
      <c r="U1" s="234"/>
      <c r="V1" s="234"/>
      <c r="W1" s="234"/>
      <c r="X1" s="234"/>
    </row>
    <row r="2" spans="1:24" s="235" customFormat="1" ht="54.75" customHeight="1" x14ac:dyDescent="0.25">
      <c r="A2" s="236" t="s">
        <v>192</v>
      </c>
      <c r="B2" s="233" t="s">
        <v>193</v>
      </c>
      <c r="C2" s="237" t="s">
        <v>194</v>
      </c>
      <c r="D2" s="237" t="s">
        <v>191</v>
      </c>
      <c r="E2" s="237" t="s">
        <v>195</v>
      </c>
      <c r="F2" s="237" t="s">
        <v>196</v>
      </c>
      <c r="G2" s="237" t="s">
        <v>197</v>
      </c>
      <c r="H2" s="237" t="s">
        <v>198</v>
      </c>
      <c r="I2" s="237" t="s">
        <v>196</v>
      </c>
      <c r="J2" s="237" t="s">
        <v>197</v>
      </c>
      <c r="K2" s="237" t="s">
        <v>198</v>
      </c>
      <c r="L2" s="237" t="s">
        <v>199</v>
      </c>
      <c r="M2" s="237"/>
      <c r="N2" s="237"/>
      <c r="O2" s="237" t="s">
        <v>200</v>
      </c>
      <c r="P2" s="237" t="s">
        <v>201</v>
      </c>
      <c r="Q2" s="238" t="s">
        <v>202</v>
      </c>
      <c r="R2" s="238" t="s">
        <v>203</v>
      </c>
      <c r="S2" s="237" t="s">
        <v>204</v>
      </c>
      <c r="T2" s="239" t="s">
        <v>205</v>
      </c>
      <c r="U2" s="234"/>
      <c r="V2" s="234"/>
      <c r="W2" s="234"/>
      <c r="X2" s="234"/>
    </row>
    <row r="3" spans="1:24" x14ac:dyDescent="0.2">
      <c r="A3" s="604" t="s">
        <v>206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S3" t="s">
        <v>207</v>
      </c>
    </row>
    <row r="4" spans="1:24" s="247" customFormat="1" x14ac:dyDescent="0.2">
      <c r="A4" s="246" t="str">
        <f>'[1]семестровка МН-21-маг'!A197</f>
        <v>1.1.1</v>
      </c>
      <c r="B4" s="247" t="str">
        <f>'[1]семестровка МН-21-маг'!AT197</f>
        <v>ЗО</v>
      </c>
      <c r="C4" s="246" t="str">
        <f>'[1]семестровка МН-21-маг'!B197</f>
        <v>Психологія лідерства та професійної успішності</v>
      </c>
      <c r="D4" s="247">
        <v>1</v>
      </c>
      <c r="E4" s="247" t="s">
        <v>235</v>
      </c>
      <c r="F4" s="247">
        <f>'[1]семестровка МН-21-маг'!AW197</f>
        <v>4</v>
      </c>
      <c r="G4" s="247">
        <f>'[1]семестровка МН-21-маг'!AX197</f>
        <v>0</v>
      </c>
      <c r="H4" s="247">
        <f>'[1]семестровка МН-21-маг'!AY197</f>
        <v>0</v>
      </c>
      <c r="I4" s="247">
        <f>'[1]семестровка МН-21-маг'!AZ197</f>
        <v>0</v>
      </c>
      <c r="J4" s="247">
        <f>'[1]семестровка МН-21-маг'!BA197</f>
        <v>0</v>
      </c>
      <c r="K4" s="247">
        <f>'[1]семестровка МН-21-маг'!BB197</f>
        <v>0</v>
      </c>
      <c r="L4" s="247" t="str">
        <f>'[1]семестровка МН-21-маг'!AV197</f>
        <v>залік</v>
      </c>
      <c r="O4" s="247">
        <f>'[1]семестровка МН-21-маг'!G197</f>
        <v>3</v>
      </c>
      <c r="P4" s="247" t="str">
        <f>'[1]семестровка МН-21-маг'!AU197</f>
        <v>м</v>
      </c>
      <c r="S4" s="247" t="s">
        <v>207</v>
      </c>
    </row>
    <row r="5" spans="1:24" s="247" customFormat="1" x14ac:dyDescent="0.2">
      <c r="A5" s="246" t="str">
        <f>'[1]семестровка МН-21-маг'!A198</f>
        <v>1.1.2</v>
      </c>
      <c r="B5" s="247" t="str">
        <f>'[1]семестровка МН-21-маг'!AT198</f>
        <v>ЗО</v>
      </c>
      <c r="C5" s="246" t="str">
        <f>'[1]семестровка МН-21-маг'!B198</f>
        <v>Ділове та академічне письмо іноземною мовою</v>
      </c>
      <c r="D5" s="247">
        <v>1</v>
      </c>
      <c r="E5" s="247" t="s">
        <v>235</v>
      </c>
      <c r="F5" s="247">
        <f>'[1]семестровка МН-21-маг'!AW198</f>
        <v>0</v>
      </c>
      <c r="G5" s="247">
        <f>'[1]семестровка МН-21-маг'!AX198</f>
        <v>0</v>
      </c>
      <c r="H5" s="247">
        <f>'[1]семестровка МН-21-маг'!AY198</f>
        <v>4</v>
      </c>
      <c r="I5" s="247">
        <f>'[1]семестровка МН-21-маг'!AZ198</f>
        <v>0</v>
      </c>
      <c r="J5" s="247">
        <f>'[1]семестровка МН-21-маг'!BA198</f>
        <v>0</v>
      </c>
      <c r="K5" s="247">
        <f>'[1]семестровка МН-21-маг'!BB198</f>
        <v>0</v>
      </c>
      <c r="L5" s="247" t="str">
        <f>'[1]семестровка МН-21-маг'!AV198</f>
        <v>залік</v>
      </c>
      <c r="O5" s="247">
        <f>'[1]семестровка МН-21-маг'!G198</f>
        <v>3</v>
      </c>
      <c r="P5" s="247" t="str">
        <f>'[1]семестровка МН-21-маг'!AU198</f>
        <v>мп</v>
      </c>
      <c r="S5" s="247" t="s">
        <v>207</v>
      </c>
    </row>
    <row r="6" spans="1:24" s="247" customFormat="1" x14ac:dyDescent="0.2">
      <c r="A6" s="246" t="str">
        <f>'[1]семестровка МН-21-маг'!A199</f>
        <v>1.2.1</v>
      </c>
      <c r="B6" s="247" t="str">
        <f>'[1]семестровка МН-21-маг'!AT199</f>
        <v>ПО</v>
      </c>
      <c r="C6" s="246" t="str">
        <f>'[1]семестровка МН-21-маг'!B199</f>
        <v>Бізнес - стратегії  для промисловості</v>
      </c>
      <c r="D6" s="247">
        <v>1</v>
      </c>
      <c r="E6" s="247" t="s">
        <v>235</v>
      </c>
      <c r="F6" s="247">
        <f>'[1]семестровка МН-21-маг'!AW199</f>
        <v>4</v>
      </c>
      <c r="G6" s="247">
        <f>'[1]семестровка МН-21-маг'!AX199</f>
        <v>0</v>
      </c>
      <c r="H6" s="247">
        <f>'[1]семестровка МН-21-маг'!AY199</f>
        <v>0</v>
      </c>
      <c r="I6" s="247">
        <f>'[1]семестровка МН-21-маг'!AZ199</f>
        <v>2</v>
      </c>
      <c r="J6" s="247">
        <f>'[1]семестровка МН-21-маг'!BA199</f>
        <v>0</v>
      </c>
      <c r="K6" s="247">
        <f>'[1]семестровка МН-21-маг'!BB199</f>
        <v>2</v>
      </c>
      <c r="L6" s="247" t="str">
        <f>'[1]семестровка МН-21-маг'!AV199</f>
        <v>екзамен</v>
      </c>
      <c r="O6" s="247">
        <f>'[1]семестровка МН-21-маг'!G199</f>
        <v>4</v>
      </c>
      <c r="P6" s="247" t="str">
        <f>'[1]семестровка МН-21-маг'!AU199</f>
        <v>м</v>
      </c>
      <c r="S6" s="247" t="s">
        <v>207</v>
      </c>
    </row>
    <row r="7" spans="1:24" s="247" customFormat="1" x14ac:dyDescent="0.2">
      <c r="A7" s="246" t="str">
        <f>'[1]семестровка МН-21-маг'!A200</f>
        <v>1.2.2</v>
      </c>
      <c r="B7" s="247" t="str">
        <f>'[1]семестровка МН-21-маг'!AT200</f>
        <v>ПО</v>
      </c>
      <c r="C7" s="246" t="str">
        <f>'[1]семестровка МН-21-маг'!B200</f>
        <v xml:space="preserve">Менеджмент організацій </v>
      </c>
      <c r="D7" s="247">
        <v>1</v>
      </c>
      <c r="E7" s="247" t="s">
        <v>235</v>
      </c>
      <c r="F7" s="247">
        <f>'[1]семестровка МН-21-маг'!AW200</f>
        <v>4</v>
      </c>
      <c r="G7" s="247">
        <f>'[1]семестровка МН-21-маг'!AX200</f>
        <v>0</v>
      </c>
      <c r="H7" s="247">
        <f>'[1]семестровка МН-21-маг'!AY200</f>
        <v>0</v>
      </c>
      <c r="I7" s="247">
        <f>'[1]семестровка МН-21-маг'!AZ200</f>
        <v>2</v>
      </c>
      <c r="J7" s="247">
        <f>'[1]семестровка МН-21-маг'!BA200</f>
        <v>0</v>
      </c>
      <c r="K7" s="247">
        <f>'[1]семестровка МН-21-маг'!BB200</f>
        <v>2</v>
      </c>
      <c r="L7" s="247" t="str">
        <f>'[1]семестровка МН-21-маг'!AV200</f>
        <v>екзамен</v>
      </c>
      <c r="O7" s="247">
        <f>'[1]семестровка МН-21-маг'!G200</f>
        <v>5</v>
      </c>
      <c r="P7" s="247" t="str">
        <f>'[1]семестровка МН-21-маг'!AU200</f>
        <v>м</v>
      </c>
      <c r="S7" s="247" t="s">
        <v>207</v>
      </c>
    </row>
    <row r="8" spans="1:24" s="247" customFormat="1" x14ac:dyDescent="0.2">
      <c r="A8" s="246" t="str">
        <f>'[1]семестровка МН-21-маг'!A201</f>
        <v>1.2.6</v>
      </c>
      <c r="B8" s="247" t="str">
        <f>'[1]семестровка МН-21-маг'!AT201</f>
        <v>ПО</v>
      </c>
      <c r="C8" s="246" t="str">
        <f>'[1]семестровка МН-21-маг'!B201</f>
        <v xml:space="preserve">Інформаційні системи і технології в управлінні організацією </v>
      </c>
      <c r="D8" s="247">
        <v>1</v>
      </c>
      <c r="E8" s="247" t="s">
        <v>235</v>
      </c>
      <c r="F8" s="247">
        <f>'[1]семестровка МН-21-маг'!AW201</f>
        <v>4</v>
      </c>
      <c r="G8" s="247">
        <f>'[1]семестровка МН-21-маг'!AX201</f>
        <v>4</v>
      </c>
      <c r="H8" s="247">
        <f>'[1]семестровка МН-21-маг'!AY201</f>
        <v>0</v>
      </c>
      <c r="I8" s="247">
        <f>'[1]семестровка МН-21-маг'!AZ201</f>
        <v>0</v>
      </c>
      <c r="J8" s="247">
        <f>'[1]семестровка МН-21-маг'!BA201</f>
        <v>0</v>
      </c>
      <c r="K8" s="247">
        <f>'[1]семестровка МН-21-маг'!BB201</f>
        <v>0</v>
      </c>
      <c r="L8" s="247" t="str">
        <f>'[1]семестровка МН-21-маг'!AV201</f>
        <v>залік</v>
      </c>
      <c r="O8" s="247">
        <f>'[1]семестровка МН-21-маг'!G201</f>
        <v>4</v>
      </c>
      <c r="P8" s="247" t="s">
        <v>208</v>
      </c>
      <c r="S8" s="247" t="s">
        <v>207</v>
      </c>
    </row>
    <row r="9" spans="1:24" x14ac:dyDescent="0.2">
      <c r="A9" s="240">
        <f>'[1]семестровка МН-21-маг'!A202</f>
        <v>0</v>
      </c>
      <c r="B9" t="str">
        <f>'[1]семестровка МН-21-маг'!AT202</f>
        <v>ЗВ</v>
      </c>
      <c r="C9" s="240" t="str">
        <f>'[1]семестровка МН-21-маг'!B202</f>
        <v>Вибіркова дисципліна циклу
 загальної підготовки</v>
      </c>
      <c r="D9">
        <v>1</v>
      </c>
      <c r="E9" s="247" t="s">
        <v>235</v>
      </c>
      <c r="F9">
        <f>'[1]семестровка МН-21-маг'!AW202</f>
        <v>0</v>
      </c>
      <c r="G9">
        <f>'[1]семестровка МН-21-маг'!AX202</f>
        <v>0</v>
      </c>
      <c r="H9">
        <f>'[1]семестровка МН-21-маг'!AY202</f>
        <v>0</v>
      </c>
      <c r="I9">
        <f>'[1]семестровка МН-21-маг'!AZ202</f>
        <v>0</v>
      </c>
      <c r="J9">
        <f>'[1]семестровка МН-21-маг'!BA202</f>
        <v>0</v>
      </c>
      <c r="K9">
        <f>'[1]семестровка МН-21-маг'!BB202</f>
        <v>0</v>
      </c>
      <c r="L9">
        <f>'[1]семестровка МН-21-маг'!AV202</f>
        <v>0</v>
      </c>
      <c r="P9">
        <f>'[1]семестровка МН-21-маг'!AU202</f>
        <v>0</v>
      </c>
      <c r="S9" t="s">
        <v>207</v>
      </c>
    </row>
    <row r="10" spans="1:24" s="247" customFormat="1" x14ac:dyDescent="0.2">
      <c r="A10" s="246" t="str">
        <f>'[1]семестровка МН-21-маг'!A203</f>
        <v>2.1.1</v>
      </c>
      <c r="B10" s="247" t="str">
        <f>'[1]семестровка МН-21-маг'!AT203</f>
        <v>ЗВ</v>
      </c>
      <c r="C10" s="246" t="str">
        <f>'[1]семестровка МН-21-маг'!B203</f>
        <v xml:space="preserve">Охорона праці в галузі та цивільний захист </v>
      </c>
      <c r="D10" s="247">
        <v>1</v>
      </c>
      <c r="E10" s="247" t="s">
        <v>235</v>
      </c>
      <c r="F10" s="247">
        <f>'[1]семестровка МН-21-маг'!AW203</f>
        <v>4</v>
      </c>
      <c r="G10" s="247">
        <f>'[1]семестровка МН-21-маг'!AX203</f>
        <v>0</v>
      </c>
      <c r="H10" s="247">
        <f>'[1]семестровка МН-21-маг'!AY203</f>
        <v>0</v>
      </c>
      <c r="I10" s="247">
        <f>'[1]семестровка МН-21-маг'!AZ203</f>
        <v>0</v>
      </c>
      <c r="J10" s="247">
        <f>'[1]семестровка МН-21-маг'!BA203</f>
        <v>0</v>
      </c>
      <c r="K10" s="247">
        <f>'[1]семестровка МН-21-маг'!BB203</f>
        <v>0</v>
      </c>
      <c r="L10" s="247" t="str">
        <f>'[1]семестровка МН-21-маг'!AV203</f>
        <v>залік</v>
      </c>
      <c r="P10" s="247" t="str">
        <f>'[1]семестровка МН-21-маг'!AU203</f>
        <v>хіоп</v>
      </c>
      <c r="S10" s="247" t="s">
        <v>207</v>
      </c>
    </row>
    <row r="11" spans="1:24" s="247" customFormat="1" x14ac:dyDescent="0.2">
      <c r="A11" s="246" t="str">
        <f>'[1]семестровка МН-21-маг'!A204</f>
        <v>2.1.2</v>
      </c>
      <c r="B11" s="247" t="str">
        <f>'[1]семестровка МН-21-маг'!AT204</f>
        <v>ЗВ</v>
      </c>
      <c r="C11" s="246" t="str">
        <f>'[1]семестровка МН-21-маг'!B204</f>
        <v>Ділова риторика</v>
      </c>
      <c r="D11" s="247">
        <v>1</v>
      </c>
      <c r="E11" s="247" t="s">
        <v>235</v>
      </c>
      <c r="F11" s="247">
        <f>'[1]семестровка МН-21-маг'!AW204</f>
        <v>4</v>
      </c>
      <c r="G11" s="247">
        <f>'[1]семестровка МН-21-маг'!AX204</f>
        <v>0</v>
      </c>
      <c r="H11" s="247">
        <f>'[1]семестровка МН-21-маг'!AY204</f>
        <v>0</v>
      </c>
      <c r="I11" s="247">
        <f>'[1]семестровка МН-21-маг'!AZ204</f>
        <v>0</v>
      </c>
      <c r="J11" s="247">
        <f>'[1]семестровка МН-21-маг'!BA204</f>
        <v>0</v>
      </c>
      <c r="K11" s="247">
        <f>'[1]семестровка МН-21-маг'!BB204</f>
        <v>0</v>
      </c>
      <c r="L11" s="247" t="str">
        <f>'[1]семестровка МН-21-маг'!AV204</f>
        <v>залік</v>
      </c>
      <c r="O11" s="247">
        <f>'[1]семестровка МН-21-маг'!G204</f>
        <v>3</v>
      </c>
      <c r="P11" s="247" t="str">
        <f>'[1]семестровка МН-21-маг'!AU204</f>
        <v>м</v>
      </c>
      <c r="S11" s="247" t="s">
        <v>207</v>
      </c>
    </row>
    <row r="12" spans="1:24" x14ac:dyDescent="0.2">
      <c r="A12" s="240">
        <f>'[1]семестровка МН-21-маг'!A205</f>
        <v>0</v>
      </c>
      <c r="B12" t="str">
        <f>'[1]семестровка МН-21-маг'!AT205</f>
        <v>ПВ</v>
      </c>
      <c r="C12" s="240" t="str">
        <f>'[1]семестровка МН-21-маг'!B205</f>
        <v>Вибіркові дисципліни циклу професійної 
підготовки (1 семестр)</v>
      </c>
      <c r="D12">
        <v>1</v>
      </c>
      <c r="E12" s="247" t="s">
        <v>235</v>
      </c>
      <c r="F12">
        <f>'[1]семестровка МН-21-маг'!AW205</f>
        <v>0</v>
      </c>
      <c r="G12">
        <f>'[1]семестровка МН-21-маг'!AX205</f>
        <v>0</v>
      </c>
      <c r="H12">
        <f>'[1]семестровка МН-21-маг'!AY205</f>
        <v>0</v>
      </c>
      <c r="I12">
        <f>'[1]семестровка МН-21-маг'!AZ205</f>
        <v>0</v>
      </c>
      <c r="J12">
        <f>'[1]семестровка МН-21-маг'!BA205</f>
        <v>0</v>
      </c>
      <c r="K12">
        <f>'[1]семестровка МН-21-маг'!BB205</f>
        <v>0</v>
      </c>
      <c r="L12">
        <f>'[1]семестровка МН-21-маг'!AV205</f>
        <v>0</v>
      </c>
      <c r="P12">
        <f>'[1]семестровка МН-21-маг'!AU205</f>
        <v>0</v>
      </c>
      <c r="S12" t="s">
        <v>207</v>
      </c>
    </row>
    <row r="13" spans="1:24" s="247" customFormat="1" x14ac:dyDescent="0.2">
      <c r="A13" s="246" t="str">
        <f>'[1]семестровка МН-21-маг'!A206</f>
        <v>2.2.1</v>
      </c>
      <c r="B13" s="247" t="str">
        <f>'[1]семестровка МН-21-маг'!AT206</f>
        <v>ПВ</v>
      </c>
      <c r="C13" s="246" t="str">
        <f>'[1]семестровка МН-21-маг'!B206</f>
        <v>Управління змінами</v>
      </c>
      <c r="D13" s="247">
        <v>1</v>
      </c>
      <c r="E13" s="247" t="s">
        <v>235</v>
      </c>
      <c r="F13" s="247">
        <f>'[1]семестровка МН-21-маг'!AW206</f>
        <v>4</v>
      </c>
      <c r="G13" s="247">
        <f>'[1]семестровка МН-21-маг'!AX206</f>
        <v>0</v>
      </c>
      <c r="H13" s="247">
        <f>'[1]семестровка МН-21-маг'!AY206</f>
        <v>4</v>
      </c>
      <c r="I13" s="247">
        <f>'[1]семестровка МН-21-маг'!AZ206</f>
        <v>0</v>
      </c>
      <c r="J13" s="247">
        <f>'[1]семестровка МН-21-маг'!BA206</f>
        <v>0</v>
      </c>
      <c r="K13" s="247">
        <f>'[1]семестровка МН-21-маг'!BB206</f>
        <v>0</v>
      </c>
      <c r="L13" s="247" t="str">
        <f>'[1]семестровка МН-21-маг'!AV206</f>
        <v>залік</v>
      </c>
      <c r="O13" s="247">
        <f>'[1]семестровка МН-21-маг'!G206</f>
        <v>4</v>
      </c>
      <c r="P13" s="247" t="str">
        <f>'[1]семестровка МН-21-маг'!AU206</f>
        <v>м</v>
      </c>
      <c r="S13" s="247" t="s">
        <v>207</v>
      </c>
    </row>
    <row r="14" spans="1:24" s="247" customFormat="1" x14ac:dyDescent="0.2">
      <c r="A14" s="246" t="str">
        <f>'[1]семестровка МН-21-маг'!A207</f>
        <v>2.2.2</v>
      </c>
      <c r="B14" s="247" t="str">
        <f>'[1]семестровка МН-21-маг'!AT207</f>
        <v>ПВ</v>
      </c>
      <c r="C14" s="246" t="str">
        <f>'[1]семестровка МН-21-маг'!B207</f>
        <v>Управління якістю</v>
      </c>
      <c r="D14" s="247">
        <v>1</v>
      </c>
      <c r="E14" s="247" t="s">
        <v>235</v>
      </c>
      <c r="F14" s="247">
        <f>'[1]семестровка МН-21-маг'!AW207</f>
        <v>4</v>
      </c>
      <c r="G14" s="247">
        <f>'[1]семестровка МН-21-маг'!AX207</f>
        <v>0</v>
      </c>
      <c r="H14" s="247">
        <f>'[1]семестровка МН-21-маг'!AY207</f>
        <v>4</v>
      </c>
      <c r="I14" s="247">
        <f>'[1]семестровка МН-21-маг'!AZ207</f>
        <v>0</v>
      </c>
      <c r="J14" s="247">
        <f>'[1]семестровка МН-21-маг'!BA207</f>
        <v>0</v>
      </c>
      <c r="K14" s="247">
        <f>'[1]семестровка МН-21-маг'!BB207</f>
        <v>0</v>
      </c>
      <c r="L14" s="247" t="str">
        <f>'[1]семестровка МН-21-маг'!AV207</f>
        <v>залік</v>
      </c>
      <c r="O14" s="247">
        <f>'[1]семестровка МН-21-маг'!G207</f>
        <v>4</v>
      </c>
      <c r="P14" s="247" t="str">
        <f>'[1]семестровка МН-21-маг'!AU207</f>
        <v>м</v>
      </c>
      <c r="S14" s="247" t="s">
        <v>207</v>
      </c>
    </row>
    <row r="15" spans="1:24" s="247" customFormat="1" x14ac:dyDescent="0.2">
      <c r="A15" s="246" t="str">
        <f>'[1]семестровка МН-21-маг'!A208</f>
        <v>2.2.3</v>
      </c>
      <c r="B15" s="247" t="str">
        <f>'[1]семестровка МН-21-маг'!AT208</f>
        <v>ПВ</v>
      </c>
      <c r="C15" s="246" t="str">
        <f>'[1]семестровка МН-21-маг'!B208</f>
        <v>Фінансовий менеджмент</v>
      </c>
      <c r="D15" s="247">
        <v>1</v>
      </c>
      <c r="E15" s="247" t="s">
        <v>235</v>
      </c>
      <c r="F15" s="247">
        <f>'[1]семестровка МН-21-маг'!AW208</f>
        <v>4</v>
      </c>
      <c r="G15" s="247">
        <f>'[1]семестровка МН-21-маг'!AX208</f>
        <v>0</v>
      </c>
      <c r="H15" s="247">
        <f>'[1]семестровка МН-21-маг'!AY208</f>
        <v>4</v>
      </c>
      <c r="I15" s="247">
        <f>'[1]семестровка МН-21-маг'!AZ208</f>
        <v>0</v>
      </c>
      <c r="J15" s="247">
        <f>'[1]семестровка МН-21-маг'!BA208</f>
        <v>0</v>
      </c>
      <c r="K15" s="247">
        <f>'[1]семестровка МН-21-маг'!BB208</f>
        <v>0</v>
      </c>
      <c r="L15" s="247" t="str">
        <f>'[1]семестровка МН-21-маг'!AV208</f>
        <v>залік</v>
      </c>
      <c r="P15" s="247" t="str">
        <f>'[1]семестровка МН-21-маг'!AU208</f>
        <v>м</v>
      </c>
      <c r="S15" s="247" t="s">
        <v>207</v>
      </c>
    </row>
    <row r="16" spans="1:24" s="247" customFormat="1" x14ac:dyDescent="0.2">
      <c r="A16" s="246" t="str">
        <f>'[1]семестровка МН-21-маг'!A209</f>
        <v>2.2.4</v>
      </c>
      <c r="B16" s="247" t="str">
        <f>'[1]семестровка МН-21-маг'!AT209</f>
        <v>ПВ</v>
      </c>
      <c r="C16" s="246" t="str">
        <f>'[1]семестровка МН-21-маг'!B209</f>
        <v>Інвестиційний менеджмент</v>
      </c>
      <c r="D16" s="247">
        <v>1</v>
      </c>
      <c r="E16" s="247" t="s">
        <v>235</v>
      </c>
      <c r="F16" s="247">
        <f>'[1]семестровка МН-21-маг'!AW209</f>
        <v>4</v>
      </c>
      <c r="G16" s="247">
        <f>'[1]семестровка МН-21-маг'!AX209</f>
        <v>0</v>
      </c>
      <c r="H16" s="247">
        <f>'[1]семестровка МН-21-маг'!AY209</f>
        <v>4</v>
      </c>
      <c r="I16" s="247">
        <f>'[1]семестровка МН-21-маг'!AZ209</f>
        <v>0</v>
      </c>
      <c r="J16" s="247">
        <f>'[1]семестровка МН-21-маг'!BA209</f>
        <v>0</v>
      </c>
      <c r="K16" s="247">
        <f>'[1]семестровка МН-21-маг'!BB209</f>
        <v>0</v>
      </c>
      <c r="L16" s="247" t="str">
        <f>'[1]семестровка МН-21-маг'!AV209</f>
        <v>залік</v>
      </c>
      <c r="P16" s="247" t="str">
        <f>'[1]семестровка МН-21-маг'!AU209</f>
        <v>м</v>
      </c>
      <c r="S16" s="247" t="s">
        <v>207</v>
      </c>
    </row>
    <row r="17" spans="1:19" x14ac:dyDescent="0.2">
      <c r="A17" s="240">
        <f>'[1]семестровка МН-21-маг'!A219</f>
        <v>0</v>
      </c>
      <c r="B17">
        <f>'[1]семестровка МН-21-маг'!AT219</f>
        <v>0</v>
      </c>
      <c r="C17" s="240" t="str">
        <f>'[1]семестровка МН-21-маг'!B219</f>
        <v>2 семестр</v>
      </c>
      <c r="E17" s="247" t="s">
        <v>235</v>
      </c>
      <c r="F17">
        <f>'[1]семестровка МН-21-маг'!AW219</f>
        <v>0</v>
      </c>
      <c r="G17">
        <f>'[1]семестровка МН-21-маг'!AX219</f>
        <v>0</v>
      </c>
      <c r="H17">
        <f>'[1]семестровка МН-21-маг'!AY219</f>
        <v>0</v>
      </c>
      <c r="I17">
        <f>'[1]семестровка МН-21-маг'!AZ219</f>
        <v>0</v>
      </c>
      <c r="J17">
        <f>'[1]семестровка МН-21-маг'!BA219</f>
        <v>0</v>
      </c>
      <c r="K17">
        <f>'[1]семестровка МН-21-маг'!BB219</f>
        <v>0</v>
      </c>
      <c r="L17">
        <f>'[1]семестровка МН-21-маг'!AV219</f>
        <v>0</v>
      </c>
      <c r="P17">
        <f>'[1]семестровка МН-21-маг'!AU219</f>
        <v>0</v>
      </c>
      <c r="S17" t="s">
        <v>207</v>
      </c>
    </row>
    <row r="18" spans="1:19" s="247" customFormat="1" x14ac:dyDescent="0.2">
      <c r="A18" s="246" t="str">
        <f>'[1]семестровка МН-21-маг'!A220</f>
        <v>1.1.3</v>
      </c>
      <c r="B18" s="247" t="str">
        <f>'[1]семестровка МН-21-маг'!AT220</f>
        <v>ЗО</v>
      </c>
      <c r="C18" s="246" t="str">
        <f>'[1]семестровка МН-21-маг'!B220</f>
        <v>Методологія наукових досліджень у професійній сфері</v>
      </c>
      <c r="D18" s="247">
        <v>2</v>
      </c>
      <c r="E18" s="247" t="s">
        <v>235</v>
      </c>
      <c r="F18" s="247">
        <f>'[1]семестровка МН-21-маг'!AW220</f>
        <v>6</v>
      </c>
      <c r="G18" s="247">
        <f>'[1]семестровка МН-21-маг'!AX220</f>
        <v>0</v>
      </c>
      <c r="H18" s="247">
        <f>'[1]семестровка МН-21-маг'!AY220</f>
        <v>2</v>
      </c>
      <c r="I18" s="247">
        <f>'[1]семестровка МН-21-маг'!AZ220</f>
        <v>0</v>
      </c>
      <c r="J18" s="247">
        <f>'[1]семестровка МН-21-маг'!BA220</f>
        <v>0</v>
      </c>
      <c r="K18" s="247">
        <f>'[1]семестровка МН-21-маг'!BB220</f>
        <v>0</v>
      </c>
      <c r="L18" s="247" t="str">
        <f>'[1]семестровка МН-21-маг'!AV220</f>
        <v>залік</v>
      </c>
      <c r="O18" s="247">
        <f>'[1]семестровка МН-21-маг'!G220</f>
        <v>3</v>
      </c>
      <c r="P18" s="247" t="str">
        <f>'[1]семестровка МН-21-маг'!AU220</f>
        <v>м</v>
      </c>
      <c r="S18" s="247" t="s">
        <v>207</v>
      </c>
    </row>
    <row r="19" spans="1:19" s="247" customFormat="1" x14ac:dyDescent="0.2">
      <c r="A19" s="246" t="str">
        <f>'[1]семестровка МН-21-маг'!A221</f>
        <v>1.2.3</v>
      </c>
      <c r="B19" s="247" t="str">
        <f>'[1]семестровка МН-21-маг'!AT221</f>
        <v>ПО</v>
      </c>
      <c r="C19" s="246" t="str">
        <f>'[1]семестровка МН-21-маг'!B221</f>
        <v>Корпоративне управління</v>
      </c>
      <c r="D19" s="247">
        <v>2</v>
      </c>
      <c r="E19" s="247" t="s">
        <v>235</v>
      </c>
      <c r="F19" s="247">
        <f>'[1]семестровка МН-21-маг'!AW221</f>
        <v>4</v>
      </c>
      <c r="G19" s="247">
        <f>'[1]семестровка МН-21-маг'!AX221</f>
        <v>0</v>
      </c>
      <c r="H19" s="247">
        <f>'[1]семестровка МН-21-маг'!AY221</f>
        <v>0</v>
      </c>
      <c r="I19" s="247">
        <f>'[1]семестровка МН-21-маг'!AZ221</f>
        <v>2</v>
      </c>
      <c r="J19" s="247">
        <f>'[1]семестровка МН-21-маг'!BA221</f>
        <v>0</v>
      </c>
      <c r="K19" s="247">
        <f>'[1]семестровка МН-21-маг'!BB221</f>
        <v>2</v>
      </c>
      <c r="L19" s="247" t="str">
        <f>'[1]семестровка МН-21-маг'!AV221</f>
        <v>екзамен</v>
      </c>
      <c r="O19" s="247">
        <f>'[1]семестровка МН-21-маг'!G221</f>
        <v>5</v>
      </c>
      <c r="P19" s="247" t="str">
        <f>'[1]семестровка МН-21-маг'!AU221</f>
        <v>м</v>
      </c>
      <c r="S19" s="247" t="s">
        <v>207</v>
      </c>
    </row>
    <row r="20" spans="1:19" s="247" customFormat="1" x14ac:dyDescent="0.2">
      <c r="A20" s="246" t="str">
        <f>'[1]семестровка МН-21-маг'!A222</f>
        <v>1.2.4</v>
      </c>
      <c r="B20" s="247" t="str">
        <f>'[1]семестровка МН-21-маг'!AT222</f>
        <v>ПО</v>
      </c>
      <c r="C20" s="246" t="str">
        <f>'[1]семестровка МН-21-маг'!B222</f>
        <v>Project Management</v>
      </c>
      <c r="D20" s="247">
        <v>2</v>
      </c>
      <c r="E20" s="247" t="s">
        <v>235</v>
      </c>
      <c r="F20" s="247">
        <f>'[1]семестровка МН-21-маг'!AW222</f>
        <v>4</v>
      </c>
      <c r="G20" s="247">
        <f>'[1]семестровка МН-21-маг'!AX222</f>
        <v>0</v>
      </c>
      <c r="H20" s="247">
        <f>'[1]семестровка МН-21-маг'!AY222</f>
        <v>4</v>
      </c>
      <c r="I20" s="247">
        <f>'[1]семестровка МН-21-маг'!AZ222</f>
        <v>4</v>
      </c>
      <c r="J20" s="247">
        <f>'[1]семестровка МН-21-маг'!BA222</f>
        <v>0</v>
      </c>
      <c r="K20" s="247">
        <f>'[1]семестровка МН-21-маг'!BB222</f>
        <v>0</v>
      </c>
      <c r="L20" s="247" t="str">
        <f>'[1]семестровка МН-21-маг'!AV222</f>
        <v>екзамен</v>
      </c>
      <c r="O20" s="247">
        <f>'[1]семестровка МН-21-маг'!G222</f>
        <v>5</v>
      </c>
      <c r="P20" s="247" t="str">
        <f>'[1]семестровка МН-21-маг'!AU222</f>
        <v>м</v>
      </c>
      <c r="S20" s="247" t="s">
        <v>207</v>
      </c>
    </row>
    <row r="21" spans="1:19" s="247" customFormat="1" x14ac:dyDescent="0.2">
      <c r="A21" s="246" t="str">
        <f>'[1]семестровка МН-21-маг'!A223</f>
        <v>1.2.5</v>
      </c>
      <c r="B21" s="247" t="str">
        <f>'[1]семестровка МН-21-маг'!AT223</f>
        <v>ПО</v>
      </c>
      <c r="C21" s="246" t="str">
        <f>'[1]семестровка МН-21-маг'!B223</f>
        <v>Курсова робота "Менеджмент організацій"</v>
      </c>
      <c r="D21" s="247">
        <v>2</v>
      </c>
      <c r="E21" s="247" t="s">
        <v>235</v>
      </c>
      <c r="F21" s="247">
        <f>'[1]семестровка МН-21-маг'!AW223</f>
        <v>0</v>
      </c>
      <c r="G21" s="247">
        <f>'[1]семестровка МН-21-маг'!AX223</f>
        <v>0</v>
      </c>
      <c r="H21" s="247">
        <f>'[1]семестровка МН-21-маг'!AY223</f>
        <v>4</v>
      </c>
      <c r="I21" s="247">
        <f>'[1]семестровка МН-21-маг'!AZ223</f>
        <v>0</v>
      </c>
      <c r="J21" s="247">
        <f>'[1]семестровка МН-21-маг'!BA223</f>
        <v>0</v>
      </c>
      <c r="K21" s="247">
        <f>'[1]семестровка МН-21-маг'!BB223</f>
        <v>0</v>
      </c>
      <c r="L21" s="247" t="str">
        <f>'[1]семестровка МН-21-маг'!AV223</f>
        <v>курс.роб.</v>
      </c>
      <c r="O21" s="247">
        <f>'[1]семестровка МН-21-маг'!G223</f>
        <v>2</v>
      </c>
      <c r="P21" s="247" t="str">
        <f>'[1]семестровка МН-21-маг'!AU223</f>
        <v>м</v>
      </c>
      <c r="S21" s="247" t="s">
        <v>207</v>
      </c>
    </row>
    <row r="22" spans="1:19" s="247" customFormat="1" x14ac:dyDescent="0.2">
      <c r="A22" s="246">
        <f>'[1]семестровка МН-21-маг'!A224</f>
        <v>0</v>
      </c>
      <c r="B22" s="247" t="str">
        <f>'[1]семестровка МН-21-маг'!AT224</f>
        <v>ПВ</v>
      </c>
      <c r="C22" s="246" t="str">
        <f>'[1]семестровка МН-21-маг'!B224</f>
        <v>Вибіркові дисципліни циклу професійної 
підготовки (2 семестр)</v>
      </c>
      <c r="D22" s="247">
        <v>2</v>
      </c>
      <c r="E22" s="247" t="s">
        <v>235</v>
      </c>
      <c r="F22" s="247">
        <f>'[1]семестровка МН-21-маг'!AW224</f>
        <v>0</v>
      </c>
      <c r="G22" s="247">
        <f>'[1]семестровка МН-21-маг'!AX224</f>
        <v>0</v>
      </c>
      <c r="H22" s="247">
        <f>'[1]семестровка МН-21-маг'!AY224</f>
        <v>0</v>
      </c>
      <c r="I22" s="247">
        <f>'[1]семестровка МН-21-маг'!AZ224</f>
        <v>0</v>
      </c>
      <c r="J22" s="247">
        <f>'[1]семестровка МН-21-маг'!BA224</f>
        <v>0</v>
      </c>
      <c r="K22" s="247">
        <f>'[1]семестровка МН-21-маг'!BB224</f>
        <v>0</v>
      </c>
      <c r="L22" s="247">
        <f>'[1]семестровка МН-21-маг'!AV224</f>
        <v>0</v>
      </c>
      <c r="P22" s="247">
        <f>'[1]семестровка МН-21-маг'!AU224</f>
        <v>0</v>
      </c>
      <c r="S22" s="247" t="s">
        <v>207</v>
      </c>
    </row>
    <row r="23" spans="1:19" s="247" customFormat="1" x14ac:dyDescent="0.2">
      <c r="A23" s="246" t="str">
        <f>'[1]семестровка МН-21-маг'!A225</f>
        <v>2.2.5</v>
      </c>
      <c r="B23" s="247" t="str">
        <f>'[1]семестровка МН-21-маг'!AT225</f>
        <v>ПВ</v>
      </c>
      <c r="C23" s="246" t="str">
        <f>'[1]семестровка МН-21-маг'!B225</f>
        <v xml:space="preserve">Психологічні технології роботи з персоналом  </v>
      </c>
      <c r="D23" s="247">
        <v>2</v>
      </c>
      <c r="E23" s="247" t="s">
        <v>235</v>
      </c>
      <c r="F23" s="247">
        <f>'[1]семестровка МН-21-маг'!AW225</f>
        <v>4</v>
      </c>
      <c r="G23" s="247">
        <f>'[1]семестровка МН-21-маг'!AX225</f>
        <v>0</v>
      </c>
      <c r="H23" s="247">
        <f>'[1]семестровка МН-21-маг'!AY225</f>
        <v>4</v>
      </c>
      <c r="I23" s="247">
        <f>'[1]семестровка МН-21-маг'!AZ225</f>
        <v>0</v>
      </c>
      <c r="J23" s="247">
        <f>'[1]семестровка МН-21-маг'!BA225</f>
        <v>0</v>
      </c>
      <c r="K23" s="247">
        <f>'[1]семестровка МН-21-маг'!BB225</f>
        <v>0</v>
      </c>
      <c r="L23" s="247" t="str">
        <f>'[1]семестровка МН-21-маг'!AV225</f>
        <v>залік</v>
      </c>
      <c r="O23" s="247">
        <f>'[1]семестровка МН-21-маг'!G225</f>
        <v>4</v>
      </c>
      <c r="P23" s="247" t="str">
        <f>'[1]семестровка МН-21-маг'!AU225</f>
        <v>м</v>
      </c>
      <c r="S23" s="247" t="s">
        <v>207</v>
      </c>
    </row>
    <row r="24" spans="1:19" s="247" customFormat="1" x14ac:dyDescent="0.2">
      <c r="A24" s="246" t="str">
        <f>'[1]семестровка МН-21-маг'!A226</f>
        <v>2.2.6</v>
      </c>
      <c r="B24" s="247" t="str">
        <f>'[1]семестровка МН-21-маг'!AT226</f>
        <v>ПВ</v>
      </c>
      <c r="C24" s="246" t="str">
        <f>'[1]семестровка МН-21-маг'!B226</f>
        <v xml:space="preserve">Інформаційно-комунікаційні технології </v>
      </c>
      <c r="D24" s="247">
        <v>2</v>
      </c>
      <c r="E24" s="247" t="s">
        <v>235</v>
      </c>
      <c r="F24" s="247">
        <f>'[1]семестровка МН-21-маг'!AW226</f>
        <v>4</v>
      </c>
      <c r="G24" s="247">
        <f>'[1]семестровка МН-21-маг'!AX226</f>
        <v>0</v>
      </c>
      <c r="H24" s="247">
        <f>'[1]семестровка МН-21-маг'!AY226</f>
        <v>4</v>
      </c>
      <c r="I24" s="247">
        <f>'[1]семестровка МН-21-маг'!AZ226</f>
        <v>0</v>
      </c>
      <c r="J24" s="247">
        <f>'[1]семестровка МН-21-маг'!BA226</f>
        <v>0</v>
      </c>
      <c r="K24" s="247">
        <f>'[1]семестровка МН-21-маг'!BB226</f>
        <v>0</v>
      </c>
      <c r="L24" s="247" t="str">
        <f>'[1]семестровка МН-21-маг'!AV226</f>
        <v>залік</v>
      </c>
      <c r="O24" s="247">
        <f>'[1]семестровка МН-21-маг'!G226</f>
        <v>4</v>
      </c>
      <c r="P24" s="247" t="str">
        <f>'[1]семестровка МН-21-маг'!AU226</f>
        <v>м</v>
      </c>
      <c r="S24" s="247" t="s">
        <v>207</v>
      </c>
    </row>
    <row r="25" spans="1:19" s="247" customFormat="1" x14ac:dyDescent="0.2">
      <c r="A25" s="246" t="str">
        <f>'[1]семестровка МН-21-маг'!A227</f>
        <v>2.2.7</v>
      </c>
      <c r="B25" s="247" t="str">
        <f>'[1]семестровка МН-21-маг'!AT227</f>
        <v>ПВ</v>
      </c>
      <c r="C25" s="246" t="str">
        <f>'[1]семестровка МН-21-маг'!B227</f>
        <v>Управління конкурентоспроможністю</v>
      </c>
      <c r="D25" s="247">
        <v>2</v>
      </c>
      <c r="E25" s="247" t="s">
        <v>235</v>
      </c>
      <c r="F25" s="247">
        <f>'[1]семестровка МН-21-маг'!AW227</f>
        <v>4</v>
      </c>
      <c r="G25" s="247">
        <f>'[1]семестровка МН-21-маг'!AX227</f>
        <v>0</v>
      </c>
      <c r="H25" s="247">
        <f>'[1]семестровка МН-21-маг'!AY227</f>
        <v>4</v>
      </c>
      <c r="I25" s="247">
        <f>'[1]семестровка МН-21-маг'!AZ227</f>
        <v>0</v>
      </c>
      <c r="J25" s="247">
        <f>'[1]семестровка МН-21-маг'!BA227</f>
        <v>0</v>
      </c>
      <c r="K25" s="247">
        <f>'[1]семестровка МН-21-маг'!BB227</f>
        <v>0</v>
      </c>
      <c r="L25" s="247" t="str">
        <f>'[1]семестровка МН-21-маг'!AV227</f>
        <v>залік</v>
      </c>
      <c r="O25" s="247">
        <f>'[1]семестровка МН-21-маг'!G227</f>
        <v>4</v>
      </c>
      <c r="P25" s="247" t="str">
        <f>'[1]семестровка МН-21-маг'!AU227</f>
        <v>м</v>
      </c>
      <c r="S25" s="247" t="s">
        <v>207</v>
      </c>
    </row>
    <row r="26" spans="1:19" s="247" customFormat="1" x14ac:dyDescent="0.2">
      <c r="A26" s="246" t="str">
        <f>'[1]семестровка МН-21-маг'!A228</f>
        <v>2.2.8</v>
      </c>
      <c r="B26" s="247" t="str">
        <f>'[1]семестровка МН-21-маг'!AT228</f>
        <v>ПВ</v>
      </c>
      <c r="C26" s="246" t="str">
        <f>'[1]семестровка МН-21-маг'!B228</f>
        <v>Міжнародний маркетинг</v>
      </c>
      <c r="D26" s="247">
        <v>2</v>
      </c>
      <c r="E26" s="247" t="s">
        <v>235</v>
      </c>
      <c r="F26" s="247">
        <f>'[1]семестровка МН-21-маг'!AW228</f>
        <v>4</v>
      </c>
      <c r="G26" s="247">
        <f>'[1]семестровка МН-21-маг'!AX228</f>
        <v>0</v>
      </c>
      <c r="H26" s="247">
        <f>'[1]семестровка МН-21-маг'!AY228</f>
        <v>4</v>
      </c>
      <c r="I26" s="247">
        <f>'[1]семестровка МН-21-маг'!AZ228</f>
        <v>0</v>
      </c>
      <c r="J26" s="247">
        <f>'[1]семестровка МН-21-маг'!BA228</f>
        <v>0</v>
      </c>
      <c r="K26" s="247">
        <f>'[1]семестровка МН-21-маг'!BB228</f>
        <v>0</v>
      </c>
      <c r="L26" s="247" t="str">
        <f>'[1]семестровка МН-21-маг'!AV228</f>
        <v>залік</v>
      </c>
      <c r="P26" s="247" t="str">
        <f>'[1]семестровка МН-21-маг'!AU228</f>
        <v>м</v>
      </c>
      <c r="S26" s="247" t="s">
        <v>207</v>
      </c>
    </row>
    <row r="27" spans="1:19" s="247" customFormat="1" x14ac:dyDescent="0.2">
      <c r="A27" s="246" t="str">
        <f>'[1]семестровка МН-21-маг'!A229</f>
        <v>2.2.9</v>
      </c>
      <c r="B27" s="247" t="str">
        <f>'[1]семестровка МН-21-маг'!AT229</f>
        <v>ПВ</v>
      </c>
      <c r="C27" s="246" t="str">
        <f>'[1]семестровка МН-21-маг'!B229</f>
        <v>Менеджмент технологій</v>
      </c>
      <c r="D27" s="247">
        <v>2</v>
      </c>
      <c r="E27" s="247" t="s">
        <v>235</v>
      </c>
      <c r="F27" s="247">
        <f>'[1]семестровка МН-21-маг'!AW229</f>
        <v>4</v>
      </c>
      <c r="G27" s="247">
        <f>'[1]семестровка МН-21-маг'!AX229</f>
        <v>0</v>
      </c>
      <c r="H27" s="247">
        <f>'[1]семестровка МН-21-маг'!AY229</f>
        <v>4</v>
      </c>
      <c r="I27" s="247">
        <f>'[1]семестровка МН-21-маг'!AZ229</f>
        <v>0</v>
      </c>
      <c r="J27" s="247">
        <f>'[1]семестровка МН-21-маг'!BA229</f>
        <v>0</v>
      </c>
      <c r="K27" s="247">
        <f>'[1]семестровка МН-21-маг'!BB229</f>
        <v>0</v>
      </c>
      <c r="L27" s="247" t="str">
        <f>'[1]семестровка МН-21-маг'!AV229</f>
        <v>залік</v>
      </c>
      <c r="P27" s="247" t="str">
        <f>'[1]семестровка МН-21-маг'!AU229</f>
        <v>м</v>
      </c>
      <c r="S27" s="247" t="s">
        <v>207</v>
      </c>
    </row>
    <row r="28" spans="1:19" s="247" customFormat="1" x14ac:dyDescent="0.2">
      <c r="A28" s="246" t="str">
        <f>'[1]семестровка МН-21-маг'!A230</f>
        <v>2.2.10</v>
      </c>
      <c r="B28" s="247" t="str">
        <f>'[1]семестровка МН-21-маг'!AT230</f>
        <v>ПВ</v>
      </c>
      <c r="C28" s="246" t="str">
        <f>'[1]семестровка МН-21-маг'!B230</f>
        <v>Венчурне підприємництво</v>
      </c>
      <c r="D28" s="247">
        <v>2</v>
      </c>
      <c r="E28" s="247" t="s">
        <v>235</v>
      </c>
      <c r="F28" s="247">
        <f>'[1]семестровка МН-21-маг'!AW230</f>
        <v>4</v>
      </c>
      <c r="G28" s="247">
        <f>'[1]семестровка МН-21-маг'!AX230</f>
        <v>0</v>
      </c>
      <c r="H28" s="247">
        <f>'[1]семестровка МН-21-маг'!AY230</f>
        <v>4</v>
      </c>
      <c r="I28" s="247">
        <f>'[1]семестровка МН-21-маг'!AZ230</f>
        <v>0</v>
      </c>
      <c r="J28" s="247">
        <f>'[1]семестровка МН-21-маг'!BA230</f>
        <v>0</v>
      </c>
      <c r="K28" s="247">
        <f>'[1]семестровка МН-21-маг'!BB230</f>
        <v>0</v>
      </c>
      <c r="L28" s="247" t="str">
        <f>'[1]семестровка МН-21-маг'!AV230</f>
        <v>залік</v>
      </c>
      <c r="P28" s="247" t="str">
        <f>'[1]семестровка МН-21-маг'!AU230</f>
        <v>м</v>
      </c>
      <c r="S28" s="247" t="s">
        <v>207</v>
      </c>
    </row>
    <row r="29" spans="1:19" s="247" customFormat="1" x14ac:dyDescent="0.2">
      <c r="A29" s="246" t="str">
        <f>'[1]семестровка МН-21-маг'!A231</f>
        <v>1.3.1</v>
      </c>
      <c r="B29" s="247" t="str">
        <f>'[1]семестровка МН-21-маг'!AT231</f>
        <v>ПР</v>
      </c>
      <c r="C29" s="246" t="str">
        <f>'[1]семестровка МН-21-маг'!B231</f>
        <v>Виробнича практика</v>
      </c>
      <c r="D29" s="247">
        <v>2</v>
      </c>
      <c r="E29" s="247" t="s">
        <v>235</v>
      </c>
      <c r="F29" s="247">
        <f>'[1]семестровка МН-21-маг'!AW231</f>
        <v>0</v>
      </c>
      <c r="G29" s="247">
        <f>'[1]семестровка МН-21-маг'!AX231</f>
        <v>0</v>
      </c>
      <c r="H29" s="247">
        <f>'[1]семестровка МН-21-маг'!AY231</f>
        <v>0</v>
      </c>
      <c r="I29" s="247">
        <f>'[1]семестровка МН-21-маг'!AZ231</f>
        <v>0</v>
      </c>
      <c r="J29" s="247">
        <f>'[1]семестровка МН-21-маг'!BA231</f>
        <v>0</v>
      </c>
      <c r="K29" s="247">
        <f>'[1]семестровка МН-21-маг'!BB231</f>
        <v>0</v>
      </c>
      <c r="L29" s="247" t="str">
        <f>'[1]семестровка МН-21-маг'!AV231</f>
        <v>залік</v>
      </c>
      <c r="O29" s="247">
        <f>'[1]семестровка МН-21-маг'!G231</f>
        <v>3</v>
      </c>
      <c r="P29" s="247" t="str">
        <f>'[1]семестровка МН-21-маг'!AU231</f>
        <v>м</v>
      </c>
      <c r="S29" s="247" t="s">
        <v>207</v>
      </c>
    </row>
    <row r="30" spans="1:19" x14ac:dyDescent="0.2">
      <c r="A30" s="240"/>
      <c r="C30" s="240"/>
    </row>
    <row r="31" spans="1:19" x14ac:dyDescent="0.2">
      <c r="A31" s="240"/>
      <c r="C31" s="240"/>
    </row>
    <row r="32" spans="1:19" x14ac:dyDescent="0.2">
      <c r="A32" s="240"/>
      <c r="C32" s="240"/>
    </row>
    <row r="33" spans="1:3" x14ac:dyDescent="0.2">
      <c r="A33" s="240"/>
      <c r="C33" s="240"/>
    </row>
    <row r="34" spans="1:3" x14ac:dyDescent="0.2">
      <c r="A34" s="240"/>
      <c r="C34" s="240"/>
    </row>
    <row r="35" spans="1:3" x14ac:dyDescent="0.2">
      <c r="A35" s="240"/>
      <c r="C35" s="240"/>
    </row>
    <row r="36" spans="1:3" x14ac:dyDescent="0.2">
      <c r="A36" s="240"/>
      <c r="C36" s="240"/>
    </row>
    <row r="37" spans="1:3" x14ac:dyDescent="0.2">
      <c r="A37" s="240"/>
      <c r="C37" s="240"/>
    </row>
    <row r="38" spans="1:3" x14ac:dyDescent="0.2">
      <c r="A38" s="240"/>
      <c r="C38" s="240"/>
    </row>
    <row r="39" spans="1:3" x14ac:dyDescent="0.2">
      <c r="A39" s="240"/>
      <c r="C39" s="240"/>
    </row>
    <row r="40" spans="1:3" x14ac:dyDescent="0.2">
      <c r="A40" s="240"/>
      <c r="C40" s="240"/>
    </row>
    <row r="41" spans="1:3" x14ac:dyDescent="0.2">
      <c r="A41" s="240"/>
      <c r="C41" s="240"/>
    </row>
    <row r="42" spans="1:3" x14ac:dyDescent="0.2">
      <c r="A42" s="240"/>
      <c r="C42" s="240"/>
    </row>
    <row r="43" spans="1:3" x14ac:dyDescent="0.2">
      <c r="A43" s="240"/>
      <c r="C43" s="240"/>
    </row>
    <row r="44" spans="1:3" ht="13.5" customHeight="1" x14ac:dyDescent="0.2">
      <c r="A44" s="240"/>
      <c r="C44" s="240"/>
    </row>
    <row r="45" spans="1:3" x14ac:dyDescent="0.2">
      <c r="A45" s="240"/>
      <c r="C45" s="240"/>
    </row>
    <row r="46" spans="1:3" x14ac:dyDescent="0.2">
      <c r="A46" s="240"/>
    </row>
    <row r="47" spans="1:3" x14ac:dyDescent="0.2">
      <c r="A47" s="240"/>
    </row>
    <row r="48" spans="1:3" x14ac:dyDescent="0.2">
      <c r="A48" s="240"/>
    </row>
    <row r="49" spans="1:17" x14ac:dyDescent="0.2">
      <c r="A49" s="240"/>
    </row>
    <row r="50" spans="1:17" x14ac:dyDescent="0.2">
      <c r="A50" s="240"/>
    </row>
    <row r="51" spans="1:17" x14ac:dyDescent="0.2">
      <c r="A51" s="240"/>
      <c r="P51" t="s">
        <v>209</v>
      </c>
      <c r="Q51" t="s">
        <v>210</v>
      </c>
    </row>
    <row r="52" spans="1:17" ht="15.75" x14ac:dyDescent="0.25">
      <c r="A52" s="240"/>
      <c r="O52" s="241" t="s">
        <v>211</v>
      </c>
      <c r="P52" s="242">
        <f>SUMIF(P$3:P$29,O52,O$3:O$29)</f>
        <v>0</v>
      </c>
      <c r="Q52">
        <f>P52/P$77*100</f>
        <v>0</v>
      </c>
    </row>
    <row r="53" spans="1:17" ht="15.75" x14ac:dyDescent="0.25">
      <c r="A53" s="240">
        <f>'[1]семестровка МН-21-маг'!A261</f>
        <v>0</v>
      </c>
      <c r="O53" s="241" t="s">
        <v>212</v>
      </c>
      <c r="P53" s="242">
        <f t="shared" ref="P53:P75" si="0">SUMIF(P$3:P$29,O53,O$3:O$29)</f>
        <v>0</v>
      </c>
      <c r="Q53">
        <f t="shared" ref="Q53:Q76" si="1">P53/P$77*100</f>
        <v>0</v>
      </c>
    </row>
    <row r="54" spans="1:17" ht="15.75" x14ac:dyDescent="0.25">
      <c r="O54" s="241" t="s">
        <v>213</v>
      </c>
      <c r="P54" s="242">
        <f t="shared" si="0"/>
        <v>0</v>
      </c>
      <c r="Q54">
        <f t="shared" si="1"/>
        <v>0</v>
      </c>
    </row>
    <row r="55" spans="1:17" ht="15.75" x14ac:dyDescent="0.25">
      <c r="O55" s="241" t="s">
        <v>214</v>
      </c>
      <c r="P55" s="242">
        <f t="shared" si="0"/>
        <v>0</v>
      </c>
      <c r="Q55">
        <f t="shared" si="1"/>
        <v>0</v>
      </c>
    </row>
    <row r="56" spans="1:17" ht="15.75" x14ac:dyDescent="0.25">
      <c r="O56" s="241" t="s">
        <v>215</v>
      </c>
      <c r="P56" s="242">
        <f t="shared" si="0"/>
        <v>0</v>
      </c>
      <c r="Q56">
        <f t="shared" si="1"/>
        <v>0</v>
      </c>
    </row>
    <row r="57" spans="1:17" ht="15.75" x14ac:dyDescent="0.25">
      <c r="O57" s="241" t="s">
        <v>216</v>
      </c>
      <c r="P57" s="242">
        <f t="shared" si="0"/>
        <v>0</v>
      </c>
      <c r="Q57">
        <f t="shared" si="1"/>
        <v>0</v>
      </c>
    </row>
    <row r="58" spans="1:17" ht="15.75" x14ac:dyDescent="0.25">
      <c r="O58" s="241" t="s">
        <v>217</v>
      </c>
      <c r="P58" s="242">
        <f t="shared" si="0"/>
        <v>0</v>
      </c>
      <c r="Q58">
        <f t="shared" si="1"/>
        <v>0</v>
      </c>
    </row>
    <row r="59" spans="1:17" ht="15.75" x14ac:dyDescent="0.25">
      <c r="O59" s="241" t="s">
        <v>218</v>
      </c>
      <c r="P59" s="242">
        <f t="shared" si="0"/>
        <v>0</v>
      </c>
      <c r="Q59">
        <f t="shared" si="1"/>
        <v>0</v>
      </c>
    </row>
    <row r="60" spans="1:17" ht="15.75" x14ac:dyDescent="0.25">
      <c r="O60" s="241" t="s">
        <v>219</v>
      </c>
      <c r="P60" s="242">
        <f t="shared" si="0"/>
        <v>0</v>
      </c>
      <c r="Q60">
        <f t="shared" si="1"/>
        <v>0</v>
      </c>
    </row>
    <row r="61" spans="1:17" ht="15.75" x14ac:dyDescent="0.25">
      <c r="O61" s="241" t="s">
        <v>220</v>
      </c>
      <c r="P61" s="242">
        <f t="shared" si="0"/>
        <v>0</v>
      </c>
      <c r="Q61">
        <f t="shared" si="1"/>
        <v>0</v>
      </c>
    </row>
    <row r="62" spans="1:17" ht="15.75" x14ac:dyDescent="0.25">
      <c r="O62" s="241" t="s">
        <v>221</v>
      </c>
      <c r="P62" s="242">
        <f t="shared" si="0"/>
        <v>0</v>
      </c>
      <c r="Q62">
        <f t="shared" si="1"/>
        <v>0</v>
      </c>
    </row>
    <row r="63" spans="1:17" ht="15.75" x14ac:dyDescent="0.25">
      <c r="O63" s="241" t="s">
        <v>222</v>
      </c>
      <c r="P63" s="242">
        <f t="shared" si="0"/>
        <v>0</v>
      </c>
      <c r="Q63">
        <f t="shared" si="1"/>
        <v>0</v>
      </c>
    </row>
    <row r="64" spans="1:17" ht="15.75" x14ac:dyDescent="0.25">
      <c r="O64" s="241" t="s">
        <v>223</v>
      </c>
      <c r="P64" s="242">
        <f t="shared" si="0"/>
        <v>0</v>
      </c>
      <c r="Q64">
        <f t="shared" si="1"/>
        <v>0</v>
      </c>
    </row>
    <row r="65" spans="15:17" ht="15.75" x14ac:dyDescent="0.25">
      <c r="O65" s="241" t="s">
        <v>224</v>
      </c>
      <c r="P65" s="242">
        <f t="shared" si="0"/>
        <v>0</v>
      </c>
      <c r="Q65">
        <f t="shared" si="1"/>
        <v>0</v>
      </c>
    </row>
    <row r="66" spans="15:17" ht="15.75" x14ac:dyDescent="0.25">
      <c r="O66" s="241" t="s">
        <v>225</v>
      </c>
      <c r="P66" s="242">
        <f t="shared" si="0"/>
        <v>0</v>
      </c>
      <c r="Q66">
        <f t="shared" si="1"/>
        <v>0</v>
      </c>
    </row>
    <row r="67" spans="15:17" ht="15.75" x14ac:dyDescent="0.25">
      <c r="O67" s="241" t="s">
        <v>226</v>
      </c>
      <c r="P67" s="242">
        <f t="shared" si="0"/>
        <v>0</v>
      </c>
      <c r="Q67">
        <f t="shared" si="1"/>
        <v>0</v>
      </c>
    </row>
    <row r="68" spans="15:17" ht="15.75" x14ac:dyDescent="0.25">
      <c r="O68" s="241" t="s">
        <v>227</v>
      </c>
      <c r="P68" s="242">
        <f t="shared" si="0"/>
        <v>0</v>
      </c>
      <c r="Q68">
        <f t="shared" si="1"/>
        <v>0</v>
      </c>
    </row>
    <row r="69" spans="15:17" ht="15.75" x14ac:dyDescent="0.25">
      <c r="O69" s="241" t="s">
        <v>228</v>
      </c>
      <c r="P69" s="242">
        <f t="shared" si="0"/>
        <v>0</v>
      </c>
      <c r="Q69">
        <f t="shared" si="1"/>
        <v>0</v>
      </c>
    </row>
    <row r="70" spans="15:17" ht="15.75" x14ac:dyDescent="0.25">
      <c r="O70" s="241" t="s">
        <v>229</v>
      </c>
      <c r="P70" s="242">
        <f t="shared" si="0"/>
        <v>0</v>
      </c>
      <c r="Q70">
        <f t="shared" si="1"/>
        <v>0</v>
      </c>
    </row>
    <row r="71" spans="15:17" ht="15.75" x14ac:dyDescent="0.25">
      <c r="O71" s="241" t="s">
        <v>230</v>
      </c>
      <c r="P71" s="242">
        <f t="shared" si="0"/>
        <v>0</v>
      </c>
      <c r="Q71">
        <f t="shared" si="1"/>
        <v>0</v>
      </c>
    </row>
    <row r="72" spans="15:17" ht="15.75" x14ac:dyDescent="0.25">
      <c r="O72" s="241" t="s">
        <v>208</v>
      </c>
      <c r="P72" s="242">
        <f t="shared" si="0"/>
        <v>57</v>
      </c>
      <c r="Q72">
        <f t="shared" si="1"/>
        <v>95</v>
      </c>
    </row>
    <row r="73" spans="15:17" ht="15.75" x14ac:dyDescent="0.25">
      <c r="O73" s="241" t="s">
        <v>231</v>
      </c>
      <c r="P73" s="242">
        <f t="shared" si="0"/>
        <v>3</v>
      </c>
      <c r="Q73">
        <f t="shared" si="1"/>
        <v>5</v>
      </c>
    </row>
    <row r="74" spans="15:17" ht="15.75" x14ac:dyDescent="0.25">
      <c r="O74" s="241" t="s">
        <v>232</v>
      </c>
      <c r="P74" s="242">
        <f t="shared" si="0"/>
        <v>0</v>
      </c>
      <c r="Q74">
        <f t="shared" si="1"/>
        <v>0</v>
      </c>
    </row>
    <row r="75" spans="15:17" ht="15.75" x14ac:dyDescent="0.25">
      <c r="O75" s="241" t="s">
        <v>233</v>
      </c>
      <c r="P75" s="242">
        <f t="shared" si="0"/>
        <v>0</v>
      </c>
      <c r="Q75">
        <f t="shared" si="1"/>
        <v>0</v>
      </c>
    </row>
    <row r="76" spans="15:17" ht="15" x14ac:dyDescent="0.25">
      <c r="O76" s="243" t="s">
        <v>234</v>
      </c>
      <c r="P76" s="242">
        <f t="shared" ref="P76" si="2">SUMIF(P$3:P$28,O76,O$3:O$28)</f>
        <v>0</v>
      </c>
      <c r="Q76">
        <f t="shared" si="1"/>
        <v>0</v>
      </c>
    </row>
    <row r="77" spans="15:17" ht="15" x14ac:dyDescent="0.2">
      <c r="O77" s="244"/>
      <c r="P77" s="245">
        <f>SUM(P52:P76)</f>
        <v>60</v>
      </c>
      <c r="Q77" s="245">
        <f>SUM(Q52:Q76)</f>
        <v>100</v>
      </c>
    </row>
  </sheetData>
  <mergeCells count="3">
    <mergeCell ref="F1:H1"/>
    <mergeCell ref="I1:K1"/>
    <mergeCell ref="A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План МЕН (25-26)</vt:lpstr>
      <vt:lpstr>до наказу</vt:lpstr>
      <vt:lpstr>'План МЕН (25-26)'!Заголовки_для_печати</vt:lpstr>
      <vt:lpstr>'План МЕН (25-26)'!Область_печати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2021-04-18T06:16:35Z</dcterms:created>
  <dcterms:modified xsi:type="dcterms:W3CDTF">2025-06-04T11:59:26Z</dcterms:modified>
</cp:coreProperties>
</file>