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Новая папка\25-26\Навчальний план\"/>
    </mc:Choice>
  </mc:AlternateContent>
  <xr:revisionPtr revIDLastSave="0" documentId="13_ncr:1_{35D54197-2C3C-4B31-A55E-32E6F1BC19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ит ЗО" sheetId="2" r:id="rId1"/>
    <sheet name="План денна" sheetId="3" state="hidden" r:id="rId2"/>
    <sheet name="Семестровка" sheetId="4" state="hidden" r:id="rId3"/>
    <sheet name="План ЗО" sheetId="5" r:id="rId4"/>
  </sheets>
  <calcPr calcId="191029"/>
  <extLst>
    <ext uri="GoogleSheetsCustomDataVersion2">
      <go:sheetsCustomData xmlns:go="http://customooxmlschemas.google.com/" r:id="rId10" roundtripDataChecksum="Pg81abXwPWKhonOz8EX/ruGRDzxP03Vor0THMCAupZI="/>
    </ext>
  </extLst>
</workbook>
</file>

<file path=xl/calcChain.xml><?xml version="1.0" encoding="utf-8"?>
<calcChain xmlns="http://schemas.openxmlformats.org/spreadsheetml/2006/main">
  <c r="M50" i="5" l="1"/>
  <c r="G50" i="5"/>
  <c r="H49" i="5"/>
  <c r="H48" i="5"/>
  <c r="H47" i="5"/>
  <c r="H46" i="5"/>
  <c r="H45" i="5"/>
  <c r="H44" i="5"/>
  <c r="H43" i="5"/>
  <c r="H42" i="5"/>
  <c r="H41" i="5"/>
  <c r="H40" i="5"/>
  <c r="M38" i="5"/>
  <c r="G38" i="5"/>
  <c r="G51" i="5" s="1"/>
  <c r="H37" i="5"/>
  <c r="H36" i="5"/>
  <c r="H35" i="5"/>
  <c r="H38" i="5" s="1"/>
  <c r="Q31" i="5"/>
  <c r="O31" i="5"/>
  <c r="N31" i="5"/>
  <c r="L31" i="5"/>
  <c r="K31" i="5"/>
  <c r="J31" i="5"/>
  <c r="I31" i="5"/>
  <c r="G31" i="5"/>
  <c r="H30" i="5"/>
  <c r="M30" i="5" s="1"/>
  <c r="M31" i="5" s="1"/>
  <c r="O28" i="5"/>
  <c r="G28" i="5"/>
  <c r="H26" i="5"/>
  <c r="M26" i="5" s="1"/>
  <c r="M28" i="5" s="1"/>
  <c r="G23" i="5"/>
  <c r="H22" i="5"/>
  <c r="H21" i="5"/>
  <c r="M21" i="5" s="1"/>
  <c r="M23" i="5" s="1"/>
  <c r="H19" i="5"/>
  <c r="H18" i="5"/>
  <c r="H17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K49" i="4"/>
  <c r="K51" i="4" s="1"/>
  <c r="F49" i="4"/>
  <c r="M49" i="4" s="1"/>
  <c r="E49" i="4"/>
  <c r="D49" i="4" s="1"/>
  <c r="D38" i="4"/>
  <c r="E37" i="4"/>
  <c r="F36" i="4"/>
  <c r="M36" i="4" s="1"/>
  <c r="E36" i="4"/>
  <c r="J36" i="4" s="1"/>
  <c r="M35" i="4"/>
  <c r="J35" i="4"/>
  <c r="F35" i="4"/>
  <c r="K35" i="4" s="1"/>
  <c r="E35" i="4"/>
  <c r="M34" i="4"/>
  <c r="K34" i="4"/>
  <c r="J34" i="4"/>
  <c r="F34" i="4"/>
  <c r="E34" i="4"/>
  <c r="M33" i="4"/>
  <c r="F33" i="4"/>
  <c r="K33" i="4" s="1"/>
  <c r="E33" i="4"/>
  <c r="J33" i="4" s="1"/>
  <c r="M32" i="4"/>
  <c r="F32" i="4"/>
  <c r="K32" i="4" s="1"/>
  <c r="E32" i="4"/>
  <c r="J32" i="4" s="1"/>
  <c r="F31" i="4"/>
  <c r="M31" i="4" s="1"/>
  <c r="E31" i="4"/>
  <c r="K30" i="4"/>
  <c r="F30" i="4"/>
  <c r="M30" i="4" s="1"/>
  <c r="E30" i="4"/>
  <c r="J30" i="4" s="1"/>
  <c r="K29" i="4"/>
  <c r="F29" i="4"/>
  <c r="E29" i="4"/>
  <c r="M29" i="4" s="1"/>
  <c r="D19" i="4"/>
  <c r="H18" i="4"/>
  <c r="F18" i="4"/>
  <c r="K18" i="4" s="1"/>
  <c r="E18" i="4"/>
  <c r="K17" i="4"/>
  <c r="F17" i="4"/>
  <c r="E17" i="4"/>
  <c r="J17" i="4" s="1"/>
  <c r="K16" i="4"/>
  <c r="F16" i="4"/>
  <c r="E16" i="4"/>
  <c r="M16" i="4" s="1"/>
  <c r="F15" i="4"/>
  <c r="M15" i="4" s="1"/>
  <c r="E15" i="4"/>
  <c r="J15" i="4" s="1"/>
  <c r="M14" i="4"/>
  <c r="K14" i="4"/>
  <c r="J14" i="4"/>
  <c r="F14" i="4"/>
  <c r="E14" i="4"/>
  <c r="M13" i="4"/>
  <c r="K13" i="4"/>
  <c r="J13" i="4"/>
  <c r="F13" i="4"/>
  <c r="E13" i="4"/>
  <c r="M12" i="4"/>
  <c r="F12" i="4"/>
  <c r="K12" i="4" s="1"/>
  <c r="E12" i="4"/>
  <c r="J12" i="4" s="1"/>
  <c r="M11" i="4"/>
  <c r="F11" i="4"/>
  <c r="K11" i="4" s="1"/>
  <c r="E11" i="4"/>
  <c r="F10" i="4"/>
  <c r="M10" i="4" s="1"/>
  <c r="E10" i="4"/>
  <c r="U53" i="3"/>
  <c r="T53" i="3"/>
  <c r="S53" i="3"/>
  <c r="R53" i="3"/>
  <c r="U51" i="3"/>
  <c r="R51" i="3"/>
  <c r="O51" i="3"/>
  <c r="J51" i="3"/>
  <c r="J52" i="3" s="1"/>
  <c r="G51" i="3"/>
  <c r="G52" i="3" s="1"/>
  <c r="U50" i="3"/>
  <c r="T50" i="3"/>
  <c r="T51" i="3" s="1"/>
  <c r="S50" i="3"/>
  <c r="S51" i="3" s="1"/>
  <c r="R50" i="3"/>
  <c r="Q50" i="3"/>
  <c r="Q51" i="3" s="1"/>
  <c r="P50" i="3"/>
  <c r="P51" i="3" s="1"/>
  <c r="O50" i="3"/>
  <c r="N50" i="3"/>
  <c r="N51" i="3" s="1"/>
  <c r="L50" i="3"/>
  <c r="L51" i="3" s="1"/>
  <c r="K50" i="3"/>
  <c r="K51" i="3" s="1"/>
  <c r="K52" i="3" s="1"/>
  <c r="J50" i="3"/>
  <c r="G50" i="3"/>
  <c r="I49" i="3"/>
  <c r="H49" i="3"/>
  <c r="M49" i="3" s="1"/>
  <c r="I48" i="3"/>
  <c r="H48" i="3"/>
  <c r="M48" i="3" s="1"/>
  <c r="I47" i="3"/>
  <c r="H47" i="3"/>
  <c r="M47" i="3" s="1"/>
  <c r="I46" i="3"/>
  <c r="M46" i="3" s="1"/>
  <c r="H46" i="3"/>
  <c r="I45" i="3"/>
  <c r="M45" i="3" s="1"/>
  <c r="H45" i="3"/>
  <c r="I44" i="3"/>
  <c r="H44" i="3"/>
  <c r="M44" i="3" s="1"/>
  <c r="M43" i="3"/>
  <c r="I43" i="3"/>
  <c r="H43" i="3"/>
  <c r="M42" i="3"/>
  <c r="I42" i="3"/>
  <c r="H42" i="3"/>
  <c r="I41" i="3"/>
  <c r="H41" i="3"/>
  <c r="M41" i="3" s="1"/>
  <c r="I40" i="3"/>
  <c r="H40" i="3"/>
  <c r="H50" i="3" s="1"/>
  <c r="U36" i="3"/>
  <c r="T36" i="3"/>
  <c r="S36" i="3"/>
  <c r="R36" i="3"/>
  <c r="Q36" i="3"/>
  <c r="P36" i="3"/>
  <c r="O36" i="3"/>
  <c r="N36" i="3"/>
  <c r="L36" i="3"/>
  <c r="K36" i="3"/>
  <c r="J36" i="3"/>
  <c r="I36" i="3"/>
  <c r="G36" i="3"/>
  <c r="H35" i="3"/>
  <c r="H34" i="3"/>
  <c r="M34" i="3" s="1"/>
  <c r="M33" i="3"/>
  <c r="M36" i="3" s="1"/>
  <c r="H33" i="3"/>
  <c r="H36" i="3" s="1"/>
  <c r="R30" i="3"/>
  <c r="O30" i="3"/>
  <c r="O52" i="3" s="1"/>
  <c r="O53" i="3" s="1"/>
  <c r="J30" i="3"/>
  <c r="G30" i="3"/>
  <c r="Q29" i="3"/>
  <c r="P29" i="3"/>
  <c r="P30" i="3" s="1"/>
  <c r="P52" i="3" s="1"/>
  <c r="P53" i="3" s="1"/>
  <c r="O29" i="3"/>
  <c r="N29" i="3"/>
  <c r="N30" i="3" s="1"/>
  <c r="N52" i="3" s="1"/>
  <c r="N53" i="3" s="1"/>
  <c r="L29" i="3"/>
  <c r="K29" i="3"/>
  <c r="J29" i="3"/>
  <c r="H29" i="3"/>
  <c r="G29" i="3"/>
  <c r="I28" i="3"/>
  <c r="I29" i="3" s="1"/>
  <c r="H28" i="3"/>
  <c r="Q26" i="3"/>
  <c r="Q30" i="3" s="1"/>
  <c r="Q52" i="3" s="1"/>
  <c r="Q53" i="3" s="1"/>
  <c r="P26" i="3"/>
  <c r="O26" i="3"/>
  <c r="N26" i="3"/>
  <c r="L26" i="3"/>
  <c r="L30" i="3" s="1"/>
  <c r="K26" i="3"/>
  <c r="K30" i="3" s="1"/>
  <c r="J26" i="3"/>
  <c r="H26" i="3"/>
  <c r="G26" i="3"/>
  <c r="I25" i="3"/>
  <c r="H25" i="3"/>
  <c r="M25" i="3" s="1"/>
  <c r="M24" i="3"/>
  <c r="M26" i="3" s="1"/>
  <c r="I24" i="3"/>
  <c r="I26" i="3" s="1"/>
  <c r="H24" i="3"/>
  <c r="U22" i="3"/>
  <c r="T22" i="3"/>
  <c r="S22" i="3"/>
  <c r="R22" i="3"/>
  <c r="Q22" i="3"/>
  <c r="P22" i="3"/>
  <c r="O22" i="3"/>
  <c r="N22" i="3"/>
  <c r="L22" i="3"/>
  <c r="K22" i="3"/>
  <c r="J22" i="3"/>
  <c r="G22" i="3"/>
  <c r="I21" i="3"/>
  <c r="M21" i="3" s="1"/>
  <c r="H21" i="3"/>
  <c r="I20" i="3"/>
  <c r="H20" i="3"/>
  <c r="M20" i="3" s="1"/>
  <c r="M19" i="3"/>
  <c r="I19" i="3"/>
  <c r="H19" i="3"/>
  <c r="M18" i="3"/>
  <c r="I18" i="3"/>
  <c r="H18" i="3"/>
  <c r="I17" i="3"/>
  <c r="I22" i="3" s="1"/>
  <c r="H17" i="3"/>
  <c r="M17" i="3" s="1"/>
  <c r="M22" i="3" s="1"/>
  <c r="U15" i="3"/>
  <c r="T15" i="3"/>
  <c r="S15" i="3"/>
  <c r="R15" i="3"/>
  <c r="Q15" i="3"/>
  <c r="P15" i="3"/>
  <c r="O15" i="3"/>
  <c r="N15" i="3"/>
  <c r="L15" i="3"/>
  <c r="K15" i="3"/>
  <c r="J15" i="3"/>
  <c r="G15" i="3"/>
  <c r="M14" i="3"/>
  <c r="I14" i="3"/>
  <c r="H14" i="3"/>
  <c r="N13" i="3"/>
  <c r="I13" i="3"/>
  <c r="I15" i="3" s="1"/>
  <c r="H13" i="3"/>
  <c r="M13" i="3" s="1"/>
  <c r="N12" i="3"/>
  <c r="M12" i="3"/>
  <c r="I12" i="3"/>
  <c r="H12" i="3"/>
  <c r="M11" i="3"/>
  <c r="I11" i="3"/>
  <c r="H11" i="3"/>
  <c r="W31" i="2"/>
  <c r="T31" i="2"/>
  <c r="N31" i="2"/>
  <c r="M32" i="5" l="1"/>
  <c r="M52" i="5" s="1"/>
  <c r="G32" i="5"/>
  <c r="M51" i="5"/>
  <c r="H23" i="5"/>
  <c r="H28" i="5"/>
  <c r="H50" i="5"/>
  <c r="H51" i="3"/>
  <c r="I30" i="3"/>
  <c r="L52" i="3"/>
  <c r="Q58" i="3"/>
  <c r="G52" i="5"/>
  <c r="Q58" i="5" s="1"/>
  <c r="Q59" i="5" s="1"/>
  <c r="M15" i="3"/>
  <c r="H51" i="5"/>
  <c r="I50" i="3"/>
  <c r="I51" i="3" s="1"/>
  <c r="I52" i="3" s="1"/>
  <c r="J11" i="4"/>
  <c r="M17" i="4"/>
  <c r="F51" i="4"/>
  <c r="H31" i="5"/>
  <c r="M40" i="3"/>
  <c r="M50" i="3" s="1"/>
  <c r="M51" i="3" s="1"/>
  <c r="J16" i="4"/>
  <c r="J29" i="4"/>
  <c r="M28" i="3"/>
  <c r="M29" i="3" s="1"/>
  <c r="M30" i="3" s="1"/>
  <c r="J10" i="4"/>
  <c r="J31" i="4"/>
  <c r="H15" i="3"/>
  <c r="K10" i="4"/>
  <c r="J18" i="4"/>
  <c r="K31" i="4"/>
  <c r="H22" i="3"/>
  <c r="H30" i="3" s="1"/>
  <c r="K15" i="4"/>
  <c r="K36" i="4"/>
  <c r="H32" i="5" l="1"/>
  <c r="H52" i="5" s="1"/>
  <c r="R58" i="3"/>
  <c r="Q59" i="3"/>
  <c r="M52" i="3"/>
  <c r="H52" i="3"/>
</calcChain>
</file>

<file path=xl/sharedStrings.xml><?xml version="1.0" encoding="utf-8"?>
<sst xmlns="http://schemas.openxmlformats.org/spreadsheetml/2006/main" count="594" uniqueCount="249">
  <si>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</si>
  <si>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</si>
  <si>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</si>
  <si>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</si>
  <si>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НАВЧАЛЬНИЙ ПЛАН</t>
  </si>
  <si>
    <t>Ректор ________________________</t>
  </si>
  <si>
    <t>(Ковальов В.Д.)</t>
  </si>
  <si>
    <t>На основі ступенів бакалавра, магістра, освітньо-кваліфікаційного рівня спеціаліста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</si>
  <si>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</si>
  <si>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</si>
  <si>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</si>
  <si>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</si>
  <si>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</si>
  <si>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</si>
  <si>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</si>
  <si>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</si>
  <si>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</si>
  <si>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</si>
  <si>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</si>
  <si>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</si>
  <si>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</si>
  <si>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</si>
  <si>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</si>
  <si>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</si>
  <si>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</si>
  <si>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</si>
  <si>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</si>
  <si>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</si>
  <si>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Теоретичне навчання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</si>
  <si>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</si>
  <si>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</si>
  <si>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</si>
  <si>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</si>
  <si>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</si>
  <si>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</si>
  <si>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</si>
  <si>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</si>
  <si>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</si>
  <si>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</si>
  <si>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</si>
  <si>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</si>
  <si>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9</t>
  </si>
  <si>
    <r>
      <t xml:space="preserve">Кваліфікація: </t>
    </r>
    <r>
      <rPr>
        <b/>
        <sz val="16"/>
        <color rgb="FF000000"/>
        <rFont val="Times New Roman"/>
      </rPr>
      <t>Магістр середньої освіти (математика).  Вчитель математики та економіки.</t>
    </r>
  </si>
  <si>
    <r>
      <rPr>
        <sz val="20"/>
        <color rgb="FF000000"/>
        <rFont val="Times New Roman"/>
      </rPr>
      <t xml:space="preserve">підготовки:   </t>
    </r>
    <r>
      <rPr>
        <b/>
        <sz val="20"/>
        <color rgb="FF000000"/>
        <rFont val="Times New Roman"/>
      </rPr>
      <t>магістра</t>
    </r>
  </si>
  <si>
    <t>Термін навчання - 1 рік 4 міс.</t>
  </si>
  <si>
    <t>форма навчання:     заочна</t>
  </si>
  <si>
    <r>
      <rPr>
        <sz val="20"/>
        <color rgb="FF000000"/>
        <rFont val="Times New Roman"/>
      </rPr>
      <t xml:space="preserve">освітньо-професійна програма: </t>
    </r>
    <r>
      <rPr>
        <b/>
        <sz val="20"/>
        <color rgb="FF000000"/>
        <rFont val="Times New Roman"/>
      </rPr>
      <t xml:space="preserve">  Математика</t>
    </r>
  </si>
  <si>
    <t>Н</t>
  </si>
  <si>
    <t>Н/П</t>
  </si>
  <si>
    <t>Т/П</t>
  </si>
  <si>
    <t>С/П</t>
  </si>
  <si>
    <t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</si>
  <si>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</si>
  <si>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</si>
  <si>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</si>
  <si>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кваліф. роботи</t>
  </si>
  <si>
    <t>Форма  атестації (екзамен, кваліфікаційна робота)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</si>
  <si>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</si>
  <si>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</si>
  <si>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</si>
  <si>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</si>
  <si>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</si>
  <si>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</si>
  <si>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</si>
  <si>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</si>
  <si>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</si>
  <si>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</si>
  <si>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</si>
  <si>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</si>
  <si>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</si>
  <si>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</si>
  <si>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</si>
  <si>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</si>
  <si>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</si>
  <si>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</si>
  <si>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</si>
  <si>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</si>
  <si>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</si>
  <si>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</si>
  <si>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</si>
  <si>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</si>
  <si>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</si>
  <si>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</si>
  <si>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</si>
  <si>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</si>
  <si>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</si>
  <si>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</si>
  <si>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</si>
  <si>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</si>
  <si>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</si>
  <si>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</si>
  <si>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</si>
  <si>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</si>
  <si>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</si>
  <si>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</si>
  <si>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</si>
  <si>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</si>
  <si>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</si>
  <si>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</si>
  <si>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</si>
  <si>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</si>
  <si>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</si>
  <si>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</si>
  <si>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</si>
  <si>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</si>
  <si>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</si>
  <si>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</si>
  <si>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</si>
  <si>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</si>
  <si>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</si>
  <si>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</si>
  <si>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</si>
  <si>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</si>
  <si>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</si>
  <si>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</si>
  <si>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</si>
  <si>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</si>
  <si>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</si>
  <si>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</si>
  <si>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</si>
  <si>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</si>
  <si>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</si>
  <si>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</si>
  <si>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</si>
  <si>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</si>
  <si>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</si>
  <si>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</si>
  <si>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</si>
  <si>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</si>
  <si>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</si>
  <si>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</si>
  <si>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</si>
  <si>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</si>
  <si>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</si>
  <si>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</si>
  <si>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</si>
  <si>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</si>
  <si>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</si>
  <si>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</si>
  <si>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</si>
  <si>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</si>
  <si>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</si>
  <si>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</si>
  <si>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</si>
  <si>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</si>
  <si>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</si>
  <si>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</si>
  <si>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</si>
  <si>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</si>
  <si>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</si>
  <si>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</si>
  <si>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</si>
  <si>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</si>
  <si>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</si>
  <si>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</si>
  <si>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</si>
  <si>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</si>
  <si>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</si>
  <si>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</si>
  <si>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</si>
  <si>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</si>
  <si>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</si>
  <si>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</si>
  <si>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</si>
  <si>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</si>
  <si>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</si>
  <si>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</si>
  <si>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</si>
  <si>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</si>
  <si>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</si>
  <si>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</si>
  <si>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</si>
  <si>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</si>
  <si>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</si>
  <si>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</si>
  <si>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</si>
  <si>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</si>
  <si>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</si>
  <si>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</si>
  <si>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</si>
  <si>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</si>
  <si>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</si>
  <si>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</si>
  <si>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</si>
  <si>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</si>
  <si>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</si>
  <si>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</si>
  <si>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</si>
  <si>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</si>
  <si>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</si>
  <si>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</si>
  <si>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Українска мова (за професійним спрямуванням) та громадянська освіта</t>
  </si>
  <si>
    <t>4/0</t>
  </si>
  <si>
    <t>8/0</t>
  </si>
  <si>
    <t>4/4</t>
  </si>
  <si>
    <t>Дистанційні технології та STEM освіта</t>
  </si>
  <si>
    <t>Разом п.1.1:</t>
  </si>
  <si>
    <t>24/0</t>
  </si>
  <si>
    <t>12/0</t>
  </si>
  <si>
    <t>12/4</t>
  </si>
  <si>
    <t>8/4</t>
  </si>
  <si>
    <t>Методика навчання математики в профільних та спеціалізованих навчальних закладах</t>
  </si>
  <si>
    <t>Разом п.1.2:</t>
  </si>
  <si>
    <t>36/0</t>
  </si>
  <si>
    <t>20/0</t>
  </si>
  <si>
    <t>Виробнича педагогічна практика (у закладах профільної середньої та вищої освіти)</t>
  </si>
  <si>
    <t>1.4</t>
  </si>
  <si>
    <t>3</t>
  </si>
  <si>
    <t>60/0</t>
  </si>
  <si>
    <t>24/8</t>
  </si>
  <si>
    <t>28/0</t>
  </si>
  <si>
    <t>2.1.1-1</t>
  </si>
  <si>
    <t>0/4</t>
  </si>
  <si>
    <t>2.1.1-2</t>
  </si>
  <si>
    <t>2.2.1-1</t>
  </si>
  <si>
    <t>0/12</t>
  </si>
  <si>
    <t>0/8</t>
  </si>
  <si>
    <t>2.2.1-2</t>
  </si>
  <si>
    <t>2.2.2-1</t>
  </si>
  <si>
    <t>2.2.2-2</t>
  </si>
  <si>
    <t>2.2.3-1</t>
  </si>
  <si>
    <t>2.2.3-2</t>
  </si>
  <si>
    <t>2.2.4-1</t>
  </si>
  <si>
    <t>2.2.4-2</t>
  </si>
  <si>
    <t>2.2.5-1</t>
  </si>
  <si>
    <t>2.2.5-2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</si>
  <si>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</si>
  <si>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</si>
  <si>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</si>
  <si>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</si>
  <si>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</si>
  <si>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</si>
  <si>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</si>
  <si>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</si>
  <si>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</si>
  <si>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</si>
  <si>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</si>
  <si>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</si>
  <si>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</si>
  <si>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</si>
  <si>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Директор ЦДЗО</t>
  </si>
  <si>
    <t>Микола ФЕДОРОВ</t>
  </si>
  <si>
    <t>В. о. зав. кафедри ММ</t>
  </si>
  <si>
    <t>Ольга РОВЕНСЬКА</t>
  </si>
  <si>
    <t>Гарант освітньої програми</t>
  </si>
  <si>
    <t>"24" квітня 2025 р.</t>
  </si>
  <si>
    <t>Математичні методи в економіці</t>
  </si>
  <si>
    <t>з галузі знань:  А  Освіта</t>
  </si>
  <si>
    <r>
      <t xml:space="preserve">Спеціальність:  </t>
    </r>
    <r>
      <rPr>
        <b/>
        <sz val="20"/>
        <color rgb="FF000000"/>
        <rFont val="Times New Roman"/>
      </rPr>
      <t>А4 Середня освіта (Математика)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</si>
</sst>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29">
    <font>
      <sz val="11"/>
      <color rgb="FF000000"/>
      <name val="Calibri"/>
      <scheme val="minor"/>
    </font>
    <font>
      <sz val="22"/>
      <color rgb="FF000000"/>
      <name val="Times New Roman"/>
    </font>
    <font>
      <b/>
      <sz val="24"/>
      <color rgb="FF000000"/>
      <name val="Times New Roman"/>
    </font>
    <font>
      <sz val="12"/>
      <color rgb="FF000000"/>
      <name val="Times New Roman"/>
    </font>
    <font>
      <sz val="24"/>
      <color rgb="FF000000"/>
      <name val="Times New Roman"/>
    </font>
    <font>
      <u/>
      <sz val="22"/>
      <color rgb="FF000000"/>
      <name val="Times New Roman"/>
    </font>
    <font>
      <b/>
      <sz val="22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  <font>
      <sz val="20"/>
      <color rgb="FF000000"/>
      <name val="Times New Roman"/>
    </font>
    <font>
      <sz val="11"/>
      <color rgb="FF000000"/>
      <name val="Calibri"/>
    </font>
    <font>
      <b/>
      <sz val="18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1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"/>
    </font>
    <font>
      <b/>
      <sz val="12"/>
      <color rgb="FF000000"/>
      <name val="Times New Roman"/>
    </font>
    <font>
      <sz val="18"/>
      <color rgb="FF000000"/>
      <name val="Arimo"/>
    </font>
    <font>
      <sz val="18"/>
      <color rgb="FF000000"/>
      <name val="Times New Roman"/>
    </font>
    <font>
      <b/>
      <sz val="20"/>
      <color rgb="FF000000"/>
      <name val="Times New Roman"/>
    </font>
    <font>
      <sz val="12"/>
      <color rgb="FF000000"/>
      <name val="Arial"/>
    </font>
    <font>
      <b/>
      <i/>
      <sz val="12"/>
      <color rgb="FF000000"/>
      <name val="Times New Roman"/>
    </font>
    <font>
      <b/>
      <sz val="11"/>
      <color rgb="FF000000"/>
      <name val="Times New Roman"/>
    </font>
    <font>
      <i/>
      <sz val="12"/>
      <color rgb="FF000000"/>
      <name val="Times New Roman"/>
    </font>
    <font>
      <b/>
      <sz val="12"/>
      <color rgb="FFFF0000"/>
      <name val="Times New Roman"/>
    </font>
    <font>
      <b/>
      <sz val="12"/>
      <color rgb="FF000000"/>
      <name val="Arimo"/>
    </font>
    <font>
      <sz val="10"/>
      <color rgb="FF000000"/>
      <name val="Arimo"/>
    </font>
    <font>
      <b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48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3" borderId="33" xfId="0" applyFont="1" applyFill="1" applyBorder="1" applyAlignment="1">
      <alignment wrapText="1"/>
    </xf>
    <xf numFmtId="0" fontId="17" fillId="0" borderId="0" xfId="0" applyFont="1" applyAlignment="1">
      <alignment horizontal="center" wrapText="1"/>
    </xf>
    <xf numFmtId="0" fontId="11" fillId="0" borderId="0" xfId="0" applyFont="1"/>
    <xf numFmtId="0" fontId="19" fillId="0" borderId="0" xfId="0" applyFont="1"/>
    <xf numFmtId="0" fontId="10" fillId="3" borderId="44" xfId="0" applyFont="1" applyFill="1" applyBorder="1" applyAlignment="1">
      <alignment horizontal="center" vertical="center"/>
    </xf>
    <xf numFmtId="49" fontId="17" fillId="3" borderId="44" xfId="0" applyNumberFormat="1" applyFont="1" applyFill="1" applyBorder="1" applyAlignment="1">
      <alignment horizontal="right" vertical="center"/>
    </xf>
    <xf numFmtId="49" fontId="10" fillId="3" borderId="44" xfId="0" applyNumberFormat="1" applyFont="1" applyFill="1" applyBorder="1" applyAlignment="1">
      <alignment horizontal="right" vertical="center"/>
    </xf>
    <xf numFmtId="0" fontId="3" fillId="3" borderId="44" xfId="0" applyFont="1" applyFill="1" applyBorder="1" applyAlignment="1">
      <alignment horizontal="right" vertical="center"/>
    </xf>
    <xf numFmtId="0" fontId="10" fillId="3" borderId="44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/>
    </xf>
    <xf numFmtId="166" fontId="17" fillId="0" borderId="52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3" xfId="0" applyFont="1" applyBorder="1" applyAlignment="1">
      <alignment horizontal="center" vertical="center" wrapText="1"/>
    </xf>
    <xf numFmtId="49" fontId="17" fillId="0" borderId="84" xfId="0" applyNumberFormat="1" applyFont="1" applyBorder="1" applyAlignment="1">
      <alignment horizontal="center" vertical="center"/>
    </xf>
    <xf numFmtId="49" fontId="17" fillId="0" borderId="52" xfId="0" applyNumberFormat="1" applyFont="1" applyBorder="1" applyAlignment="1">
      <alignment vertical="center" wrapText="1"/>
    </xf>
    <xf numFmtId="164" fontId="17" fillId="0" borderId="17" xfId="0" applyNumberFormat="1" applyFont="1" applyBorder="1" applyAlignment="1">
      <alignment horizontal="center" vertical="center"/>
    </xf>
    <xf numFmtId="166" fontId="17" fillId="0" borderId="54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65" fontId="22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167" fontId="23" fillId="0" borderId="78" xfId="0" applyNumberFormat="1" applyFont="1" applyBorder="1" applyAlignment="1">
      <alignment horizontal="center" vertical="center" wrapText="1"/>
    </xf>
    <xf numFmtId="1" fontId="23" fillId="0" borderId="78" xfId="0" applyNumberFormat="1" applyFont="1" applyBorder="1" applyAlignment="1">
      <alignment horizontal="center" vertical="center" wrapText="1"/>
    </xf>
    <xf numFmtId="1" fontId="23" fillId="0" borderId="73" xfId="0" applyNumberFormat="1" applyFont="1" applyBorder="1" applyAlignment="1">
      <alignment horizontal="center" vertical="center" wrapText="1"/>
    </xf>
    <xf numFmtId="1" fontId="23" fillId="0" borderId="85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8" fontId="17" fillId="0" borderId="10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167" fontId="17" fillId="0" borderId="78" xfId="0" applyNumberFormat="1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7" fillId="0" borderId="73" xfId="0" applyNumberFormat="1" applyFont="1" applyBorder="1" applyAlignment="1">
      <alignment horizontal="center" vertical="center" wrapText="1"/>
    </xf>
    <xf numFmtId="1" fontId="17" fillId="3" borderId="87" xfId="0" applyNumberFormat="1" applyFont="1" applyFill="1" applyBorder="1" applyAlignment="1">
      <alignment horizontal="center" vertical="center" wrapText="1"/>
    </xf>
    <xf numFmtId="1" fontId="17" fillId="3" borderId="78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7" fillId="0" borderId="88" xfId="0" applyFont="1" applyBorder="1" applyAlignment="1">
      <alignment horizontal="left" vertical="center" wrapText="1"/>
    </xf>
    <xf numFmtId="0" fontId="17" fillId="0" borderId="88" xfId="0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167" fontId="17" fillId="0" borderId="8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165" fontId="24" fillId="0" borderId="90" xfId="0" applyNumberFormat="1" applyFont="1" applyBorder="1" applyAlignment="1">
      <alignment horizontal="center" vertical="center"/>
    </xf>
    <xf numFmtId="167" fontId="17" fillId="0" borderId="88" xfId="0" applyNumberFormat="1" applyFont="1" applyBorder="1" applyAlignment="1">
      <alignment horizontal="center" vertical="center"/>
    </xf>
    <xf numFmtId="1" fontId="17" fillId="0" borderId="19" xfId="0" applyNumberFormat="1" applyFont="1" applyBorder="1" applyAlignment="1">
      <alignment horizontal="center" vertical="center" wrapText="1"/>
    </xf>
    <xf numFmtId="167" fontId="17" fillId="0" borderId="28" xfId="0" applyNumberFormat="1" applyFont="1" applyBorder="1" applyAlignment="1">
      <alignment horizontal="center" vertical="center"/>
    </xf>
    <xf numFmtId="167" fontId="17" fillId="0" borderId="27" xfId="0" applyNumberFormat="1" applyFont="1" applyBorder="1" applyAlignment="1">
      <alignment horizontal="center" vertical="center"/>
    </xf>
    <xf numFmtId="1" fontId="17" fillId="0" borderId="90" xfId="0" applyNumberFormat="1" applyFont="1" applyBorder="1" applyAlignment="1">
      <alignment horizontal="center" vertical="center"/>
    </xf>
    <xf numFmtId="167" fontId="17" fillId="0" borderId="91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7" fillId="0" borderId="64" xfId="0" applyNumberFormat="1" applyFont="1" applyBorder="1" applyAlignment="1">
      <alignment horizontal="center" vertical="center"/>
    </xf>
    <xf numFmtId="1" fontId="17" fillId="0" borderId="69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49" fontId="17" fillId="0" borderId="92" xfId="0" applyNumberFormat="1" applyFont="1" applyBorder="1" applyAlignment="1">
      <alignment horizontal="center" vertical="center"/>
    </xf>
    <xf numFmtId="165" fontId="17" fillId="0" borderId="10" xfId="0" applyNumberFormat="1" applyFont="1" applyBorder="1" applyAlignment="1">
      <alignment horizontal="left" vertical="center"/>
    </xf>
    <xf numFmtId="165" fontId="17" fillId="0" borderId="32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7" fontId="17" fillId="0" borderId="37" xfId="0" applyNumberFormat="1" applyFont="1" applyBorder="1" applyAlignment="1">
      <alignment horizontal="center" vertical="center"/>
    </xf>
    <xf numFmtId="165" fontId="17" fillId="0" borderId="37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top" wrapText="1"/>
    </xf>
    <xf numFmtId="165" fontId="17" fillId="0" borderId="34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top" wrapText="1"/>
    </xf>
    <xf numFmtId="0" fontId="17" fillId="0" borderId="55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93" xfId="0" applyFont="1" applyBorder="1" applyAlignment="1">
      <alignment horizontal="left" vertical="top" wrapText="1"/>
    </xf>
    <xf numFmtId="167" fontId="17" fillId="0" borderId="74" xfId="0" applyNumberFormat="1" applyFont="1" applyBorder="1" applyAlignment="1">
      <alignment horizontal="center" vertical="center"/>
    </xf>
    <xf numFmtId="1" fontId="17" fillId="0" borderId="74" xfId="0" applyNumberFormat="1" applyFont="1" applyBorder="1" applyAlignment="1">
      <alignment horizontal="center" vertical="center"/>
    </xf>
    <xf numFmtId="1" fontId="17" fillId="0" borderId="94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167" fontId="17" fillId="0" borderId="64" xfId="0" applyNumberFormat="1" applyFont="1" applyBorder="1" applyAlignment="1">
      <alignment horizontal="center" vertical="center" wrapText="1"/>
    </xf>
    <xf numFmtId="1" fontId="17" fillId="0" borderId="64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166" fontId="3" fillId="0" borderId="88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3" fillId="0" borderId="89" xfId="0" applyNumberFormat="1" applyFont="1" applyBorder="1" applyAlignment="1">
      <alignment horizontal="center" vertical="center"/>
    </xf>
    <xf numFmtId="165" fontId="3" fillId="0" borderId="9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167" fontId="17" fillId="0" borderId="74" xfId="0" applyNumberFormat="1" applyFont="1" applyBorder="1" applyAlignment="1">
      <alignment horizontal="center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7" fillId="3" borderId="95" xfId="0" applyNumberFormat="1" applyFont="1" applyFill="1" applyBorder="1" applyAlignment="1">
      <alignment horizontal="center" vertical="center" wrapText="1"/>
    </xf>
    <xf numFmtId="1" fontId="17" fillId="3" borderId="96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7" fontId="3" fillId="0" borderId="56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17" fillId="0" borderId="78" xfId="0" applyNumberFormat="1" applyFont="1" applyBorder="1" applyAlignment="1">
      <alignment horizontal="center" vertical="center"/>
    </xf>
    <xf numFmtId="1" fontId="17" fillId="0" borderId="78" xfId="0" applyNumberFormat="1" applyFont="1" applyBorder="1" applyAlignment="1">
      <alignment horizontal="center" vertical="center"/>
    </xf>
    <xf numFmtId="167" fontId="25" fillId="4" borderId="96" xfId="0" applyNumberFormat="1" applyFont="1" applyFill="1" applyBorder="1" applyAlignment="1">
      <alignment horizontal="center" vertical="center"/>
    </xf>
    <xf numFmtId="1" fontId="17" fillId="0" borderId="60" xfId="0" applyNumberFormat="1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" fontId="17" fillId="0" borderId="47" xfId="0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167" fontId="17" fillId="0" borderId="100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17" fillId="0" borderId="18" xfId="0" applyNumberFormat="1" applyFont="1" applyBorder="1" applyAlignment="1">
      <alignment horizontal="center" vertical="center"/>
    </xf>
    <xf numFmtId="164" fontId="3" fillId="0" borderId="98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98" xfId="0" applyNumberFormat="1" applyFont="1" applyBorder="1" applyAlignment="1">
      <alignment vertical="center"/>
    </xf>
    <xf numFmtId="0" fontId="21" fillId="0" borderId="101" xfId="0" applyFont="1" applyBorder="1" applyAlignment="1">
      <alignment vertical="center"/>
    </xf>
    <xf numFmtId="0" fontId="27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wrapText="1"/>
    </xf>
    <xf numFmtId="167" fontId="3" fillId="0" borderId="31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wrapText="1"/>
    </xf>
    <xf numFmtId="1" fontId="3" fillId="0" borderId="52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17" fillId="0" borderId="74" xfId="0" applyNumberFormat="1" applyFont="1" applyBorder="1" applyAlignment="1">
      <alignment horizontal="center" vertical="center"/>
    </xf>
    <xf numFmtId="164" fontId="17" fillId="0" borderId="7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64" fontId="17" fillId="0" borderId="76" xfId="0" applyNumberFormat="1" applyFont="1" applyBorder="1" applyAlignment="1">
      <alignment horizontal="center" vertical="center"/>
    </xf>
    <xf numFmtId="164" fontId="17" fillId="0" borderId="64" xfId="0" applyNumberFormat="1" applyFont="1" applyBorder="1" applyAlignment="1">
      <alignment horizontal="center" vertical="center"/>
    </xf>
    <xf numFmtId="164" fontId="17" fillId="0" borderId="42" xfId="0" applyNumberFormat="1" applyFont="1" applyBorder="1" applyAlignment="1">
      <alignment horizontal="center" vertical="center"/>
    </xf>
    <xf numFmtId="164" fontId="17" fillId="0" borderId="102" xfId="0" applyNumberFormat="1" applyFont="1" applyBorder="1" applyAlignment="1">
      <alignment horizontal="center" vertical="center"/>
    </xf>
    <xf numFmtId="164" fontId="17" fillId="0" borderId="10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3" fillId="0" borderId="5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166" fontId="3" fillId="0" borderId="5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6" xfId="0" applyNumberFormat="1" applyFont="1" applyBorder="1" applyAlignment="1">
      <alignment horizontal="center" vertical="center"/>
    </xf>
    <xf numFmtId="49" fontId="17" fillId="0" borderId="78" xfId="0" applyNumberFormat="1" applyFont="1" applyBorder="1" applyAlignment="1">
      <alignment horizontal="center" vertical="center"/>
    </xf>
    <xf numFmtId="165" fontId="17" fillId="0" borderId="55" xfId="0" applyNumberFormat="1" applyFont="1" applyBorder="1" applyAlignment="1">
      <alignment horizontal="left" vertical="center" wrapText="1"/>
    </xf>
    <xf numFmtId="165" fontId="3" fillId="0" borderId="3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165" fontId="3" fillId="0" borderId="34" xfId="0" applyNumberFormat="1" applyFont="1" applyBorder="1" applyAlignment="1">
      <alignment horizontal="center" vertical="center" wrapText="1"/>
    </xf>
    <xf numFmtId="164" fontId="17" fillId="0" borderId="7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17" fillId="0" borderId="94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vertical="center" wrapText="1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166" fontId="3" fillId="0" borderId="65" xfId="0" applyNumberFormat="1" applyFont="1" applyBorder="1" applyAlignment="1">
      <alignment horizontal="center" vertical="center"/>
    </xf>
    <xf numFmtId="165" fontId="3" fillId="0" borderId="67" xfId="0" applyNumberFormat="1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165" fontId="17" fillId="0" borderId="78" xfId="0" applyNumberFormat="1" applyFont="1" applyBorder="1" applyAlignment="1">
      <alignment horizontal="center" vertical="center"/>
    </xf>
    <xf numFmtId="165" fontId="17" fillId="0" borderId="74" xfId="0" applyNumberFormat="1" applyFont="1" applyBorder="1" applyAlignment="1">
      <alignment horizontal="center" vertical="center"/>
    </xf>
    <xf numFmtId="167" fontId="25" fillId="0" borderId="74" xfId="0" applyNumberFormat="1" applyFont="1" applyBorder="1" applyAlignment="1">
      <alignment horizontal="center" vertical="center"/>
    </xf>
    <xf numFmtId="0" fontId="17" fillId="0" borderId="78" xfId="0" applyFont="1" applyBorder="1" applyAlignment="1">
      <alignment horizontal="right" vertical="center"/>
    </xf>
    <xf numFmtId="0" fontId="3" fillId="0" borderId="85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164" fontId="17" fillId="0" borderId="78" xfId="0" applyNumberFormat="1" applyFont="1" applyBorder="1" applyAlignment="1">
      <alignment horizontal="right" vertical="center"/>
    </xf>
    <xf numFmtId="167" fontId="17" fillId="0" borderId="76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12" fillId="0" borderId="30" xfId="0" applyFont="1" applyBorder="1"/>
    <xf numFmtId="0" fontId="8" fillId="3" borderId="38" xfId="0" applyFont="1" applyFill="1" applyBorder="1" applyAlignment="1">
      <alignment horizontal="center" vertical="center" wrapText="1"/>
    </xf>
    <xf numFmtId="0" fontId="12" fillId="0" borderId="39" xfId="0" applyFont="1" applyBorder="1"/>
    <xf numFmtId="0" fontId="12" fillId="0" borderId="42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0" fontId="3" fillId="0" borderId="14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15" xfId="0" applyFont="1" applyBorder="1"/>
    <xf numFmtId="0" fontId="16" fillId="3" borderId="41" xfId="0" applyFont="1" applyFill="1" applyBorder="1" applyAlignment="1">
      <alignment horizontal="center" vertical="center" wrapText="1"/>
    </xf>
    <xf numFmtId="0" fontId="12" fillId="0" borderId="45" xfId="0" applyFont="1" applyBorder="1"/>
    <xf numFmtId="0" fontId="12" fillId="0" borderId="48" xfId="0" applyFont="1" applyBorder="1"/>
    <xf numFmtId="0" fontId="8" fillId="3" borderId="43" xfId="0" applyFont="1" applyFill="1" applyBorder="1" applyAlignment="1">
      <alignment horizontal="center" vertical="center" wrapText="1"/>
    </xf>
    <xf numFmtId="0" fontId="12" fillId="0" borderId="46" xfId="0" applyFont="1" applyBorder="1"/>
    <xf numFmtId="0" fontId="12" fillId="0" borderId="49" xfId="0" applyFont="1" applyBorder="1"/>
    <xf numFmtId="49" fontId="8" fillId="3" borderId="41" xfId="0" applyNumberFormat="1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2" fillId="0" borderId="40" xfId="0" applyFont="1" applyBorder="1"/>
    <xf numFmtId="0" fontId="12" fillId="0" borderId="47" xfId="0" applyFont="1" applyBorder="1"/>
    <xf numFmtId="0" fontId="12" fillId="0" borderId="50" xfId="0" applyFont="1" applyBorder="1"/>
    <xf numFmtId="0" fontId="15" fillId="3" borderId="20" xfId="0" applyFont="1" applyFill="1" applyBorder="1" applyAlignment="1">
      <alignment horizontal="center" vertical="center" wrapText="1"/>
    </xf>
    <xf numFmtId="0" fontId="12" fillId="0" borderId="29" xfId="0" applyFont="1" applyBorder="1"/>
    <xf numFmtId="0" fontId="12" fillId="0" borderId="52" xfId="0" applyFont="1" applyBorder="1"/>
    <xf numFmtId="0" fontId="9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5" fillId="3" borderId="9" xfId="0" applyFont="1" applyFill="1" applyBorder="1" applyAlignment="1">
      <alignment horizontal="center" vertical="center" wrapText="1"/>
    </xf>
    <xf numFmtId="0" fontId="12" fillId="0" borderId="23" xfId="0" applyFont="1" applyBorder="1"/>
    <xf numFmtId="0" fontId="12" fillId="0" borderId="54" xfId="0" applyFont="1" applyBorder="1"/>
    <xf numFmtId="0" fontId="12" fillId="0" borderId="57" xfId="0" applyFont="1" applyBorder="1"/>
    <xf numFmtId="0" fontId="12" fillId="0" borderId="58" xfId="0" applyFont="1" applyBorder="1"/>
    <xf numFmtId="0" fontId="12" fillId="0" borderId="60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2" fillId="0" borderId="55" xfId="0" applyFont="1" applyBorder="1"/>
    <xf numFmtId="0" fontId="12" fillId="0" borderId="56" xfId="0" applyFont="1" applyBorder="1"/>
    <xf numFmtId="0" fontId="12" fillId="0" borderId="4" xfId="0" applyFont="1" applyBorder="1"/>
    <xf numFmtId="0" fontId="3" fillId="0" borderId="3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5" fillId="3" borderId="31" xfId="0" applyFont="1" applyFill="1" applyBorder="1" applyAlignment="1">
      <alignment horizontal="center" vertical="center" wrapText="1"/>
    </xf>
    <xf numFmtId="0" fontId="12" fillId="0" borderId="21" xfId="0" applyFont="1" applyBorder="1"/>
    <xf numFmtId="0" fontId="15" fillId="3" borderId="51" xfId="0" applyFont="1" applyFill="1" applyBorder="1" applyAlignment="1">
      <alignment horizontal="center" vertical="center" wrapText="1"/>
    </xf>
    <xf numFmtId="49" fontId="14" fillId="3" borderId="53" xfId="0" applyNumberFormat="1" applyFont="1" applyFill="1" applyBorder="1" applyAlignment="1">
      <alignment horizontal="center" vertical="center" wrapText="1"/>
    </xf>
    <xf numFmtId="0" fontId="12" fillId="0" borderId="22" xfId="0" applyFont="1" applyBorder="1"/>
    <xf numFmtId="0" fontId="12" fillId="0" borderId="59" xfId="0" applyFont="1" applyBorder="1"/>
    <xf numFmtId="0" fontId="15" fillId="3" borderId="53" xfId="0" applyFont="1" applyFill="1" applyBorder="1" applyAlignment="1">
      <alignment horizontal="center" vertical="center" wrapText="1"/>
    </xf>
    <xf numFmtId="0" fontId="12" fillId="0" borderId="61" xfId="0" applyFont="1" applyBorder="1"/>
    <xf numFmtId="0" fontId="12" fillId="0" borderId="35" xfId="0" applyFont="1" applyBorder="1"/>
    <xf numFmtId="0" fontId="15" fillId="3" borderId="20" xfId="0" applyFont="1" applyFill="1" applyBorder="1" applyAlignment="1">
      <alignment horizontal="center" wrapText="1"/>
    </xf>
    <xf numFmtId="0" fontId="15" fillId="3" borderId="36" xfId="0" applyFont="1" applyFill="1" applyBorder="1" applyAlignment="1">
      <alignment horizontal="center" wrapText="1"/>
    </xf>
    <xf numFmtId="0" fontId="3" fillId="3" borderId="37" xfId="0" applyFont="1" applyFill="1" applyBorder="1" applyAlignment="1">
      <alignment horizontal="center" wrapText="1"/>
    </xf>
    <xf numFmtId="0" fontId="15" fillId="3" borderId="31" xfId="0" applyFont="1" applyFill="1" applyBorder="1" applyAlignment="1">
      <alignment horizontal="center" wrapText="1"/>
    </xf>
    <xf numFmtId="0" fontId="15" fillId="0" borderId="20" xfId="0" applyFont="1" applyBorder="1" applyAlignment="1">
      <alignment horizontal="center" vertical="center" wrapText="1"/>
    </xf>
    <xf numFmtId="49" fontId="14" fillId="3" borderId="3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164" fontId="13" fillId="2" borderId="62" xfId="0" applyNumberFormat="1" applyFont="1" applyFill="1" applyBorder="1" applyAlignment="1">
      <alignment horizontal="center" vertical="center" wrapText="1"/>
    </xf>
    <xf numFmtId="0" fontId="12" fillId="0" borderId="63" xfId="0" applyFont="1" applyBorder="1"/>
    <xf numFmtId="0" fontId="3" fillId="0" borderId="64" xfId="0" applyFont="1" applyBorder="1" applyAlignment="1">
      <alignment horizontal="center" vertical="center" textRotation="90"/>
    </xf>
    <xf numFmtId="0" fontId="12" fillId="0" borderId="65" xfId="0" applyFont="1" applyBorder="1"/>
    <xf numFmtId="0" fontId="12" fillId="0" borderId="74" xfId="0" applyFont="1" applyBorder="1"/>
    <xf numFmtId="164" fontId="3" fillId="0" borderId="6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2" fillId="0" borderId="66" xfId="0" applyFont="1" applyBorder="1"/>
    <xf numFmtId="0" fontId="12" fillId="0" borderId="5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2" fillId="0" borderId="67" xfId="0" applyFont="1" applyBorder="1"/>
    <xf numFmtId="0" fontId="12" fillId="0" borderId="75" xfId="0" applyFont="1" applyBorder="1"/>
    <xf numFmtId="0" fontId="17" fillId="0" borderId="79" xfId="0" applyFont="1" applyBorder="1" applyAlignment="1">
      <alignment horizontal="center" vertical="center" wrapText="1"/>
    </xf>
    <xf numFmtId="0" fontId="12" fillId="0" borderId="85" xfId="0" applyFont="1" applyBorder="1"/>
    <xf numFmtId="0" fontId="12" fillId="0" borderId="71" xfId="0" applyFont="1" applyBorder="1"/>
    <xf numFmtId="49" fontId="17" fillId="0" borderId="79" xfId="0" applyNumberFormat="1" applyFont="1" applyBorder="1" applyAlignment="1">
      <alignment horizontal="center" vertical="center"/>
    </xf>
    <xf numFmtId="164" fontId="17" fillId="0" borderId="61" xfId="0" applyNumberFormat="1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2" fillId="0" borderId="68" xfId="0" applyFont="1" applyBorder="1"/>
    <xf numFmtId="0" fontId="12" fillId="0" borderId="76" xfId="0" applyFont="1" applyBorder="1"/>
    <xf numFmtId="0" fontId="3" fillId="0" borderId="41" xfId="0" applyFont="1" applyBorder="1" applyAlignment="1">
      <alignment horizontal="center" vertical="center"/>
    </xf>
    <xf numFmtId="164" fontId="17" fillId="0" borderId="79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horizontal="left"/>
    </xf>
    <xf numFmtId="0" fontId="17" fillId="0" borderId="79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164" fontId="17" fillId="0" borderId="79" xfId="0" applyNumberFormat="1" applyFont="1" applyBorder="1" applyAlignment="1">
      <alignment horizontal="right" vertical="center"/>
    </xf>
    <xf numFmtId="167" fontId="23" fillId="0" borderId="45" xfId="0" applyNumberFormat="1" applyFont="1" applyBorder="1" applyAlignment="1">
      <alignment horizontal="center" vertical="center"/>
    </xf>
    <xf numFmtId="167" fontId="17" fillId="0" borderId="20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61" xfId="0" applyFont="1" applyBorder="1" applyAlignment="1">
      <alignment horizontal="center" vertical="center" wrapText="1"/>
    </xf>
    <xf numFmtId="165" fontId="17" fillId="0" borderId="79" xfId="0" applyNumberFormat="1" applyFont="1" applyBorder="1" applyAlignment="1">
      <alignment horizontal="center" vertical="center"/>
    </xf>
    <xf numFmtId="165" fontId="17" fillId="0" borderId="61" xfId="0" applyNumberFormat="1" applyFont="1" applyBorder="1" applyAlignment="1">
      <alignment horizontal="center" vertical="center"/>
    </xf>
    <xf numFmtId="164" fontId="17" fillId="0" borderId="64" xfId="0" applyNumberFormat="1" applyFont="1" applyBorder="1" applyAlignment="1">
      <alignment horizontal="center" vertical="center" textRotation="90" wrapText="1"/>
    </xf>
    <xf numFmtId="164" fontId="17" fillId="0" borderId="68" xfId="0" applyNumberFormat="1" applyFont="1" applyBorder="1" applyAlignment="1">
      <alignment horizontal="center" vertical="center" textRotation="90" wrapText="1"/>
    </xf>
    <xf numFmtId="164" fontId="17" fillId="0" borderId="29" xfId="0" applyNumberFormat="1" applyFont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center" vertical="center" textRotation="90" wrapText="1"/>
    </xf>
    <xf numFmtId="164" fontId="17" fillId="0" borderId="7" xfId="0" applyNumberFormat="1" applyFont="1" applyBorder="1" applyAlignment="1">
      <alignment horizontal="center" vertical="center" textRotation="90" wrapText="1"/>
    </xf>
    <xf numFmtId="164" fontId="17" fillId="0" borderId="41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textRotation="90" wrapText="1"/>
    </xf>
    <xf numFmtId="164" fontId="17" fillId="0" borderId="71" xfId="0" applyNumberFormat="1" applyFont="1" applyBorder="1" applyAlignment="1">
      <alignment horizontal="center" vertical="center" wrapText="1"/>
    </xf>
    <xf numFmtId="164" fontId="17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17" fillId="0" borderId="41" xfId="0" applyNumberFormat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167" fontId="23" fillId="0" borderId="61" xfId="0" applyNumberFormat="1" applyFont="1" applyBorder="1" applyAlignment="1">
      <alignment horizontal="center" vertical="center"/>
    </xf>
    <xf numFmtId="1" fontId="17" fillId="0" borderId="6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2" fillId="0" borderId="89" xfId="0" applyFont="1" applyBorder="1"/>
    <xf numFmtId="0" fontId="3" fillId="0" borderId="67" xfId="0" applyFont="1" applyBorder="1" applyAlignment="1">
      <alignment horizontal="center" vertical="center" wrapText="1"/>
    </xf>
    <xf numFmtId="165" fontId="24" fillId="0" borderId="68" xfId="0" applyNumberFormat="1" applyFont="1" applyBorder="1" applyAlignment="1">
      <alignment horizontal="center" vertical="center"/>
    </xf>
    <xf numFmtId="0" fontId="12" fillId="0" borderId="90" xfId="0" applyFont="1" applyBorder="1"/>
    <xf numFmtId="167" fontId="3" fillId="0" borderId="65" xfId="0" applyNumberFormat="1" applyFont="1" applyBorder="1" applyAlignment="1">
      <alignment horizontal="center" vertical="center"/>
    </xf>
    <xf numFmtId="0" fontId="12" fillId="0" borderId="88" xfId="0" applyFont="1" applyBorder="1"/>
    <xf numFmtId="167" fontId="3" fillId="0" borderId="0" xfId="0" applyNumberFormat="1" applyFont="1" applyAlignment="1">
      <alignment horizontal="center" vertical="center"/>
    </xf>
    <xf numFmtId="167" fontId="3" fillId="0" borderId="105" xfId="0" applyNumberFormat="1" applyFont="1" applyBorder="1" applyAlignment="1">
      <alignment horizontal="center" vertical="center"/>
    </xf>
    <xf numFmtId="0" fontId="12" fillId="0" borderId="91" xfId="0" applyFont="1" applyBorder="1"/>
    <xf numFmtId="1" fontId="17" fillId="0" borderId="6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" fontId="17" fillId="0" borderId="79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 vertical="center"/>
    </xf>
    <xf numFmtId="0" fontId="17" fillId="0" borderId="6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6" fontId="3" fillId="0" borderId="54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164" fontId="13" fillId="0" borderId="6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17" fillId="0" borderId="41" xfId="0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49" fontId="17" fillId="0" borderId="8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17" fillId="0" borderId="5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1000"/>
  <sheetViews>
    <sheetView tabSelected="1" topLeftCell="A7" workbookViewId="0">
      <selection activeCell="T14" sqref="T14:AM14"/>
    </sheetView>
  </sheetViews>
  <sheetFormatPr defaultColWidth="14.44140625" defaultRowHeight="15" customHeight="1"/>
  <cols>
    <col min="1" max="1" width="5.33203125" customWidth="1"/>
    <col min="2" max="2" width="3.33203125" customWidth="1"/>
    <col min="3" max="4" width="4.554687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4.6640625" customWidth="1"/>
    <col min="11" max="12" width="5.44140625" customWidth="1"/>
    <col min="13" max="13" width="6" customWidth="1"/>
    <col min="14" max="14" width="4.5546875" customWidth="1"/>
    <col min="15" max="15" width="5.5546875" customWidth="1"/>
    <col min="16" max="16" width="7.33203125" customWidth="1"/>
    <col min="17" max="17" width="5.88671875" customWidth="1"/>
    <col min="18" max="18" width="4.88671875" customWidth="1"/>
    <col min="19" max="19" width="3.6640625" customWidth="1"/>
    <col min="20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109375" customWidth="1"/>
    <col min="26" max="26" width="4.33203125" customWidth="1"/>
    <col min="27" max="29" width="4.88671875" customWidth="1"/>
    <col min="30" max="30" width="3.886718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6" width="4.6640625" customWidth="1"/>
    <col min="37" max="37" width="4.88671875" customWidth="1"/>
    <col min="38" max="38" width="4" customWidth="1"/>
    <col min="39" max="39" width="5.6640625" customWidth="1"/>
    <col min="40" max="40" width="6.109375" customWidth="1"/>
    <col min="41" max="41" width="6" customWidth="1"/>
    <col min="42" max="42" width="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7" width="4.5546875" customWidth="1"/>
    <col min="48" max="48" width="4.109375" customWidth="1"/>
    <col min="49" max="49" width="4.33203125" customWidth="1"/>
    <col min="50" max="50" width="4.44140625" customWidth="1"/>
    <col min="51" max="51" width="4.33203125" customWidth="1"/>
    <col min="52" max="52" width="4.6640625" customWidth="1"/>
    <col min="53" max="53" width="4.33203125" customWidth="1"/>
    <col min="54" max="60" width="3.33203125" customWidth="1"/>
  </cols>
  <sheetData>
    <row r="1" spans="1:60" ht="25.5" customHeight="1">
      <c r="A1" s="376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71" t="s">
        <v>1</v>
      </c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72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2"/>
      <c r="BC1" s="2"/>
      <c r="BD1" s="2"/>
      <c r="BE1" s="2"/>
      <c r="BF1" s="2"/>
      <c r="BG1" s="2"/>
      <c r="BH1" s="2"/>
    </row>
    <row r="2" spans="1:60" ht="24" customHeight="1">
      <c r="A2" s="373" t="s">
        <v>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2"/>
      <c r="AL2" s="2"/>
      <c r="AM2" s="2"/>
      <c r="AN2" s="2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2"/>
      <c r="BC2" s="2"/>
      <c r="BD2" s="2"/>
      <c r="BE2" s="2"/>
      <c r="BF2" s="2"/>
      <c r="BG2" s="2"/>
      <c r="BH2" s="2"/>
    </row>
    <row r="3" spans="1:60" ht="15.75" customHeight="1">
      <c r="A3" s="373" t="s">
        <v>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74" t="s">
        <v>3</v>
      </c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2"/>
      <c r="BC3" s="2"/>
      <c r="BD3" s="2"/>
      <c r="BE3" s="2"/>
      <c r="BF3" s="2"/>
      <c r="BG3" s="2"/>
      <c r="BH3" s="2"/>
    </row>
    <row r="4" spans="1:60" ht="29.25" customHeight="1">
      <c r="A4" s="373" t="s">
        <v>41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367" t="s">
        <v>42</v>
      </c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</row>
    <row r="5" spans="1:60" ht="29.25" customHeight="1">
      <c r="A5" s="375" t="s">
        <v>245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</row>
    <row r="7" spans="1:60" ht="24.75" customHeight="1">
      <c r="A7" s="373" t="s">
        <v>5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"/>
      <c r="BC7" s="3"/>
      <c r="BD7" s="3"/>
      <c r="BE7" s="3"/>
      <c r="BF7" s="3"/>
      <c r="BG7" s="3"/>
      <c r="BH7" s="3"/>
    </row>
    <row r="8" spans="1:60" ht="44.25" customHeight="1">
      <c r="A8" s="373" t="s">
        <v>6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68" t="s">
        <v>4</v>
      </c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2"/>
      <c r="BC8" s="2"/>
      <c r="BD8" s="2"/>
      <c r="BE8" s="2"/>
      <c r="BF8" s="2"/>
      <c r="BG8" s="2"/>
      <c r="BH8" s="2"/>
    </row>
    <row r="9" spans="1:60" ht="30" customHeight="1">
      <c r="P9" s="336" t="s">
        <v>43</v>
      </c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69" t="s">
        <v>44</v>
      </c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2"/>
      <c r="BC9" s="2"/>
      <c r="BD9" s="2"/>
      <c r="BE9" s="2"/>
      <c r="BF9" s="2"/>
      <c r="BG9" s="2"/>
      <c r="BH9" s="2"/>
    </row>
    <row r="10" spans="1:60" ht="24" customHeight="1">
      <c r="P10" s="336" t="s">
        <v>247</v>
      </c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20"/>
      <c r="AM10" s="20"/>
      <c r="AN10" s="369" t="s">
        <v>7</v>
      </c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2"/>
      <c r="BC10" s="2"/>
      <c r="BD10" s="2"/>
      <c r="BE10" s="2"/>
      <c r="BF10" s="2"/>
      <c r="BG10" s="2"/>
      <c r="BH10" s="2"/>
    </row>
    <row r="11" spans="1:60" ht="28.5" customHeight="1">
      <c r="P11" s="336" t="s">
        <v>248</v>
      </c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20"/>
      <c r="AL11" s="20"/>
      <c r="AM11" s="20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2"/>
      <c r="BC11" s="2"/>
      <c r="BD11" s="2"/>
      <c r="BE11" s="2"/>
      <c r="BF11" s="2"/>
      <c r="BG11" s="2"/>
      <c r="BH11" s="2"/>
    </row>
    <row r="12" spans="1:60" ht="27.75" customHeight="1">
      <c r="P12" s="370" t="s">
        <v>45</v>
      </c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2"/>
      <c r="BC12" s="2"/>
      <c r="BD12" s="2"/>
      <c r="BE12" s="2"/>
      <c r="BF12" s="2"/>
      <c r="BG12" s="2"/>
      <c r="BH12" s="2"/>
    </row>
    <row r="13" spans="1:60" ht="28.5" customHeight="1">
      <c r="P13" s="336" t="s">
        <v>46</v>
      </c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36"/>
      <c r="AL13" s="308"/>
      <c r="AM13" s="308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"/>
      <c r="BC13" s="2"/>
      <c r="BD13" s="2"/>
      <c r="BE13" s="2"/>
      <c r="BF13" s="2"/>
      <c r="BG13" s="2"/>
      <c r="BH13" s="2"/>
    </row>
    <row r="14" spans="1:60" ht="52.5" customHeight="1">
      <c r="P14" s="23"/>
      <c r="Q14" s="23"/>
      <c r="R14" s="23"/>
      <c r="S14" s="23"/>
      <c r="T14" s="337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23"/>
      <c r="AO14" s="33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2"/>
      <c r="BC14" s="2"/>
      <c r="BD14" s="2"/>
      <c r="BE14" s="2"/>
      <c r="BF14" s="2"/>
      <c r="BG14" s="2"/>
      <c r="BH14" s="2"/>
    </row>
    <row r="15" spans="1:60" ht="21.75" customHeight="1">
      <c r="P15" s="339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2"/>
      <c r="BC15" s="2"/>
      <c r="BD15" s="2"/>
      <c r="BE15" s="2"/>
      <c r="BF15" s="2"/>
      <c r="BG15" s="2"/>
      <c r="BH15" s="2"/>
    </row>
    <row r="16" spans="1:60" ht="6" customHeight="1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307" t="s">
        <v>8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2"/>
      <c r="BC18" s="2"/>
      <c r="BD18" s="2"/>
      <c r="BE18" s="2"/>
      <c r="BF18" s="2"/>
      <c r="BG18" s="2"/>
      <c r="BH18" s="2"/>
    </row>
    <row r="19" spans="1:60" ht="15.75" customHeight="1">
      <c r="A19" s="309" t="s">
        <v>9</v>
      </c>
      <c r="B19" s="319" t="s">
        <v>10</v>
      </c>
      <c r="C19" s="320"/>
      <c r="D19" s="320"/>
      <c r="E19" s="321"/>
      <c r="F19" s="319" t="s">
        <v>11</v>
      </c>
      <c r="G19" s="320"/>
      <c r="H19" s="320"/>
      <c r="I19" s="321"/>
      <c r="J19" s="319" t="s">
        <v>12</v>
      </c>
      <c r="K19" s="320"/>
      <c r="L19" s="320"/>
      <c r="M19" s="321"/>
      <c r="N19" s="319" t="s">
        <v>13</v>
      </c>
      <c r="O19" s="320"/>
      <c r="P19" s="320"/>
      <c r="Q19" s="320"/>
      <c r="R19" s="321"/>
      <c r="S19" s="319" t="s">
        <v>14</v>
      </c>
      <c r="T19" s="320"/>
      <c r="U19" s="320"/>
      <c r="V19" s="320"/>
      <c r="W19" s="321"/>
      <c r="X19" s="319" t="s">
        <v>15</v>
      </c>
      <c r="Y19" s="320"/>
      <c r="Z19" s="320"/>
      <c r="AA19" s="321"/>
      <c r="AB19" s="319" t="s">
        <v>16</v>
      </c>
      <c r="AC19" s="320"/>
      <c r="AD19" s="320"/>
      <c r="AE19" s="321"/>
      <c r="AF19" s="319" t="s">
        <v>17</v>
      </c>
      <c r="AG19" s="320"/>
      <c r="AH19" s="320"/>
      <c r="AI19" s="321"/>
      <c r="AJ19" s="319" t="s">
        <v>18</v>
      </c>
      <c r="AK19" s="320"/>
      <c r="AL19" s="320"/>
      <c r="AM19" s="320"/>
      <c r="AN19" s="321"/>
      <c r="AO19" s="319" t="s">
        <v>19</v>
      </c>
      <c r="AP19" s="320"/>
      <c r="AQ19" s="320"/>
      <c r="AR19" s="321"/>
      <c r="AS19" s="319" t="s">
        <v>20</v>
      </c>
      <c r="AT19" s="320"/>
      <c r="AU19" s="320"/>
      <c r="AV19" s="321"/>
      <c r="AW19" s="319" t="s">
        <v>21</v>
      </c>
      <c r="AX19" s="320"/>
      <c r="AY19" s="320"/>
      <c r="AZ19" s="320"/>
      <c r="BA19" s="349"/>
      <c r="BB19" s="2"/>
      <c r="BC19" s="2"/>
      <c r="BD19" s="2"/>
      <c r="BE19" s="2"/>
      <c r="BF19" s="2"/>
      <c r="BG19" s="2"/>
      <c r="BH19" s="2"/>
    </row>
    <row r="20" spans="1:60" ht="24" customHeight="1">
      <c r="A20" s="310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7">
        <v>31</v>
      </c>
      <c r="AG20" s="7">
        <v>32</v>
      </c>
      <c r="AH20" s="7">
        <v>33</v>
      </c>
      <c r="AI20" s="7">
        <v>34</v>
      </c>
      <c r="AJ20" s="7">
        <v>35</v>
      </c>
      <c r="AK20" s="7">
        <v>36</v>
      </c>
      <c r="AL20" s="7">
        <v>37</v>
      </c>
      <c r="AM20" s="7">
        <v>38</v>
      </c>
      <c r="AN20" s="7">
        <v>39</v>
      </c>
      <c r="AO20" s="7">
        <v>40</v>
      </c>
      <c r="AP20" s="7">
        <v>41</v>
      </c>
      <c r="AQ20" s="7">
        <v>42</v>
      </c>
      <c r="AR20" s="7">
        <v>43</v>
      </c>
      <c r="AS20" s="7">
        <v>44</v>
      </c>
      <c r="AT20" s="7">
        <v>45</v>
      </c>
      <c r="AU20" s="7">
        <v>46</v>
      </c>
      <c r="AV20" s="7">
        <v>47</v>
      </c>
      <c r="AW20" s="7">
        <v>48</v>
      </c>
      <c r="AX20" s="7">
        <v>49</v>
      </c>
      <c r="AY20" s="7">
        <v>50</v>
      </c>
      <c r="AZ20" s="7">
        <v>51</v>
      </c>
      <c r="BA20" s="8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25">
        <v>1</v>
      </c>
      <c r="B21" s="26" t="s">
        <v>47</v>
      </c>
      <c r="C21" s="9" t="s">
        <v>22</v>
      </c>
      <c r="D21" s="10" t="s">
        <v>22</v>
      </c>
      <c r="E21" s="10" t="s">
        <v>22</v>
      </c>
      <c r="F21" s="11" t="s">
        <v>22</v>
      </c>
      <c r="G21" s="9" t="s">
        <v>22</v>
      </c>
      <c r="H21" s="10" t="s">
        <v>22</v>
      </c>
      <c r="I21" s="10" t="s">
        <v>22</v>
      </c>
      <c r="J21" s="11" t="s">
        <v>22</v>
      </c>
      <c r="K21" s="9" t="s">
        <v>22</v>
      </c>
      <c r="L21" s="10" t="s">
        <v>22</v>
      </c>
      <c r="M21" s="9" t="s">
        <v>22</v>
      </c>
      <c r="N21" s="10" t="s">
        <v>22</v>
      </c>
      <c r="O21" s="10" t="s">
        <v>22</v>
      </c>
      <c r="P21" s="11" t="s">
        <v>22</v>
      </c>
      <c r="Q21" s="27" t="s">
        <v>23</v>
      </c>
      <c r="R21" s="28" t="s">
        <v>48</v>
      </c>
      <c r="S21" s="29" t="s">
        <v>24</v>
      </c>
      <c r="T21" s="30" t="s">
        <v>24</v>
      </c>
      <c r="U21" s="9" t="s">
        <v>49</v>
      </c>
      <c r="V21" s="10" t="s">
        <v>22</v>
      </c>
      <c r="W21" s="10" t="s">
        <v>22</v>
      </c>
      <c r="X21" s="11" t="s">
        <v>22</v>
      </c>
      <c r="Y21" s="9" t="s">
        <v>22</v>
      </c>
      <c r="Z21" s="10" t="s">
        <v>22</v>
      </c>
      <c r="AA21" s="10" t="s">
        <v>22</v>
      </c>
      <c r="AB21" s="11" t="s">
        <v>22</v>
      </c>
      <c r="AC21" s="9" t="s">
        <v>22</v>
      </c>
      <c r="AD21" s="9" t="s">
        <v>22</v>
      </c>
      <c r="AE21" s="9" t="s">
        <v>22</v>
      </c>
      <c r="AF21" s="9" t="s">
        <v>22</v>
      </c>
      <c r="AG21" s="9" t="s">
        <v>22</v>
      </c>
      <c r="AH21" s="10" t="s">
        <v>22</v>
      </c>
      <c r="AI21" s="10" t="s">
        <v>22</v>
      </c>
      <c r="AJ21" s="11" t="s">
        <v>22</v>
      </c>
      <c r="AK21" s="9" t="s">
        <v>22</v>
      </c>
      <c r="AL21" s="10" t="s">
        <v>22</v>
      </c>
      <c r="AM21" s="9" t="s">
        <v>22</v>
      </c>
      <c r="AN21" s="10" t="s">
        <v>22</v>
      </c>
      <c r="AO21" s="10" t="s">
        <v>22</v>
      </c>
      <c r="AP21" s="11" t="s">
        <v>50</v>
      </c>
      <c r="AQ21" s="30" t="s">
        <v>23</v>
      </c>
      <c r="AR21" s="31" t="s">
        <v>24</v>
      </c>
      <c r="AS21" s="32" t="s">
        <v>24</v>
      </c>
      <c r="AT21" s="30" t="s">
        <v>24</v>
      </c>
      <c r="AU21" s="30" t="s">
        <v>24</v>
      </c>
      <c r="AV21" s="33" t="s">
        <v>24</v>
      </c>
      <c r="AW21" s="29" t="s">
        <v>24</v>
      </c>
      <c r="AX21" s="30" t="s">
        <v>24</v>
      </c>
      <c r="AY21" s="30" t="s">
        <v>24</v>
      </c>
      <c r="AZ21" s="30" t="s">
        <v>24</v>
      </c>
      <c r="BA21" s="31" t="s">
        <v>24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34">
        <v>2</v>
      </c>
      <c r="B22" s="35" t="s">
        <v>25</v>
      </c>
      <c r="C22" s="35" t="s">
        <v>25</v>
      </c>
      <c r="D22" s="35" t="s">
        <v>25</v>
      </c>
      <c r="E22" s="35" t="s">
        <v>25</v>
      </c>
      <c r="F22" s="35" t="s">
        <v>26</v>
      </c>
      <c r="G22" s="35" t="s">
        <v>26</v>
      </c>
      <c r="H22" s="35" t="s">
        <v>26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6" t="s">
        <v>26</v>
      </c>
      <c r="Q22" s="35" t="s">
        <v>27</v>
      </c>
      <c r="R22" s="35" t="s">
        <v>27</v>
      </c>
      <c r="S22" s="350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30"/>
      <c r="BB22" s="2"/>
      <c r="BC22" s="2"/>
      <c r="BD22" s="2"/>
      <c r="BE22" s="2"/>
      <c r="BF22" s="2"/>
      <c r="BG22" s="2"/>
      <c r="BH22" s="2"/>
    </row>
    <row r="23" spans="1:60" ht="20.25" customHeight="1">
      <c r="A23" s="351" t="s">
        <v>51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17"/>
      <c r="AW23" s="17"/>
      <c r="AX23" s="17"/>
      <c r="AY23" s="17"/>
      <c r="AZ23" s="17"/>
      <c r="BB23" s="2"/>
      <c r="BC23" s="2"/>
      <c r="BD23" s="2"/>
      <c r="BE23" s="2"/>
      <c r="BF23" s="2"/>
      <c r="BG23" s="2"/>
      <c r="BH23" s="2"/>
    </row>
    <row r="24" spans="1:60" ht="15.75" customHeight="1">
      <c r="A24" s="37"/>
      <c r="B24" s="37"/>
      <c r="C24" s="37"/>
      <c r="D24" s="37"/>
      <c r="E24" s="37"/>
      <c r="F24" s="37"/>
      <c r="G24" s="37"/>
      <c r="H24" s="37"/>
      <c r="I24" s="3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17"/>
      <c r="AW24" s="17"/>
      <c r="AX24" s="17"/>
      <c r="AY24" s="17"/>
      <c r="AZ24" s="17"/>
      <c r="BB24" s="2"/>
      <c r="BC24" s="2"/>
      <c r="BD24" s="2"/>
      <c r="BE24" s="2"/>
      <c r="BF24" s="2"/>
      <c r="BG24" s="2"/>
      <c r="BH24" s="2"/>
    </row>
    <row r="25" spans="1:60" ht="15.75" customHeight="1">
      <c r="A25" s="38" t="s">
        <v>52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18"/>
      <c r="AX25" s="18"/>
      <c r="AY25" s="18"/>
      <c r="AZ25" s="18"/>
      <c r="BA25" s="39"/>
      <c r="BB25" s="2"/>
      <c r="BC25" s="2"/>
      <c r="BD25" s="2"/>
      <c r="BE25" s="2"/>
      <c r="BF25" s="2"/>
      <c r="BG25" s="2"/>
      <c r="BH25" s="2"/>
    </row>
    <row r="26" spans="1:60" ht="12.75" customHeight="1">
      <c r="A26" s="322" t="s">
        <v>9</v>
      </c>
      <c r="B26" s="313"/>
      <c r="C26" s="311" t="s">
        <v>28</v>
      </c>
      <c r="D26" s="312"/>
      <c r="E26" s="312"/>
      <c r="F26" s="313"/>
      <c r="G26" s="311" t="s">
        <v>53</v>
      </c>
      <c r="H26" s="313"/>
      <c r="I26" s="311" t="s">
        <v>54</v>
      </c>
      <c r="J26" s="313"/>
      <c r="K26" s="325" t="s">
        <v>29</v>
      </c>
      <c r="L26" s="312"/>
      <c r="M26" s="313"/>
      <c r="N26" s="311" t="s">
        <v>55</v>
      </c>
      <c r="O26" s="312"/>
      <c r="P26" s="313"/>
      <c r="Q26" s="311" t="s">
        <v>30</v>
      </c>
      <c r="R26" s="312"/>
      <c r="S26" s="313"/>
      <c r="T26" s="311" t="s">
        <v>31</v>
      </c>
      <c r="U26" s="312"/>
      <c r="V26" s="313"/>
      <c r="W26" s="311" t="s">
        <v>32</v>
      </c>
      <c r="X26" s="312"/>
      <c r="Y26" s="330"/>
      <c r="Z26" s="40"/>
      <c r="AA26" s="328" t="s">
        <v>33</v>
      </c>
      <c r="AB26" s="312"/>
      <c r="AC26" s="312"/>
      <c r="AD26" s="312"/>
      <c r="AE26" s="313"/>
      <c r="AF26" s="311" t="s">
        <v>34</v>
      </c>
      <c r="AG26" s="312"/>
      <c r="AH26" s="313"/>
      <c r="AI26" s="311" t="s">
        <v>35</v>
      </c>
      <c r="AJ26" s="312"/>
      <c r="AK26" s="330"/>
      <c r="AL26" s="41"/>
      <c r="AM26" s="328" t="s">
        <v>36</v>
      </c>
      <c r="AN26" s="312"/>
      <c r="AO26" s="313"/>
      <c r="AP26" s="329" t="s">
        <v>56</v>
      </c>
      <c r="AQ26" s="312"/>
      <c r="AR26" s="312"/>
      <c r="AS26" s="312"/>
      <c r="AT26" s="312"/>
      <c r="AU26" s="312"/>
      <c r="AV26" s="312"/>
      <c r="AW26" s="313"/>
      <c r="AX26" s="311" t="s">
        <v>34</v>
      </c>
      <c r="AY26" s="312"/>
      <c r="AZ26" s="312"/>
      <c r="BA26" s="330"/>
      <c r="BB26" s="2"/>
      <c r="BC26" s="2"/>
      <c r="BD26" s="2"/>
      <c r="BE26" s="2"/>
      <c r="BF26" s="2"/>
      <c r="BG26" s="2"/>
      <c r="BH26" s="2"/>
    </row>
    <row r="27" spans="1:60" ht="16.5" customHeight="1">
      <c r="A27" s="323"/>
      <c r="B27" s="315"/>
      <c r="C27" s="314"/>
      <c r="D27" s="308"/>
      <c r="E27" s="308"/>
      <c r="F27" s="315"/>
      <c r="G27" s="314"/>
      <c r="H27" s="315"/>
      <c r="I27" s="314"/>
      <c r="J27" s="315"/>
      <c r="K27" s="326"/>
      <c r="L27" s="308"/>
      <c r="M27" s="315"/>
      <c r="N27" s="314"/>
      <c r="O27" s="308"/>
      <c r="P27" s="315"/>
      <c r="Q27" s="314"/>
      <c r="R27" s="308"/>
      <c r="S27" s="315"/>
      <c r="T27" s="314"/>
      <c r="U27" s="308"/>
      <c r="V27" s="315"/>
      <c r="W27" s="314"/>
      <c r="X27" s="308"/>
      <c r="Y27" s="331"/>
      <c r="Z27" s="40"/>
      <c r="AA27" s="323"/>
      <c r="AB27" s="308"/>
      <c r="AC27" s="308"/>
      <c r="AD27" s="308"/>
      <c r="AE27" s="315"/>
      <c r="AF27" s="314"/>
      <c r="AG27" s="308"/>
      <c r="AH27" s="315"/>
      <c r="AI27" s="314"/>
      <c r="AJ27" s="308"/>
      <c r="AK27" s="331"/>
      <c r="AL27" s="42"/>
      <c r="AM27" s="323"/>
      <c r="AN27" s="308"/>
      <c r="AO27" s="315"/>
      <c r="AP27" s="326"/>
      <c r="AQ27" s="308"/>
      <c r="AR27" s="308"/>
      <c r="AS27" s="308"/>
      <c r="AT27" s="308"/>
      <c r="AU27" s="308"/>
      <c r="AV27" s="308"/>
      <c r="AW27" s="315"/>
      <c r="AX27" s="314"/>
      <c r="AY27" s="308"/>
      <c r="AZ27" s="308"/>
      <c r="BA27" s="331"/>
      <c r="BB27" s="2"/>
      <c r="BC27" s="2"/>
      <c r="BD27" s="2"/>
      <c r="BE27" s="2"/>
      <c r="BF27" s="2"/>
      <c r="BG27" s="2"/>
      <c r="BH27" s="2"/>
    </row>
    <row r="28" spans="1:60" ht="31.5" customHeight="1">
      <c r="A28" s="324"/>
      <c r="B28" s="318"/>
      <c r="C28" s="316"/>
      <c r="D28" s="317"/>
      <c r="E28" s="317"/>
      <c r="F28" s="318"/>
      <c r="G28" s="316"/>
      <c r="H28" s="318"/>
      <c r="I28" s="316"/>
      <c r="J28" s="318"/>
      <c r="K28" s="327"/>
      <c r="L28" s="317"/>
      <c r="M28" s="318"/>
      <c r="N28" s="316"/>
      <c r="O28" s="317"/>
      <c r="P28" s="318"/>
      <c r="Q28" s="316"/>
      <c r="R28" s="317"/>
      <c r="S28" s="318"/>
      <c r="T28" s="316"/>
      <c r="U28" s="317"/>
      <c r="V28" s="318"/>
      <c r="W28" s="316"/>
      <c r="X28" s="317"/>
      <c r="Y28" s="332"/>
      <c r="Z28" s="40"/>
      <c r="AA28" s="324"/>
      <c r="AB28" s="317"/>
      <c r="AC28" s="317"/>
      <c r="AD28" s="317"/>
      <c r="AE28" s="318"/>
      <c r="AF28" s="316"/>
      <c r="AG28" s="317"/>
      <c r="AH28" s="318"/>
      <c r="AI28" s="316"/>
      <c r="AJ28" s="317"/>
      <c r="AK28" s="332"/>
      <c r="AL28" s="42"/>
      <c r="AM28" s="323"/>
      <c r="AN28" s="308"/>
      <c r="AO28" s="315"/>
      <c r="AP28" s="326"/>
      <c r="AQ28" s="308"/>
      <c r="AR28" s="308"/>
      <c r="AS28" s="308"/>
      <c r="AT28" s="308"/>
      <c r="AU28" s="308"/>
      <c r="AV28" s="308"/>
      <c r="AW28" s="315"/>
      <c r="AX28" s="314"/>
      <c r="AY28" s="308"/>
      <c r="AZ28" s="308"/>
      <c r="BA28" s="331"/>
      <c r="BB28" s="2"/>
      <c r="BC28" s="2"/>
      <c r="BD28" s="2"/>
      <c r="BE28" s="2"/>
      <c r="BF28" s="2"/>
      <c r="BG28" s="2"/>
      <c r="BH28" s="2"/>
    </row>
    <row r="29" spans="1:60" ht="43.5" customHeight="1">
      <c r="A29" s="352">
        <v>1</v>
      </c>
      <c r="B29" s="353"/>
      <c r="C29" s="333">
        <v>33</v>
      </c>
      <c r="D29" s="334"/>
      <c r="E29" s="334"/>
      <c r="F29" s="353"/>
      <c r="G29" s="333">
        <v>2</v>
      </c>
      <c r="H29" s="353"/>
      <c r="I29" s="333">
        <v>2</v>
      </c>
      <c r="J29" s="353"/>
      <c r="K29" s="354">
        <v>3</v>
      </c>
      <c r="L29" s="334"/>
      <c r="M29" s="353"/>
      <c r="N29" s="333"/>
      <c r="O29" s="334"/>
      <c r="P29" s="353"/>
      <c r="Q29" s="333"/>
      <c r="R29" s="334"/>
      <c r="S29" s="353"/>
      <c r="T29" s="333">
        <v>12</v>
      </c>
      <c r="U29" s="334"/>
      <c r="V29" s="353"/>
      <c r="W29" s="333">
        <v>52</v>
      </c>
      <c r="X29" s="334"/>
      <c r="Y29" s="335"/>
      <c r="Z29" s="40"/>
      <c r="AA29" s="366" t="s">
        <v>37</v>
      </c>
      <c r="AB29" s="334"/>
      <c r="AC29" s="334"/>
      <c r="AD29" s="334"/>
      <c r="AE29" s="353"/>
      <c r="AF29" s="365">
        <v>2</v>
      </c>
      <c r="AG29" s="334"/>
      <c r="AH29" s="353"/>
      <c r="AI29" s="365">
        <v>3</v>
      </c>
      <c r="AJ29" s="334"/>
      <c r="AK29" s="335"/>
      <c r="AL29" s="42"/>
      <c r="AM29" s="324"/>
      <c r="AN29" s="317"/>
      <c r="AO29" s="318"/>
      <c r="AP29" s="326"/>
      <c r="AQ29" s="308"/>
      <c r="AR29" s="308"/>
      <c r="AS29" s="308"/>
      <c r="AT29" s="308"/>
      <c r="AU29" s="308"/>
      <c r="AV29" s="308"/>
      <c r="AW29" s="315"/>
      <c r="AX29" s="316"/>
      <c r="AY29" s="317"/>
      <c r="AZ29" s="317"/>
      <c r="BA29" s="332"/>
      <c r="BB29" s="2"/>
      <c r="BC29" s="2"/>
      <c r="BD29" s="2"/>
      <c r="BE29" s="2"/>
      <c r="BF29" s="2"/>
      <c r="BG29" s="2"/>
      <c r="BH29" s="2"/>
    </row>
    <row r="30" spans="1:60" ht="20.25" customHeight="1">
      <c r="A30" s="364">
        <v>2</v>
      </c>
      <c r="B30" s="353"/>
      <c r="C30" s="361"/>
      <c r="D30" s="334"/>
      <c r="E30" s="334"/>
      <c r="F30" s="353"/>
      <c r="G30" s="333"/>
      <c r="H30" s="353"/>
      <c r="I30" s="333"/>
      <c r="J30" s="353"/>
      <c r="K30" s="354">
        <v>4</v>
      </c>
      <c r="L30" s="334"/>
      <c r="M30" s="353"/>
      <c r="N30" s="333">
        <v>11</v>
      </c>
      <c r="O30" s="334"/>
      <c r="P30" s="353"/>
      <c r="Q30" s="333">
        <v>2</v>
      </c>
      <c r="R30" s="334"/>
      <c r="S30" s="353"/>
      <c r="T30" s="333"/>
      <c r="U30" s="334"/>
      <c r="V30" s="353"/>
      <c r="W30" s="361">
        <v>17</v>
      </c>
      <c r="X30" s="334"/>
      <c r="Y30" s="335"/>
      <c r="Z30" s="40"/>
      <c r="AA30" s="355" t="s">
        <v>38</v>
      </c>
      <c r="AB30" s="341"/>
      <c r="AC30" s="341"/>
      <c r="AD30" s="341"/>
      <c r="AE30" s="356"/>
      <c r="AF30" s="340">
        <v>3</v>
      </c>
      <c r="AG30" s="341"/>
      <c r="AH30" s="356"/>
      <c r="AI30" s="340">
        <v>4</v>
      </c>
      <c r="AJ30" s="341"/>
      <c r="AK30" s="342"/>
      <c r="AL30" s="43"/>
      <c r="AM30" s="358">
        <v>1</v>
      </c>
      <c r="AN30" s="341"/>
      <c r="AO30" s="356"/>
      <c r="AP30" s="340" t="s">
        <v>39</v>
      </c>
      <c r="AQ30" s="341"/>
      <c r="AR30" s="341"/>
      <c r="AS30" s="341"/>
      <c r="AT30" s="341"/>
      <c r="AU30" s="341"/>
      <c r="AV30" s="341"/>
      <c r="AW30" s="356"/>
      <c r="AX30" s="340">
        <v>3</v>
      </c>
      <c r="AY30" s="341"/>
      <c r="AZ30" s="341"/>
      <c r="BA30" s="342"/>
      <c r="BB30" s="2"/>
      <c r="BC30" s="2"/>
      <c r="BD30" s="2"/>
      <c r="BE30" s="2"/>
      <c r="BF30" s="2"/>
      <c r="BG30" s="2"/>
      <c r="BH30" s="2"/>
    </row>
    <row r="31" spans="1:60" ht="21" customHeight="1">
      <c r="A31" s="363" t="s">
        <v>40</v>
      </c>
      <c r="B31" s="360"/>
      <c r="C31" s="362">
        <v>33</v>
      </c>
      <c r="D31" s="347"/>
      <c r="E31" s="347"/>
      <c r="F31" s="360"/>
      <c r="G31" s="333">
        <v>2</v>
      </c>
      <c r="H31" s="353"/>
      <c r="I31" s="333">
        <v>2</v>
      </c>
      <c r="J31" s="353"/>
      <c r="K31" s="354">
        <v>7</v>
      </c>
      <c r="L31" s="334"/>
      <c r="M31" s="353"/>
      <c r="N31" s="362">
        <f>N29+N30</f>
        <v>11</v>
      </c>
      <c r="O31" s="347"/>
      <c r="P31" s="360"/>
      <c r="Q31" s="346">
        <v>2</v>
      </c>
      <c r="R31" s="347"/>
      <c r="S31" s="360"/>
      <c r="T31" s="346">
        <f>T29+T30</f>
        <v>12</v>
      </c>
      <c r="U31" s="347"/>
      <c r="V31" s="360"/>
      <c r="W31" s="346">
        <f>W29+W30</f>
        <v>69</v>
      </c>
      <c r="X31" s="347"/>
      <c r="Y31" s="348"/>
      <c r="Z31" s="40"/>
      <c r="AA31" s="324"/>
      <c r="AB31" s="317"/>
      <c r="AC31" s="317"/>
      <c r="AD31" s="317"/>
      <c r="AE31" s="318"/>
      <c r="AF31" s="343"/>
      <c r="AG31" s="344"/>
      <c r="AH31" s="357"/>
      <c r="AI31" s="343"/>
      <c r="AJ31" s="344"/>
      <c r="AK31" s="345"/>
      <c r="AL31" s="44"/>
      <c r="AM31" s="359"/>
      <c r="AN31" s="344"/>
      <c r="AO31" s="357"/>
      <c r="AP31" s="343"/>
      <c r="AQ31" s="344"/>
      <c r="AR31" s="344"/>
      <c r="AS31" s="344"/>
      <c r="AT31" s="344"/>
      <c r="AU31" s="344"/>
      <c r="AV31" s="344"/>
      <c r="AW31" s="357"/>
      <c r="AX31" s="343"/>
      <c r="AY31" s="344"/>
      <c r="AZ31" s="344"/>
      <c r="BA31" s="345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  <row r="231" spans="1:6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</row>
    <row r="232" spans="1:60" ht="15.75" customHeight="1"/>
    <row r="233" spans="1:60" ht="15.75" customHeight="1"/>
    <row r="234" spans="1:60" ht="15.75" customHeight="1"/>
    <row r="235" spans="1:60" ht="15.75" customHeight="1"/>
    <row r="236" spans="1:60" ht="15.75" customHeight="1"/>
    <row r="237" spans="1:60" ht="15.75" customHeight="1"/>
    <row r="238" spans="1:60" ht="15.75" customHeight="1"/>
    <row r="239" spans="1:60" ht="15.75" customHeight="1"/>
    <row r="240" spans="1:6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4:O4"/>
    <mergeCell ref="A5:O5"/>
    <mergeCell ref="A7:O7"/>
    <mergeCell ref="A8:O8"/>
    <mergeCell ref="A1:O1"/>
    <mergeCell ref="P1:AN1"/>
    <mergeCell ref="AO1:BA3"/>
    <mergeCell ref="A2:O2"/>
    <mergeCell ref="A3:O3"/>
    <mergeCell ref="P3:AN3"/>
    <mergeCell ref="AN4:BA8"/>
    <mergeCell ref="P8:AM8"/>
    <mergeCell ref="P9:AM9"/>
    <mergeCell ref="AN9:BA9"/>
    <mergeCell ref="P10:AK10"/>
    <mergeCell ref="AN10:BA12"/>
    <mergeCell ref="P11:AJ11"/>
    <mergeCell ref="P12:AM12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T26:V28"/>
    <mergeCell ref="T29:V29"/>
    <mergeCell ref="AA26:AE28"/>
    <mergeCell ref="AA29:AE29"/>
    <mergeCell ref="AF29:AH29"/>
    <mergeCell ref="A30:B30"/>
    <mergeCell ref="C30:F30"/>
    <mergeCell ref="G30:H30"/>
    <mergeCell ref="I30:J30"/>
    <mergeCell ref="K30:M30"/>
    <mergeCell ref="A31:B31"/>
    <mergeCell ref="C31:F31"/>
    <mergeCell ref="G31:H31"/>
    <mergeCell ref="I31:J31"/>
    <mergeCell ref="K31:M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N31:P31"/>
    <mergeCell ref="Q31:S31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P13:AJ13"/>
    <mergeCell ref="AK13:AM13"/>
    <mergeCell ref="T14:AM14"/>
    <mergeCell ref="AO14:BA14"/>
    <mergeCell ref="P15:AM15"/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AM26:AO29"/>
    <mergeCell ref="AP26:AW29"/>
    <mergeCell ref="AX26:BA29"/>
    <mergeCell ref="W29:Y29"/>
    <mergeCell ref="AF19:AI19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5" width="3.88671875" customWidth="1"/>
    <col min="16" max="16" width="4.5546875" customWidth="1"/>
    <col min="17" max="17" width="8.5546875" customWidth="1"/>
    <col min="18" max="21" width="8.6640625" hidden="1" customWidth="1"/>
    <col min="22" max="41" width="9.109375" customWidth="1"/>
  </cols>
  <sheetData>
    <row r="1" spans="1:41" ht="18.75" customHeight="1">
      <c r="A1" s="378" t="s">
        <v>57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</row>
    <row r="2" spans="1:41" ht="15.75" customHeight="1">
      <c r="A2" s="380" t="s">
        <v>58</v>
      </c>
      <c r="B2" s="383" t="s">
        <v>59</v>
      </c>
      <c r="C2" s="384" t="s">
        <v>60</v>
      </c>
      <c r="D2" s="320"/>
      <c r="E2" s="320"/>
      <c r="F2" s="349"/>
      <c r="G2" s="409" t="s">
        <v>61</v>
      </c>
      <c r="H2" s="384" t="s">
        <v>62</v>
      </c>
      <c r="I2" s="320"/>
      <c r="J2" s="320"/>
      <c r="K2" s="320"/>
      <c r="L2" s="320"/>
      <c r="M2" s="349"/>
      <c r="N2" s="385" t="s">
        <v>63</v>
      </c>
      <c r="O2" s="312"/>
      <c r="P2" s="312"/>
      <c r="Q2" s="312"/>
      <c r="AI2" s="46"/>
      <c r="AJ2" s="46"/>
      <c r="AK2" s="46"/>
      <c r="AL2" s="46"/>
      <c r="AM2" s="46"/>
      <c r="AN2" s="46"/>
      <c r="AO2" s="46"/>
    </row>
    <row r="3" spans="1:41" ht="16.5" customHeight="1">
      <c r="A3" s="381"/>
      <c r="B3" s="381"/>
      <c r="C3" s="387" t="s">
        <v>64</v>
      </c>
      <c r="D3" s="390" t="s">
        <v>65</v>
      </c>
      <c r="E3" s="386" t="s">
        <v>66</v>
      </c>
      <c r="F3" s="335"/>
      <c r="G3" s="381"/>
      <c r="H3" s="387" t="s">
        <v>67</v>
      </c>
      <c r="I3" s="410" t="s">
        <v>68</v>
      </c>
      <c r="J3" s="334"/>
      <c r="K3" s="334"/>
      <c r="L3" s="353"/>
      <c r="M3" s="404" t="s">
        <v>69</v>
      </c>
      <c r="N3" s="359"/>
      <c r="O3" s="344"/>
      <c r="P3" s="344"/>
      <c r="Q3" s="344"/>
      <c r="AI3" s="46"/>
      <c r="AJ3" s="46"/>
      <c r="AK3" s="46"/>
      <c r="AL3" s="46"/>
      <c r="AM3" s="46"/>
      <c r="AN3" s="46"/>
      <c r="AO3" s="46"/>
    </row>
    <row r="4" spans="1:41" ht="16.5" customHeight="1">
      <c r="A4" s="381"/>
      <c r="B4" s="381"/>
      <c r="C4" s="388"/>
      <c r="D4" s="391"/>
      <c r="E4" s="390" t="s">
        <v>70</v>
      </c>
      <c r="F4" s="404" t="s">
        <v>71</v>
      </c>
      <c r="G4" s="381"/>
      <c r="H4" s="388"/>
      <c r="I4" s="390" t="s">
        <v>40</v>
      </c>
      <c r="J4" s="390" t="s">
        <v>72</v>
      </c>
      <c r="K4" s="390" t="s">
        <v>73</v>
      </c>
      <c r="L4" s="390" t="s">
        <v>74</v>
      </c>
      <c r="M4" s="405"/>
      <c r="N4" s="407" t="s">
        <v>75</v>
      </c>
      <c r="O4" s="312"/>
      <c r="P4" s="330"/>
      <c r="Q4" s="47" t="s">
        <v>76</v>
      </c>
      <c r="AL4" s="46"/>
      <c r="AM4" s="46"/>
      <c r="AN4" s="46"/>
      <c r="AO4" s="46"/>
    </row>
    <row r="5" spans="1:41" ht="15.75" customHeight="1">
      <c r="A5" s="381"/>
      <c r="B5" s="381"/>
      <c r="C5" s="388"/>
      <c r="D5" s="391"/>
      <c r="E5" s="391"/>
      <c r="F5" s="405"/>
      <c r="G5" s="381"/>
      <c r="H5" s="388"/>
      <c r="I5" s="391"/>
      <c r="J5" s="391"/>
      <c r="K5" s="391"/>
      <c r="L5" s="391"/>
      <c r="M5" s="405"/>
      <c r="N5" s="48">
        <v>1</v>
      </c>
      <c r="O5" s="49" t="s">
        <v>77</v>
      </c>
      <c r="P5" s="50" t="s">
        <v>78</v>
      </c>
      <c r="Q5" s="51">
        <v>3</v>
      </c>
      <c r="AL5" s="46"/>
      <c r="AM5" s="46"/>
      <c r="AN5" s="46"/>
      <c r="AO5" s="46"/>
    </row>
    <row r="6" spans="1:41" ht="15.75" customHeight="1">
      <c r="A6" s="381"/>
      <c r="B6" s="381"/>
      <c r="C6" s="388"/>
      <c r="D6" s="391"/>
      <c r="E6" s="391"/>
      <c r="F6" s="405"/>
      <c r="G6" s="381"/>
      <c r="H6" s="388"/>
      <c r="I6" s="391"/>
      <c r="J6" s="391"/>
      <c r="K6" s="391"/>
      <c r="L6" s="391"/>
      <c r="M6" s="405"/>
      <c r="N6" s="407" t="s">
        <v>79</v>
      </c>
      <c r="O6" s="312"/>
      <c r="P6" s="312"/>
      <c r="Q6" s="313"/>
      <c r="AL6" s="46"/>
      <c r="AM6" s="46"/>
      <c r="AN6" s="46"/>
      <c r="AO6" s="46"/>
    </row>
    <row r="7" spans="1:41" ht="15.75" customHeight="1">
      <c r="A7" s="382"/>
      <c r="B7" s="382"/>
      <c r="C7" s="389"/>
      <c r="D7" s="392"/>
      <c r="E7" s="392"/>
      <c r="F7" s="406"/>
      <c r="G7" s="382"/>
      <c r="H7" s="389"/>
      <c r="I7" s="392"/>
      <c r="J7" s="392"/>
      <c r="K7" s="392"/>
      <c r="L7" s="392"/>
      <c r="M7" s="406"/>
      <c r="N7" s="48">
        <v>15</v>
      </c>
      <c r="O7" s="49">
        <v>9</v>
      </c>
      <c r="P7" s="52">
        <v>9</v>
      </c>
      <c r="Q7" s="51">
        <v>15</v>
      </c>
      <c r="AL7" s="46"/>
      <c r="AM7" s="46"/>
      <c r="AN7" s="46"/>
      <c r="AO7" s="46"/>
    </row>
    <row r="8" spans="1:41" ht="15.75" customHeight="1">
      <c r="A8" s="53">
        <v>1</v>
      </c>
      <c r="B8" s="54">
        <v>2</v>
      </c>
      <c r="C8" s="16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5">
        <v>13</v>
      </c>
      <c r="N8" s="48">
        <v>14</v>
      </c>
      <c r="O8" s="56">
        <v>15</v>
      </c>
      <c r="P8" s="48">
        <v>16</v>
      </c>
      <c r="Q8" s="51">
        <v>17</v>
      </c>
      <c r="R8" s="57">
        <v>25</v>
      </c>
      <c r="S8" s="58">
        <v>26</v>
      </c>
      <c r="T8" s="59">
        <v>27</v>
      </c>
      <c r="U8" s="58">
        <v>28</v>
      </c>
    </row>
    <row r="9" spans="1:41" ht="15.75" customHeight="1">
      <c r="A9" s="408" t="s">
        <v>80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</row>
    <row r="10" spans="1:41" ht="15.75" customHeight="1">
      <c r="A10" s="399" t="s">
        <v>81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53"/>
    </row>
    <row r="11" spans="1:41" ht="15.75" customHeight="1">
      <c r="A11" s="60" t="s">
        <v>82</v>
      </c>
      <c r="B11" s="61" t="s">
        <v>83</v>
      </c>
      <c r="C11" s="62"/>
      <c r="D11" s="63" t="s">
        <v>84</v>
      </c>
      <c r="E11" s="64"/>
      <c r="F11" s="65"/>
      <c r="G11" s="66">
        <v>3</v>
      </c>
      <c r="H11" s="67">
        <f t="shared" ref="H11:H14" si="0">G11*30</f>
        <v>90</v>
      </c>
      <c r="I11" s="62">
        <f t="shared" ref="I11:I12" si="1">J11+L11</f>
        <v>30</v>
      </c>
      <c r="J11" s="68">
        <v>15</v>
      </c>
      <c r="K11" s="68"/>
      <c r="L11" s="68">
        <v>15</v>
      </c>
      <c r="M11" s="69">
        <f t="shared" ref="M11:M14" si="2">H11-I11</f>
        <v>60</v>
      </c>
      <c r="N11" s="15">
        <v>2</v>
      </c>
      <c r="O11" s="70"/>
      <c r="P11" s="14"/>
      <c r="Q11" s="71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</row>
    <row r="12" spans="1:41" ht="15.75" customHeight="1">
      <c r="A12" s="60" t="s">
        <v>85</v>
      </c>
      <c r="B12" s="61" t="s">
        <v>86</v>
      </c>
      <c r="C12" s="62"/>
      <c r="D12" s="63" t="s">
        <v>87</v>
      </c>
      <c r="E12" s="64"/>
      <c r="F12" s="65"/>
      <c r="G12" s="66">
        <v>3</v>
      </c>
      <c r="H12" s="67">
        <f t="shared" si="0"/>
        <v>90</v>
      </c>
      <c r="I12" s="62">
        <f t="shared" si="1"/>
        <v>30</v>
      </c>
      <c r="J12" s="68"/>
      <c r="K12" s="68"/>
      <c r="L12" s="68">
        <v>30</v>
      </c>
      <c r="M12" s="69">
        <f t="shared" si="2"/>
        <v>60</v>
      </c>
      <c r="N12" s="15">
        <f t="shared" ref="N12:N13" si="3">I12/15</f>
        <v>2</v>
      </c>
      <c r="O12" s="72"/>
      <c r="P12" s="72"/>
      <c r="Q12" s="73"/>
    </row>
    <row r="13" spans="1:41" ht="33.75" customHeight="1">
      <c r="A13" s="74" t="s">
        <v>88</v>
      </c>
      <c r="B13" s="75" t="s">
        <v>89</v>
      </c>
      <c r="C13" s="76"/>
      <c r="D13" s="68">
        <v>1</v>
      </c>
      <c r="E13" s="68"/>
      <c r="F13" s="69"/>
      <c r="G13" s="77">
        <v>3</v>
      </c>
      <c r="H13" s="67">
        <f t="shared" si="0"/>
        <v>90</v>
      </c>
      <c r="I13" s="62">
        <f>J13+K13+L13</f>
        <v>45</v>
      </c>
      <c r="J13" s="68"/>
      <c r="K13" s="68"/>
      <c r="L13" s="68">
        <v>45</v>
      </c>
      <c r="M13" s="69">
        <f t="shared" si="2"/>
        <v>45</v>
      </c>
      <c r="N13" s="15">
        <f t="shared" si="3"/>
        <v>3</v>
      </c>
      <c r="O13" s="70"/>
      <c r="P13" s="14"/>
      <c r="Q13" s="71"/>
    </row>
    <row r="14" spans="1:41" ht="15.75" customHeight="1">
      <c r="A14" s="60" t="s">
        <v>90</v>
      </c>
      <c r="B14" s="61" t="s">
        <v>91</v>
      </c>
      <c r="C14" s="62"/>
      <c r="D14" s="68">
        <v>2</v>
      </c>
      <c r="E14" s="78"/>
      <c r="F14" s="79"/>
      <c r="G14" s="66">
        <v>3</v>
      </c>
      <c r="H14" s="67">
        <f t="shared" si="0"/>
        <v>90</v>
      </c>
      <c r="I14" s="62">
        <f>J14+L14</f>
        <v>36</v>
      </c>
      <c r="J14" s="68">
        <v>18</v>
      </c>
      <c r="K14" s="68"/>
      <c r="L14" s="68">
        <v>18</v>
      </c>
      <c r="M14" s="69">
        <f t="shared" si="2"/>
        <v>54</v>
      </c>
      <c r="N14" s="15"/>
      <c r="O14" s="70">
        <v>2</v>
      </c>
      <c r="P14" s="80">
        <v>2</v>
      </c>
      <c r="Q14" s="71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</row>
    <row r="15" spans="1:41" ht="16.5" customHeight="1">
      <c r="A15" s="393" t="s">
        <v>92</v>
      </c>
      <c r="B15" s="394"/>
      <c r="C15" s="82"/>
      <c r="D15" s="83"/>
      <c r="E15" s="81"/>
      <c r="F15" s="81"/>
      <c r="G15" s="84">
        <f t="shared" ref="G15:M15" si="4">G11+G12+G13+G14</f>
        <v>12</v>
      </c>
      <c r="H15" s="85">
        <f t="shared" si="4"/>
        <v>360</v>
      </c>
      <c r="I15" s="85">
        <f t="shared" si="4"/>
        <v>141</v>
      </c>
      <c r="J15" s="85">
        <f t="shared" si="4"/>
        <v>33</v>
      </c>
      <c r="K15" s="85">
        <f t="shared" si="4"/>
        <v>0</v>
      </c>
      <c r="L15" s="85">
        <f t="shared" si="4"/>
        <v>108</v>
      </c>
      <c r="M15" s="85">
        <f t="shared" si="4"/>
        <v>219</v>
      </c>
      <c r="N15" s="85">
        <f t="shared" ref="N15:U15" si="5">SUM(N11:N14)</f>
        <v>7</v>
      </c>
      <c r="O15" s="85">
        <f t="shared" si="5"/>
        <v>2</v>
      </c>
      <c r="P15" s="85">
        <f t="shared" si="5"/>
        <v>2</v>
      </c>
      <c r="Q15" s="86">
        <f t="shared" si="5"/>
        <v>0</v>
      </c>
      <c r="R15" s="87">
        <f t="shared" si="5"/>
        <v>0</v>
      </c>
      <c r="S15" s="85">
        <f t="shared" si="5"/>
        <v>0</v>
      </c>
      <c r="T15" s="85">
        <f t="shared" si="5"/>
        <v>0</v>
      </c>
      <c r="U15" s="85">
        <f t="shared" si="5"/>
        <v>0</v>
      </c>
    </row>
    <row r="16" spans="1:41" ht="16.5" customHeight="1">
      <c r="A16" s="400" t="s">
        <v>93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56"/>
    </row>
    <row r="17" spans="1:41" ht="18" customHeight="1">
      <c r="A17" s="74" t="s">
        <v>94</v>
      </c>
      <c r="B17" s="75" t="s">
        <v>95</v>
      </c>
      <c r="C17" s="68">
        <v>1</v>
      </c>
      <c r="D17" s="68"/>
      <c r="E17" s="68"/>
      <c r="F17" s="69"/>
      <c r="G17" s="77">
        <v>5</v>
      </c>
      <c r="H17" s="67">
        <f t="shared" ref="H17:H21" si="6">G17*30</f>
        <v>150</v>
      </c>
      <c r="I17" s="62">
        <f t="shared" ref="I17:I19" si="7">J17+K17+L17</f>
        <v>60</v>
      </c>
      <c r="J17" s="68">
        <v>30</v>
      </c>
      <c r="K17" s="68"/>
      <c r="L17" s="68">
        <v>30</v>
      </c>
      <c r="M17" s="69">
        <f t="shared" ref="M17:M21" si="8">H17-I17</f>
        <v>90</v>
      </c>
      <c r="N17" s="15">
        <v>4</v>
      </c>
      <c r="O17" s="70"/>
      <c r="P17" s="14"/>
      <c r="Q17" s="71"/>
    </row>
    <row r="18" spans="1:41" ht="51.75" customHeight="1">
      <c r="A18" s="88" t="s">
        <v>96</v>
      </c>
      <c r="B18" s="89" t="s">
        <v>97</v>
      </c>
      <c r="C18" s="90" t="s">
        <v>87</v>
      </c>
      <c r="D18" s="91"/>
      <c r="E18" s="91"/>
      <c r="F18" s="92"/>
      <c r="G18" s="93">
        <v>4</v>
      </c>
      <c r="H18" s="94">
        <f t="shared" si="6"/>
        <v>120</v>
      </c>
      <c r="I18" s="95">
        <f t="shared" si="7"/>
        <v>45</v>
      </c>
      <c r="J18" s="96">
        <v>15</v>
      </c>
      <c r="K18" s="96"/>
      <c r="L18" s="96">
        <v>30</v>
      </c>
      <c r="M18" s="97">
        <f t="shared" si="8"/>
        <v>75</v>
      </c>
      <c r="N18" s="98">
        <v>3</v>
      </c>
      <c r="O18" s="99"/>
      <c r="P18" s="100"/>
      <c r="Q18" s="101"/>
    </row>
    <row r="19" spans="1:41" ht="18" customHeight="1">
      <c r="A19" s="74" t="s">
        <v>98</v>
      </c>
      <c r="B19" s="75" t="s">
        <v>99</v>
      </c>
      <c r="C19" s="68">
        <v>2</v>
      </c>
      <c r="D19" s="68"/>
      <c r="E19" s="68"/>
      <c r="F19" s="69"/>
      <c r="G19" s="77">
        <v>5</v>
      </c>
      <c r="H19" s="67">
        <f t="shared" si="6"/>
        <v>150</v>
      </c>
      <c r="I19" s="62">
        <f t="shared" si="7"/>
        <v>54</v>
      </c>
      <c r="J19" s="68">
        <v>36</v>
      </c>
      <c r="K19" s="68"/>
      <c r="L19" s="68">
        <v>18</v>
      </c>
      <c r="M19" s="69">
        <f t="shared" si="8"/>
        <v>96</v>
      </c>
      <c r="N19" s="15"/>
      <c r="O19" s="70">
        <v>3</v>
      </c>
      <c r="P19" s="14">
        <v>3</v>
      </c>
      <c r="Q19" s="71"/>
    </row>
    <row r="20" spans="1:41" ht="15.75" customHeight="1">
      <c r="A20" s="102" t="s">
        <v>100</v>
      </c>
      <c r="B20" s="103" t="s">
        <v>101</v>
      </c>
      <c r="C20" s="76"/>
      <c r="D20" s="68"/>
      <c r="E20" s="78"/>
      <c r="F20" s="69" t="s">
        <v>102</v>
      </c>
      <c r="G20" s="66">
        <v>1</v>
      </c>
      <c r="H20" s="104">
        <f t="shared" si="6"/>
        <v>30</v>
      </c>
      <c r="I20" s="62">
        <f>J20+L20</f>
        <v>0</v>
      </c>
      <c r="J20" s="68"/>
      <c r="K20" s="68"/>
      <c r="L20" s="68"/>
      <c r="M20" s="69">
        <f t="shared" si="8"/>
        <v>30</v>
      </c>
      <c r="N20" s="15"/>
      <c r="O20" s="70"/>
      <c r="P20" s="14"/>
      <c r="Q20" s="71"/>
    </row>
    <row r="21" spans="1:41" ht="15.75" customHeight="1">
      <c r="A21" s="102" t="s">
        <v>103</v>
      </c>
      <c r="B21" s="75" t="s">
        <v>104</v>
      </c>
      <c r="C21" s="68">
        <v>2</v>
      </c>
      <c r="D21" s="68"/>
      <c r="E21" s="78"/>
      <c r="F21" s="69"/>
      <c r="G21" s="66">
        <v>4</v>
      </c>
      <c r="H21" s="67">
        <f t="shared" si="6"/>
        <v>120</v>
      </c>
      <c r="I21" s="62">
        <f>J21+K21+L21</f>
        <v>54</v>
      </c>
      <c r="J21" s="68">
        <v>36</v>
      </c>
      <c r="K21" s="68"/>
      <c r="L21" s="68">
        <v>18</v>
      </c>
      <c r="M21" s="69">
        <f t="shared" si="8"/>
        <v>66</v>
      </c>
      <c r="N21" s="15"/>
      <c r="O21" s="70">
        <v>3</v>
      </c>
      <c r="P21" s="14">
        <v>3</v>
      </c>
      <c r="Q21" s="71"/>
    </row>
    <row r="22" spans="1:41" ht="16.5" customHeight="1">
      <c r="A22" s="393" t="s">
        <v>105</v>
      </c>
      <c r="B22" s="395"/>
      <c r="C22" s="395"/>
      <c r="D22" s="395"/>
      <c r="E22" s="395"/>
      <c r="F22" s="394"/>
      <c r="G22" s="105">
        <f t="shared" ref="G22:M22" si="9">G17+G18+G19+G20+G21</f>
        <v>19</v>
      </c>
      <c r="H22" s="106">
        <f t="shared" si="9"/>
        <v>570</v>
      </c>
      <c r="I22" s="106">
        <f t="shared" si="9"/>
        <v>213</v>
      </c>
      <c r="J22" s="106">
        <f t="shared" si="9"/>
        <v>117</v>
      </c>
      <c r="K22" s="106">
        <f t="shared" si="9"/>
        <v>0</v>
      </c>
      <c r="L22" s="106">
        <f t="shared" si="9"/>
        <v>96</v>
      </c>
      <c r="M22" s="106">
        <f t="shared" si="9"/>
        <v>357</v>
      </c>
      <c r="N22" s="106">
        <f t="shared" ref="N22:Q22" si="10">SUM(N17:N21)</f>
        <v>7</v>
      </c>
      <c r="O22" s="106">
        <f t="shared" si="10"/>
        <v>6</v>
      </c>
      <c r="P22" s="106">
        <f t="shared" si="10"/>
        <v>6</v>
      </c>
      <c r="Q22" s="107">
        <f t="shared" si="10"/>
        <v>0</v>
      </c>
      <c r="R22" s="108">
        <f t="shared" ref="R22:U22" si="11">SUM(R18:R21)</f>
        <v>0</v>
      </c>
      <c r="S22" s="109">
        <f t="shared" si="11"/>
        <v>0</v>
      </c>
      <c r="T22" s="109">
        <f t="shared" si="11"/>
        <v>0</v>
      </c>
      <c r="U22" s="109">
        <f t="shared" si="11"/>
        <v>0</v>
      </c>
    </row>
    <row r="23" spans="1:41" ht="15.75" customHeight="1">
      <c r="A23" s="401" t="s">
        <v>106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</row>
    <row r="24" spans="1:41" ht="32.25" customHeight="1">
      <c r="A24" s="110" t="s">
        <v>107</v>
      </c>
      <c r="B24" s="111" t="s">
        <v>37</v>
      </c>
      <c r="C24" s="111"/>
      <c r="D24" s="112" t="s">
        <v>102</v>
      </c>
      <c r="E24" s="111"/>
      <c r="F24" s="111"/>
      <c r="G24" s="112">
        <v>4.5</v>
      </c>
      <c r="H24" s="113">
        <f t="shared" ref="H24:H25" si="12">G24*30</f>
        <v>135</v>
      </c>
      <c r="I24" s="114">
        <f t="shared" ref="I24:I25" si="13">J24+K24+L24</f>
        <v>0</v>
      </c>
      <c r="J24" s="115"/>
      <c r="K24" s="115"/>
      <c r="L24" s="115"/>
      <c r="M24" s="97">
        <f t="shared" ref="M24:M25" si="14">H24-I24</f>
        <v>135</v>
      </c>
      <c r="N24" s="116"/>
      <c r="O24" s="117"/>
      <c r="P24" s="118"/>
      <c r="Q24" s="119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</row>
    <row r="25" spans="1:41" ht="15.75" customHeight="1">
      <c r="A25" s="60" t="s">
        <v>108</v>
      </c>
      <c r="B25" s="111" t="s">
        <v>38</v>
      </c>
      <c r="C25" s="120"/>
      <c r="D25" s="121" t="s">
        <v>109</v>
      </c>
      <c r="E25" s="122"/>
      <c r="F25" s="123"/>
      <c r="G25" s="124">
        <v>6</v>
      </c>
      <c r="H25" s="113">
        <f t="shared" si="12"/>
        <v>180</v>
      </c>
      <c r="I25" s="62">
        <f t="shared" si="13"/>
        <v>0</v>
      </c>
      <c r="J25" s="68"/>
      <c r="K25" s="68"/>
      <c r="L25" s="68"/>
      <c r="M25" s="125">
        <f t="shared" si="14"/>
        <v>180</v>
      </c>
      <c r="N25" s="126"/>
      <c r="O25" s="127"/>
      <c r="P25" s="128"/>
      <c r="Q25" s="129"/>
    </row>
    <row r="26" spans="1:41" ht="15.75" customHeight="1">
      <c r="A26" s="396" t="s">
        <v>110</v>
      </c>
      <c r="B26" s="395"/>
      <c r="C26" s="395"/>
      <c r="D26" s="395"/>
      <c r="E26" s="395"/>
      <c r="F26" s="394"/>
      <c r="G26" s="130">
        <f t="shared" ref="G26:Q26" si="15">SUM(G24:G25)</f>
        <v>10.5</v>
      </c>
      <c r="H26" s="131">
        <f t="shared" si="15"/>
        <v>315</v>
      </c>
      <c r="I26" s="131">
        <f t="shared" si="15"/>
        <v>0</v>
      </c>
      <c r="J26" s="131">
        <f t="shared" si="15"/>
        <v>0</v>
      </c>
      <c r="K26" s="131">
        <f t="shared" si="15"/>
        <v>0</v>
      </c>
      <c r="L26" s="131">
        <f t="shared" si="15"/>
        <v>0</v>
      </c>
      <c r="M26" s="131">
        <f t="shared" si="15"/>
        <v>315</v>
      </c>
      <c r="N26" s="132">
        <f t="shared" si="15"/>
        <v>0</v>
      </c>
      <c r="O26" s="132">
        <f t="shared" si="15"/>
        <v>0</v>
      </c>
      <c r="P26" s="132">
        <f t="shared" si="15"/>
        <v>0</v>
      </c>
      <c r="Q26" s="133">
        <f t="shared" si="15"/>
        <v>0</v>
      </c>
    </row>
    <row r="27" spans="1:41" ht="15.75" customHeight="1">
      <c r="A27" s="402" t="s">
        <v>111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</row>
    <row r="28" spans="1:41" ht="15.75" customHeight="1">
      <c r="A28" s="135" t="s">
        <v>112</v>
      </c>
      <c r="B28" s="136" t="s">
        <v>39</v>
      </c>
      <c r="C28" s="137">
        <v>3</v>
      </c>
      <c r="D28" s="138"/>
      <c r="E28" s="138"/>
      <c r="F28" s="139"/>
      <c r="G28" s="140">
        <v>24</v>
      </c>
      <c r="H28" s="141">
        <f>G28*30</f>
        <v>720</v>
      </c>
      <c r="I28" s="142">
        <f>J28+K28+L28</f>
        <v>0</v>
      </c>
      <c r="J28" s="143"/>
      <c r="K28" s="143"/>
      <c r="L28" s="143"/>
      <c r="M28" s="144">
        <f>H28-I28</f>
        <v>720</v>
      </c>
      <c r="N28" s="145"/>
      <c r="O28" s="146"/>
      <c r="P28" s="147"/>
      <c r="Q28" s="148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29" spans="1:41" ht="16.5" customHeight="1">
      <c r="A29" s="397" t="s">
        <v>113</v>
      </c>
      <c r="B29" s="344"/>
      <c r="C29" s="344"/>
      <c r="D29" s="344"/>
      <c r="E29" s="344"/>
      <c r="F29" s="345"/>
      <c r="G29" s="149">
        <f t="shared" ref="G29:Q29" si="16">SUM(G28)</f>
        <v>24</v>
      </c>
      <c r="H29" s="150">
        <f t="shared" si="16"/>
        <v>720</v>
      </c>
      <c r="I29" s="150">
        <f t="shared" si="16"/>
        <v>0</v>
      </c>
      <c r="J29" s="150">
        <f t="shared" si="16"/>
        <v>0</v>
      </c>
      <c r="K29" s="150">
        <f t="shared" si="16"/>
        <v>0</v>
      </c>
      <c r="L29" s="150">
        <f t="shared" si="16"/>
        <v>0</v>
      </c>
      <c r="M29" s="150">
        <f t="shared" si="16"/>
        <v>720</v>
      </c>
      <c r="N29" s="150">
        <f t="shared" si="16"/>
        <v>0</v>
      </c>
      <c r="O29" s="150">
        <f t="shared" si="16"/>
        <v>0</v>
      </c>
      <c r="P29" s="150">
        <f t="shared" si="16"/>
        <v>0</v>
      </c>
      <c r="Q29" s="151">
        <f t="shared" si="16"/>
        <v>0</v>
      </c>
    </row>
    <row r="30" spans="1:41" ht="16.5" customHeight="1">
      <c r="A30" s="398" t="s">
        <v>114</v>
      </c>
      <c r="B30" s="312"/>
      <c r="C30" s="312"/>
      <c r="D30" s="312"/>
      <c r="E30" s="312"/>
      <c r="F30" s="312"/>
      <c r="G30" s="153">
        <f t="shared" ref="G30:Q30" si="17">G29+G26+G22+G15</f>
        <v>65.5</v>
      </c>
      <c r="H30" s="154">
        <f t="shared" si="17"/>
        <v>1965</v>
      </c>
      <c r="I30" s="154">
        <f t="shared" si="17"/>
        <v>354</v>
      </c>
      <c r="J30" s="154">
        <f t="shared" si="17"/>
        <v>150</v>
      </c>
      <c r="K30" s="154">
        <f t="shared" si="17"/>
        <v>0</v>
      </c>
      <c r="L30" s="154">
        <f t="shared" si="17"/>
        <v>204</v>
      </c>
      <c r="M30" s="154">
        <f t="shared" si="17"/>
        <v>1611</v>
      </c>
      <c r="N30" s="154">
        <f t="shared" si="17"/>
        <v>14</v>
      </c>
      <c r="O30" s="154">
        <f t="shared" si="17"/>
        <v>8</v>
      </c>
      <c r="P30" s="154">
        <f t="shared" si="17"/>
        <v>8</v>
      </c>
      <c r="Q30" s="155">
        <f t="shared" si="17"/>
        <v>0</v>
      </c>
      <c r="R30" s="45">
        <f>30*G30</f>
        <v>1965</v>
      </c>
    </row>
    <row r="31" spans="1:41" ht="15.75" customHeight="1">
      <c r="A31" s="403" t="s">
        <v>115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</row>
    <row r="32" spans="1:41" ht="15.75" customHeight="1">
      <c r="A32" s="377" t="s">
        <v>116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60"/>
    </row>
    <row r="33" spans="1:21" ht="15.75" customHeight="1">
      <c r="A33" s="156" t="s">
        <v>117</v>
      </c>
      <c r="B33" s="157" t="s">
        <v>118</v>
      </c>
      <c r="C33" s="158"/>
      <c r="D33" s="159">
        <v>1</v>
      </c>
      <c r="E33" s="159"/>
      <c r="F33" s="160"/>
      <c r="G33" s="161">
        <v>3</v>
      </c>
      <c r="H33" s="161">
        <f t="shared" ref="H33:H35" si="18">G33*30</f>
        <v>90</v>
      </c>
      <c r="I33" s="162">
        <v>30</v>
      </c>
      <c r="J33" s="163">
        <v>15</v>
      </c>
      <c r="K33" s="163"/>
      <c r="L33" s="163">
        <v>15</v>
      </c>
      <c r="M33" s="164">
        <f t="shared" ref="M33:M34" si="19">H33-I33</f>
        <v>60</v>
      </c>
      <c r="N33" s="158">
        <v>2</v>
      </c>
      <c r="O33" s="165"/>
      <c r="P33" s="166"/>
      <c r="Q33" s="167"/>
    </row>
    <row r="34" spans="1:21" ht="15.75" customHeight="1">
      <c r="A34" s="168"/>
      <c r="B34" s="157" t="s">
        <v>119</v>
      </c>
      <c r="C34" s="158"/>
      <c r="D34" s="159"/>
      <c r="E34" s="159"/>
      <c r="F34" s="160"/>
      <c r="G34" s="161">
        <v>3</v>
      </c>
      <c r="H34" s="161">
        <f t="shared" si="18"/>
        <v>90</v>
      </c>
      <c r="I34" s="162">
        <v>30</v>
      </c>
      <c r="J34" s="163">
        <v>15</v>
      </c>
      <c r="K34" s="163"/>
      <c r="L34" s="163">
        <v>15</v>
      </c>
      <c r="M34" s="164">
        <f t="shared" si="19"/>
        <v>60</v>
      </c>
      <c r="N34" s="158">
        <v>2</v>
      </c>
      <c r="O34" s="169"/>
      <c r="P34" s="160"/>
      <c r="Q34" s="167"/>
    </row>
    <row r="35" spans="1:21" ht="15.75" customHeight="1">
      <c r="A35" s="168"/>
      <c r="B35" s="170" t="s">
        <v>120</v>
      </c>
      <c r="C35" s="27"/>
      <c r="D35" s="171"/>
      <c r="E35" s="171"/>
      <c r="F35" s="171"/>
      <c r="G35" s="161">
        <v>3</v>
      </c>
      <c r="H35" s="161">
        <f t="shared" si="18"/>
        <v>90</v>
      </c>
      <c r="I35" s="162"/>
      <c r="J35" s="163"/>
      <c r="K35" s="163"/>
      <c r="L35" s="163"/>
      <c r="M35" s="164"/>
      <c r="N35" s="158"/>
      <c r="O35" s="171"/>
      <c r="P35" s="171"/>
      <c r="Q35" s="27"/>
    </row>
    <row r="36" spans="1:21" ht="16.5" customHeight="1">
      <c r="A36" s="419" t="s">
        <v>121</v>
      </c>
      <c r="B36" s="344"/>
      <c r="C36" s="344"/>
      <c r="D36" s="344"/>
      <c r="E36" s="344"/>
      <c r="F36" s="345"/>
      <c r="G36" s="173">
        <f t="shared" ref="G36:Q36" si="20">G33</f>
        <v>3</v>
      </c>
      <c r="H36" s="174">
        <f t="shared" si="20"/>
        <v>90</v>
      </c>
      <c r="I36" s="174">
        <f t="shared" si="20"/>
        <v>30</v>
      </c>
      <c r="J36" s="174">
        <f t="shared" si="20"/>
        <v>15</v>
      </c>
      <c r="K36" s="174">
        <f t="shared" si="20"/>
        <v>0</v>
      </c>
      <c r="L36" s="174">
        <f t="shared" si="20"/>
        <v>15</v>
      </c>
      <c r="M36" s="174">
        <f t="shared" si="20"/>
        <v>60</v>
      </c>
      <c r="N36" s="174">
        <f t="shared" si="20"/>
        <v>2</v>
      </c>
      <c r="O36" s="174">
        <f t="shared" si="20"/>
        <v>0</v>
      </c>
      <c r="P36" s="174">
        <f t="shared" si="20"/>
        <v>0</v>
      </c>
      <c r="Q36" s="174">
        <f t="shared" si="20"/>
        <v>0</v>
      </c>
      <c r="R36" s="175">
        <f t="shared" ref="R36:U36" si="21">SUM(R33:R34)</f>
        <v>0</v>
      </c>
      <c r="S36" s="176">
        <f t="shared" si="21"/>
        <v>0</v>
      </c>
      <c r="T36" s="176">
        <f t="shared" si="21"/>
        <v>0</v>
      </c>
      <c r="U36" s="176">
        <f t="shared" si="21"/>
        <v>0</v>
      </c>
    </row>
    <row r="37" spans="1:21" ht="16.5" customHeight="1">
      <c r="A37" s="172"/>
      <c r="B37" s="177" t="s">
        <v>122</v>
      </c>
      <c r="C37" s="15"/>
      <c r="D37" s="13"/>
      <c r="E37" s="178"/>
      <c r="F37" s="179"/>
      <c r="G37" s="180"/>
      <c r="H37" s="15"/>
      <c r="I37" s="181"/>
      <c r="J37" s="13"/>
      <c r="K37" s="13"/>
      <c r="L37" s="13"/>
      <c r="M37" s="14"/>
      <c r="N37" s="182" t="s">
        <v>123</v>
      </c>
      <c r="O37" s="183" t="s">
        <v>123</v>
      </c>
      <c r="P37" s="183" t="s">
        <v>123</v>
      </c>
      <c r="Q37" s="184"/>
      <c r="R37" s="185"/>
      <c r="S37" s="185"/>
      <c r="T37" s="185"/>
      <c r="U37" s="185"/>
    </row>
    <row r="38" spans="1:21" ht="16.5" customHeight="1">
      <c r="A38" s="172"/>
      <c r="B38" s="186" t="s">
        <v>124</v>
      </c>
      <c r="C38" s="187"/>
      <c r="D38" s="188"/>
      <c r="E38" s="188"/>
      <c r="F38" s="189"/>
      <c r="G38" s="190"/>
      <c r="H38" s="187"/>
      <c r="I38" s="191"/>
      <c r="J38" s="192"/>
      <c r="K38" s="192"/>
      <c r="L38" s="192"/>
      <c r="M38" s="193"/>
      <c r="N38" s="194"/>
      <c r="O38" s="195"/>
      <c r="P38" s="195"/>
      <c r="Q38" s="184"/>
      <c r="R38" s="185"/>
      <c r="S38" s="185"/>
      <c r="T38" s="185"/>
      <c r="U38" s="185"/>
    </row>
    <row r="39" spans="1:21" ht="15.75" customHeight="1">
      <c r="A39" s="377" t="s">
        <v>125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60"/>
    </row>
    <row r="40" spans="1:21" ht="15.75" customHeight="1">
      <c r="A40" s="156" t="s">
        <v>126</v>
      </c>
      <c r="B40" s="157" t="s">
        <v>127</v>
      </c>
      <c r="C40" s="158">
        <v>1</v>
      </c>
      <c r="D40" s="159"/>
      <c r="E40" s="159"/>
      <c r="F40" s="160"/>
      <c r="G40" s="161">
        <v>5</v>
      </c>
      <c r="H40" s="161">
        <f t="shared" ref="H40:H49" si="22">G40*30</f>
        <v>150</v>
      </c>
      <c r="I40" s="162">
        <f t="shared" ref="I40:I49" si="23">J40+K40+L40</f>
        <v>60</v>
      </c>
      <c r="J40" s="163">
        <v>30</v>
      </c>
      <c r="K40" s="163"/>
      <c r="L40" s="163">
        <v>30</v>
      </c>
      <c r="M40" s="164">
        <f t="shared" ref="M40:M49" si="24">H40-I40</f>
        <v>90</v>
      </c>
      <c r="N40" s="158">
        <v>4</v>
      </c>
      <c r="O40" s="165"/>
      <c r="P40" s="166"/>
      <c r="Q40" s="167"/>
    </row>
    <row r="41" spans="1:21" ht="15.75" customHeight="1">
      <c r="A41" s="168"/>
      <c r="B41" s="157" t="s">
        <v>128</v>
      </c>
      <c r="C41" s="158"/>
      <c r="D41" s="159"/>
      <c r="E41" s="159"/>
      <c r="F41" s="160"/>
      <c r="G41" s="161">
        <v>5</v>
      </c>
      <c r="H41" s="161">
        <f t="shared" si="22"/>
        <v>150</v>
      </c>
      <c r="I41" s="162">
        <f t="shared" si="23"/>
        <v>60</v>
      </c>
      <c r="J41" s="163">
        <v>30</v>
      </c>
      <c r="K41" s="163"/>
      <c r="L41" s="163">
        <v>30</v>
      </c>
      <c r="M41" s="164">
        <f t="shared" si="24"/>
        <v>90</v>
      </c>
      <c r="N41" s="158">
        <v>4</v>
      </c>
      <c r="O41" s="169"/>
      <c r="P41" s="160"/>
      <c r="Q41" s="167"/>
    </row>
    <row r="42" spans="1:21" ht="15.75" customHeight="1">
      <c r="A42" s="156" t="s">
        <v>129</v>
      </c>
      <c r="B42" s="157" t="s">
        <v>130</v>
      </c>
      <c r="C42" s="158"/>
      <c r="D42" s="159" t="s">
        <v>84</v>
      </c>
      <c r="E42" s="159"/>
      <c r="F42" s="160"/>
      <c r="G42" s="161">
        <v>4</v>
      </c>
      <c r="H42" s="161">
        <f t="shared" si="22"/>
        <v>120</v>
      </c>
      <c r="I42" s="162">
        <f t="shared" si="23"/>
        <v>45</v>
      </c>
      <c r="J42" s="163">
        <v>30</v>
      </c>
      <c r="K42" s="163"/>
      <c r="L42" s="163">
        <v>15</v>
      </c>
      <c r="M42" s="164">
        <f t="shared" si="24"/>
        <v>75</v>
      </c>
      <c r="N42" s="158">
        <v>3</v>
      </c>
      <c r="O42" s="165"/>
      <c r="P42" s="166"/>
      <c r="Q42" s="167"/>
    </row>
    <row r="43" spans="1:21" ht="15.75" customHeight="1">
      <c r="A43" s="168"/>
      <c r="B43" s="157" t="s">
        <v>131</v>
      </c>
      <c r="C43" s="158"/>
      <c r="D43" s="159"/>
      <c r="E43" s="159"/>
      <c r="F43" s="160"/>
      <c r="G43" s="161">
        <v>4</v>
      </c>
      <c r="H43" s="161">
        <f t="shared" si="22"/>
        <v>120</v>
      </c>
      <c r="I43" s="162">
        <f t="shared" si="23"/>
        <v>45</v>
      </c>
      <c r="J43" s="163">
        <v>30</v>
      </c>
      <c r="K43" s="163"/>
      <c r="L43" s="163">
        <v>15</v>
      </c>
      <c r="M43" s="164">
        <f t="shared" si="24"/>
        <v>75</v>
      </c>
      <c r="N43" s="158">
        <v>3</v>
      </c>
      <c r="O43" s="169"/>
      <c r="P43" s="160"/>
      <c r="Q43" s="167"/>
    </row>
    <row r="44" spans="1:21" ht="15.75" customHeight="1">
      <c r="A44" s="156" t="s">
        <v>132</v>
      </c>
      <c r="B44" s="157" t="s">
        <v>133</v>
      </c>
      <c r="C44" s="158"/>
      <c r="D44" s="159" t="s">
        <v>102</v>
      </c>
      <c r="E44" s="159"/>
      <c r="F44" s="160"/>
      <c r="G44" s="161">
        <v>4</v>
      </c>
      <c r="H44" s="161">
        <f t="shared" si="22"/>
        <v>120</v>
      </c>
      <c r="I44" s="162">
        <f t="shared" si="23"/>
        <v>54</v>
      </c>
      <c r="J44" s="163">
        <v>36</v>
      </c>
      <c r="K44" s="163"/>
      <c r="L44" s="163">
        <v>18</v>
      </c>
      <c r="M44" s="164">
        <f t="shared" si="24"/>
        <v>66</v>
      </c>
      <c r="N44" s="158"/>
      <c r="O44" s="165">
        <v>3</v>
      </c>
      <c r="P44" s="166">
        <v>3</v>
      </c>
      <c r="Q44" s="167"/>
    </row>
    <row r="45" spans="1:21" ht="15.75" customHeight="1">
      <c r="A45" s="168"/>
      <c r="B45" s="157" t="s">
        <v>134</v>
      </c>
      <c r="C45" s="158"/>
      <c r="D45" s="159"/>
      <c r="E45" s="159"/>
      <c r="F45" s="160"/>
      <c r="G45" s="161">
        <v>4</v>
      </c>
      <c r="H45" s="161">
        <f t="shared" si="22"/>
        <v>120</v>
      </c>
      <c r="I45" s="162">
        <f t="shared" si="23"/>
        <v>54</v>
      </c>
      <c r="J45" s="163">
        <v>36</v>
      </c>
      <c r="K45" s="163"/>
      <c r="L45" s="163">
        <v>18</v>
      </c>
      <c r="M45" s="164">
        <f t="shared" si="24"/>
        <v>66</v>
      </c>
      <c r="N45" s="158"/>
      <c r="O45" s="165">
        <v>3</v>
      </c>
      <c r="P45" s="166">
        <v>3</v>
      </c>
      <c r="Q45" s="167"/>
    </row>
    <row r="46" spans="1:21" ht="15.75" customHeight="1">
      <c r="A46" s="156" t="s">
        <v>135</v>
      </c>
      <c r="B46" s="157" t="s">
        <v>136</v>
      </c>
      <c r="C46" s="158"/>
      <c r="D46" s="159" t="s">
        <v>102</v>
      </c>
      <c r="E46" s="159"/>
      <c r="F46" s="160"/>
      <c r="G46" s="161">
        <v>4</v>
      </c>
      <c r="H46" s="161">
        <f t="shared" si="22"/>
        <v>120</v>
      </c>
      <c r="I46" s="162">
        <f t="shared" si="23"/>
        <v>72</v>
      </c>
      <c r="J46" s="163">
        <v>36</v>
      </c>
      <c r="K46" s="163"/>
      <c r="L46" s="163">
        <v>36</v>
      </c>
      <c r="M46" s="164">
        <f t="shared" si="24"/>
        <v>48</v>
      </c>
      <c r="N46" s="158"/>
      <c r="O46" s="165">
        <v>4</v>
      </c>
      <c r="P46" s="166">
        <v>4</v>
      </c>
      <c r="Q46" s="167"/>
    </row>
    <row r="47" spans="1:21" ht="15.75" customHeight="1">
      <c r="A47" s="168"/>
      <c r="B47" s="157" t="s">
        <v>137</v>
      </c>
      <c r="C47" s="158"/>
      <c r="D47" s="159"/>
      <c r="E47" s="159"/>
      <c r="F47" s="160"/>
      <c r="G47" s="161">
        <v>4</v>
      </c>
      <c r="H47" s="161">
        <f t="shared" si="22"/>
        <v>120</v>
      </c>
      <c r="I47" s="162">
        <f t="shared" si="23"/>
        <v>72</v>
      </c>
      <c r="J47" s="163">
        <v>36</v>
      </c>
      <c r="K47" s="163"/>
      <c r="L47" s="163">
        <v>36</v>
      </c>
      <c r="M47" s="164">
        <f t="shared" si="24"/>
        <v>48</v>
      </c>
      <c r="N47" s="158"/>
      <c r="O47" s="165">
        <v>3</v>
      </c>
      <c r="P47" s="166">
        <v>3</v>
      </c>
      <c r="Q47" s="167"/>
    </row>
    <row r="48" spans="1:21" ht="15.75" customHeight="1">
      <c r="A48" s="156" t="s">
        <v>138</v>
      </c>
      <c r="B48" s="157" t="s">
        <v>139</v>
      </c>
      <c r="C48" s="158">
        <v>2</v>
      </c>
      <c r="D48" s="159"/>
      <c r="E48" s="159"/>
      <c r="F48" s="160"/>
      <c r="G48" s="161">
        <v>4.5</v>
      </c>
      <c r="H48" s="161">
        <f t="shared" si="22"/>
        <v>135</v>
      </c>
      <c r="I48" s="162">
        <f t="shared" si="23"/>
        <v>54</v>
      </c>
      <c r="J48" s="163">
        <v>18</v>
      </c>
      <c r="K48" s="163"/>
      <c r="L48" s="163">
        <v>36</v>
      </c>
      <c r="M48" s="164">
        <f t="shared" si="24"/>
        <v>81</v>
      </c>
      <c r="N48" s="158"/>
      <c r="O48" s="165">
        <v>3</v>
      </c>
      <c r="P48" s="166">
        <v>3</v>
      </c>
      <c r="Q48" s="167"/>
    </row>
    <row r="49" spans="1:41" ht="15.75" customHeight="1">
      <c r="A49" s="168"/>
      <c r="B49" s="157" t="s">
        <v>140</v>
      </c>
      <c r="C49" s="158"/>
      <c r="D49" s="159"/>
      <c r="E49" s="159"/>
      <c r="F49" s="160"/>
      <c r="G49" s="161">
        <v>4.5</v>
      </c>
      <c r="H49" s="161">
        <f t="shared" si="22"/>
        <v>135</v>
      </c>
      <c r="I49" s="162">
        <f t="shared" si="23"/>
        <v>54</v>
      </c>
      <c r="J49" s="163">
        <v>18</v>
      </c>
      <c r="K49" s="163"/>
      <c r="L49" s="163">
        <v>36</v>
      </c>
      <c r="M49" s="164">
        <f t="shared" si="24"/>
        <v>81</v>
      </c>
      <c r="N49" s="158"/>
      <c r="O49" s="165">
        <v>3</v>
      </c>
      <c r="P49" s="166">
        <v>3</v>
      </c>
      <c r="Q49" s="167"/>
    </row>
    <row r="50" spans="1:41" ht="16.5" customHeight="1">
      <c r="A50" s="393" t="s">
        <v>141</v>
      </c>
      <c r="B50" s="395"/>
      <c r="C50" s="395"/>
      <c r="D50" s="395"/>
      <c r="E50" s="395"/>
      <c r="F50" s="394"/>
      <c r="G50" s="105">
        <f t="shared" ref="G50:P50" si="25">G40+G42+G44+G46+G48</f>
        <v>21.5</v>
      </c>
      <c r="H50" s="106">
        <f t="shared" si="25"/>
        <v>645</v>
      </c>
      <c r="I50" s="106">
        <f t="shared" si="25"/>
        <v>285</v>
      </c>
      <c r="J50" s="106">
        <f t="shared" si="25"/>
        <v>150</v>
      </c>
      <c r="K50" s="106">
        <f t="shared" si="25"/>
        <v>0</v>
      </c>
      <c r="L50" s="106">
        <f t="shared" si="25"/>
        <v>135</v>
      </c>
      <c r="M50" s="106">
        <f t="shared" si="25"/>
        <v>360</v>
      </c>
      <c r="N50" s="106">
        <f t="shared" si="25"/>
        <v>7</v>
      </c>
      <c r="O50" s="106">
        <f t="shared" si="25"/>
        <v>10</v>
      </c>
      <c r="P50" s="106">
        <f t="shared" si="25"/>
        <v>10</v>
      </c>
      <c r="Q50" s="107">
        <f t="shared" ref="Q50:U50" si="26">SUM(Q40:Q49)</f>
        <v>0</v>
      </c>
      <c r="R50" s="108">
        <f t="shared" si="26"/>
        <v>0</v>
      </c>
      <c r="S50" s="109">
        <f t="shared" si="26"/>
        <v>0</v>
      </c>
      <c r="T50" s="109">
        <f t="shared" si="26"/>
        <v>0</v>
      </c>
      <c r="U50" s="109">
        <f t="shared" si="26"/>
        <v>0</v>
      </c>
    </row>
    <row r="51" spans="1:41" ht="15.75" customHeight="1">
      <c r="A51" s="420" t="s">
        <v>142</v>
      </c>
      <c r="B51" s="395"/>
      <c r="C51" s="395"/>
      <c r="D51" s="395"/>
      <c r="E51" s="395"/>
      <c r="F51" s="394"/>
      <c r="G51" s="196">
        <f t="shared" ref="G51:U51" si="27">G50+G36</f>
        <v>24.5</v>
      </c>
      <c r="H51" s="197">
        <f t="shared" si="27"/>
        <v>735</v>
      </c>
      <c r="I51" s="197">
        <f t="shared" si="27"/>
        <v>315</v>
      </c>
      <c r="J51" s="197">
        <f t="shared" si="27"/>
        <v>165</v>
      </c>
      <c r="K51" s="197">
        <f t="shared" si="27"/>
        <v>0</v>
      </c>
      <c r="L51" s="197">
        <f t="shared" si="27"/>
        <v>150</v>
      </c>
      <c r="M51" s="197">
        <f t="shared" si="27"/>
        <v>420</v>
      </c>
      <c r="N51" s="106">
        <f t="shared" si="27"/>
        <v>9</v>
      </c>
      <c r="O51" s="106">
        <f t="shared" si="27"/>
        <v>10</v>
      </c>
      <c r="P51" s="106">
        <f t="shared" si="27"/>
        <v>10</v>
      </c>
      <c r="Q51" s="107">
        <f t="shared" si="27"/>
        <v>0</v>
      </c>
      <c r="R51" s="108">
        <f t="shared" si="27"/>
        <v>0</v>
      </c>
      <c r="S51" s="109">
        <f t="shared" si="27"/>
        <v>0</v>
      </c>
      <c r="T51" s="109">
        <f t="shared" si="27"/>
        <v>0</v>
      </c>
      <c r="U51" s="109">
        <f t="shared" si="27"/>
        <v>0</v>
      </c>
    </row>
    <row r="52" spans="1:41" ht="15.75" customHeight="1">
      <c r="A52" s="421" t="s">
        <v>143</v>
      </c>
      <c r="B52" s="344"/>
      <c r="C52" s="344"/>
      <c r="D52" s="344"/>
      <c r="E52" s="344"/>
      <c r="F52" s="345"/>
      <c r="G52" s="197">
        <f t="shared" ref="G52:M52" si="28">G51+G30</f>
        <v>90</v>
      </c>
      <c r="H52" s="197">
        <f t="shared" si="28"/>
        <v>2700</v>
      </c>
      <c r="I52" s="197">
        <f t="shared" si="28"/>
        <v>669</v>
      </c>
      <c r="J52" s="197">
        <f t="shared" si="28"/>
        <v>315</v>
      </c>
      <c r="K52" s="197">
        <f t="shared" si="28"/>
        <v>0</v>
      </c>
      <c r="L52" s="197">
        <f t="shared" si="28"/>
        <v>354</v>
      </c>
      <c r="M52" s="197">
        <f t="shared" si="28"/>
        <v>2031</v>
      </c>
      <c r="N52" s="106">
        <f t="shared" ref="N52:Q52" si="29">N30+N51</f>
        <v>23</v>
      </c>
      <c r="O52" s="106">
        <f t="shared" si="29"/>
        <v>18</v>
      </c>
      <c r="P52" s="106">
        <f t="shared" si="29"/>
        <v>18</v>
      </c>
      <c r="Q52" s="107">
        <f t="shared" si="29"/>
        <v>0</v>
      </c>
      <c r="R52" s="45"/>
      <c r="S52" s="45"/>
      <c r="T52" s="198">
        <v>22</v>
      </c>
      <c r="U52" s="198">
        <v>22</v>
      </c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</row>
    <row r="53" spans="1:41" ht="15.75" customHeight="1">
      <c r="A53" s="412" t="s">
        <v>144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4"/>
      <c r="N53" s="106">
        <f t="shared" ref="N53:U53" si="30">N52</f>
        <v>23</v>
      </c>
      <c r="O53" s="106">
        <f t="shared" si="30"/>
        <v>18</v>
      </c>
      <c r="P53" s="106">
        <f t="shared" si="30"/>
        <v>18</v>
      </c>
      <c r="Q53" s="107">
        <f t="shared" si="30"/>
        <v>0</v>
      </c>
      <c r="R53" s="108">
        <f t="shared" si="30"/>
        <v>0</v>
      </c>
      <c r="S53" s="109">
        <f t="shared" si="30"/>
        <v>0</v>
      </c>
      <c r="T53" s="109">
        <f t="shared" si="30"/>
        <v>22</v>
      </c>
      <c r="U53" s="109">
        <f t="shared" si="30"/>
        <v>22</v>
      </c>
    </row>
    <row r="54" spans="1:41" ht="15.75" customHeight="1">
      <c r="A54" s="412" t="s">
        <v>145</v>
      </c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4"/>
      <c r="N54" s="106">
        <v>3</v>
      </c>
      <c r="O54" s="199"/>
      <c r="P54" s="200">
        <v>3</v>
      </c>
      <c r="Q54" s="201"/>
      <c r="S54" s="202"/>
      <c r="T54" s="202"/>
      <c r="U54" s="202"/>
    </row>
    <row r="55" spans="1:41" ht="15.75" customHeight="1">
      <c r="A55" s="412" t="s">
        <v>146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4"/>
      <c r="N55" s="154">
        <v>5</v>
      </c>
      <c r="O55" s="203"/>
      <c r="P55" s="204">
        <v>5</v>
      </c>
      <c r="Q55" s="205">
        <v>1</v>
      </c>
      <c r="S55" s="202"/>
      <c r="T55" s="202"/>
      <c r="U55" s="202"/>
    </row>
    <row r="56" spans="1:41" ht="15.75" customHeight="1">
      <c r="A56" s="412" t="s">
        <v>147</v>
      </c>
      <c r="B56" s="395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4"/>
      <c r="N56" s="206"/>
      <c r="O56" s="207"/>
      <c r="P56" s="207"/>
      <c r="Q56" s="208"/>
      <c r="S56" s="202"/>
      <c r="T56" s="202"/>
      <c r="U56" s="202"/>
    </row>
    <row r="57" spans="1:41" ht="15.75" customHeight="1">
      <c r="A57" s="413" t="s">
        <v>148</v>
      </c>
      <c r="B57" s="312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30"/>
      <c r="N57" s="209"/>
      <c r="O57" s="207"/>
      <c r="P57" s="207"/>
      <c r="Q57" s="210"/>
      <c r="S57" s="202"/>
      <c r="T57" s="202"/>
      <c r="U57" s="202"/>
    </row>
    <row r="58" spans="1:41" ht="15.75" customHeight="1">
      <c r="A58" s="414" t="s">
        <v>149</v>
      </c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4"/>
      <c r="N58" s="415" t="s">
        <v>150</v>
      </c>
      <c r="O58" s="308"/>
      <c r="P58" s="331"/>
      <c r="Q58" s="211">
        <f>G30/G52*100</f>
        <v>72.777777777777771</v>
      </c>
      <c r="R58" s="212">
        <f>SUM(N58:Q58)</f>
        <v>72.777777777777771</v>
      </c>
      <c r="S58" s="202"/>
      <c r="T58" s="202"/>
      <c r="U58" s="202"/>
    </row>
    <row r="59" spans="1:41" ht="15.75" customHeight="1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416" t="s">
        <v>151</v>
      </c>
      <c r="O59" s="334"/>
      <c r="P59" s="353"/>
      <c r="Q59" s="214">
        <f>100-Q58</f>
        <v>27.222222222222229</v>
      </c>
      <c r="R59" s="202"/>
      <c r="S59" s="202"/>
      <c r="T59" s="202"/>
      <c r="U59" s="202"/>
    </row>
    <row r="60" spans="1:41" ht="15.75" customHeight="1">
      <c r="Q60" s="215"/>
    </row>
    <row r="61" spans="1:41" ht="15.75" customHeight="1"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Q61" s="215"/>
    </row>
    <row r="62" spans="1:41" ht="15.75" customHeight="1">
      <c r="B62" s="216" t="s">
        <v>152</v>
      </c>
      <c r="C62" s="216"/>
      <c r="D62" s="417"/>
      <c r="E62" s="317"/>
      <c r="F62" s="317"/>
      <c r="G62" s="317"/>
      <c r="H62" s="216"/>
      <c r="I62" s="418" t="s">
        <v>153</v>
      </c>
      <c r="J62" s="308"/>
      <c r="K62" s="308"/>
      <c r="Q62" s="215"/>
    </row>
    <row r="63" spans="1:41" ht="15.75" customHeight="1">
      <c r="Q63" s="215"/>
    </row>
    <row r="64" spans="1:41" ht="15.75" customHeight="1">
      <c r="B64" s="216" t="s">
        <v>154</v>
      </c>
      <c r="C64" s="216"/>
      <c r="D64" s="417"/>
      <c r="E64" s="317"/>
      <c r="F64" s="317"/>
      <c r="G64" s="317"/>
      <c r="H64" s="216"/>
      <c r="I64" s="418" t="s">
        <v>155</v>
      </c>
      <c r="J64" s="308"/>
      <c r="K64" s="308"/>
      <c r="Q64" s="215"/>
    </row>
    <row r="65" spans="1:41" ht="15.75" customHeight="1">
      <c r="Q65" s="215"/>
    </row>
    <row r="66" spans="1:41" ht="15.75" customHeight="1">
      <c r="B66" s="216" t="s">
        <v>156</v>
      </c>
      <c r="C66" s="216"/>
      <c r="D66" s="417"/>
      <c r="E66" s="317"/>
      <c r="F66" s="317"/>
      <c r="G66" s="317"/>
      <c r="H66" s="216"/>
      <c r="I66" s="418" t="s">
        <v>155</v>
      </c>
      <c r="J66" s="308"/>
      <c r="K66" s="308"/>
      <c r="Q66" s="215"/>
    </row>
    <row r="67" spans="1:41" ht="15.75" customHeight="1">
      <c r="B67" s="218"/>
      <c r="C67" s="411"/>
      <c r="D67" s="308"/>
      <c r="E67" s="308"/>
      <c r="F67" s="308"/>
      <c r="G67" s="308"/>
      <c r="H67" s="308"/>
      <c r="I67" s="308"/>
      <c r="J67" s="308"/>
      <c r="K67" s="308"/>
      <c r="L67" s="220"/>
      <c r="M67" s="220"/>
      <c r="Q67" s="215"/>
    </row>
    <row r="68" spans="1:41" ht="15.75" customHeight="1">
      <c r="A68" s="16"/>
      <c r="B68" s="202"/>
      <c r="C68" s="221"/>
      <c r="D68" s="222"/>
      <c r="E68" s="222"/>
      <c r="F68" s="221"/>
      <c r="G68" s="221"/>
      <c r="H68" s="221"/>
      <c r="I68" s="202"/>
      <c r="J68" s="202"/>
      <c r="K68" s="202"/>
      <c r="L68" s="202"/>
      <c r="M68" s="202"/>
      <c r="N68" s="202"/>
      <c r="O68" s="202"/>
      <c r="P68" s="202"/>
      <c r="Q68" s="223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</row>
    <row r="69" spans="1:41" ht="15.75" customHeight="1">
      <c r="A69" s="16"/>
      <c r="B69" s="46"/>
      <c r="C69" s="222"/>
      <c r="D69" s="222"/>
      <c r="E69" s="222"/>
      <c r="F69" s="222"/>
      <c r="G69" s="222"/>
      <c r="H69" s="222"/>
      <c r="I69" s="46"/>
      <c r="J69" s="46"/>
      <c r="K69" s="46"/>
      <c r="L69" s="46"/>
      <c r="M69" s="46"/>
      <c r="N69" s="46"/>
      <c r="O69" s="46"/>
      <c r="P69" s="46"/>
      <c r="Q69" s="224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</row>
    <row r="70" spans="1:41" ht="15.75" customHeight="1">
      <c r="A70" s="16"/>
      <c r="B70" s="46"/>
      <c r="C70" s="222"/>
      <c r="D70" s="222"/>
      <c r="E70" s="222"/>
      <c r="F70" s="222"/>
      <c r="G70" s="222"/>
      <c r="H70" s="222"/>
      <c r="I70" s="46"/>
      <c r="J70" s="46"/>
      <c r="K70" s="46"/>
      <c r="L70" s="46"/>
      <c r="M70" s="46"/>
      <c r="N70" s="46"/>
      <c r="O70" s="46"/>
      <c r="P70" s="46"/>
      <c r="Q70" s="224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</row>
    <row r="71" spans="1:41" ht="15.75" customHeight="1">
      <c r="A71" s="16"/>
      <c r="B71" s="46"/>
      <c r="C71" s="222"/>
      <c r="D71" s="222"/>
      <c r="E71" s="222"/>
      <c r="F71" s="222"/>
      <c r="G71" s="222"/>
      <c r="H71" s="222"/>
      <c r="I71" s="46"/>
      <c r="J71" s="46"/>
      <c r="K71" s="46"/>
      <c r="L71" s="46"/>
      <c r="M71" s="46"/>
      <c r="N71" s="46"/>
      <c r="O71" s="46"/>
      <c r="P71" s="46"/>
      <c r="Q71" s="224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</row>
    <row r="72" spans="1:41" ht="15.75" customHeight="1">
      <c r="A72" s="16"/>
      <c r="B72" s="46"/>
      <c r="C72" s="222"/>
      <c r="D72" s="222"/>
      <c r="E72" s="222"/>
      <c r="F72" s="222"/>
      <c r="G72" s="222"/>
      <c r="H72" s="222"/>
      <c r="I72" s="46"/>
      <c r="J72" s="46"/>
      <c r="K72" s="46"/>
      <c r="L72" s="46"/>
      <c r="M72" s="46"/>
      <c r="N72" s="46"/>
      <c r="O72" s="46"/>
      <c r="P72" s="46"/>
      <c r="Q72" s="224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</row>
    <row r="73" spans="1:41" ht="15.75" customHeight="1">
      <c r="A73" s="16"/>
      <c r="B73" s="46"/>
      <c r="C73" s="222"/>
      <c r="D73" s="222"/>
      <c r="E73" s="222"/>
      <c r="F73" s="222"/>
      <c r="G73" s="222"/>
      <c r="H73" s="222"/>
      <c r="I73" s="46"/>
      <c r="J73" s="46"/>
      <c r="K73" s="46"/>
      <c r="L73" s="46"/>
      <c r="M73" s="46"/>
      <c r="N73" s="46"/>
      <c r="O73" s="46"/>
      <c r="P73" s="46"/>
      <c r="Q73" s="224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</row>
    <row r="74" spans="1:41" ht="15.75" customHeight="1">
      <c r="A74" s="16"/>
      <c r="B74" s="46"/>
      <c r="C74" s="222"/>
      <c r="D74" s="222"/>
      <c r="E74" s="222"/>
      <c r="F74" s="222"/>
      <c r="G74" s="222"/>
      <c r="H74" s="222"/>
      <c r="I74" s="46"/>
      <c r="J74" s="46"/>
      <c r="K74" s="46"/>
      <c r="L74" s="46"/>
      <c r="M74" s="46"/>
      <c r="N74" s="46"/>
      <c r="O74" s="46"/>
      <c r="P74" s="46"/>
      <c r="Q74" s="224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</row>
    <row r="75" spans="1:41" ht="15.75" customHeight="1">
      <c r="A75" s="16"/>
      <c r="B75" s="46"/>
      <c r="C75" s="222"/>
      <c r="D75" s="222"/>
      <c r="E75" s="222"/>
      <c r="F75" s="222"/>
      <c r="G75" s="222"/>
      <c r="H75" s="222"/>
      <c r="I75" s="46"/>
      <c r="J75" s="46"/>
      <c r="K75" s="46"/>
      <c r="L75" s="46"/>
      <c r="M75" s="46"/>
      <c r="N75" s="46"/>
      <c r="O75" s="46"/>
      <c r="P75" s="46"/>
      <c r="Q75" s="224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</row>
    <row r="76" spans="1:41" ht="15.75" customHeight="1">
      <c r="A76" s="16"/>
      <c r="B76" s="46"/>
      <c r="C76" s="222"/>
      <c r="D76" s="222"/>
      <c r="E76" s="222"/>
      <c r="F76" s="222"/>
      <c r="G76" s="222"/>
      <c r="H76" s="222"/>
      <c r="I76" s="46"/>
      <c r="J76" s="46"/>
      <c r="K76" s="46"/>
      <c r="L76" s="46"/>
      <c r="M76" s="46"/>
      <c r="N76" s="46"/>
      <c r="O76" s="46"/>
      <c r="P76" s="46"/>
      <c r="Q76" s="224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</row>
    <row r="77" spans="1:41" ht="15.75" customHeight="1">
      <c r="A77" s="16"/>
      <c r="B77" s="46"/>
      <c r="C77" s="222"/>
      <c r="D77" s="222"/>
      <c r="E77" s="222"/>
      <c r="F77" s="222"/>
      <c r="G77" s="222"/>
      <c r="H77" s="222"/>
      <c r="I77" s="46"/>
      <c r="J77" s="46"/>
      <c r="K77" s="46"/>
      <c r="L77" s="46"/>
      <c r="M77" s="46"/>
      <c r="N77" s="46"/>
      <c r="O77" s="46"/>
      <c r="P77" s="46"/>
      <c r="Q77" s="224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</row>
    <row r="78" spans="1:41" ht="15.75" customHeight="1">
      <c r="A78" s="16"/>
      <c r="B78" s="46"/>
      <c r="C78" s="222"/>
      <c r="D78" s="222"/>
      <c r="E78" s="222"/>
      <c r="F78" s="222"/>
      <c r="G78" s="222"/>
      <c r="H78" s="222"/>
      <c r="I78" s="46"/>
      <c r="J78" s="46"/>
      <c r="K78" s="46"/>
      <c r="L78" s="46"/>
      <c r="M78" s="46"/>
      <c r="N78" s="46"/>
      <c r="O78" s="46"/>
      <c r="P78" s="46"/>
      <c r="Q78" s="224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</row>
    <row r="79" spans="1:41" ht="15.75" customHeight="1">
      <c r="A79" s="16"/>
      <c r="B79" s="46"/>
      <c r="C79" s="222"/>
      <c r="D79" s="222"/>
      <c r="E79" s="222"/>
      <c r="F79" s="222"/>
      <c r="G79" s="222"/>
      <c r="H79" s="222"/>
      <c r="I79" s="46"/>
      <c r="J79" s="46"/>
      <c r="K79" s="46"/>
      <c r="L79" s="46"/>
      <c r="M79" s="46"/>
      <c r="N79" s="46"/>
      <c r="O79" s="46"/>
      <c r="P79" s="46"/>
      <c r="Q79" s="224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</row>
    <row r="80" spans="1:41" ht="15.75" customHeight="1">
      <c r="A80" s="16"/>
      <c r="B80" s="46"/>
      <c r="C80" s="222"/>
      <c r="D80" s="222"/>
      <c r="E80" s="222"/>
      <c r="F80" s="222"/>
      <c r="G80" s="222"/>
      <c r="H80" s="222"/>
      <c r="I80" s="46"/>
      <c r="J80" s="46"/>
      <c r="K80" s="46"/>
      <c r="L80" s="46"/>
      <c r="M80" s="46"/>
      <c r="N80" s="46"/>
      <c r="O80" s="46"/>
      <c r="P80" s="46"/>
      <c r="Q80" s="224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</row>
    <row r="81" spans="1:41" ht="15.75" customHeight="1">
      <c r="A81" s="16"/>
      <c r="B81" s="46"/>
      <c r="C81" s="222"/>
      <c r="D81" s="222"/>
      <c r="E81" s="222"/>
      <c r="F81" s="222"/>
      <c r="G81" s="222"/>
      <c r="H81" s="222"/>
      <c r="I81" s="46"/>
      <c r="J81" s="46"/>
      <c r="K81" s="46"/>
      <c r="L81" s="46"/>
      <c r="M81" s="46"/>
      <c r="N81" s="46"/>
      <c r="O81" s="46"/>
      <c r="P81" s="46"/>
      <c r="Q81" s="224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</row>
    <row r="82" spans="1:41" ht="15.75" customHeight="1">
      <c r="A82" s="16"/>
      <c r="B82" s="46"/>
      <c r="C82" s="222"/>
      <c r="D82" s="222"/>
      <c r="E82" s="222"/>
      <c r="F82" s="222"/>
      <c r="G82" s="222"/>
      <c r="H82" s="222"/>
      <c r="I82" s="46"/>
      <c r="J82" s="46"/>
      <c r="K82" s="46"/>
      <c r="L82" s="46"/>
      <c r="M82" s="46"/>
      <c r="N82" s="46"/>
      <c r="O82" s="46"/>
      <c r="P82" s="46"/>
      <c r="Q82" s="224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</row>
    <row r="83" spans="1:41" ht="15.75" customHeight="1">
      <c r="A83" s="16"/>
      <c r="B83" s="46"/>
      <c r="C83" s="222"/>
      <c r="D83" s="222"/>
      <c r="E83" s="222"/>
      <c r="F83" s="222"/>
      <c r="G83" s="222"/>
      <c r="H83" s="222"/>
      <c r="I83" s="46"/>
      <c r="J83" s="46"/>
      <c r="K83" s="46"/>
      <c r="L83" s="46"/>
      <c r="M83" s="46"/>
      <c r="N83" s="46"/>
      <c r="O83" s="46"/>
      <c r="P83" s="46"/>
      <c r="Q83" s="224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</row>
    <row r="84" spans="1:41" ht="15.75" customHeight="1">
      <c r="A84" s="16"/>
      <c r="B84" s="46"/>
      <c r="C84" s="222"/>
      <c r="D84" s="222"/>
      <c r="E84" s="222"/>
      <c r="F84" s="222"/>
      <c r="G84" s="222"/>
      <c r="H84" s="222"/>
      <c r="I84" s="46"/>
      <c r="J84" s="46"/>
      <c r="K84" s="46"/>
      <c r="L84" s="46"/>
      <c r="M84" s="46"/>
      <c r="N84" s="46"/>
      <c r="O84" s="46"/>
      <c r="P84" s="46"/>
      <c r="Q84" s="224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</row>
    <row r="85" spans="1:41" ht="15.75" customHeight="1">
      <c r="A85" s="16"/>
      <c r="B85" s="46"/>
      <c r="C85" s="222"/>
      <c r="D85" s="222"/>
      <c r="E85" s="222"/>
      <c r="F85" s="222"/>
      <c r="G85" s="222"/>
      <c r="H85" s="222"/>
      <c r="I85" s="46"/>
      <c r="J85" s="46"/>
      <c r="K85" s="46"/>
      <c r="L85" s="46"/>
      <c r="M85" s="46"/>
      <c r="N85" s="46"/>
      <c r="O85" s="46"/>
      <c r="P85" s="46"/>
      <c r="Q85" s="224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</row>
    <row r="86" spans="1:41" ht="15.75" customHeight="1">
      <c r="A86" s="16"/>
      <c r="B86" s="46"/>
      <c r="C86" s="222"/>
      <c r="D86" s="222"/>
      <c r="E86" s="222"/>
      <c r="F86" s="222"/>
      <c r="G86" s="222"/>
      <c r="H86" s="222"/>
      <c r="I86" s="46"/>
      <c r="J86" s="46"/>
      <c r="K86" s="46"/>
      <c r="L86" s="46"/>
      <c r="M86" s="46"/>
      <c r="N86" s="46"/>
      <c r="O86" s="46"/>
      <c r="P86" s="46"/>
      <c r="Q86" s="224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</row>
    <row r="87" spans="1:41" ht="15.75" customHeight="1">
      <c r="A87" s="16"/>
      <c r="B87" s="46"/>
      <c r="C87" s="222"/>
      <c r="D87" s="222"/>
      <c r="E87" s="222"/>
      <c r="F87" s="222"/>
      <c r="G87" s="222"/>
      <c r="H87" s="222"/>
      <c r="I87" s="46"/>
      <c r="J87" s="46"/>
      <c r="K87" s="46"/>
      <c r="L87" s="46"/>
      <c r="M87" s="46"/>
      <c r="N87" s="46"/>
      <c r="O87" s="46"/>
      <c r="P87" s="46"/>
      <c r="Q87" s="224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</row>
    <row r="88" spans="1:41" ht="15.75" customHeight="1">
      <c r="A88" s="16"/>
      <c r="B88" s="46"/>
      <c r="C88" s="222"/>
      <c r="D88" s="222"/>
      <c r="E88" s="222"/>
      <c r="F88" s="222"/>
      <c r="G88" s="222"/>
      <c r="H88" s="222"/>
      <c r="I88" s="46"/>
      <c r="J88" s="46"/>
      <c r="K88" s="46"/>
      <c r="L88" s="46"/>
      <c r="M88" s="46"/>
      <c r="N88" s="46"/>
      <c r="O88" s="46"/>
      <c r="P88" s="46"/>
      <c r="Q88" s="224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</row>
    <row r="89" spans="1:41" ht="15.75" customHeight="1">
      <c r="A89" s="16"/>
      <c r="B89" s="46"/>
      <c r="C89" s="222"/>
      <c r="D89" s="222"/>
      <c r="E89" s="222"/>
      <c r="F89" s="222"/>
      <c r="G89" s="222"/>
      <c r="H89" s="222"/>
      <c r="I89" s="46"/>
      <c r="J89" s="46"/>
      <c r="K89" s="46"/>
      <c r="L89" s="46"/>
      <c r="M89" s="46"/>
      <c r="N89" s="46"/>
      <c r="O89" s="46"/>
      <c r="P89" s="46"/>
      <c r="Q89" s="224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</row>
    <row r="90" spans="1:41" ht="15.75" customHeight="1">
      <c r="A90" s="16"/>
      <c r="B90" s="46"/>
      <c r="C90" s="222"/>
      <c r="D90" s="222"/>
      <c r="E90" s="222"/>
      <c r="F90" s="222"/>
      <c r="G90" s="222"/>
      <c r="H90" s="222"/>
      <c r="I90" s="46"/>
      <c r="J90" s="46"/>
      <c r="K90" s="46"/>
      <c r="L90" s="46"/>
      <c r="M90" s="46"/>
      <c r="N90" s="46"/>
      <c r="O90" s="46"/>
      <c r="P90" s="46"/>
      <c r="Q90" s="224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</row>
    <row r="91" spans="1:41" ht="15.75" customHeight="1">
      <c r="A91" s="16"/>
      <c r="B91" s="46"/>
      <c r="C91" s="222"/>
      <c r="D91" s="222"/>
      <c r="E91" s="222"/>
      <c r="F91" s="222"/>
      <c r="G91" s="222"/>
      <c r="H91" s="222"/>
      <c r="I91" s="46"/>
      <c r="J91" s="46"/>
      <c r="K91" s="46"/>
      <c r="L91" s="46"/>
      <c r="M91" s="46"/>
      <c r="N91" s="46"/>
      <c r="O91" s="46"/>
      <c r="P91" s="46"/>
      <c r="Q91" s="224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</row>
    <row r="92" spans="1:41" ht="15.75" customHeight="1">
      <c r="A92" s="16"/>
      <c r="B92" s="46"/>
      <c r="C92" s="222"/>
      <c r="D92" s="222"/>
      <c r="E92" s="222"/>
      <c r="F92" s="222"/>
      <c r="G92" s="222"/>
      <c r="H92" s="222"/>
      <c r="I92" s="46"/>
      <c r="J92" s="46"/>
      <c r="K92" s="46"/>
      <c r="L92" s="46"/>
      <c r="M92" s="46"/>
      <c r="N92" s="46"/>
      <c r="O92" s="46"/>
      <c r="P92" s="46"/>
      <c r="Q92" s="224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</row>
    <row r="93" spans="1:41" ht="15.75" customHeight="1">
      <c r="A93" s="16"/>
      <c r="B93" s="46"/>
      <c r="C93" s="222"/>
      <c r="D93" s="222"/>
      <c r="E93" s="222"/>
      <c r="F93" s="222"/>
      <c r="G93" s="222"/>
      <c r="H93" s="222"/>
      <c r="I93" s="46"/>
      <c r="J93" s="46"/>
      <c r="K93" s="46"/>
      <c r="L93" s="46"/>
      <c r="M93" s="46"/>
      <c r="N93" s="46"/>
      <c r="O93" s="46"/>
      <c r="P93" s="46"/>
      <c r="Q93" s="224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</row>
    <row r="94" spans="1:41" ht="15.75" customHeight="1">
      <c r="A94" s="16"/>
      <c r="B94" s="46"/>
      <c r="C94" s="222"/>
      <c r="D94" s="222"/>
      <c r="E94" s="222"/>
      <c r="F94" s="222"/>
      <c r="G94" s="222"/>
      <c r="H94" s="222"/>
      <c r="I94" s="46"/>
      <c r="J94" s="46"/>
      <c r="K94" s="46"/>
      <c r="L94" s="46"/>
      <c r="M94" s="46"/>
      <c r="N94" s="46"/>
      <c r="O94" s="46"/>
      <c r="P94" s="46"/>
      <c r="Q94" s="224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</row>
    <row r="95" spans="1:41" ht="15.75" customHeight="1">
      <c r="A95" s="16"/>
      <c r="B95" s="46"/>
      <c r="C95" s="222"/>
      <c r="D95" s="222"/>
      <c r="E95" s="222"/>
      <c r="F95" s="222"/>
      <c r="G95" s="222"/>
      <c r="H95" s="222"/>
      <c r="I95" s="46"/>
      <c r="J95" s="46"/>
      <c r="K95" s="46"/>
      <c r="L95" s="46"/>
      <c r="M95" s="46"/>
      <c r="N95" s="46"/>
      <c r="O95" s="46"/>
      <c r="P95" s="46"/>
      <c r="Q95" s="224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</row>
    <row r="96" spans="1:41" ht="15.75" customHeight="1">
      <c r="A96" s="16"/>
      <c r="B96" s="46"/>
      <c r="C96" s="222"/>
      <c r="D96" s="222"/>
      <c r="E96" s="222"/>
      <c r="F96" s="222"/>
      <c r="G96" s="222"/>
      <c r="H96" s="222"/>
      <c r="I96" s="46"/>
      <c r="J96" s="46"/>
      <c r="K96" s="46"/>
      <c r="L96" s="46"/>
      <c r="M96" s="46"/>
      <c r="N96" s="46"/>
      <c r="O96" s="46"/>
      <c r="P96" s="46"/>
      <c r="Q96" s="224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</row>
    <row r="97" spans="1:41" ht="15.75" customHeight="1">
      <c r="A97" s="16"/>
      <c r="B97" s="46"/>
      <c r="C97" s="222"/>
      <c r="D97" s="222"/>
      <c r="E97" s="222"/>
      <c r="F97" s="222"/>
      <c r="G97" s="222"/>
      <c r="H97" s="222"/>
      <c r="I97" s="46"/>
      <c r="J97" s="46"/>
      <c r="K97" s="46"/>
      <c r="L97" s="46"/>
      <c r="M97" s="46"/>
      <c r="N97" s="46"/>
      <c r="O97" s="46"/>
      <c r="P97" s="46"/>
      <c r="Q97" s="224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</row>
    <row r="98" spans="1:41" ht="15.75" customHeight="1">
      <c r="A98" s="16"/>
      <c r="B98" s="46"/>
      <c r="C98" s="222"/>
      <c r="D98" s="222"/>
      <c r="E98" s="222"/>
      <c r="F98" s="222"/>
      <c r="G98" s="222"/>
      <c r="H98" s="222"/>
      <c r="I98" s="46"/>
      <c r="J98" s="46"/>
      <c r="K98" s="46"/>
      <c r="L98" s="46"/>
      <c r="M98" s="46"/>
      <c r="N98" s="46"/>
      <c r="O98" s="46"/>
      <c r="P98" s="46"/>
      <c r="Q98" s="224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</row>
    <row r="99" spans="1:41" ht="15.75" customHeight="1">
      <c r="A99" s="16"/>
      <c r="B99" s="46"/>
      <c r="C99" s="222"/>
      <c r="D99" s="222"/>
      <c r="E99" s="222"/>
      <c r="F99" s="222"/>
      <c r="G99" s="222"/>
      <c r="H99" s="222"/>
      <c r="I99" s="46"/>
      <c r="J99" s="46"/>
      <c r="K99" s="46"/>
      <c r="L99" s="46"/>
      <c r="M99" s="46"/>
      <c r="N99" s="46"/>
      <c r="O99" s="46"/>
      <c r="P99" s="46"/>
      <c r="Q99" s="224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</row>
    <row r="100" spans="1:41" ht="15.75" customHeight="1">
      <c r="A100" s="16"/>
      <c r="B100" s="46"/>
      <c r="C100" s="222"/>
      <c r="D100" s="222"/>
      <c r="E100" s="222"/>
      <c r="F100" s="222"/>
      <c r="G100" s="222"/>
      <c r="H100" s="222"/>
      <c r="I100" s="46"/>
      <c r="J100" s="46"/>
      <c r="K100" s="46"/>
      <c r="L100" s="46"/>
      <c r="M100" s="46"/>
      <c r="N100" s="46"/>
      <c r="O100" s="46"/>
      <c r="P100" s="46"/>
      <c r="Q100" s="224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</row>
    <row r="101" spans="1:41" ht="15.75" customHeight="1">
      <c r="A101" s="16"/>
      <c r="B101" s="46"/>
      <c r="C101" s="222"/>
      <c r="D101" s="222"/>
      <c r="E101" s="222"/>
      <c r="F101" s="222"/>
      <c r="G101" s="222"/>
      <c r="H101" s="222"/>
      <c r="I101" s="46"/>
      <c r="J101" s="46"/>
      <c r="K101" s="46"/>
      <c r="L101" s="46"/>
      <c r="M101" s="46"/>
      <c r="N101" s="46"/>
      <c r="O101" s="46"/>
      <c r="P101" s="46"/>
      <c r="Q101" s="224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</row>
    <row r="102" spans="1:41" ht="15.75" customHeight="1">
      <c r="A102" s="16"/>
      <c r="B102" s="46"/>
      <c r="C102" s="222"/>
      <c r="D102" s="222"/>
      <c r="E102" s="222"/>
      <c r="F102" s="222"/>
      <c r="G102" s="222"/>
      <c r="H102" s="222"/>
      <c r="I102" s="46"/>
      <c r="J102" s="46"/>
      <c r="K102" s="46"/>
      <c r="L102" s="46"/>
      <c r="M102" s="46"/>
      <c r="N102" s="46"/>
      <c r="O102" s="46"/>
      <c r="P102" s="46"/>
      <c r="Q102" s="224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</row>
    <row r="103" spans="1:41" ht="15.75" customHeight="1">
      <c r="A103" s="16"/>
      <c r="B103" s="46"/>
      <c r="C103" s="222"/>
      <c r="D103" s="222"/>
      <c r="E103" s="222"/>
      <c r="F103" s="222"/>
      <c r="G103" s="222"/>
      <c r="H103" s="222"/>
      <c r="I103" s="46"/>
      <c r="J103" s="46"/>
      <c r="K103" s="46"/>
      <c r="L103" s="46"/>
      <c r="M103" s="46"/>
      <c r="N103" s="46"/>
      <c r="O103" s="46"/>
      <c r="P103" s="46"/>
      <c r="Q103" s="224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</row>
    <row r="104" spans="1:41" ht="15.75" customHeight="1">
      <c r="A104" s="16"/>
      <c r="B104" s="46"/>
      <c r="C104" s="222"/>
      <c r="D104" s="222"/>
      <c r="E104" s="222"/>
      <c r="F104" s="222"/>
      <c r="G104" s="222"/>
      <c r="H104" s="222"/>
      <c r="I104" s="46"/>
      <c r="J104" s="46"/>
      <c r="K104" s="46"/>
      <c r="L104" s="46"/>
      <c r="M104" s="46"/>
      <c r="N104" s="46"/>
      <c r="O104" s="46"/>
      <c r="P104" s="46"/>
      <c r="Q104" s="224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</row>
    <row r="105" spans="1:41" ht="15.75" customHeight="1">
      <c r="A105" s="16"/>
      <c r="B105" s="46"/>
      <c r="C105" s="222"/>
      <c r="D105" s="222"/>
      <c r="E105" s="222"/>
      <c r="F105" s="222"/>
      <c r="G105" s="222"/>
      <c r="H105" s="222"/>
      <c r="I105" s="46"/>
      <c r="J105" s="46"/>
      <c r="K105" s="46"/>
      <c r="L105" s="46"/>
      <c r="M105" s="46"/>
      <c r="N105" s="46"/>
      <c r="O105" s="46"/>
      <c r="P105" s="46"/>
      <c r="Q105" s="224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</row>
    <row r="106" spans="1:41" ht="15.75" customHeight="1">
      <c r="A106" s="16"/>
      <c r="B106" s="46"/>
      <c r="C106" s="222"/>
      <c r="D106" s="222"/>
      <c r="E106" s="222"/>
      <c r="F106" s="222"/>
      <c r="G106" s="222"/>
      <c r="H106" s="222"/>
      <c r="I106" s="46"/>
      <c r="J106" s="46"/>
      <c r="K106" s="46"/>
      <c r="L106" s="46"/>
      <c r="M106" s="46"/>
      <c r="N106" s="46"/>
      <c r="O106" s="46"/>
      <c r="P106" s="46"/>
      <c r="Q106" s="224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</row>
    <row r="107" spans="1:41" ht="15.75" customHeight="1">
      <c r="A107" s="16"/>
      <c r="B107" s="46"/>
      <c r="C107" s="222"/>
      <c r="D107" s="222"/>
      <c r="E107" s="222"/>
      <c r="F107" s="222"/>
      <c r="G107" s="222"/>
      <c r="H107" s="222"/>
      <c r="I107" s="46"/>
      <c r="J107" s="46"/>
      <c r="K107" s="46"/>
      <c r="L107" s="46"/>
      <c r="M107" s="46"/>
      <c r="N107" s="46"/>
      <c r="O107" s="46"/>
      <c r="P107" s="46"/>
      <c r="Q107" s="224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</row>
    <row r="108" spans="1:41" ht="15.75" customHeight="1">
      <c r="A108" s="16"/>
      <c r="B108" s="46"/>
      <c r="C108" s="222"/>
      <c r="D108" s="222"/>
      <c r="E108" s="222"/>
      <c r="F108" s="222"/>
      <c r="G108" s="222"/>
      <c r="H108" s="222"/>
      <c r="I108" s="46"/>
      <c r="J108" s="46"/>
      <c r="K108" s="46"/>
      <c r="L108" s="46"/>
      <c r="M108" s="46"/>
      <c r="N108" s="46"/>
      <c r="O108" s="46"/>
      <c r="P108" s="46"/>
      <c r="Q108" s="224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</row>
    <row r="109" spans="1:41" ht="15.75" customHeight="1">
      <c r="A109" s="16"/>
      <c r="B109" s="46"/>
      <c r="C109" s="222"/>
      <c r="D109" s="222"/>
      <c r="E109" s="222"/>
      <c r="F109" s="222"/>
      <c r="G109" s="222"/>
      <c r="H109" s="222"/>
      <c r="I109" s="46"/>
      <c r="J109" s="46"/>
      <c r="K109" s="46"/>
      <c r="L109" s="46"/>
      <c r="M109" s="46"/>
      <c r="N109" s="46"/>
      <c r="O109" s="46"/>
      <c r="P109" s="46"/>
      <c r="Q109" s="224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</row>
    <row r="110" spans="1:41" ht="15.75" customHeight="1">
      <c r="A110" s="16"/>
      <c r="B110" s="46"/>
      <c r="C110" s="222"/>
      <c r="D110" s="222"/>
      <c r="E110" s="222"/>
      <c r="F110" s="222"/>
      <c r="G110" s="222"/>
      <c r="H110" s="222"/>
      <c r="I110" s="46"/>
      <c r="J110" s="46"/>
      <c r="K110" s="46"/>
      <c r="L110" s="46"/>
      <c r="M110" s="46"/>
      <c r="N110" s="46"/>
      <c r="O110" s="46"/>
      <c r="P110" s="46"/>
      <c r="Q110" s="224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</row>
    <row r="111" spans="1:41" ht="15.75" customHeight="1">
      <c r="A111" s="16"/>
      <c r="B111" s="46"/>
      <c r="C111" s="222"/>
      <c r="D111" s="222"/>
      <c r="E111" s="222"/>
      <c r="F111" s="222"/>
      <c r="G111" s="222"/>
      <c r="H111" s="222"/>
      <c r="I111" s="46"/>
      <c r="J111" s="46"/>
      <c r="K111" s="46"/>
      <c r="L111" s="46"/>
      <c r="M111" s="46"/>
      <c r="N111" s="46"/>
      <c r="O111" s="46"/>
      <c r="P111" s="46"/>
      <c r="Q111" s="224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</row>
    <row r="112" spans="1:41" ht="15.75" customHeight="1">
      <c r="A112" s="16"/>
      <c r="B112" s="46"/>
      <c r="C112" s="222"/>
      <c r="D112" s="222"/>
      <c r="E112" s="222"/>
      <c r="F112" s="222"/>
      <c r="G112" s="222"/>
      <c r="H112" s="222"/>
      <c r="I112" s="46"/>
      <c r="J112" s="46"/>
      <c r="K112" s="46"/>
      <c r="L112" s="46"/>
      <c r="M112" s="46"/>
      <c r="N112" s="46"/>
      <c r="O112" s="46"/>
      <c r="P112" s="46"/>
      <c r="Q112" s="224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</row>
    <row r="113" spans="1:41" ht="15.75" customHeight="1">
      <c r="A113" s="16"/>
      <c r="B113" s="46"/>
      <c r="C113" s="222"/>
      <c r="D113" s="222"/>
      <c r="E113" s="222"/>
      <c r="F113" s="222"/>
      <c r="G113" s="222"/>
      <c r="H113" s="222"/>
      <c r="I113" s="46"/>
      <c r="J113" s="46"/>
      <c r="K113" s="46"/>
      <c r="L113" s="46"/>
      <c r="M113" s="46"/>
      <c r="N113" s="46"/>
      <c r="O113" s="46"/>
      <c r="P113" s="46"/>
      <c r="Q113" s="224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1" ht="15.75" customHeight="1">
      <c r="A114" s="16"/>
      <c r="B114" s="46"/>
      <c r="C114" s="222"/>
      <c r="D114" s="222"/>
      <c r="E114" s="222"/>
      <c r="F114" s="222"/>
      <c r="G114" s="222"/>
      <c r="H114" s="222"/>
      <c r="I114" s="46"/>
      <c r="J114" s="46"/>
      <c r="K114" s="46"/>
      <c r="L114" s="46"/>
      <c r="M114" s="46"/>
      <c r="N114" s="46"/>
      <c r="O114" s="46"/>
      <c r="P114" s="46"/>
      <c r="Q114" s="224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</row>
    <row r="115" spans="1:41" ht="15.75" customHeight="1">
      <c r="A115" s="16"/>
      <c r="B115" s="46"/>
      <c r="C115" s="222"/>
      <c r="D115" s="222"/>
      <c r="E115" s="222"/>
      <c r="F115" s="222"/>
      <c r="G115" s="222"/>
      <c r="H115" s="222"/>
      <c r="I115" s="46"/>
      <c r="J115" s="46"/>
      <c r="K115" s="46"/>
      <c r="L115" s="46"/>
      <c r="M115" s="46"/>
      <c r="N115" s="46"/>
      <c r="O115" s="46"/>
      <c r="P115" s="46"/>
      <c r="Q115" s="224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</row>
    <row r="116" spans="1:41" ht="15.75" customHeight="1">
      <c r="A116" s="16"/>
      <c r="B116" s="46"/>
      <c r="C116" s="222"/>
      <c r="D116" s="222"/>
      <c r="E116" s="222"/>
      <c r="F116" s="222"/>
      <c r="G116" s="222"/>
      <c r="H116" s="222"/>
      <c r="I116" s="46"/>
      <c r="J116" s="46"/>
      <c r="K116" s="46"/>
      <c r="L116" s="46"/>
      <c r="M116" s="46"/>
      <c r="N116" s="46"/>
      <c r="O116" s="46"/>
      <c r="P116" s="46"/>
      <c r="Q116" s="224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</row>
    <row r="117" spans="1:41" ht="15.75" customHeight="1">
      <c r="A117" s="16"/>
      <c r="B117" s="46"/>
      <c r="C117" s="222"/>
      <c r="D117" s="222"/>
      <c r="E117" s="222"/>
      <c r="F117" s="222"/>
      <c r="G117" s="222"/>
      <c r="H117" s="222"/>
      <c r="I117" s="46"/>
      <c r="J117" s="46"/>
      <c r="K117" s="46"/>
      <c r="L117" s="46"/>
      <c r="M117" s="46"/>
      <c r="N117" s="46"/>
      <c r="O117" s="46"/>
      <c r="P117" s="46"/>
      <c r="Q117" s="224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</row>
    <row r="118" spans="1:41" ht="15.75" customHeight="1">
      <c r="A118" s="16"/>
      <c r="B118" s="46"/>
      <c r="C118" s="222"/>
      <c r="D118" s="222"/>
      <c r="E118" s="222"/>
      <c r="F118" s="222"/>
      <c r="G118" s="222"/>
      <c r="H118" s="222"/>
      <c r="I118" s="46"/>
      <c r="J118" s="46"/>
      <c r="K118" s="46"/>
      <c r="L118" s="46"/>
      <c r="M118" s="46"/>
      <c r="N118" s="46"/>
      <c r="O118" s="46"/>
      <c r="P118" s="46"/>
      <c r="Q118" s="224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</row>
    <row r="119" spans="1:41" ht="15.75" customHeight="1">
      <c r="A119" s="16"/>
      <c r="B119" s="46"/>
      <c r="C119" s="222"/>
      <c r="D119" s="222"/>
      <c r="E119" s="222"/>
      <c r="F119" s="222"/>
      <c r="G119" s="222"/>
      <c r="H119" s="222"/>
      <c r="I119" s="46"/>
      <c r="J119" s="46"/>
      <c r="K119" s="46"/>
      <c r="L119" s="46"/>
      <c r="M119" s="46"/>
      <c r="N119" s="46"/>
      <c r="O119" s="46"/>
      <c r="P119" s="46"/>
      <c r="Q119" s="224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</row>
    <row r="120" spans="1:41" ht="15.75" customHeight="1">
      <c r="A120" s="16"/>
      <c r="B120" s="46"/>
      <c r="C120" s="222"/>
      <c r="D120" s="222"/>
      <c r="E120" s="222"/>
      <c r="F120" s="222"/>
      <c r="G120" s="222"/>
      <c r="H120" s="222"/>
      <c r="I120" s="46"/>
      <c r="J120" s="46"/>
      <c r="K120" s="46"/>
      <c r="L120" s="46"/>
      <c r="M120" s="46"/>
      <c r="N120" s="46"/>
      <c r="O120" s="46"/>
      <c r="P120" s="46"/>
      <c r="Q120" s="224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</row>
    <row r="121" spans="1:41" ht="15.75" customHeight="1">
      <c r="A121" s="16"/>
      <c r="B121" s="46"/>
      <c r="C121" s="222"/>
      <c r="D121" s="222"/>
      <c r="E121" s="222"/>
      <c r="F121" s="222"/>
      <c r="G121" s="222"/>
      <c r="H121" s="222"/>
      <c r="I121" s="46"/>
      <c r="J121" s="46"/>
      <c r="K121" s="46"/>
      <c r="L121" s="46"/>
      <c r="M121" s="46"/>
      <c r="N121" s="46"/>
      <c r="O121" s="46"/>
      <c r="P121" s="46"/>
      <c r="Q121" s="224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</row>
    <row r="122" spans="1:41" ht="15.75" customHeight="1">
      <c r="A122" s="16"/>
      <c r="B122" s="46"/>
      <c r="C122" s="222"/>
      <c r="D122" s="222"/>
      <c r="E122" s="222"/>
      <c r="F122" s="222"/>
      <c r="G122" s="222"/>
      <c r="H122" s="222"/>
      <c r="I122" s="46"/>
      <c r="J122" s="46"/>
      <c r="K122" s="46"/>
      <c r="L122" s="46"/>
      <c r="M122" s="46"/>
      <c r="N122" s="46"/>
      <c r="O122" s="46"/>
      <c r="P122" s="46"/>
      <c r="Q122" s="224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</row>
    <row r="123" spans="1:41" ht="15.75" customHeight="1">
      <c r="A123" s="16"/>
      <c r="B123" s="46"/>
      <c r="C123" s="222"/>
      <c r="D123" s="222"/>
      <c r="E123" s="222"/>
      <c r="F123" s="222"/>
      <c r="G123" s="222"/>
      <c r="H123" s="222"/>
      <c r="I123" s="46"/>
      <c r="J123" s="46"/>
      <c r="K123" s="46"/>
      <c r="L123" s="46"/>
      <c r="M123" s="46"/>
      <c r="N123" s="46"/>
      <c r="O123" s="46"/>
      <c r="P123" s="46"/>
      <c r="Q123" s="224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</row>
    <row r="124" spans="1:41" ht="15.75" customHeight="1">
      <c r="A124" s="16"/>
      <c r="B124" s="46"/>
      <c r="C124" s="222"/>
      <c r="D124" s="222"/>
      <c r="E124" s="222"/>
      <c r="F124" s="222"/>
      <c r="G124" s="222"/>
      <c r="H124" s="222"/>
      <c r="I124" s="46"/>
      <c r="J124" s="46"/>
      <c r="K124" s="46"/>
      <c r="L124" s="46"/>
      <c r="M124" s="46"/>
      <c r="N124" s="46"/>
      <c r="O124" s="46"/>
      <c r="P124" s="46"/>
      <c r="Q124" s="224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</row>
    <row r="125" spans="1:41" ht="15.75" customHeight="1">
      <c r="A125" s="16"/>
      <c r="B125" s="46"/>
      <c r="C125" s="222"/>
      <c r="D125" s="222"/>
      <c r="E125" s="222"/>
      <c r="F125" s="222"/>
      <c r="G125" s="222"/>
      <c r="H125" s="222"/>
      <c r="I125" s="46"/>
      <c r="J125" s="46"/>
      <c r="K125" s="46"/>
      <c r="L125" s="46"/>
      <c r="M125" s="46"/>
      <c r="N125" s="46"/>
      <c r="O125" s="46"/>
      <c r="P125" s="46"/>
      <c r="Q125" s="224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</row>
    <row r="126" spans="1:41" ht="15.75" customHeight="1">
      <c r="A126" s="16"/>
      <c r="B126" s="46"/>
      <c r="C126" s="222"/>
      <c r="D126" s="222"/>
      <c r="E126" s="222"/>
      <c r="F126" s="222"/>
      <c r="G126" s="222"/>
      <c r="H126" s="222"/>
      <c r="I126" s="46"/>
      <c r="J126" s="46"/>
      <c r="K126" s="46"/>
      <c r="L126" s="46"/>
      <c r="M126" s="46"/>
      <c r="N126" s="46"/>
      <c r="O126" s="46"/>
      <c r="P126" s="46"/>
      <c r="Q126" s="224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</row>
    <row r="127" spans="1:41" ht="15.75" customHeight="1">
      <c r="A127" s="16"/>
      <c r="B127" s="46"/>
      <c r="C127" s="222"/>
      <c r="D127" s="222"/>
      <c r="E127" s="222"/>
      <c r="F127" s="222"/>
      <c r="G127" s="222"/>
      <c r="H127" s="222"/>
      <c r="I127" s="46"/>
      <c r="J127" s="46"/>
      <c r="K127" s="46"/>
      <c r="L127" s="46"/>
      <c r="M127" s="46"/>
      <c r="N127" s="46"/>
      <c r="O127" s="46"/>
      <c r="P127" s="46"/>
      <c r="Q127" s="224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</row>
    <row r="128" spans="1:41" ht="15.75" customHeight="1">
      <c r="A128" s="16"/>
      <c r="B128" s="46"/>
      <c r="C128" s="222"/>
      <c r="D128" s="222"/>
      <c r="E128" s="222"/>
      <c r="F128" s="222"/>
      <c r="G128" s="222"/>
      <c r="H128" s="222"/>
      <c r="I128" s="46"/>
      <c r="J128" s="46"/>
      <c r="K128" s="46"/>
      <c r="L128" s="46"/>
      <c r="M128" s="46"/>
      <c r="N128" s="46"/>
      <c r="O128" s="46"/>
      <c r="P128" s="46"/>
      <c r="Q128" s="224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</row>
    <row r="129" spans="1:41" ht="15.75" customHeight="1">
      <c r="A129" s="16"/>
      <c r="B129" s="46"/>
      <c r="C129" s="222"/>
      <c r="D129" s="222"/>
      <c r="E129" s="222"/>
      <c r="F129" s="222"/>
      <c r="G129" s="222"/>
      <c r="H129" s="222"/>
      <c r="I129" s="46"/>
      <c r="J129" s="46"/>
      <c r="K129" s="46"/>
      <c r="L129" s="46"/>
      <c r="M129" s="46"/>
      <c r="N129" s="46"/>
      <c r="O129" s="46"/>
      <c r="P129" s="46"/>
      <c r="Q129" s="224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</row>
    <row r="130" spans="1:41" ht="15.75" customHeight="1">
      <c r="A130" s="16"/>
      <c r="B130" s="46"/>
      <c r="C130" s="222"/>
      <c r="D130" s="222"/>
      <c r="E130" s="222"/>
      <c r="F130" s="222"/>
      <c r="G130" s="222"/>
      <c r="H130" s="222"/>
      <c r="I130" s="46"/>
      <c r="J130" s="46"/>
      <c r="K130" s="46"/>
      <c r="L130" s="46"/>
      <c r="M130" s="46"/>
      <c r="N130" s="46"/>
      <c r="O130" s="46"/>
      <c r="P130" s="46"/>
      <c r="Q130" s="224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</row>
    <row r="131" spans="1:41" ht="15.75" customHeight="1">
      <c r="A131" s="16"/>
      <c r="B131" s="46"/>
      <c r="C131" s="222"/>
      <c r="D131" s="222"/>
      <c r="E131" s="222"/>
      <c r="F131" s="222"/>
      <c r="G131" s="222"/>
      <c r="H131" s="222"/>
      <c r="I131" s="46"/>
      <c r="J131" s="46"/>
      <c r="K131" s="46"/>
      <c r="L131" s="46"/>
      <c r="M131" s="46"/>
      <c r="N131" s="46"/>
      <c r="O131" s="46"/>
      <c r="P131" s="46"/>
      <c r="Q131" s="224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</row>
    <row r="132" spans="1:41" ht="15.75" customHeight="1">
      <c r="A132" s="16"/>
      <c r="B132" s="46"/>
      <c r="C132" s="222"/>
      <c r="D132" s="222"/>
      <c r="E132" s="222"/>
      <c r="F132" s="222"/>
      <c r="G132" s="222"/>
      <c r="H132" s="222"/>
      <c r="I132" s="46"/>
      <c r="J132" s="46"/>
      <c r="K132" s="46"/>
      <c r="L132" s="46"/>
      <c r="M132" s="46"/>
      <c r="N132" s="46"/>
      <c r="O132" s="46"/>
      <c r="P132" s="46"/>
      <c r="Q132" s="224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</row>
    <row r="133" spans="1:41" ht="15.75" customHeight="1">
      <c r="A133" s="16"/>
      <c r="B133" s="46"/>
      <c r="C133" s="222"/>
      <c r="D133" s="222"/>
      <c r="E133" s="222"/>
      <c r="F133" s="222"/>
      <c r="G133" s="222"/>
      <c r="H133" s="222"/>
      <c r="I133" s="46"/>
      <c r="J133" s="46"/>
      <c r="K133" s="46"/>
      <c r="L133" s="46"/>
      <c r="M133" s="46"/>
      <c r="N133" s="46"/>
      <c r="O133" s="46"/>
      <c r="P133" s="46"/>
      <c r="Q133" s="224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</row>
    <row r="134" spans="1:41" ht="15.75" customHeight="1">
      <c r="A134" s="16"/>
      <c r="B134" s="46"/>
      <c r="C134" s="222"/>
      <c r="D134" s="222"/>
      <c r="E134" s="222"/>
      <c r="F134" s="222"/>
      <c r="G134" s="222"/>
      <c r="H134" s="222"/>
      <c r="I134" s="46"/>
      <c r="J134" s="46"/>
      <c r="K134" s="46"/>
      <c r="L134" s="46"/>
      <c r="M134" s="46"/>
      <c r="N134" s="46"/>
      <c r="O134" s="46"/>
      <c r="P134" s="46"/>
      <c r="Q134" s="224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</row>
    <row r="135" spans="1:41" ht="15.75" customHeight="1">
      <c r="A135" s="16"/>
      <c r="B135" s="46"/>
      <c r="C135" s="222"/>
      <c r="D135" s="222"/>
      <c r="E135" s="222"/>
      <c r="F135" s="222"/>
      <c r="G135" s="222"/>
      <c r="H135" s="222"/>
      <c r="I135" s="46"/>
      <c r="J135" s="46"/>
      <c r="K135" s="46"/>
      <c r="L135" s="46"/>
      <c r="M135" s="46"/>
      <c r="N135" s="46"/>
      <c r="O135" s="46"/>
      <c r="P135" s="46"/>
      <c r="Q135" s="224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</row>
    <row r="136" spans="1:41" ht="15.75" customHeight="1">
      <c r="A136" s="16"/>
      <c r="B136" s="46"/>
      <c r="C136" s="222"/>
      <c r="D136" s="222"/>
      <c r="E136" s="222"/>
      <c r="F136" s="222"/>
      <c r="G136" s="222"/>
      <c r="H136" s="222"/>
      <c r="I136" s="46"/>
      <c r="J136" s="46"/>
      <c r="K136" s="46"/>
      <c r="L136" s="46"/>
      <c r="M136" s="46"/>
      <c r="N136" s="46"/>
      <c r="O136" s="46"/>
      <c r="P136" s="46"/>
      <c r="Q136" s="224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</row>
    <row r="137" spans="1:41" ht="15.75" customHeight="1">
      <c r="A137" s="16"/>
      <c r="B137" s="46"/>
      <c r="C137" s="222"/>
      <c r="D137" s="222"/>
      <c r="E137" s="222"/>
      <c r="F137" s="222"/>
      <c r="G137" s="222"/>
      <c r="H137" s="222"/>
      <c r="I137" s="46"/>
      <c r="J137" s="46"/>
      <c r="K137" s="46"/>
      <c r="L137" s="46"/>
      <c r="M137" s="46"/>
      <c r="N137" s="46"/>
      <c r="O137" s="46"/>
      <c r="P137" s="46"/>
      <c r="Q137" s="224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</row>
    <row r="138" spans="1:41" ht="15.75" customHeight="1">
      <c r="A138" s="16"/>
      <c r="B138" s="46"/>
      <c r="C138" s="222"/>
      <c r="D138" s="222"/>
      <c r="E138" s="222"/>
      <c r="F138" s="222"/>
      <c r="G138" s="222"/>
      <c r="H138" s="222"/>
      <c r="I138" s="46"/>
      <c r="J138" s="46"/>
      <c r="K138" s="46"/>
      <c r="L138" s="46"/>
      <c r="M138" s="46"/>
      <c r="N138" s="46"/>
      <c r="O138" s="46"/>
      <c r="P138" s="46"/>
      <c r="Q138" s="224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</row>
    <row r="139" spans="1:41" ht="15.75" customHeight="1">
      <c r="A139" s="16"/>
      <c r="B139" s="46"/>
      <c r="C139" s="222"/>
      <c r="D139" s="222"/>
      <c r="E139" s="222"/>
      <c r="F139" s="222"/>
      <c r="G139" s="222"/>
      <c r="H139" s="222"/>
      <c r="I139" s="46"/>
      <c r="J139" s="46"/>
      <c r="K139" s="46"/>
      <c r="L139" s="46"/>
      <c r="M139" s="46"/>
      <c r="N139" s="46"/>
      <c r="O139" s="46"/>
      <c r="P139" s="46"/>
      <c r="Q139" s="224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</row>
    <row r="140" spans="1:41" ht="15.75" customHeight="1">
      <c r="A140" s="16"/>
      <c r="B140" s="46"/>
      <c r="C140" s="222"/>
      <c r="D140" s="222"/>
      <c r="E140" s="222"/>
      <c r="F140" s="222"/>
      <c r="G140" s="222"/>
      <c r="H140" s="222"/>
      <c r="I140" s="46"/>
      <c r="J140" s="46"/>
      <c r="K140" s="46"/>
      <c r="L140" s="46"/>
      <c r="M140" s="46"/>
      <c r="N140" s="46"/>
      <c r="O140" s="46"/>
      <c r="P140" s="46"/>
      <c r="Q140" s="224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</row>
    <row r="141" spans="1:41" ht="15.75" customHeight="1">
      <c r="A141" s="16"/>
      <c r="B141" s="46"/>
      <c r="C141" s="222"/>
      <c r="D141" s="222"/>
      <c r="E141" s="222"/>
      <c r="F141" s="222"/>
      <c r="G141" s="222"/>
      <c r="H141" s="222"/>
      <c r="I141" s="46"/>
      <c r="J141" s="46"/>
      <c r="K141" s="46"/>
      <c r="L141" s="46"/>
      <c r="M141" s="46"/>
      <c r="N141" s="46"/>
      <c r="O141" s="46"/>
      <c r="P141" s="46"/>
      <c r="Q141" s="224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</row>
    <row r="142" spans="1:41" ht="15.75" customHeight="1">
      <c r="A142" s="16"/>
      <c r="B142" s="46"/>
      <c r="C142" s="222"/>
      <c r="D142" s="222"/>
      <c r="E142" s="222"/>
      <c r="F142" s="222"/>
      <c r="G142" s="222"/>
      <c r="H142" s="222"/>
      <c r="I142" s="46"/>
      <c r="J142" s="46"/>
      <c r="K142" s="46"/>
      <c r="L142" s="46"/>
      <c r="M142" s="46"/>
      <c r="N142" s="46"/>
      <c r="O142" s="46"/>
      <c r="P142" s="46"/>
      <c r="Q142" s="224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</row>
    <row r="143" spans="1:41" ht="15.75" customHeight="1">
      <c r="A143" s="16"/>
      <c r="B143" s="46"/>
      <c r="C143" s="222"/>
      <c r="D143" s="222"/>
      <c r="E143" s="222"/>
      <c r="F143" s="222"/>
      <c r="G143" s="222"/>
      <c r="H143" s="222"/>
      <c r="I143" s="46"/>
      <c r="J143" s="46"/>
      <c r="K143" s="46"/>
      <c r="L143" s="46"/>
      <c r="M143" s="46"/>
      <c r="N143" s="46"/>
      <c r="O143" s="46"/>
      <c r="P143" s="46"/>
      <c r="Q143" s="224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</row>
    <row r="144" spans="1:41" ht="15.75" customHeight="1">
      <c r="A144" s="16"/>
      <c r="B144" s="46"/>
      <c r="C144" s="222"/>
      <c r="D144" s="222"/>
      <c r="E144" s="222"/>
      <c r="F144" s="222"/>
      <c r="G144" s="222"/>
      <c r="H144" s="222"/>
      <c r="I144" s="46"/>
      <c r="J144" s="46"/>
      <c r="K144" s="46"/>
      <c r="L144" s="46"/>
      <c r="M144" s="46"/>
      <c r="N144" s="46"/>
      <c r="O144" s="46"/>
      <c r="P144" s="46"/>
      <c r="Q144" s="224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</row>
    <row r="145" spans="1:41" ht="15.75" customHeight="1">
      <c r="A145" s="16"/>
      <c r="B145" s="46"/>
      <c r="C145" s="222"/>
      <c r="D145" s="222"/>
      <c r="E145" s="222"/>
      <c r="F145" s="222"/>
      <c r="G145" s="222"/>
      <c r="H145" s="222"/>
      <c r="I145" s="46"/>
      <c r="J145" s="46"/>
      <c r="K145" s="46"/>
      <c r="L145" s="46"/>
      <c r="M145" s="46"/>
      <c r="N145" s="46"/>
      <c r="O145" s="46"/>
      <c r="P145" s="46"/>
      <c r="Q145" s="224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</row>
    <row r="146" spans="1:41" ht="15.75" customHeight="1">
      <c r="A146" s="16"/>
      <c r="B146" s="46"/>
      <c r="C146" s="222"/>
      <c r="D146" s="222"/>
      <c r="E146" s="222"/>
      <c r="F146" s="222"/>
      <c r="G146" s="222"/>
      <c r="H146" s="222"/>
      <c r="I146" s="46"/>
      <c r="J146" s="46"/>
      <c r="K146" s="46"/>
      <c r="L146" s="46"/>
      <c r="M146" s="46"/>
      <c r="N146" s="46"/>
      <c r="O146" s="46"/>
      <c r="P146" s="46"/>
      <c r="Q146" s="224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</row>
    <row r="147" spans="1:41" ht="15.75" customHeight="1">
      <c r="A147" s="16"/>
      <c r="B147" s="46"/>
      <c r="C147" s="222"/>
      <c r="D147" s="222"/>
      <c r="E147" s="222"/>
      <c r="F147" s="222"/>
      <c r="G147" s="222"/>
      <c r="H147" s="222"/>
      <c r="I147" s="46"/>
      <c r="J147" s="46"/>
      <c r="K147" s="46"/>
      <c r="L147" s="46"/>
      <c r="M147" s="46"/>
      <c r="N147" s="46"/>
      <c r="O147" s="46"/>
      <c r="P147" s="46"/>
      <c r="Q147" s="224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</row>
    <row r="148" spans="1:41" ht="15.75" customHeight="1">
      <c r="A148" s="16"/>
      <c r="B148" s="46"/>
      <c r="C148" s="222"/>
      <c r="D148" s="222"/>
      <c r="E148" s="222"/>
      <c r="F148" s="222"/>
      <c r="G148" s="222"/>
      <c r="H148" s="222"/>
      <c r="I148" s="46"/>
      <c r="J148" s="46"/>
      <c r="K148" s="46"/>
      <c r="L148" s="46"/>
      <c r="M148" s="46"/>
      <c r="N148" s="46"/>
      <c r="O148" s="46"/>
      <c r="P148" s="46"/>
      <c r="Q148" s="224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</row>
    <row r="149" spans="1:41" ht="15.75" customHeight="1">
      <c r="A149" s="16"/>
      <c r="B149" s="46"/>
      <c r="C149" s="222"/>
      <c r="D149" s="222"/>
      <c r="E149" s="222"/>
      <c r="F149" s="222"/>
      <c r="G149" s="222"/>
      <c r="H149" s="222"/>
      <c r="I149" s="46"/>
      <c r="J149" s="46"/>
      <c r="K149" s="46"/>
      <c r="L149" s="46"/>
      <c r="M149" s="46"/>
      <c r="N149" s="46"/>
      <c r="O149" s="46"/>
      <c r="P149" s="46"/>
      <c r="Q149" s="224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</row>
    <row r="150" spans="1:41" ht="15.75" customHeight="1">
      <c r="A150" s="16"/>
      <c r="B150" s="46"/>
      <c r="C150" s="222"/>
      <c r="D150" s="222"/>
      <c r="E150" s="222"/>
      <c r="F150" s="222"/>
      <c r="G150" s="222"/>
      <c r="H150" s="222"/>
      <c r="I150" s="46"/>
      <c r="J150" s="46"/>
      <c r="K150" s="46"/>
      <c r="L150" s="46"/>
      <c r="M150" s="46"/>
      <c r="N150" s="46"/>
      <c r="O150" s="46"/>
      <c r="P150" s="46"/>
      <c r="Q150" s="224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</row>
    <row r="151" spans="1:41" ht="15.75" customHeight="1">
      <c r="A151" s="16"/>
      <c r="B151" s="46"/>
      <c r="C151" s="222"/>
      <c r="D151" s="222"/>
      <c r="E151" s="222"/>
      <c r="F151" s="222"/>
      <c r="G151" s="222"/>
      <c r="H151" s="222"/>
      <c r="I151" s="46"/>
      <c r="J151" s="46"/>
      <c r="K151" s="46"/>
      <c r="L151" s="46"/>
      <c r="M151" s="46"/>
      <c r="N151" s="46"/>
      <c r="O151" s="46"/>
      <c r="P151" s="46"/>
      <c r="Q151" s="224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</row>
    <row r="152" spans="1:41" ht="15.75" customHeight="1">
      <c r="A152" s="16"/>
      <c r="B152" s="46"/>
      <c r="C152" s="222"/>
      <c r="D152" s="222"/>
      <c r="E152" s="222"/>
      <c r="F152" s="222"/>
      <c r="G152" s="222"/>
      <c r="H152" s="222"/>
      <c r="I152" s="46"/>
      <c r="J152" s="46"/>
      <c r="K152" s="46"/>
      <c r="L152" s="46"/>
      <c r="M152" s="46"/>
      <c r="N152" s="46"/>
      <c r="O152" s="46"/>
      <c r="P152" s="46"/>
      <c r="Q152" s="224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</row>
    <row r="153" spans="1:41" ht="15.75" customHeight="1">
      <c r="A153" s="16"/>
      <c r="B153" s="46"/>
      <c r="C153" s="222"/>
      <c r="D153" s="222"/>
      <c r="E153" s="222"/>
      <c r="F153" s="222"/>
      <c r="G153" s="222"/>
      <c r="H153" s="222"/>
      <c r="I153" s="46"/>
      <c r="J153" s="46"/>
      <c r="K153" s="46"/>
      <c r="L153" s="46"/>
      <c r="M153" s="46"/>
      <c r="N153" s="46"/>
      <c r="O153" s="46"/>
      <c r="P153" s="46"/>
      <c r="Q153" s="224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</row>
    <row r="154" spans="1:41" ht="15.75" customHeight="1">
      <c r="A154" s="16"/>
      <c r="B154" s="46"/>
      <c r="C154" s="222"/>
      <c r="D154" s="222"/>
      <c r="E154" s="222"/>
      <c r="F154" s="222"/>
      <c r="G154" s="222"/>
      <c r="H154" s="222"/>
      <c r="I154" s="46"/>
      <c r="J154" s="46"/>
      <c r="K154" s="46"/>
      <c r="L154" s="46"/>
      <c r="M154" s="46"/>
      <c r="N154" s="46"/>
      <c r="O154" s="46"/>
      <c r="P154" s="46"/>
      <c r="Q154" s="224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</row>
    <row r="155" spans="1:41" ht="15.75" customHeight="1">
      <c r="A155" s="16"/>
      <c r="B155" s="46"/>
      <c r="C155" s="222"/>
      <c r="D155" s="222"/>
      <c r="E155" s="222"/>
      <c r="F155" s="222"/>
      <c r="G155" s="222"/>
      <c r="H155" s="222"/>
      <c r="I155" s="46"/>
      <c r="J155" s="46"/>
      <c r="K155" s="46"/>
      <c r="L155" s="46"/>
      <c r="M155" s="46"/>
      <c r="N155" s="46"/>
      <c r="O155" s="46"/>
      <c r="P155" s="46"/>
      <c r="Q155" s="224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</row>
    <row r="156" spans="1:41" ht="15.75" customHeight="1">
      <c r="A156" s="16"/>
      <c r="B156" s="46"/>
      <c r="C156" s="222"/>
      <c r="D156" s="222"/>
      <c r="E156" s="222"/>
      <c r="F156" s="222"/>
      <c r="G156" s="222"/>
      <c r="H156" s="222"/>
      <c r="I156" s="46"/>
      <c r="J156" s="46"/>
      <c r="K156" s="46"/>
      <c r="L156" s="46"/>
      <c r="M156" s="46"/>
      <c r="N156" s="46"/>
      <c r="O156" s="46"/>
      <c r="P156" s="46"/>
      <c r="Q156" s="224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</row>
    <row r="157" spans="1:41" ht="15.75" customHeight="1">
      <c r="A157" s="16"/>
      <c r="B157" s="46"/>
      <c r="C157" s="222"/>
      <c r="D157" s="222"/>
      <c r="E157" s="222"/>
      <c r="F157" s="222"/>
      <c r="G157" s="222"/>
      <c r="H157" s="222"/>
      <c r="I157" s="46"/>
      <c r="J157" s="46"/>
      <c r="K157" s="46"/>
      <c r="L157" s="46"/>
      <c r="M157" s="46"/>
      <c r="N157" s="46"/>
      <c r="O157" s="46"/>
      <c r="P157" s="46"/>
      <c r="Q157" s="224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</row>
    <row r="158" spans="1:41" ht="15.75" customHeight="1">
      <c r="A158" s="16"/>
      <c r="B158" s="46"/>
      <c r="C158" s="222"/>
      <c r="D158" s="222"/>
      <c r="E158" s="222"/>
      <c r="F158" s="222"/>
      <c r="G158" s="222"/>
      <c r="H158" s="222"/>
      <c r="I158" s="46"/>
      <c r="J158" s="46"/>
      <c r="K158" s="46"/>
      <c r="L158" s="46"/>
      <c r="M158" s="46"/>
      <c r="N158" s="46"/>
      <c r="O158" s="46"/>
      <c r="P158" s="46"/>
      <c r="Q158" s="224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</row>
    <row r="159" spans="1:41" ht="15.75" customHeight="1">
      <c r="A159" s="16"/>
      <c r="B159" s="46"/>
      <c r="C159" s="222"/>
      <c r="D159" s="222"/>
      <c r="E159" s="222"/>
      <c r="F159" s="222"/>
      <c r="G159" s="222"/>
      <c r="H159" s="222"/>
      <c r="I159" s="46"/>
      <c r="J159" s="46"/>
      <c r="K159" s="46"/>
      <c r="L159" s="46"/>
      <c r="M159" s="46"/>
      <c r="N159" s="46"/>
      <c r="O159" s="46"/>
      <c r="P159" s="46"/>
      <c r="Q159" s="224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</row>
    <row r="160" spans="1:41" ht="15.75" customHeight="1">
      <c r="A160" s="16"/>
      <c r="B160" s="46"/>
      <c r="C160" s="222"/>
      <c r="D160" s="222"/>
      <c r="E160" s="222"/>
      <c r="F160" s="222"/>
      <c r="G160" s="222"/>
      <c r="H160" s="222"/>
      <c r="I160" s="46"/>
      <c r="J160" s="46"/>
      <c r="K160" s="46"/>
      <c r="L160" s="46"/>
      <c r="M160" s="46"/>
      <c r="N160" s="46"/>
      <c r="O160" s="46"/>
      <c r="P160" s="46"/>
      <c r="Q160" s="224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</row>
    <row r="161" spans="1:41" ht="15.75" customHeight="1">
      <c r="A161" s="16"/>
      <c r="B161" s="46"/>
      <c r="C161" s="222"/>
      <c r="D161" s="222"/>
      <c r="E161" s="222"/>
      <c r="F161" s="222"/>
      <c r="G161" s="222"/>
      <c r="H161" s="222"/>
      <c r="I161" s="46"/>
      <c r="J161" s="46"/>
      <c r="K161" s="46"/>
      <c r="L161" s="46"/>
      <c r="M161" s="46"/>
      <c r="N161" s="46"/>
      <c r="O161" s="46"/>
      <c r="P161" s="46"/>
      <c r="Q161" s="224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</row>
    <row r="162" spans="1:41" ht="15.75" customHeight="1">
      <c r="A162" s="16"/>
      <c r="B162" s="46"/>
      <c r="C162" s="222"/>
      <c r="D162" s="222"/>
      <c r="E162" s="222"/>
      <c r="F162" s="222"/>
      <c r="G162" s="222"/>
      <c r="H162" s="222"/>
      <c r="I162" s="46"/>
      <c r="J162" s="46"/>
      <c r="K162" s="46"/>
      <c r="L162" s="46"/>
      <c r="M162" s="46"/>
      <c r="N162" s="46"/>
      <c r="O162" s="46"/>
      <c r="P162" s="46"/>
      <c r="Q162" s="224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</row>
    <row r="163" spans="1:41" ht="15.75" customHeight="1">
      <c r="A163" s="16"/>
      <c r="B163" s="46"/>
      <c r="C163" s="222"/>
      <c r="D163" s="222"/>
      <c r="E163" s="222"/>
      <c r="F163" s="222"/>
      <c r="G163" s="222"/>
      <c r="H163" s="222"/>
      <c r="I163" s="46"/>
      <c r="J163" s="46"/>
      <c r="K163" s="46"/>
      <c r="L163" s="46"/>
      <c r="M163" s="46"/>
      <c r="N163" s="46"/>
      <c r="O163" s="46"/>
      <c r="P163" s="46"/>
      <c r="Q163" s="224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</row>
    <row r="164" spans="1:41" ht="15.75" customHeight="1">
      <c r="A164" s="16"/>
      <c r="B164" s="46"/>
      <c r="C164" s="222"/>
      <c r="D164" s="222"/>
      <c r="E164" s="222"/>
      <c r="F164" s="222"/>
      <c r="G164" s="222"/>
      <c r="H164" s="222"/>
      <c r="I164" s="46"/>
      <c r="J164" s="46"/>
      <c r="K164" s="46"/>
      <c r="L164" s="46"/>
      <c r="M164" s="46"/>
      <c r="N164" s="46"/>
      <c r="O164" s="46"/>
      <c r="P164" s="46"/>
      <c r="Q164" s="224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</row>
    <row r="165" spans="1:41" ht="15.75" customHeight="1">
      <c r="A165" s="16"/>
      <c r="B165" s="46"/>
      <c r="C165" s="222"/>
      <c r="D165" s="222"/>
      <c r="E165" s="222"/>
      <c r="F165" s="222"/>
      <c r="G165" s="222"/>
      <c r="H165" s="222"/>
      <c r="I165" s="46"/>
      <c r="J165" s="46"/>
      <c r="K165" s="46"/>
      <c r="L165" s="46"/>
      <c r="M165" s="46"/>
      <c r="N165" s="46"/>
      <c r="O165" s="46"/>
      <c r="P165" s="46"/>
      <c r="Q165" s="224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</row>
    <row r="166" spans="1:41" ht="15.75" customHeight="1">
      <c r="A166" s="16"/>
      <c r="B166" s="46"/>
      <c r="C166" s="222"/>
      <c r="D166" s="222"/>
      <c r="E166" s="222"/>
      <c r="F166" s="222"/>
      <c r="G166" s="222"/>
      <c r="H166" s="222"/>
      <c r="I166" s="46"/>
      <c r="J166" s="46"/>
      <c r="K166" s="46"/>
      <c r="L166" s="46"/>
      <c r="M166" s="46"/>
      <c r="N166" s="46"/>
      <c r="O166" s="46"/>
      <c r="P166" s="46"/>
      <c r="Q166" s="224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</row>
    <row r="167" spans="1:41" ht="15.75" customHeight="1">
      <c r="A167" s="16"/>
      <c r="B167" s="46"/>
      <c r="C167" s="222"/>
      <c r="D167" s="222"/>
      <c r="E167" s="222"/>
      <c r="F167" s="222"/>
      <c r="G167" s="222"/>
      <c r="H167" s="222"/>
      <c r="I167" s="46"/>
      <c r="J167" s="46"/>
      <c r="K167" s="46"/>
      <c r="L167" s="46"/>
      <c r="M167" s="46"/>
      <c r="N167" s="46"/>
      <c r="O167" s="46"/>
      <c r="P167" s="46"/>
      <c r="Q167" s="224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</row>
    <row r="168" spans="1:41" ht="15.75" customHeight="1">
      <c r="A168" s="16"/>
      <c r="B168" s="46"/>
      <c r="C168" s="222"/>
      <c r="D168" s="222"/>
      <c r="E168" s="222"/>
      <c r="F168" s="222"/>
      <c r="G168" s="222"/>
      <c r="H168" s="222"/>
      <c r="I168" s="46"/>
      <c r="J168" s="46"/>
      <c r="K168" s="46"/>
      <c r="L168" s="46"/>
      <c r="M168" s="46"/>
      <c r="N168" s="46"/>
      <c r="O168" s="46"/>
      <c r="P168" s="46"/>
      <c r="Q168" s="224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</row>
    <row r="169" spans="1:41" ht="15.75" customHeight="1">
      <c r="A169" s="16"/>
      <c r="B169" s="46"/>
      <c r="C169" s="222"/>
      <c r="D169" s="222"/>
      <c r="E169" s="222"/>
      <c r="F169" s="222"/>
      <c r="G169" s="222"/>
      <c r="H169" s="222"/>
      <c r="I169" s="46"/>
      <c r="J169" s="46"/>
      <c r="K169" s="46"/>
      <c r="L169" s="46"/>
      <c r="M169" s="46"/>
      <c r="N169" s="46"/>
      <c r="O169" s="46"/>
      <c r="P169" s="46"/>
      <c r="Q169" s="224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</row>
    <row r="170" spans="1:41" ht="15.75" customHeight="1">
      <c r="A170" s="16"/>
      <c r="B170" s="46"/>
      <c r="C170" s="222"/>
      <c r="D170" s="222"/>
      <c r="E170" s="222"/>
      <c r="F170" s="222"/>
      <c r="G170" s="222"/>
      <c r="H170" s="222"/>
      <c r="I170" s="46"/>
      <c r="J170" s="46"/>
      <c r="K170" s="46"/>
      <c r="L170" s="46"/>
      <c r="M170" s="46"/>
      <c r="N170" s="46"/>
      <c r="O170" s="46"/>
      <c r="P170" s="46"/>
      <c r="Q170" s="224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</row>
    <row r="171" spans="1:41" ht="15.75" customHeight="1">
      <c r="A171" s="16"/>
      <c r="B171" s="46"/>
      <c r="C171" s="222"/>
      <c r="D171" s="222"/>
      <c r="E171" s="222"/>
      <c r="F171" s="222"/>
      <c r="G171" s="222"/>
      <c r="H171" s="222"/>
      <c r="I171" s="46"/>
      <c r="J171" s="46"/>
      <c r="K171" s="46"/>
      <c r="L171" s="46"/>
      <c r="M171" s="46"/>
      <c r="N171" s="46"/>
      <c r="O171" s="46"/>
      <c r="P171" s="46"/>
      <c r="Q171" s="224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</row>
    <row r="172" spans="1:41" ht="15.75" customHeight="1">
      <c r="A172" s="16"/>
      <c r="B172" s="46"/>
      <c r="C172" s="222"/>
      <c r="D172" s="222"/>
      <c r="E172" s="222"/>
      <c r="F172" s="222"/>
      <c r="G172" s="222"/>
      <c r="H172" s="222"/>
      <c r="I172" s="46"/>
      <c r="J172" s="46"/>
      <c r="K172" s="46"/>
      <c r="L172" s="46"/>
      <c r="M172" s="46"/>
      <c r="N172" s="46"/>
      <c r="O172" s="46"/>
      <c r="P172" s="46"/>
      <c r="Q172" s="224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</row>
    <row r="173" spans="1:41" ht="15.75" customHeight="1">
      <c r="A173" s="16"/>
      <c r="B173" s="46"/>
      <c r="C173" s="222"/>
      <c r="D173" s="222"/>
      <c r="E173" s="222"/>
      <c r="F173" s="222"/>
      <c r="G173" s="222"/>
      <c r="H173" s="222"/>
      <c r="I173" s="46"/>
      <c r="J173" s="46"/>
      <c r="K173" s="46"/>
      <c r="L173" s="46"/>
      <c r="M173" s="46"/>
      <c r="N173" s="46"/>
      <c r="O173" s="46"/>
      <c r="P173" s="46"/>
      <c r="Q173" s="224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</row>
    <row r="174" spans="1:41" ht="15.75" customHeight="1">
      <c r="A174" s="16"/>
      <c r="B174" s="46"/>
      <c r="C174" s="222"/>
      <c r="D174" s="222"/>
      <c r="E174" s="222"/>
      <c r="F174" s="222"/>
      <c r="G174" s="222"/>
      <c r="H174" s="222"/>
      <c r="I174" s="46"/>
      <c r="J174" s="46"/>
      <c r="K174" s="46"/>
      <c r="L174" s="46"/>
      <c r="M174" s="46"/>
      <c r="N174" s="46"/>
      <c r="O174" s="46"/>
      <c r="P174" s="46"/>
      <c r="Q174" s="224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</row>
    <row r="175" spans="1:41" ht="15.75" customHeight="1">
      <c r="A175" s="16"/>
      <c r="B175" s="46"/>
      <c r="C175" s="222"/>
      <c r="D175" s="222"/>
      <c r="E175" s="222"/>
      <c r="F175" s="222"/>
      <c r="G175" s="222"/>
      <c r="H175" s="222"/>
      <c r="I175" s="46"/>
      <c r="J175" s="46"/>
      <c r="K175" s="46"/>
      <c r="L175" s="46"/>
      <c r="M175" s="46"/>
      <c r="N175" s="46"/>
      <c r="O175" s="46"/>
      <c r="P175" s="46"/>
      <c r="Q175" s="224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</row>
    <row r="176" spans="1:41" ht="15.75" customHeight="1">
      <c r="A176" s="16"/>
      <c r="B176" s="46"/>
      <c r="C176" s="222"/>
      <c r="D176" s="222"/>
      <c r="E176" s="222"/>
      <c r="F176" s="222"/>
      <c r="G176" s="222"/>
      <c r="H176" s="222"/>
      <c r="I176" s="46"/>
      <c r="J176" s="46"/>
      <c r="K176" s="46"/>
      <c r="L176" s="46"/>
      <c r="M176" s="46"/>
      <c r="N176" s="46"/>
      <c r="O176" s="46"/>
      <c r="P176" s="46"/>
      <c r="Q176" s="224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</row>
    <row r="177" spans="1:41" ht="15.75" customHeight="1">
      <c r="A177" s="16"/>
      <c r="B177" s="46"/>
      <c r="C177" s="222"/>
      <c r="D177" s="222"/>
      <c r="E177" s="222"/>
      <c r="F177" s="222"/>
      <c r="G177" s="222"/>
      <c r="H177" s="222"/>
      <c r="I177" s="46"/>
      <c r="J177" s="46"/>
      <c r="K177" s="46"/>
      <c r="L177" s="46"/>
      <c r="M177" s="46"/>
      <c r="N177" s="46"/>
      <c r="O177" s="46"/>
      <c r="P177" s="46"/>
      <c r="Q177" s="224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</row>
    <row r="178" spans="1:41" ht="15.75" customHeight="1">
      <c r="A178" s="16"/>
      <c r="B178" s="46"/>
      <c r="C178" s="222"/>
      <c r="D178" s="222"/>
      <c r="E178" s="222"/>
      <c r="F178" s="222"/>
      <c r="G178" s="222"/>
      <c r="H178" s="222"/>
      <c r="I178" s="46"/>
      <c r="J178" s="46"/>
      <c r="K178" s="46"/>
      <c r="L178" s="46"/>
      <c r="M178" s="46"/>
      <c r="N178" s="46"/>
      <c r="O178" s="46"/>
      <c r="P178" s="46"/>
      <c r="Q178" s="224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</row>
    <row r="179" spans="1:41" ht="15.75" customHeight="1">
      <c r="A179" s="16"/>
      <c r="B179" s="46"/>
      <c r="C179" s="222"/>
      <c r="D179" s="222"/>
      <c r="E179" s="222"/>
      <c r="F179" s="222"/>
      <c r="G179" s="222"/>
      <c r="H179" s="222"/>
      <c r="I179" s="46"/>
      <c r="J179" s="46"/>
      <c r="K179" s="46"/>
      <c r="L179" s="46"/>
      <c r="M179" s="46"/>
      <c r="N179" s="46"/>
      <c r="O179" s="46"/>
      <c r="P179" s="46"/>
      <c r="Q179" s="224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</row>
    <row r="180" spans="1:41" ht="15.75" customHeight="1">
      <c r="A180" s="16"/>
      <c r="B180" s="46"/>
      <c r="C180" s="222"/>
      <c r="D180" s="222"/>
      <c r="E180" s="222"/>
      <c r="F180" s="222"/>
      <c r="G180" s="222"/>
      <c r="H180" s="222"/>
      <c r="I180" s="46"/>
      <c r="J180" s="46"/>
      <c r="K180" s="46"/>
      <c r="L180" s="46"/>
      <c r="M180" s="46"/>
      <c r="N180" s="46"/>
      <c r="O180" s="46"/>
      <c r="P180" s="46"/>
      <c r="Q180" s="224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</row>
    <row r="181" spans="1:41" ht="15.75" customHeight="1">
      <c r="A181" s="16"/>
      <c r="B181" s="46"/>
      <c r="C181" s="222"/>
      <c r="D181" s="222"/>
      <c r="E181" s="222"/>
      <c r="F181" s="222"/>
      <c r="G181" s="222"/>
      <c r="H181" s="222"/>
      <c r="I181" s="46"/>
      <c r="J181" s="46"/>
      <c r="K181" s="46"/>
      <c r="L181" s="46"/>
      <c r="M181" s="46"/>
      <c r="N181" s="46"/>
      <c r="O181" s="46"/>
      <c r="P181" s="46"/>
      <c r="Q181" s="224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</row>
    <row r="182" spans="1:41" ht="15.75" customHeight="1">
      <c r="A182" s="16"/>
      <c r="B182" s="46"/>
      <c r="C182" s="222"/>
      <c r="D182" s="222"/>
      <c r="E182" s="222"/>
      <c r="F182" s="222"/>
      <c r="G182" s="222"/>
      <c r="H182" s="222"/>
      <c r="I182" s="46"/>
      <c r="J182" s="46"/>
      <c r="K182" s="46"/>
      <c r="L182" s="46"/>
      <c r="M182" s="46"/>
      <c r="N182" s="46"/>
      <c r="O182" s="46"/>
      <c r="P182" s="46"/>
      <c r="Q182" s="224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</row>
    <row r="183" spans="1:41" ht="15.75" customHeight="1">
      <c r="A183" s="16"/>
      <c r="B183" s="46"/>
      <c r="C183" s="222"/>
      <c r="D183" s="222"/>
      <c r="E183" s="222"/>
      <c r="F183" s="222"/>
      <c r="G183" s="222"/>
      <c r="H183" s="222"/>
      <c r="I183" s="46"/>
      <c r="J183" s="46"/>
      <c r="K183" s="46"/>
      <c r="L183" s="46"/>
      <c r="M183" s="46"/>
      <c r="N183" s="46"/>
      <c r="O183" s="46"/>
      <c r="P183" s="46"/>
      <c r="Q183" s="224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</row>
    <row r="184" spans="1:41" ht="15.75" customHeight="1">
      <c r="A184" s="16"/>
      <c r="B184" s="46"/>
      <c r="C184" s="222"/>
      <c r="D184" s="222"/>
      <c r="E184" s="222"/>
      <c r="F184" s="222"/>
      <c r="G184" s="222"/>
      <c r="H184" s="222"/>
      <c r="I184" s="46"/>
      <c r="J184" s="46"/>
      <c r="K184" s="46"/>
      <c r="L184" s="46"/>
      <c r="M184" s="46"/>
      <c r="N184" s="46"/>
      <c r="O184" s="46"/>
      <c r="P184" s="46"/>
      <c r="Q184" s="224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</row>
    <row r="185" spans="1:41" ht="15.75" customHeight="1">
      <c r="A185" s="16"/>
      <c r="B185" s="46"/>
      <c r="C185" s="222"/>
      <c r="D185" s="222"/>
      <c r="E185" s="222"/>
      <c r="F185" s="222"/>
      <c r="G185" s="222"/>
      <c r="H185" s="222"/>
      <c r="I185" s="46"/>
      <c r="J185" s="46"/>
      <c r="K185" s="46"/>
      <c r="L185" s="46"/>
      <c r="M185" s="46"/>
      <c r="N185" s="46"/>
      <c r="O185" s="46"/>
      <c r="P185" s="46"/>
      <c r="Q185" s="224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</row>
    <row r="186" spans="1:41" ht="15.75" customHeight="1">
      <c r="A186" s="16"/>
      <c r="B186" s="46"/>
      <c r="C186" s="222"/>
      <c r="D186" s="222"/>
      <c r="E186" s="222"/>
      <c r="F186" s="222"/>
      <c r="G186" s="222"/>
      <c r="H186" s="222"/>
      <c r="I186" s="46"/>
      <c r="J186" s="46"/>
      <c r="K186" s="46"/>
      <c r="L186" s="46"/>
      <c r="M186" s="46"/>
      <c r="N186" s="46"/>
      <c r="O186" s="46"/>
      <c r="P186" s="46"/>
      <c r="Q186" s="224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</row>
    <row r="187" spans="1:41" ht="15.75" customHeight="1">
      <c r="A187" s="16"/>
      <c r="B187" s="46"/>
      <c r="C187" s="222"/>
      <c r="D187" s="222"/>
      <c r="E187" s="222"/>
      <c r="F187" s="222"/>
      <c r="G187" s="222"/>
      <c r="H187" s="222"/>
      <c r="I187" s="46"/>
      <c r="J187" s="46"/>
      <c r="K187" s="46"/>
      <c r="L187" s="46"/>
      <c r="M187" s="46"/>
      <c r="N187" s="46"/>
      <c r="O187" s="46"/>
      <c r="P187" s="46"/>
      <c r="Q187" s="224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</row>
    <row r="188" spans="1:41" ht="15.75" customHeight="1">
      <c r="A188" s="16"/>
      <c r="B188" s="46"/>
      <c r="C188" s="222"/>
      <c r="D188" s="222"/>
      <c r="E188" s="222"/>
      <c r="F188" s="222"/>
      <c r="G188" s="222"/>
      <c r="H188" s="222"/>
      <c r="I188" s="46"/>
      <c r="J188" s="46"/>
      <c r="K188" s="46"/>
      <c r="L188" s="46"/>
      <c r="M188" s="46"/>
      <c r="N188" s="46"/>
      <c r="O188" s="46"/>
      <c r="P188" s="46"/>
      <c r="Q188" s="224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</row>
    <row r="189" spans="1:41" ht="15.75" customHeight="1">
      <c r="A189" s="16"/>
      <c r="B189" s="46"/>
      <c r="C189" s="222"/>
      <c r="D189" s="222"/>
      <c r="E189" s="222"/>
      <c r="F189" s="222"/>
      <c r="G189" s="222"/>
      <c r="H189" s="222"/>
      <c r="I189" s="46"/>
      <c r="J189" s="46"/>
      <c r="K189" s="46"/>
      <c r="L189" s="46"/>
      <c r="M189" s="46"/>
      <c r="N189" s="46"/>
      <c r="O189" s="46"/>
      <c r="P189" s="46"/>
      <c r="Q189" s="224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</row>
    <row r="190" spans="1:41" ht="15.75" customHeight="1">
      <c r="A190" s="16"/>
      <c r="B190" s="46"/>
      <c r="C190" s="222"/>
      <c r="D190" s="222"/>
      <c r="E190" s="222"/>
      <c r="F190" s="222"/>
      <c r="G190" s="222"/>
      <c r="H190" s="222"/>
      <c r="I190" s="46"/>
      <c r="J190" s="46"/>
      <c r="K190" s="46"/>
      <c r="L190" s="46"/>
      <c r="M190" s="46"/>
      <c r="N190" s="46"/>
      <c r="O190" s="46"/>
      <c r="P190" s="46"/>
      <c r="Q190" s="224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</row>
    <row r="191" spans="1:41" ht="15.75" customHeight="1">
      <c r="A191" s="16"/>
      <c r="B191" s="46"/>
      <c r="C191" s="222"/>
      <c r="D191" s="222"/>
      <c r="E191" s="222"/>
      <c r="F191" s="222"/>
      <c r="G191" s="222"/>
      <c r="H191" s="222"/>
      <c r="I191" s="46"/>
      <c r="J191" s="46"/>
      <c r="K191" s="46"/>
      <c r="L191" s="46"/>
      <c r="M191" s="46"/>
      <c r="N191" s="46"/>
      <c r="O191" s="46"/>
      <c r="P191" s="46"/>
      <c r="Q191" s="224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</row>
    <row r="192" spans="1:41" ht="15.75" customHeight="1">
      <c r="A192" s="16"/>
      <c r="B192" s="46"/>
      <c r="C192" s="222"/>
      <c r="D192" s="222"/>
      <c r="E192" s="222"/>
      <c r="F192" s="222"/>
      <c r="G192" s="222"/>
      <c r="H192" s="222"/>
      <c r="I192" s="46"/>
      <c r="J192" s="46"/>
      <c r="K192" s="46"/>
      <c r="L192" s="46"/>
      <c r="M192" s="46"/>
      <c r="N192" s="46"/>
      <c r="O192" s="46"/>
      <c r="P192" s="46"/>
      <c r="Q192" s="224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</row>
    <row r="193" spans="1:41" ht="15.75" customHeight="1">
      <c r="A193" s="16"/>
      <c r="B193" s="46"/>
      <c r="C193" s="222"/>
      <c r="D193" s="222"/>
      <c r="E193" s="222"/>
      <c r="F193" s="222"/>
      <c r="G193" s="222"/>
      <c r="H193" s="222"/>
      <c r="I193" s="46"/>
      <c r="J193" s="46"/>
      <c r="K193" s="46"/>
      <c r="L193" s="46"/>
      <c r="M193" s="46"/>
      <c r="N193" s="46"/>
      <c r="O193" s="46"/>
      <c r="P193" s="46"/>
      <c r="Q193" s="224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</row>
    <row r="194" spans="1:41" ht="15.75" customHeight="1">
      <c r="A194" s="16"/>
      <c r="B194" s="46"/>
      <c r="C194" s="222"/>
      <c r="D194" s="222"/>
      <c r="E194" s="222"/>
      <c r="F194" s="222"/>
      <c r="G194" s="222"/>
      <c r="H194" s="222"/>
      <c r="I194" s="46"/>
      <c r="J194" s="46"/>
      <c r="K194" s="46"/>
      <c r="L194" s="46"/>
      <c r="M194" s="46"/>
      <c r="N194" s="46"/>
      <c r="O194" s="46"/>
      <c r="P194" s="46"/>
      <c r="Q194" s="224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</row>
    <row r="195" spans="1:41" ht="15.75" customHeight="1">
      <c r="A195" s="16"/>
      <c r="B195" s="46"/>
      <c r="C195" s="222"/>
      <c r="D195" s="222"/>
      <c r="E195" s="222"/>
      <c r="F195" s="222"/>
      <c r="G195" s="222"/>
      <c r="H195" s="222"/>
      <c r="I195" s="46"/>
      <c r="J195" s="46"/>
      <c r="K195" s="46"/>
      <c r="L195" s="46"/>
      <c r="M195" s="46"/>
      <c r="N195" s="46"/>
      <c r="O195" s="46"/>
      <c r="P195" s="46"/>
      <c r="Q195" s="224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</row>
    <row r="196" spans="1:41" ht="15.75" customHeight="1">
      <c r="A196" s="16"/>
      <c r="B196" s="46"/>
      <c r="C196" s="222"/>
      <c r="D196" s="222"/>
      <c r="E196" s="222"/>
      <c r="F196" s="222"/>
      <c r="G196" s="222"/>
      <c r="H196" s="222"/>
      <c r="I196" s="46"/>
      <c r="J196" s="46"/>
      <c r="K196" s="46"/>
      <c r="L196" s="46"/>
      <c r="M196" s="46"/>
      <c r="N196" s="46"/>
      <c r="O196" s="46"/>
      <c r="P196" s="46"/>
      <c r="Q196" s="224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</row>
    <row r="197" spans="1:41" ht="15.75" customHeight="1">
      <c r="A197" s="16"/>
      <c r="B197" s="46"/>
      <c r="C197" s="222"/>
      <c r="D197" s="222"/>
      <c r="E197" s="222"/>
      <c r="F197" s="222"/>
      <c r="G197" s="222"/>
      <c r="H197" s="222"/>
      <c r="I197" s="46"/>
      <c r="J197" s="46"/>
      <c r="K197" s="46"/>
      <c r="L197" s="46"/>
      <c r="M197" s="46"/>
      <c r="N197" s="46"/>
      <c r="O197" s="46"/>
      <c r="P197" s="46"/>
      <c r="Q197" s="224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</row>
    <row r="198" spans="1:41" ht="15.75" customHeight="1">
      <c r="A198" s="16"/>
      <c r="B198" s="46"/>
      <c r="C198" s="222"/>
      <c r="D198" s="222"/>
      <c r="E198" s="222"/>
      <c r="F198" s="222"/>
      <c r="G198" s="222"/>
      <c r="H198" s="222"/>
      <c r="I198" s="46"/>
      <c r="J198" s="46"/>
      <c r="K198" s="46"/>
      <c r="L198" s="46"/>
      <c r="M198" s="46"/>
      <c r="N198" s="46"/>
      <c r="O198" s="46"/>
      <c r="P198" s="46"/>
      <c r="Q198" s="224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</row>
    <row r="199" spans="1:41" ht="15.75" customHeight="1">
      <c r="A199" s="16"/>
      <c r="B199" s="46"/>
      <c r="C199" s="222"/>
      <c r="D199" s="222"/>
      <c r="E199" s="222"/>
      <c r="F199" s="222"/>
      <c r="G199" s="222"/>
      <c r="H199" s="222"/>
      <c r="I199" s="46"/>
      <c r="J199" s="46"/>
      <c r="K199" s="46"/>
      <c r="L199" s="46"/>
      <c r="M199" s="46"/>
      <c r="N199" s="46"/>
      <c r="O199" s="46"/>
      <c r="P199" s="46"/>
      <c r="Q199" s="224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</row>
    <row r="200" spans="1:41" ht="15.75" customHeight="1">
      <c r="A200" s="16"/>
      <c r="B200" s="46"/>
      <c r="C200" s="222"/>
      <c r="D200" s="222"/>
      <c r="E200" s="222"/>
      <c r="F200" s="222"/>
      <c r="G200" s="222"/>
      <c r="H200" s="222"/>
      <c r="I200" s="46"/>
      <c r="J200" s="46"/>
      <c r="K200" s="46"/>
      <c r="L200" s="46"/>
      <c r="M200" s="46"/>
      <c r="N200" s="46"/>
      <c r="O200" s="46"/>
      <c r="P200" s="46"/>
      <c r="Q200" s="224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</row>
    <row r="201" spans="1:41" ht="15.75" customHeight="1">
      <c r="A201" s="16"/>
      <c r="B201" s="46"/>
      <c r="C201" s="222"/>
      <c r="D201" s="222"/>
      <c r="E201" s="222"/>
      <c r="F201" s="222"/>
      <c r="G201" s="222"/>
      <c r="H201" s="222"/>
      <c r="I201" s="46"/>
      <c r="J201" s="46"/>
      <c r="K201" s="46"/>
      <c r="L201" s="46"/>
      <c r="M201" s="46"/>
      <c r="N201" s="46"/>
      <c r="O201" s="46"/>
      <c r="P201" s="46"/>
      <c r="Q201" s="224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</row>
    <row r="202" spans="1:41" ht="15.75" customHeight="1">
      <c r="A202" s="16"/>
      <c r="B202" s="46"/>
      <c r="C202" s="222"/>
      <c r="D202" s="222"/>
      <c r="E202" s="222"/>
      <c r="F202" s="222"/>
      <c r="G202" s="222"/>
      <c r="H202" s="222"/>
      <c r="I202" s="46"/>
      <c r="J202" s="46"/>
      <c r="K202" s="46"/>
      <c r="L202" s="46"/>
      <c r="M202" s="46"/>
      <c r="N202" s="46"/>
      <c r="O202" s="46"/>
      <c r="P202" s="46"/>
      <c r="Q202" s="224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</row>
    <row r="203" spans="1:41" ht="15.75" customHeight="1">
      <c r="A203" s="16"/>
      <c r="B203" s="46"/>
      <c r="C203" s="222"/>
      <c r="D203" s="222"/>
      <c r="E203" s="222"/>
      <c r="F203" s="222"/>
      <c r="G203" s="222"/>
      <c r="H203" s="222"/>
      <c r="I203" s="46"/>
      <c r="J203" s="46"/>
      <c r="K203" s="46"/>
      <c r="L203" s="46"/>
      <c r="M203" s="46"/>
      <c r="N203" s="46"/>
      <c r="O203" s="46"/>
      <c r="P203" s="46"/>
      <c r="Q203" s="224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</row>
    <row r="204" spans="1:41" ht="15.75" customHeight="1">
      <c r="A204" s="16"/>
      <c r="B204" s="46"/>
      <c r="C204" s="222"/>
      <c r="D204" s="222"/>
      <c r="E204" s="222"/>
      <c r="F204" s="222"/>
      <c r="G204" s="222"/>
      <c r="H204" s="222"/>
      <c r="I204" s="46"/>
      <c r="J204" s="46"/>
      <c r="K204" s="46"/>
      <c r="L204" s="46"/>
      <c r="M204" s="46"/>
      <c r="N204" s="46"/>
      <c r="O204" s="46"/>
      <c r="P204" s="46"/>
      <c r="Q204" s="224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</row>
    <row r="205" spans="1:41" ht="15.75" customHeight="1">
      <c r="A205" s="16"/>
      <c r="B205" s="46"/>
      <c r="C205" s="222"/>
      <c r="D205" s="222"/>
      <c r="E205" s="222"/>
      <c r="F205" s="222"/>
      <c r="G205" s="222"/>
      <c r="H205" s="222"/>
      <c r="I205" s="46"/>
      <c r="J205" s="46"/>
      <c r="K205" s="46"/>
      <c r="L205" s="46"/>
      <c r="M205" s="46"/>
      <c r="N205" s="46"/>
      <c r="O205" s="46"/>
      <c r="P205" s="46"/>
      <c r="Q205" s="224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</row>
    <row r="206" spans="1:41" ht="15.75" customHeight="1">
      <c r="A206" s="16"/>
      <c r="B206" s="46"/>
      <c r="C206" s="222"/>
      <c r="D206" s="222"/>
      <c r="E206" s="222"/>
      <c r="F206" s="222"/>
      <c r="G206" s="222"/>
      <c r="H206" s="222"/>
      <c r="I206" s="46"/>
      <c r="J206" s="46"/>
      <c r="K206" s="46"/>
      <c r="L206" s="46"/>
      <c r="M206" s="46"/>
      <c r="N206" s="46"/>
      <c r="O206" s="46"/>
      <c r="P206" s="46"/>
      <c r="Q206" s="224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</row>
    <row r="207" spans="1:41" ht="15.75" customHeight="1">
      <c r="A207" s="16"/>
      <c r="B207" s="46"/>
      <c r="C207" s="222"/>
      <c r="D207" s="222"/>
      <c r="E207" s="222"/>
      <c r="F207" s="222"/>
      <c r="G207" s="222"/>
      <c r="H207" s="222"/>
      <c r="I207" s="46"/>
      <c r="J207" s="46"/>
      <c r="K207" s="46"/>
      <c r="L207" s="46"/>
      <c r="M207" s="46"/>
      <c r="N207" s="46"/>
      <c r="O207" s="46"/>
      <c r="P207" s="46"/>
      <c r="Q207" s="224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</row>
    <row r="208" spans="1:41" ht="15.75" customHeight="1">
      <c r="A208" s="16"/>
      <c r="B208" s="46"/>
      <c r="C208" s="222"/>
      <c r="D208" s="222"/>
      <c r="E208" s="222"/>
      <c r="F208" s="222"/>
      <c r="G208" s="222"/>
      <c r="H208" s="222"/>
      <c r="I208" s="46"/>
      <c r="J208" s="46"/>
      <c r="K208" s="46"/>
      <c r="L208" s="46"/>
      <c r="M208" s="46"/>
      <c r="N208" s="46"/>
      <c r="O208" s="46"/>
      <c r="P208" s="46"/>
      <c r="Q208" s="224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</row>
    <row r="209" spans="1:41" ht="15.75" customHeight="1">
      <c r="A209" s="16"/>
      <c r="B209" s="46"/>
      <c r="C209" s="222"/>
      <c r="D209" s="222"/>
      <c r="E209" s="222"/>
      <c r="F209" s="222"/>
      <c r="G209" s="222"/>
      <c r="H209" s="222"/>
      <c r="I209" s="46"/>
      <c r="J209" s="46"/>
      <c r="K209" s="46"/>
      <c r="L209" s="46"/>
      <c r="M209" s="46"/>
      <c r="N209" s="46"/>
      <c r="O209" s="46"/>
      <c r="P209" s="46"/>
      <c r="Q209" s="224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</row>
    <row r="210" spans="1:41" ht="15.75" customHeight="1">
      <c r="A210" s="16"/>
      <c r="B210" s="46"/>
      <c r="C210" s="222"/>
      <c r="D210" s="222"/>
      <c r="E210" s="222"/>
      <c r="F210" s="222"/>
      <c r="G210" s="222"/>
      <c r="H210" s="222"/>
      <c r="I210" s="46"/>
      <c r="J210" s="46"/>
      <c r="K210" s="46"/>
      <c r="L210" s="46"/>
      <c r="M210" s="46"/>
      <c r="N210" s="46"/>
      <c r="O210" s="46"/>
      <c r="P210" s="46"/>
      <c r="Q210" s="224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</row>
    <row r="211" spans="1:41" ht="15.75" customHeight="1">
      <c r="A211" s="16"/>
      <c r="B211" s="46"/>
      <c r="C211" s="222"/>
      <c r="D211" s="222"/>
      <c r="E211" s="222"/>
      <c r="F211" s="222"/>
      <c r="G211" s="222"/>
      <c r="H211" s="222"/>
      <c r="I211" s="46"/>
      <c r="J211" s="46"/>
      <c r="K211" s="46"/>
      <c r="L211" s="46"/>
      <c r="M211" s="46"/>
      <c r="N211" s="46"/>
      <c r="O211" s="46"/>
      <c r="P211" s="46"/>
      <c r="Q211" s="224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</row>
    <row r="212" spans="1:41" ht="15.75" customHeight="1">
      <c r="A212" s="16"/>
      <c r="B212" s="46"/>
      <c r="C212" s="222"/>
      <c r="D212" s="222"/>
      <c r="E212" s="222"/>
      <c r="F212" s="222"/>
      <c r="G212" s="222"/>
      <c r="H212" s="222"/>
      <c r="I212" s="46"/>
      <c r="J212" s="46"/>
      <c r="K212" s="46"/>
      <c r="L212" s="46"/>
      <c r="M212" s="46"/>
      <c r="N212" s="46"/>
      <c r="O212" s="46"/>
      <c r="P212" s="46"/>
      <c r="Q212" s="224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</row>
    <row r="213" spans="1:41" ht="15.75" customHeight="1">
      <c r="A213" s="16"/>
      <c r="B213" s="46"/>
      <c r="C213" s="222"/>
      <c r="D213" s="222"/>
      <c r="E213" s="222"/>
      <c r="F213" s="222"/>
      <c r="G213" s="222"/>
      <c r="H213" s="222"/>
      <c r="I213" s="46"/>
      <c r="J213" s="46"/>
      <c r="K213" s="46"/>
      <c r="L213" s="46"/>
      <c r="M213" s="46"/>
      <c r="N213" s="46"/>
      <c r="O213" s="46"/>
      <c r="P213" s="46"/>
      <c r="Q213" s="224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</row>
    <row r="214" spans="1:41" ht="15.75" customHeight="1">
      <c r="A214" s="16"/>
      <c r="B214" s="46"/>
      <c r="C214" s="222"/>
      <c r="D214" s="222"/>
      <c r="E214" s="222"/>
      <c r="F214" s="222"/>
      <c r="G214" s="222"/>
      <c r="H214" s="222"/>
      <c r="I214" s="46"/>
      <c r="J214" s="46"/>
      <c r="K214" s="46"/>
      <c r="L214" s="46"/>
      <c r="M214" s="46"/>
      <c r="N214" s="46"/>
      <c r="O214" s="46"/>
      <c r="P214" s="46"/>
      <c r="Q214" s="224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</row>
    <row r="215" spans="1:41" ht="15.75" customHeight="1">
      <c r="A215" s="16"/>
      <c r="B215" s="46"/>
      <c r="C215" s="222"/>
      <c r="D215" s="222"/>
      <c r="E215" s="222"/>
      <c r="F215" s="222"/>
      <c r="G215" s="222"/>
      <c r="H215" s="222"/>
      <c r="I215" s="46"/>
      <c r="J215" s="46"/>
      <c r="K215" s="46"/>
      <c r="L215" s="46"/>
      <c r="M215" s="46"/>
      <c r="N215" s="46"/>
      <c r="O215" s="46"/>
      <c r="P215" s="46"/>
      <c r="Q215" s="224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</row>
    <row r="216" spans="1:41" ht="15.75" customHeight="1">
      <c r="A216" s="16"/>
      <c r="B216" s="46"/>
      <c r="C216" s="222"/>
      <c r="D216" s="222"/>
      <c r="E216" s="222"/>
      <c r="F216" s="222"/>
      <c r="G216" s="222"/>
      <c r="H216" s="222"/>
      <c r="I216" s="46"/>
      <c r="J216" s="46"/>
      <c r="K216" s="46"/>
      <c r="L216" s="46"/>
      <c r="M216" s="46"/>
      <c r="N216" s="46"/>
      <c r="O216" s="46"/>
      <c r="P216" s="46"/>
      <c r="Q216" s="224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</row>
    <row r="217" spans="1:41" ht="15.75" customHeight="1">
      <c r="A217" s="16"/>
      <c r="B217" s="46"/>
      <c r="C217" s="222"/>
      <c r="D217" s="222"/>
      <c r="E217" s="222"/>
      <c r="F217" s="222"/>
      <c r="G217" s="222"/>
      <c r="H217" s="222"/>
      <c r="I217" s="46"/>
      <c r="J217" s="46"/>
      <c r="K217" s="46"/>
      <c r="L217" s="46"/>
      <c r="M217" s="46"/>
      <c r="N217" s="46"/>
      <c r="O217" s="46"/>
      <c r="P217" s="46"/>
      <c r="Q217" s="224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</row>
    <row r="218" spans="1:41" ht="15.75" customHeight="1">
      <c r="A218" s="16"/>
      <c r="B218" s="46"/>
      <c r="C218" s="222"/>
      <c r="D218" s="222"/>
      <c r="E218" s="222"/>
      <c r="F218" s="222"/>
      <c r="G218" s="222"/>
      <c r="H218" s="222"/>
      <c r="I218" s="46"/>
      <c r="J218" s="46"/>
      <c r="K218" s="46"/>
      <c r="L218" s="46"/>
      <c r="M218" s="46"/>
      <c r="N218" s="46"/>
      <c r="O218" s="46"/>
      <c r="P218" s="46"/>
      <c r="Q218" s="224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</row>
    <row r="219" spans="1:41" ht="15.75" customHeight="1">
      <c r="A219" s="16"/>
      <c r="B219" s="46"/>
      <c r="C219" s="222"/>
      <c r="D219" s="222"/>
      <c r="E219" s="222"/>
      <c r="F219" s="222"/>
      <c r="G219" s="222"/>
      <c r="H219" s="222"/>
      <c r="I219" s="46"/>
      <c r="J219" s="46"/>
      <c r="K219" s="46"/>
      <c r="L219" s="46"/>
      <c r="M219" s="46"/>
      <c r="N219" s="46"/>
      <c r="O219" s="46"/>
      <c r="P219" s="46"/>
      <c r="Q219" s="224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</row>
    <row r="220" spans="1:41" ht="15.75" customHeight="1">
      <c r="A220" s="16"/>
      <c r="B220" s="46"/>
      <c r="C220" s="222"/>
      <c r="D220" s="222"/>
      <c r="E220" s="222"/>
      <c r="F220" s="222"/>
      <c r="G220" s="222"/>
      <c r="H220" s="222"/>
      <c r="I220" s="46"/>
      <c r="J220" s="46"/>
      <c r="K220" s="46"/>
      <c r="L220" s="46"/>
      <c r="M220" s="46"/>
      <c r="N220" s="46"/>
      <c r="O220" s="46"/>
      <c r="P220" s="46"/>
      <c r="Q220" s="224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</row>
    <row r="221" spans="1:41" ht="15.75" customHeight="1">
      <c r="A221" s="16"/>
      <c r="B221" s="46"/>
      <c r="C221" s="222"/>
      <c r="D221" s="222"/>
      <c r="E221" s="222"/>
      <c r="F221" s="222"/>
      <c r="G221" s="222"/>
      <c r="H221" s="222"/>
      <c r="I221" s="46"/>
      <c r="J221" s="46"/>
      <c r="K221" s="46"/>
      <c r="L221" s="46"/>
      <c r="M221" s="46"/>
      <c r="N221" s="46"/>
      <c r="O221" s="46"/>
      <c r="P221" s="46"/>
      <c r="Q221" s="224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</row>
    <row r="222" spans="1:41" ht="15.75" customHeight="1">
      <c r="A222" s="16"/>
      <c r="B222" s="46"/>
      <c r="C222" s="222"/>
      <c r="D222" s="222"/>
      <c r="E222" s="222"/>
      <c r="F222" s="222"/>
      <c r="G222" s="222"/>
      <c r="H222" s="222"/>
      <c r="I222" s="46"/>
      <c r="J222" s="46"/>
      <c r="K222" s="46"/>
      <c r="L222" s="46"/>
      <c r="M222" s="46"/>
      <c r="N222" s="46"/>
      <c r="O222" s="46"/>
      <c r="P222" s="46"/>
      <c r="Q222" s="224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</row>
    <row r="223" spans="1:41" ht="15.75" customHeight="1">
      <c r="A223" s="16"/>
      <c r="B223" s="46"/>
      <c r="C223" s="222"/>
      <c r="D223" s="222"/>
      <c r="E223" s="222"/>
      <c r="F223" s="222"/>
      <c r="G223" s="222"/>
      <c r="H223" s="222"/>
      <c r="I223" s="46"/>
      <c r="J223" s="46"/>
      <c r="K223" s="46"/>
      <c r="L223" s="46"/>
      <c r="M223" s="46"/>
      <c r="N223" s="46"/>
      <c r="O223" s="46"/>
      <c r="P223" s="46"/>
      <c r="Q223" s="224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</row>
    <row r="224" spans="1:41" ht="15.75" customHeight="1">
      <c r="A224" s="16"/>
      <c r="B224" s="46"/>
      <c r="C224" s="222"/>
      <c r="D224" s="222"/>
      <c r="E224" s="222"/>
      <c r="F224" s="222"/>
      <c r="G224" s="222"/>
      <c r="H224" s="222"/>
      <c r="I224" s="46"/>
      <c r="J224" s="46"/>
      <c r="K224" s="46"/>
      <c r="L224" s="46"/>
      <c r="M224" s="46"/>
      <c r="N224" s="46"/>
      <c r="O224" s="46"/>
      <c r="P224" s="46"/>
      <c r="Q224" s="224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</row>
    <row r="225" spans="1:41" ht="15.75" customHeight="1">
      <c r="A225" s="16"/>
      <c r="B225" s="46"/>
      <c r="C225" s="222"/>
      <c r="D225" s="222"/>
      <c r="E225" s="222"/>
      <c r="F225" s="222"/>
      <c r="G225" s="222"/>
      <c r="H225" s="222"/>
      <c r="I225" s="46"/>
      <c r="J225" s="46"/>
      <c r="K225" s="46"/>
      <c r="L225" s="46"/>
      <c r="M225" s="46"/>
      <c r="N225" s="46"/>
      <c r="O225" s="46"/>
      <c r="P225" s="46"/>
      <c r="Q225" s="224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</row>
    <row r="226" spans="1:41" ht="15.75" customHeight="1">
      <c r="A226" s="16"/>
      <c r="B226" s="46"/>
      <c r="C226" s="222"/>
      <c r="D226" s="222"/>
      <c r="E226" s="222"/>
      <c r="F226" s="222"/>
      <c r="G226" s="222"/>
      <c r="H226" s="222"/>
      <c r="I226" s="46"/>
      <c r="J226" s="46"/>
      <c r="K226" s="46"/>
      <c r="L226" s="46"/>
      <c r="M226" s="46"/>
      <c r="N226" s="46"/>
      <c r="O226" s="46"/>
      <c r="P226" s="46"/>
      <c r="Q226" s="224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</row>
    <row r="227" spans="1:41" ht="15.75" customHeight="1">
      <c r="A227" s="16"/>
      <c r="B227" s="46"/>
      <c r="C227" s="222"/>
      <c r="D227" s="222"/>
      <c r="E227" s="222"/>
      <c r="F227" s="222"/>
      <c r="G227" s="222"/>
      <c r="H227" s="222"/>
      <c r="I227" s="46"/>
      <c r="J227" s="46"/>
      <c r="K227" s="46"/>
      <c r="L227" s="46"/>
      <c r="M227" s="46"/>
      <c r="N227" s="46"/>
      <c r="O227" s="46"/>
      <c r="P227" s="46"/>
      <c r="Q227" s="224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</row>
    <row r="228" spans="1:41" ht="15.75" customHeight="1">
      <c r="A228" s="16"/>
      <c r="B228" s="46"/>
      <c r="C228" s="222"/>
      <c r="D228" s="222"/>
      <c r="E228" s="222"/>
      <c r="F228" s="222"/>
      <c r="G228" s="222"/>
      <c r="H228" s="222"/>
      <c r="I228" s="46"/>
      <c r="J228" s="46"/>
      <c r="K228" s="46"/>
      <c r="L228" s="46"/>
      <c r="M228" s="46"/>
      <c r="N228" s="46"/>
      <c r="O228" s="46"/>
      <c r="P228" s="46"/>
      <c r="Q228" s="224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</row>
    <row r="229" spans="1:41" ht="15.75" customHeight="1">
      <c r="A229" s="16"/>
      <c r="B229" s="46"/>
      <c r="C229" s="222"/>
      <c r="D229" s="222"/>
      <c r="E229" s="222"/>
      <c r="F229" s="222"/>
      <c r="G229" s="222"/>
      <c r="H229" s="222"/>
      <c r="I229" s="46"/>
      <c r="J229" s="46"/>
      <c r="K229" s="46"/>
      <c r="L229" s="46"/>
      <c r="M229" s="46"/>
      <c r="N229" s="46"/>
      <c r="O229" s="46"/>
      <c r="P229" s="46"/>
      <c r="Q229" s="224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</row>
    <row r="230" spans="1:41" ht="15.75" customHeight="1">
      <c r="A230" s="16"/>
      <c r="B230" s="46"/>
      <c r="C230" s="222"/>
      <c r="D230" s="222"/>
      <c r="E230" s="222"/>
      <c r="F230" s="222"/>
      <c r="G230" s="222"/>
      <c r="H230" s="222"/>
      <c r="I230" s="46"/>
      <c r="J230" s="46"/>
      <c r="K230" s="46"/>
      <c r="L230" s="46"/>
      <c r="M230" s="46"/>
      <c r="N230" s="46"/>
      <c r="O230" s="46"/>
      <c r="P230" s="46"/>
      <c r="Q230" s="224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</row>
    <row r="231" spans="1:41" ht="15.75" customHeight="1">
      <c r="A231" s="16"/>
      <c r="B231" s="46"/>
      <c r="C231" s="222"/>
      <c r="D231" s="222"/>
      <c r="E231" s="222"/>
      <c r="F231" s="222"/>
      <c r="G231" s="222"/>
      <c r="H231" s="222"/>
      <c r="I231" s="46"/>
      <c r="J231" s="46"/>
      <c r="K231" s="46"/>
      <c r="L231" s="46"/>
      <c r="M231" s="46"/>
      <c r="N231" s="46"/>
      <c r="O231" s="46"/>
      <c r="P231" s="46"/>
      <c r="Q231" s="224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</row>
    <row r="232" spans="1:41" ht="15.75" customHeight="1">
      <c r="A232" s="16"/>
      <c r="B232" s="46"/>
      <c r="C232" s="222"/>
      <c r="D232" s="222"/>
      <c r="E232" s="222"/>
      <c r="F232" s="222"/>
      <c r="G232" s="222"/>
      <c r="H232" s="222"/>
      <c r="I232" s="46"/>
      <c r="J232" s="46"/>
      <c r="K232" s="46"/>
      <c r="L232" s="46"/>
      <c r="M232" s="46"/>
      <c r="N232" s="46"/>
      <c r="O232" s="46"/>
      <c r="P232" s="46"/>
      <c r="Q232" s="224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</row>
    <row r="233" spans="1:41" ht="15.75" customHeight="1">
      <c r="A233" s="16"/>
      <c r="B233" s="46"/>
      <c r="C233" s="222"/>
      <c r="D233" s="222"/>
      <c r="E233" s="222"/>
      <c r="F233" s="222"/>
      <c r="G233" s="222"/>
      <c r="H233" s="222"/>
      <c r="I233" s="46"/>
      <c r="J233" s="46"/>
      <c r="K233" s="46"/>
      <c r="L233" s="46"/>
      <c r="M233" s="46"/>
      <c r="N233" s="46"/>
      <c r="O233" s="46"/>
      <c r="P233" s="46"/>
      <c r="Q233" s="224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</row>
    <row r="234" spans="1:41" ht="15.75" customHeight="1">
      <c r="A234" s="16"/>
      <c r="B234" s="46"/>
      <c r="C234" s="222"/>
      <c r="D234" s="222"/>
      <c r="E234" s="222"/>
      <c r="F234" s="222"/>
      <c r="G234" s="222"/>
      <c r="H234" s="222"/>
      <c r="I234" s="46"/>
      <c r="J234" s="46"/>
      <c r="K234" s="46"/>
      <c r="L234" s="46"/>
      <c r="M234" s="46"/>
      <c r="N234" s="46"/>
      <c r="O234" s="46"/>
      <c r="P234" s="46"/>
      <c r="Q234" s="224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</row>
    <row r="235" spans="1:41" ht="15.75" customHeight="1">
      <c r="A235" s="16"/>
      <c r="B235" s="46"/>
      <c r="C235" s="222"/>
      <c r="D235" s="222"/>
      <c r="E235" s="222"/>
      <c r="F235" s="222"/>
      <c r="G235" s="222"/>
      <c r="H235" s="222"/>
      <c r="I235" s="46"/>
      <c r="J235" s="46"/>
      <c r="K235" s="46"/>
      <c r="L235" s="46"/>
      <c r="M235" s="46"/>
      <c r="N235" s="46"/>
      <c r="O235" s="46"/>
      <c r="P235" s="46"/>
      <c r="Q235" s="224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</row>
    <row r="236" spans="1:41" ht="15.75" customHeight="1">
      <c r="A236" s="16"/>
      <c r="B236" s="46"/>
      <c r="C236" s="222"/>
      <c r="D236" s="222"/>
      <c r="E236" s="222"/>
      <c r="F236" s="222"/>
      <c r="G236" s="222"/>
      <c r="H236" s="222"/>
      <c r="I236" s="46"/>
      <c r="J236" s="46"/>
      <c r="K236" s="46"/>
      <c r="L236" s="46"/>
      <c r="M236" s="46"/>
      <c r="N236" s="46"/>
      <c r="O236" s="46"/>
      <c r="P236" s="46"/>
      <c r="Q236" s="224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</row>
    <row r="237" spans="1:41" ht="15.75" customHeight="1">
      <c r="A237" s="16"/>
      <c r="B237" s="46"/>
      <c r="C237" s="222"/>
      <c r="D237" s="222"/>
      <c r="E237" s="222"/>
      <c r="F237" s="222"/>
      <c r="G237" s="222"/>
      <c r="H237" s="222"/>
      <c r="I237" s="46"/>
      <c r="J237" s="46"/>
      <c r="K237" s="46"/>
      <c r="L237" s="46"/>
      <c r="M237" s="46"/>
      <c r="N237" s="46"/>
      <c r="O237" s="46"/>
      <c r="P237" s="46"/>
      <c r="Q237" s="224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</row>
    <row r="238" spans="1:41" ht="15.75" customHeight="1">
      <c r="A238" s="16"/>
      <c r="B238" s="46"/>
      <c r="C238" s="222"/>
      <c r="D238" s="222"/>
      <c r="E238" s="222"/>
      <c r="F238" s="222"/>
      <c r="G238" s="222"/>
      <c r="H238" s="222"/>
      <c r="I238" s="46"/>
      <c r="J238" s="46"/>
      <c r="K238" s="46"/>
      <c r="L238" s="46"/>
      <c r="M238" s="46"/>
      <c r="N238" s="46"/>
      <c r="O238" s="46"/>
      <c r="P238" s="46"/>
      <c r="Q238" s="224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</row>
    <row r="239" spans="1:41" ht="15.75" customHeight="1">
      <c r="A239" s="16"/>
      <c r="B239" s="46"/>
      <c r="C239" s="222"/>
      <c r="D239" s="222"/>
      <c r="E239" s="222"/>
      <c r="F239" s="222"/>
      <c r="G239" s="222"/>
      <c r="H239" s="222"/>
      <c r="I239" s="46"/>
      <c r="J239" s="46"/>
      <c r="K239" s="46"/>
      <c r="L239" s="46"/>
      <c r="M239" s="46"/>
      <c r="N239" s="46"/>
      <c r="O239" s="46"/>
      <c r="P239" s="46"/>
      <c r="Q239" s="224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</row>
    <row r="240" spans="1:41" ht="15.75" customHeight="1">
      <c r="A240" s="16"/>
      <c r="B240" s="46"/>
      <c r="C240" s="222"/>
      <c r="D240" s="222"/>
      <c r="E240" s="222"/>
      <c r="F240" s="222"/>
      <c r="G240" s="222"/>
      <c r="H240" s="222"/>
      <c r="I240" s="46"/>
      <c r="J240" s="46"/>
      <c r="K240" s="46"/>
      <c r="L240" s="46"/>
      <c r="M240" s="46"/>
      <c r="N240" s="46"/>
      <c r="O240" s="46"/>
      <c r="P240" s="46"/>
      <c r="Q240" s="224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</row>
    <row r="241" spans="1:41" ht="15.75" customHeight="1">
      <c r="A241" s="16"/>
      <c r="B241" s="46"/>
      <c r="C241" s="222"/>
      <c r="D241" s="222"/>
      <c r="E241" s="222"/>
      <c r="F241" s="222"/>
      <c r="G241" s="222"/>
      <c r="H241" s="222"/>
      <c r="I241" s="46"/>
      <c r="J241" s="46"/>
      <c r="K241" s="46"/>
      <c r="L241" s="46"/>
      <c r="M241" s="46"/>
      <c r="N241" s="46"/>
      <c r="O241" s="46"/>
      <c r="P241" s="46"/>
      <c r="Q241" s="224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</row>
    <row r="242" spans="1:41" ht="15.75" customHeight="1">
      <c r="A242" s="16"/>
      <c r="B242" s="46"/>
      <c r="C242" s="222"/>
      <c r="D242" s="222"/>
      <c r="E242" s="222"/>
      <c r="F242" s="222"/>
      <c r="G242" s="222"/>
      <c r="H242" s="222"/>
      <c r="I242" s="46"/>
      <c r="J242" s="46"/>
      <c r="K242" s="46"/>
      <c r="L242" s="46"/>
      <c r="M242" s="46"/>
      <c r="N242" s="46"/>
      <c r="O242" s="46"/>
      <c r="P242" s="46"/>
      <c r="Q242" s="224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</row>
    <row r="243" spans="1:41" ht="15.75" customHeight="1">
      <c r="A243" s="16"/>
      <c r="B243" s="46"/>
      <c r="C243" s="222"/>
      <c r="D243" s="222"/>
      <c r="E243" s="222"/>
      <c r="F243" s="222"/>
      <c r="G243" s="222"/>
      <c r="H243" s="222"/>
      <c r="I243" s="46"/>
      <c r="J243" s="46"/>
      <c r="K243" s="46"/>
      <c r="L243" s="46"/>
      <c r="M243" s="46"/>
      <c r="N243" s="46"/>
      <c r="O243" s="46"/>
      <c r="P243" s="46"/>
      <c r="Q243" s="224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</row>
    <row r="244" spans="1:41" ht="15.75" customHeight="1">
      <c r="A244" s="16"/>
      <c r="B244" s="46"/>
      <c r="C244" s="222"/>
      <c r="D244" s="222"/>
      <c r="E244" s="222"/>
      <c r="F244" s="222"/>
      <c r="G244" s="222"/>
      <c r="H244" s="222"/>
      <c r="I244" s="46"/>
      <c r="J244" s="46"/>
      <c r="K244" s="46"/>
      <c r="L244" s="46"/>
      <c r="M244" s="46"/>
      <c r="N244" s="46"/>
      <c r="O244" s="46"/>
      <c r="P244" s="46"/>
      <c r="Q244" s="224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</row>
    <row r="245" spans="1:41" ht="15.75" customHeight="1">
      <c r="A245" s="16"/>
      <c r="B245" s="46"/>
      <c r="C245" s="222"/>
      <c r="D245" s="222"/>
      <c r="E245" s="222"/>
      <c r="F245" s="222"/>
      <c r="G245" s="222"/>
      <c r="H245" s="222"/>
      <c r="I245" s="46"/>
      <c r="J245" s="46"/>
      <c r="K245" s="46"/>
      <c r="L245" s="46"/>
      <c r="M245" s="46"/>
      <c r="N245" s="46"/>
      <c r="O245" s="46"/>
      <c r="P245" s="46"/>
      <c r="Q245" s="224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</row>
    <row r="246" spans="1:41" ht="15.75" customHeight="1">
      <c r="A246" s="16"/>
      <c r="B246" s="46"/>
      <c r="C246" s="222"/>
      <c r="D246" s="222"/>
      <c r="E246" s="222"/>
      <c r="F246" s="222"/>
      <c r="G246" s="222"/>
      <c r="H246" s="222"/>
      <c r="I246" s="46"/>
      <c r="J246" s="46"/>
      <c r="K246" s="46"/>
      <c r="L246" s="46"/>
      <c r="M246" s="46"/>
      <c r="N246" s="46"/>
      <c r="O246" s="46"/>
      <c r="P246" s="46"/>
      <c r="Q246" s="224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</row>
    <row r="247" spans="1:41" ht="15.75" customHeight="1">
      <c r="A247" s="16"/>
      <c r="B247" s="46"/>
      <c r="C247" s="222"/>
      <c r="D247" s="222"/>
      <c r="E247" s="222"/>
      <c r="F247" s="222"/>
      <c r="G247" s="222"/>
      <c r="H247" s="222"/>
      <c r="I247" s="46"/>
      <c r="J247" s="46"/>
      <c r="K247" s="46"/>
      <c r="L247" s="46"/>
      <c r="M247" s="46"/>
      <c r="N247" s="46"/>
      <c r="O247" s="46"/>
      <c r="P247" s="46"/>
      <c r="Q247" s="224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</row>
    <row r="248" spans="1:41" ht="15.75" customHeight="1">
      <c r="A248" s="16"/>
      <c r="B248" s="46"/>
      <c r="C248" s="222"/>
      <c r="D248" s="222"/>
      <c r="E248" s="222"/>
      <c r="F248" s="222"/>
      <c r="G248" s="222"/>
      <c r="H248" s="222"/>
      <c r="I248" s="46"/>
      <c r="J248" s="46"/>
      <c r="K248" s="46"/>
      <c r="L248" s="46"/>
      <c r="M248" s="46"/>
      <c r="N248" s="46"/>
      <c r="O248" s="46"/>
      <c r="P248" s="46"/>
      <c r="Q248" s="224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</row>
    <row r="249" spans="1:41" ht="15.75" customHeight="1">
      <c r="A249" s="16"/>
      <c r="B249" s="46"/>
      <c r="C249" s="222"/>
      <c r="D249" s="222"/>
      <c r="E249" s="222"/>
      <c r="F249" s="222"/>
      <c r="G249" s="222"/>
      <c r="H249" s="222"/>
      <c r="I249" s="46"/>
      <c r="J249" s="46"/>
      <c r="K249" s="46"/>
      <c r="L249" s="46"/>
      <c r="M249" s="46"/>
      <c r="N249" s="46"/>
      <c r="O249" s="46"/>
      <c r="P249" s="46"/>
      <c r="Q249" s="224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</row>
    <row r="250" spans="1:41" ht="15.75" customHeight="1">
      <c r="A250" s="16"/>
      <c r="B250" s="46"/>
      <c r="C250" s="222"/>
      <c r="D250" s="222"/>
      <c r="E250" s="222"/>
      <c r="F250" s="222"/>
      <c r="G250" s="222"/>
      <c r="H250" s="222"/>
      <c r="I250" s="46"/>
      <c r="J250" s="46"/>
      <c r="K250" s="46"/>
      <c r="L250" s="46"/>
      <c r="M250" s="46"/>
      <c r="N250" s="46"/>
      <c r="O250" s="46"/>
      <c r="P250" s="46"/>
      <c r="Q250" s="224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</row>
    <row r="251" spans="1:41" ht="15.75" customHeight="1">
      <c r="A251" s="16"/>
      <c r="B251" s="46"/>
      <c r="C251" s="222"/>
      <c r="D251" s="222"/>
      <c r="E251" s="222"/>
      <c r="F251" s="222"/>
      <c r="G251" s="222"/>
      <c r="H251" s="222"/>
      <c r="I251" s="46"/>
      <c r="J251" s="46"/>
      <c r="K251" s="46"/>
      <c r="L251" s="46"/>
      <c r="M251" s="46"/>
      <c r="N251" s="46"/>
      <c r="O251" s="46"/>
      <c r="P251" s="46"/>
      <c r="Q251" s="224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</row>
    <row r="252" spans="1:41" ht="15.75" customHeight="1">
      <c r="A252" s="16"/>
      <c r="B252" s="46"/>
      <c r="C252" s="222"/>
      <c r="D252" s="222"/>
      <c r="E252" s="222"/>
      <c r="F252" s="222"/>
      <c r="G252" s="222"/>
      <c r="H252" s="222"/>
      <c r="I252" s="46"/>
      <c r="J252" s="46"/>
      <c r="K252" s="46"/>
      <c r="L252" s="46"/>
      <c r="M252" s="46"/>
      <c r="N252" s="46"/>
      <c r="O252" s="46"/>
      <c r="P252" s="46"/>
      <c r="Q252" s="224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</row>
    <row r="253" spans="1:41" ht="15.75" customHeight="1">
      <c r="A253" s="16"/>
      <c r="B253" s="46"/>
      <c r="C253" s="222"/>
      <c r="D253" s="222"/>
      <c r="E253" s="222"/>
      <c r="F253" s="222"/>
      <c r="G253" s="222"/>
      <c r="H253" s="222"/>
      <c r="I253" s="46"/>
      <c r="J253" s="46"/>
      <c r="K253" s="46"/>
      <c r="L253" s="46"/>
      <c r="M253" s="46"/>
      <c r="N253" s="46"/>
      <c r="O253" s="46"/>
      <c r="P253" s="46"/>
      <c r="Q253" s="224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</row>
    <row r="254" spans="1:41" ht="15.75" customHeight="1">
      <c r="A254" s="16"/>
      <c r="B254" s="46"/>
      <c r="C254" s="222"/>
      <c r="D254" s="222"/>
      <c r="E254" s="222"/>
      <c r="F254" s="222"/>
      <c r="G254" s="222"/>
      <c r="H254" s="222"/>
      <c r="I254" s="46"/>
      <c r="J254" s="46"/>
      <c r="K254" s="46"/>
      <c r="L254" s="46"/>
      <c r="M254" s="46"/>
      <c r="N254" s="46"/>
      <c r="O254" s="46"/>
      <c r="P254" s="46"/>
      <c r="Q254" s="224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</row>
    <row r="255" spans="1:41" ht="15.75" customHeight="1">
      <c r="A255" s="16"/>
      <c r="B255" s="46"/>
      <c r="C255" s="222"/>
      <c r="D255" s="222"/>
      <c r="E255" s="222"/>
      <c r="F255" s="222"/>
      <c r="G255" s="222"/>
      <c r="H255" s="222"/>
      <c r="I255" s="46"/>
      <c r="J255" s="46"/>
      <c r="K255" s="46"/>
      <c r="L255" s="46"/>
      <c r="M255" s="46"/>
      <c r="N255" s="46"/>
      <c r="O255" s="46"/>
      <c r="P255" s="46"/>
      <c r="Q255" s="224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</row>
    <row r="256" spans="1:41" ht="15.75" customHeight="1">
      <c r="A256" s="16"/>
      <c r="B256" s="46"/>
      <c r="C256" s="222"/>
      <c r="D256" s="222"/>
      <c r="E256" s="222"/>
      <c r="F256" s="222"/>
      <c r="G256" s="222"/>
      <c r="H256" s="222"/>
      <c r="I256" s="46"/>
      <c r="J256" s="46"/>
      <c r="K256" s="46"/>
      <c r="L256" s="46"/>
      <c r="M256" s="46"/>
      <c r="N256" s="46"/>
      <c r="O256" s="46"/>
      <c r="P256" s="46"/>
      <c r="Q256" s="224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</row>
    <row r="257" spans="1:41" ht="15.75" customHeight="1">
      <c r="A257" s="16"/>
      <c r="B257" s="46"/>
      <c r="C257" s="222"/>
      <c r="D257" s="222"/>
      <c r="E257" s="222"/>
      <c r="F257" s="222"/>
      <c r="G257" s="222"/>
      <c r="H257" s="222"/>
      <c r="I257" s="46"/>
      <c r="J257" s="46"/>
      <c r="K257" s="46"/>
      <c r="L257" s="46"/>
      <c r="M257" s="46"/>
      <c r="N257" s="46"/>
      <c r="O257" s="46"/>
      <c r="P257" s="46"/>
      <c r="Q257" s="224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</row>
    <row r="258" spans="1:41" ht="15.75" customHeight="1">
      <c r="A258" s="16"/>
      <c r="B258" s="46"/>
      <c r="C258" s="222"/>
      <c r="D258" s="222"/>
      <c r="E258" s="222"/>
      <c r="F258" s="222"/>
      <c r="G258" s="222"/>
      <c r="H258" s="222"/>
      <c r="I258" s="46"/>
      <c r="J258" s="46"/>
      <c r="K258" s="46"/>
      <c r="L258" s="46"/>
      <c r="M258" s="46"/>
      <c r="N258" s="46"/>
      <c r="O258" s="46"/>
      <c r="P258" s="46"/>
      <c r="Q258" s="224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</row>
    <row r="259" spans="1:41" ht="15.75" customHeight="1">
      <c r="A259" s="16"/>
      <c r="B259" s="46"/>
      <c r="C259" s="222"/>
      <c r="D259" s="222"/>
      <c r="E259" s="222"/>
      <c r="F259" s="222"/>
      <c r="G259" s="222"/>
      <c r="H259" s="222"/>
      <c r="I259" s="46"/>
      <c r="J259" s="46"/>
      <c r="K259" s="46"/>
      <c r="L259" s="46"/>
      <c r="M259" s="46"/>
      <c r="N259" s="46"/>
      <c r="O259" s="46"/>
      <c r="P259" s="46"/>
      <c r="Q259" s="224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</row>
    <row r="260" spans="1:41" ht="15.75" customHeight="1">
      <c r="A260" s="16"/>
      <c r="B260" s="46"/>
      <c r="C260" s="222"/>
      <c r="D260" s="222"/>
      <c r="E260" s="222"/>
      <c r="F260" s="222"/>
      <c r="G260" s="222"/>
      <c r="H260" s="222"/>
      <c r="I260" s="46"/>
      <c r="J260" s="46"/>
      <c r="K260" s="46"/>
      <c r="L260" s="46"/>
      <c r="M260" s="46"/>
      <c r="N260" s="46"/>
      <c r="O260" s="46"/>
      <c r="P260" s="46"/>
      <c r="Q260" s="224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</row>
    <row r="261" spans="1:41" ht="15.75" customHeight="1">
      <c r="A261" s="16"/>
      <c r="B261" s="46"/>
      <c r="C261" s="222"/>
      <c r="D261" s="222"/>
      <c r="E261" s="222"/>
      <c r="F261" s="222"/>
      <c r="G261" s="222"/>
      <c r="H261" s="222"/>
      <c r="I261" s="46"/>
      <c r="J261" s="46"/>
      <c r="K261" s="46"/>
      <c r="L261" s="46"/>
      <c r="M261" s="46"/>
      <c r="N261" s="46"/>
      <c r="O261" s="46"/>
      <c r="P261" s="46"/>
      <c r="Q261" s="224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</row>
    <row r="262" spans="1:41" ht="15.75" customHeight="1">
      <c r="A262" s="16"/>
      <c r="B262" s="46"/>
      <c r="C262" s="222"/>
      <c r="D262" s="222"/>
      <c r="E262" s="222"/>
      <c r="F262" s="222"/>
      <c r="G262" s="222"/>
      <c r="H262" s="222"/>
      <c r="I262" s="46"/>
      <c r="J262" s="46"/>
      <c r="K262" s="46"/>
      <c r="L262" s="46"/>
      <c r="M262" s="46"/>
      <c r="N262" s="46"/>
      <c r="O262" s="46"/>
      <c r="P262" s="46"/>
      <c r="Q262" s="224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</row>
    <row r="263" spans="1:41" ht="15.75" customHeight="1">
      <c r="A263" s="16"/>
      <c r="B263" s="46"/>
      <c r="C263" s="222"/>
      <c r="D263" s="222"/>
      <c r="E263" s="222"/>
      <c r="F263" s="222"/>
      <c r="G263" s="222"/>
      <c r="H263" s="222"/>
      <c r="I263" s="46"/>
      <c r="J263" s="46"/>
      <c r="K263" s="46"/>
      <c r="L263" s="46"/>
      <c r="M263" s="46"/>
      <c r="N263" s="46"/>
      <c r="O263" s="46"/>
      <c r="P263" s="46"/>
      <c r="Q263" s="224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</row>
    <row r="264" spans="1:41" ht="15.75" customHeight="1">
      <c r="A264" s="16"/>
      <c r="B264" s="46"/>
      <c r="C264" s="222"/>
      <c r="D264" s="222"/>
      <c r="E264" s="222"/>
      <c r="F264" s="222"/>
      <c r="G264" s="222"/>
      <c r="H264" s="222"/>
      <c r="I264" s="46"/>
      <c r="J264" s="46"/>
      <c r="K264" s="46"/>
      <c r="L264" s="46"/>
      <c r="M264" s="46"/>
      <c r="N264" s="46"/>
      <c r="O264" s="46"/>
      <c r="P264" s="46"/>
      <c r="Q264" s="224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</row>
    <row r="265" spans="1:41" ht="15.75" customHeight="1">
      <c r="A265" s="16"/>
      <c r="B265" s="46"/>
      <c r="C265" s="222"/>
      <c r="D265" s="222"/>
      <c r="E265" s="222"/>
      <c r="F265" s="222"/>
      <c r="G265" s="222"/>
      <c r="H265" s="222"/>
      <c r="I265" s="46"/>
      <c r="J265" s="46"/>
      <c r="K265" s="46"/>
      <c r="L265" s="46"/>
      <c r="M265" s="46"/>
      <c r="N265" s="46"/>
      <c r="O265" s="46"/>
      <c r="P265" s="46"/>
      <c r="Q265" s="224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</row>
    <row r="266" spans="1:41" ht="15.75" customHeight="1">
      <c r="A266" s="16"/>
      <c r="B266" s="46"/>
      <c r="C266" s="222"/>
      <c r="D266" s="222"/>
      <c r="E266" s="222"/>
      <c r="F266" s="222"/>
      <c r="G266" s="222"/>
      <c r="H266" s="222"/>
      <c r="I266" s="46"/>
      <c r="J266" s="46"/>
      <c r="K266" s="46"/>
      <c r="L266" s="46"/>
      <c r="M266" s="46"/>
      <c r="N266" s="46"/>
      <c r="O266" s="46"/>
      <c r="P266" s="46"/>
      <c r="Q266" s="224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</row>
    <row r="267" spans="1:41" ht="15.75" customHeight="1"/>
    <row r="268" spans="1:41" ht="15.75" customHeight="1"/>
    <row r="269" spans="1:41" ht="15.75" customHeight="1"/>
    <row r="270" spans="1:41" ht="15.75" customHeight="1"/>
    <row r="271" spans="1:41" ht="15.75" customHeight="1"/>
    <row r="272" spans="1:4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A36:F36"/>
    <mergeCell ref="A50:F50"/>
    <mergeCell ref="A51:F51"/>
    <mergeCell ref="A52:F52"/>
    <mergeCell ref="A53:M53"/>
    <mergeCell ref="A54:M54"/>
    <mergeCell ref="A55:M55"/>
    <mergeCell ref="D64:G64"/>
    <mergeCell ref="I64:K64"/>
    <mergeCell ref="D66:G66"/>
    <mergeCell ref="I66:K66"/>
    <mergeCell ref="C67:K67"/>
    <mergeCell ref="A56:M56"/>
    <mergeCell ref="A57:M57"/>
    <mergeCell ref="A58:M58"/>
    <mergeCell ref="N58:P58"/>
    <mergeCell ref="N59:P59"/>
    <mergeCell ref="D62:G62"/>
    <mergeCell ref="I62:K62"/>
    <mergeCell ref="E4:E7"/>
    <mergeCell ref="F4:F7"/>
    <mergeCell ref="N4:P4"/>
    <mergeCell ref="N6:Q6"/>
    <mergeCell ref="A9:Q9"/>
    <mergeCell ref="G2:G7"/>
    <mergeCell ref="H3:H7"/>
    <mergeCell ref="I3:L3"/>
    <mergeCell ref="M3:M7"/>
    <mergeCell ref="I4:I7"/>
    <mergeCell ref="J4:J7"/>
    <mergeCell ref="K4:K7"/>
    <mergeCell ref="L4:L7"/>
    <mergeCell ref="A10:Q10"/>
    <mergeCell ref="A16:Q16"/>
    <mergeCell ref="A23:Q23"/>
    <mergeCell ref="A27:Q27"/>
    <mergeCell ref="A31:Q31"/>
    <mergeCell ref="A32:Q32"/>
    <mergeCell ref="A39:Q39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A15:B15"/>
    <mergeCell ref="A22:F22"/>
    <mergeCell ref="A26:F26"/>
    <mergeCell ref="A29:F29"/>
    <mergeCell ref="A30:F30"/>
  </mergeCells>
  <pageMargins left="0.70833333333333304" right="0.70833333333333304" top="0.74791666666666701" bottom="0.74791666666666701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4140625" defaultRowHeight="15" customHeight="1"/>
  <cols>
    <col min="1" max="2" width="5.88671875" customWidth="1"/>
    <col min="3" max="3" width="71.6640625" customWidth="1"/>
    <col min="4" max="4" width="8.6640625" customWidth="1"/>
    <col min="5" max="6" width="7.88671875" customWidth="1"/>
    <col min="7" max="9" width="6.109375" customWidth="1"/>
    <col min="10" max="12" width="7.88671875" customWidth="1"/>
    <col min="13" max="13" width="9.5546875" customWidth="1"/>
    <col min="14" max="26" width="8.6640625" customWidth="1"/>
  </cols>
  <sheetData>
    <row r="1" spans="1:26" ht="15" customHeight="1">
      <c r="A1" s="225"/>
      <c r="B1" s="225"/>
      <c r="C1" s="431" t="s">
        <v>157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25"/>
      <c r="B2" s="225"/>
      <c r="C2" s="226" t="s">
        <v>158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225"/>
      <c r="B3" s="225"/>
      <c r="C3" s="427" t="s">
        <v>159</v>
      </c>
      <c r="D3" s="422" t="s">
        <v>160</v>
      </c>
      <c r="E3" s="429" t="s">
        <v>62</v>
      </c>
      <c r="F3" s="395"/>
      <c r="G3" s="395"/>
      <c r="H3" s="395"/>
      <c r="I3" s="395"/>
      <c r="J3" s="394"/>
      <c r="K3" s="422" t="s">
        <v>161</v>
      </c>
      <c r="L3" s="422" t="s">
        <v>162</v>
      </c>
      <c r="M3" s="422" t="s">
        <v>163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25"/>
      <c r="B4" s="225"/>
      <c r="C4" s="323"/>
      <c r="D4" s="381"/>
      <c r="E4" s="428" t="s">
        <v>67</v>
      </c>
      <c r="F4" s="430" t="s">
        <v>164</v>
      </c>
      <c r="G4" s="317"/>
      <c r="H4" s="317"/>
      <c r="I4" s="318"/>
      <c r="J4" s="423" t="s">
        <v>165</v>
      </c>
      <c r="K4" s="381"/>
      <c r="L4" s="381"/>
      <c r="M4" s="38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25"/>
      <c r="B5" s="225"/>
      <c r="C5" s="323"/>
      <c r="D5" s="381"/>
      <c r="E5" s="308"/>
      <c r="F5" s="426" t="s">
        <v>166</v>
      </c>
      <c r="G5" s="424" t="s">
        <v>167</v>
      </c>
      <c r="H5" s="334"/>
      <c r="I5" s="353"/>
      <c r="J5" s="405"/>
      <c r="K5" s="381"/>
      <c r="L5" s="381"/>
      <c r="M5" s="38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.25" customHeight="1">
      <c r="A6" s="225"/>
      <c r="B6" s="225"/>
      <c r="C6" s="323"/>
      <c r="D6" s="381"/>
      <c r="E6" s="308"/>
      <c r="F6" s="391"/>
      <c r="G6" s="425" t="s">
        <v>168</v>
      </c>
      <c r="H6" s="426" t="s">
        <v>169</v>
      </c>
      <c r="I6" s="426" t="s">
        <v>170</v>
      </c>
      <c r="J6" s="405"/>
      <c r="K6" s="381"/>
      <c r="L6" s="381"/>
      <c r="M6" s="38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.25" customHeight="1">
      <c r="A7" s="225"/>
      <c r="B7" s="225"/>
      <c r="C7" s="323"/>
      <c r="D7" s="381"/>
      <c r="E7" s="308"/>
      <c r="F7" s="391"/>
      <c r="G7" s="315"/>
      <c r="H7" s="391"/>
      <c r="I7" s="391"/>
      <c r="J7" s="405"/>
      <c r="K7" s="381"/>
      <c r="L7" s="381"/>
      <c r="M7" s="38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.25" customHeight="1">
      <c r="A8" s="225"/>
      <c r="B8" s="225"/>
      <c r="C8" s="323"/>
      <c r="D8" s="381"/>
      <c r="E8" s="308"/>
      <c r="F8" s="391"/>
      <c r="G8" s="315"/>
      <c r="H8" s="391"/>
      <c r="I8" s="391"/>
      <c r="J8" s="405"/>
      <c r="K8" s="381"/>
      <c r="L8" s="381"/>
      <c r="M8" s="38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.25" customHeight="1">
      <c r="A9" s="225"/>
      <c r="B9" s="225"/>
      <c r="C9" s="359"/>
      <c r="D9" s="382"/>
      <c r="E9" s="308"/>
      <c r="F9" s="391"/>
      <c r="G9" s="315"/>
      <c r="H9" s="391"/>
      <c r="I9" s="391"/>
      <c r="J9" s="405"/>
      <c r="K9" s="382"/>
      <c r="L9" s="382"/>
      <c r="M9" s="38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6" t="s">
        <v>171</v>
      </c>
      <c r="B10" s="16" t="s">
        <v>172</v>
      </c>
      <c r="C10" s="227" t="s">
        <v>83</v>
      </c>
      <c r="D10" s="228">
        <v>3</v>
      </c>
      <c r="E10" s="229">
        <f t="shared" ref="E10:E18" si="0">D10*30</f>
        <v>90</v>
      </c>
      <c r="F10" s="230">
        <f t="shared" ref="F10:F18" si="1">G10+H10+I10</f>
        <v>30</v>
      </c>
      <c r="G10" s="230">
        <v>15</v>
      </c>
      <c r="H10" s="230"/>
      <c r="I10" s="230">
        <v>15</v>
      </c>
      <c r="J10" s="231">
        <f t="shared" ref="J10:J18" si="2">E10-F10</f>
        <v>60</v>
      </c>
      <c r="K10" s="232">
        <f t="shared" ref="K10:K18" si="3">F10/15</f>
        <v>2</v>
      </c>
      <c r="L10" s="233" t="s">
        <v>173</v>
      </c>
      <c r="M10" s="234">
        <f t="shared" ref="M10:M17" si="4">F10/E10*100</f>
        <v>33.333333333333329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16" t="s">
        <v>171</v>
      </c>
      <c r="B11" s="16" t="s">
        <v>172</v>
      </c>
      <c r="C11" s="235" t="s">
        <v>86</v>
      </c>
      <c r="D11" s="236">
        <v>3</v>
      </c>
      <c r="E11" s="26">
        <f t="shared" si="0"/>
        <v>90</v>
      </c>
      <c r="F11" s="27">
        <f t="shared" si="1"/>
        <v>30</v>
      </c>
      <c r="G11" s="27"/>
      <c r="H11" s="27"/>
      <c r="I11" s="27">
        <v>30</v>
      </c>
      <c r="J11" s="28">
        <f t="shared" si="2"/>
        <v>60</v>
      </c>
      <c r="K11" s="237">
        <f t="shared" si="3"/>
        <v>2</v>
      </c>
      <c r="L11" s="238" t="s">
        <v>171</v>
      </c>
      <c r="M11" s="239">
        <f t="shared" si="4"/>
        <v>33.333333333333329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6" t="s">
        <v>171</v>
      </c>
      <c r="B12" s="16" t="s">
        <v>172</v>
      </c>
      <c r="C12" s="235" t="s">
        <v>89</v>
      </c>
      <c r="D12" s="236">
        <v>3</v>
      </c>
      <c r="E12" s="26">
        <f t="shared" si="0"/>
        <v>90</v>
      </c>
      <c r="F12" s="27">
        <f t="shared" si="1"/>
        <v>45</v>
      </c>
      <c r="G12" s="27"/>
      <c r="H12" s="27"/>
      <c r="I12" s="27">
        <v>45</v>
      </c>
      <c r="J12" s="28">
        <f t="shared" si="2"/>
        <v>45</v>
      </c>
      <c r="K12" s="237">
        <f t="shared" si="3"/>
        <v>3</v>
      </c>
      <c r="L12" s="238" t="s">
        <v>171</v>
      </c>
      <c r="M12" s="239">
        <f t="shared" si="4"/>
        <v>50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16" t="s">
        <v>25</v>
      </c>
      <c r="B13" s="16" t="s">
        <v>172</v>
      </c>
      <c r="C13" s="235" t="s">
        <v>95</v>
      </c>
      <c r="D13" s="236">
        <v>5</v>
      </c>
      <c r="E13" s="26">
        <f t="shared" si="0"/>
        <v>150</v>
      </c>
      <c r="F13" s="27">
        <f t="shared" si="1"/>
        <v>60</v>
      </c>
      <c r="G13" s="27">
        <v>30</v>
      </c>
      <c r="H13" s="27"/>
      <c r="I13" s="27">
        <v>30</v>
      </c>
      <c r="J13" s="28">
        <f t="shared" si="2"/>
        <v>90</v>
      </c>
      <c r="K13" s="237">
        <f t="shared" si="3"/>
        <v>4</v>
      </c>
      <c r="L13" s="238" t="s">
        <v>174</v>
      </c>
      <c r="M13" s="239">
        <f t="shared" si="4"/>
        <v>40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6" t="s">
        <v>25</v>
      </c>
      <c r="B14" s="16" t="s">
        <v>172</v>
      </c>
      <c r="C14" s="240" t="s">
        <v>97</v>
      </c>
      <c r="D14" s="236">
        <v>4</v>
      </c>
      <c r="E14" s="26">
        <f t="shared" si="0"/>
        <v>120</v>
      </c>
      <c r="F14" s="27">
        <f t="shared" si="1"/>
        <v>45</v>
      </c>
      <c r="G14" s="27">
        <v>15</v>
      </c>
      <c r="H14" s="27"/>
      <c r="I14" s="27">
        <v>30</v>
      </c>
      <c r="J14" s="28">
        <f t="shared" si="2"/>
        <v>75</v>
      </c>
      <c r="K14" s="237">
        <f t="shared" si="3"/>
        <v>3</v>
      </c>
      <c r="L14" s="238" t="s">
        <v>174</v>
      </c>
      <c r="M14" s="239">
        <f t="shared" si="4"/>
        <v>37.5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6" t="s">
        <v>171</v>
      </c>
      <c r="B15" s="16" t="s">
        <v>175</v>
      </c>
      <c r="C15" s="235" t="s">
        <v>176</v>
      </c>
      <c r="D15" s="236">
        <v>3</v>
      </c>
      <c r="E15" s="26">
        <f t="shared" si="0"/>
        <v>90</v>
      </c>
      <c r="F15" s="27">
        <f t="shared" si="1"/>
        <v>30</v>
      </c>
      <c r="G15" s="27">
        <v>15</v>
      </c>
      <c r="H15" s="27"/>
      <c r="I15" s="27">
        <v>15</v>
      </c>
      <c r="J15" s="28">
        <f t="shared" si="2"/>
        <v>60</v>
      </c>
      <c r="K15" s="237">
        <f t="shared" si="3"/>
        <v>2</v>
      </c>
      <c r="L15" s="238" t="s">
        <v>171</v>
      </c>
      <c r="M15" s="239">
        <f t="shared" si="4"/>
        <v>33.333333333333329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customHeight="1">
      <c r="A16" s="16" t="s">
        <v>25</v>
      </c>
      <c r="B16" s="16" t="s">
        <v>175</v>
      </c>
      <c r="C16" s="235" t="s">
        <v>177</v>
      </c>
      <c r="D16" s="236">
        <v>5</v>
      </c>
      <c r="E16" s="26">
        <f t="shared" si="0"/>
        <v>150</v>
      </c>
      <c r="F16" s="27">
        <f t="shared" si="1"/>
        <v>60</v>
      </c>
      <c r="G16" s="27">
        <v>30</v>
      </c>
      <c r="H16" s="27"/>
      <c r="I16" s="27">
        <v>30</v>
      </c>
      <c r="J16" s="28">
        <f t="shared" si="2"/>
        <v>90</v>
      </c>
      <c r="K16" s="237">
        <f t="shared" si="3"/>
        <v>4</v>
      </c>
      <c r="L16" s="238" t="s">
        <v>174</v>
      </c>
      <c r="M16" s="239">
        <f t="shared" si="4"/>
        <v>40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6" t="s">
        <v>25</v>
      </c>
      <c r="B17" s="16" t="s">
        <v>175</v>
      </c>
      <c r="C17" s="235" t="s">
        <v>178</v>
      </c>
      <c r="D17" s="236">
        <v>4</v>
      </c>
      <c r="E17" s="26">
        <f t="shared" si="0"/>
        <v>120</v>
      </c>
      <c r="F17" s="27">
        <f t="shared" si="1"/>
        <v>45</v>
      </c>
      <c r="G17" s="27">
        <v>30</v>
      </c>
      <c r="H17" s="27"/>
      <c r="I17" s="27">
        <v>15</v>
      </c>
      <c r="J17" s="28">
        <f t="shared" si="2"/>
        <v>75</v>
      </c>
      <c r="K17" s="241">
        <f t="shared" si="3"/>
        <v>3</v>
      </c>
      <c r="L17" s="238" t="s">
        <v>173</v>
      </c>
      <c r="M17" s="239">
        <f t="shared" si="4"/>
        <v>37.5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25"/>
      <c r="B18" s="225"/>
      <c r="C18" s="81" t="s">
        <v>40</v>
      </c>
      <c r="D18" s="236">
        <v>30</v>
      </c>
      <c r="E18" s="26">
        <f t="shared" si="0"/>
        <v>900</v>
      </c>
      <c r="F18" s="242">
        <f t="shared" si="1"/>
        <v>345</v>
      </c>
      <c r="G18" s="27">
        <v>135</v>
      </c>
      <c r="H18" s="243">
        <f>SUM(H10:H17)</f>
        <v>0</v>
      </c>
      <c r="I18" s="27">
        <v>210</v>
      </c>
      <c r="J18" s="80">
        <f t="shared" si="2"/>
        <v>555</v>
      </c>
      <c r="K18" s="241">
        <f t="shared" si="3"/>
        <v>23</v>
      </c>
      <c r="L18" s="244"/>
      <c r="M18" s="24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25"/>
      <c r="B19" s="225"/>
      <c r="C19" s="245" t="s">
        <v>179</v>
      </c>
      <c r="D19" s="246">
        <f>30-D18</f>
        <v>0</v>
      </c>
      <c r="E19" s="246"/>
      <c r="F19" s="246"/>
      <c r="G19" s="246"/>
      <c r="H19" s="246"/>
      <c r="I19" s="246"/>
      <c r="J19" s="246"/>
      <c r="K19" s="246"/>
      <c r="L19" s="246"/>
      <c r="M19" s="22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25"/>
      <c r="B21" s="225"/>
      <c r="C21" s="226" t="s">
        <v>180</v>
      </c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25"/>
      <c r="B22" s="225"/>
      <c r="C22" s="427" t="s">
        <v>159</v>
      </c>
      <c r="D22" s="422" t="s">
        <v>160</v>
      </c>
      <c r="E22" s="429" t="s">
        <v>62</v>
      </c>
      <c r="F22" s="395"/>
      <c r="G22" s="395"/>
      <c r="H22" s="395"/>
      <c r="I22" s="395"/>
      <c r="J22" s="394"/>
      <c r="K22" s="422" t="s">
        <v>161</v>
      </c>
      <c r="L22" s="422" t="s">
        <v>162</v>
      </c>
      <c r="M22" s="422" t="s">
        <v>163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25"/>
      <c r="B23" s="225"/>
      <c r="C23" s="323"/>
      <c r="D23" s="381"/>
      <c r="E23" s="428" t="s">
        <v>67</v>
      </c>
      <c r="F23" s="430" t="s">
        <v>164</v>
      </c>
      <c r="G23" s="317"/>
      <c r="H23" s="317"/>
      <c r="I23" s="318"/>
      <c r="J23" s="423" t="s">
        <v>165</v>
      </c>
      <c r="K23" s="381"/>
      <c r="L23" s="381"/>
      <c r="M23" s="38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25"/>
      <c r="B24" s="225"/>
      <c r="C24" s="323"/>
      <c r="D24" s="381"/>
      <c r="E24" s="308"/>
      <c r="F24" s="426" t="s">
        <v>166</v>
      </c>
      <c r="G24" s="424" t="s">
        <v>167</v>
      </c>
      <c r="H24" s="334"/>
      <c r="I24" s="353"/>
      <c r="J24" s="405"/>
      <c r="K24" s="381"/>
      <c r="L24" s="381"/>
      <c r="M24" s="38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.25" customHeight="1">
      <c r="A25" s="225"/>
      <c r="B25" s="225"/>
      <c r="C25" s="323"/>
      <c r="D25" s="381"/>
      <c r="E25" s="308"/>
      <c r="F25" s="391"/>
      <c r="G25" s="425" t="s">
        <v>168</v>
      </c>
      <c r="H25" s="426" t="s">
        <v>169</v>
      </c>
      <c r="I25" s="426" t="s">
        <v>170</v>
      </c>
      <c r="J25" s="405"/>
      <c r="K25" s="381"/>
      <c r="L25" s="381"/>
      <c r="M25" s="38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8.25" customHeight="1">
      <c r="A26" s="225"/>
      <c r="B26" s="225"/>
      <c r="C26" s="323"/>
      <c r="D26" s="381"/>
      <c r="E26" s="308"/>
      <c r="F26" s="391"/>
      <c r="G26" s="315"/>
      <c r="H26" s="391"/>
      <c r="I26" s="391"/>
      <c r="J26" s="405"/>
      <c r="K26" s="381"/>
      <c r="L26" s="381"/>
      <c r="M26" s="38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.25" customHeight="1">
      <c r="A27" s="225"/>
      <c r="B27" s="225"/>
      <c r="C27" s="323"/>
      <c r="D27" s="381"/>
      <c r="E27" s="308"/>
      <c r="F27" s="391"/>
      <c r="G27" s="315"/>
      <c r="H27" s="391"/>
      <c r="I27" s="391"/>
      <c r="J27" s="405"/>
      <c r="K27" s="381"/>
      <c r="L27" s="381"/>
      <c r="M27" s="38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.25" customHeight="1">
      <c r="A28" s="225"/>
      <c r="B28" s="225"/>
      <c r="C28" s="323"/>
      <c r="D28" s="381"/>
      <c r="E28" s="308"/>
      <c r="F28" s="391"/>
      <c r="G28" s="315"/>
      <c r="H28" s="391"/>
      <c r="I28" s="391"/>
      <c r="J28" s="405"/>
      <c r="K28" s="381"/>
      <c r="L28" s="381"/>
      <c r="M28" s="38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6" t="s">
        <v>25</v>
      </c>
      <c r="B29" s="16" t="s">
        <v>172</v>
      </c>
      <c r="C29" s="247" t="s">
        <v>99</v>
      </c>
      <c r="D29" s="228">
        <v>5</v>
      </c>
      <c r="E29" s="229">
        <f t="shared" ref="E29:E37" si="5">D29*30</f>
        <v>150</v>
      </c>
      <c r="F29" s="230">
        <f t="shared" ref="F29:F36" si="6">G29+H29+I29</f>
        <v>54</v>
      </c>
      <c r="G29" s="230">
        <v>36</v>
      </c>
      <c r="H29" s="230"/>
      <c r="I29" s="230">
        <v>18</v>
      </c>
      <c r="J29" s="24">
        <f t="shared" ref="J29:J36" si="7">E29-F29</f>
        <v>96</v>
      </c>
      <c r="K29" s="248">
        <f t="shared" ref="K29:K36" si="8">F29/18</f>
        <v>3</v>
      </c>
      <c r="L29" s="6" t="s">
        <v>174</v>
      </c>
      <c r="M29" s="234">
        <f t="shared" ref="M29:M36" si="9">F29/E29*100</f>
        <v>36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6" t="s">
        <v>171</v>
      </c>
      <c r="B30" s="16" t="s">
        <v>172</v>
      </c>
      <c r="C30" s="235" t="s">
        <v>91</v>
      </c>
      <c r="D30" s="236">
        <v>3</v>
      </c>
      <c r="E30" s="26">
        <f t="shared" si="5"/>
        <v>90</v>
      </c>
      <c r="F30" s="27">
        <f t="shared" si="6"/>
        <v>36</v>
      </c>
      <c r="G30" s="27">
        <v>18</v>
      </c>
      <c r="H30" s="27"/>
      <c r="I30" s="27">
        <v>18</v>
      </c>
      <c r="J30" s="249">
        <f t="shared" si="7"/>
        <v>54</v>
      </c>
      <c r="K30" s="250">
        <f t="shared" si="8"/>
        <v>2</v>
      </c>
      <c r="L30" s="25" t="s">
        <v>171</v>
      </c>
      <c r="M30" s="239">
        <f t="shared" si="9"/>
        <v>40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16" t="s">
        <v>25</v>
      </c>
      <c r="B31" s="16" t="s">
        <v>172</v>
      </c>
      <c r="C31" s="235" t="s">
        <v>37</v>
      </c>
      <c r="D31" s="236">
        <v>4.5</v>
      </c>
      <c r="E31" s="26">
        <f t="shared" si="5"/>
        <v>135</v>
      </c>
      <c r="F31" s="27">
        <f t="shared" si="6"/>
        <v>0</v>
      </c>
      <c r="G31" s="27"/>
      <c r="H31" s="27"/>
      <c r="I31" s="27"/>
      <c r="J31" s="249">
        <f t="shared" si="7"/>
        <v>135</v>
      </c>
      <c r="K31" s="250">
        <f t="shared" si="8"/>
        <v>0</v>
      </c>
      <c r="L31" s="25" t="s">
        <v>173</v>
      </c>
      <c r="M31" s="239">
        <f t="shared" si="9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6" t="s">
        <v>25</v>
      </c>
      <c r="B32" s="16" t="s">
        <v>172</v>
      </c>
      <c r="C32" s="235" t="s">
        <v>101</v>
      </c>
      <c r="D32" s="236">
        <v>1</v>
      </c>
      <c r="E32" s="26">
        <f t="shared" si="5"/>
        <v>30</v>
      </c>
      <c r="F32" s="27">
        <f t="shared" si="6"/>
        <v>0</v>
      </c>
      <c r="G32" s="27"/>
      <c r="H32" s="27"/>
      <c r="I32" s="27"/>
      <c r="J32" s="249">
        <f t="shared" si="7"/>
        <v>30</v>
      </c>
      <c r="K32" s="250">
        <f t="shared" si="8"/>
        <v>0</v>
      </c>
      <c r="L32" s="25" t="s">
        <v>173</v>
      </c>
      <c r="M32" s="239">
        <f t="shared" si="9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" customHeight="1">
      <c r="A33" s="16" t="s">
        <v>25</v>
      </c>
      <c r="B33" s="16" t="s">
        <v>172</v>
      </c>
      <c r="C33" s="235" t="s">
        <v>104</v>
      </c>
      <c r="D33" s="236">
        <v>4</v>
      </c>
      <c r="E33" s="26">
        <f t="shared" si="5"/>
        <v>120</v>
      </c>
      <c r="F33" s="27">
        <f t="shared" si="6"/>
        <v>54</v>
      </c>
      <c r="G33" s="27">
        <v>36</v>
      </c>
      <c r="H33" s="27"/>
      <c r="I33" s="27">
        <v>18</v>
      </c>
      <c r="J33" s="249">
        <f t="shared" si="7"/>
        <v>66</v>
      </c>
      <c r="K33" s="250">
        <f t="shared" si="8"/>
        <v>3</v>
      </c>
      <c r="L33" s="25" t="s">
        <v>174</v>
      </c>
      <c r="M33" s="239">
        <f t="shared" si="9"/>
        <v>45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>
      <c r="A34" s="16" t="s">
        <v>25</v>
      </c>
      <c r="B34" s="16" t="s">
        <v>175</v>
      </c>
      <c r="C34" s="235" t="s">
        <v>181</v>
      </c>
      <c r="D34" s="236">
        <v>4</v>
      </c>
      <c r="E34" s="26">
        <f t="shared" si="5"/>
        <v>120</v>
      </c>
      <c r="F34" s="27">
        <f t="shared" si="6"/>
        <v>54</v>
      </c>
      <c r="G34" s="27">
        <v>36</v>
      </c>
      <c r="H34" s="27"/>
      <c r="I34" s="27">
        <v>18</v>
      </c>
      <c r="J34" s="249">
        <f t="shared" si="7"/>
        <v>66</v>
      </c>
      <c r="K34" s="250">
        <f t="shared" si="8"/>
        <v>3</v>
      </c>
      <c r="L34" s="25" t="s">
        <v>173</v>
      </c>
      <c r="M34" s="239">
        <f t="shared" si="9"/>
        <v>45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>
      <c r="A35" s="16" t="s">
        <v>25</v>
      </c>
      <c r="B35" s="16" t="s">
        <v>175</v>
      </c>
      <c r="C35" s="235" t="s">
        <v>182</v>
      </c>
      <c r="D35" s="236">
        <v>4</v>
      </c>
      <c r="E35" s="26">
        <f t="shared" si="5"/>
        <v>120</v>
      </c>
      <c r="F35" s="27">
        <f t="shared" si="6"/>
        <v>72</v>
      </c>
      <c r="G35" s="27">
        <v>36</v>
      </c>
      <c r="H35" s="27"/>
      <c r="I35" s="27">
        <v>36</v>
      </c>
      <c r="J35" s="249">
        <f t="shared" si="7"/>
        <v>48</v>
      </c>
      <c r="K35" s="250">
        <f t="shared" si="8"/>
        <v>4</v>
      </c>
      <c r="L35" s="25" t="s">
        <v>173</v>
      </c>
      <c r="M35" s="239">
        <f t="shared" si="9"/>
        <v>60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16" t="s">
        <v>25</v>
      </c>
      <c r="B36" s="16" t="s">
        <v>175</v>
      </c>
      <c r="C36" s="235" t="s">
        <v>183</v>
      </c>
      <c r="D36" s="236">
        <v>4.5</v>
      </c>
      <c r="E36" s="26">
        <f t="shared" si="5"/>
        <v>135</v>
      </c>
      <c r="F36" s="27">
        <f t="shared" si="6"/>
        <v>54</v>
      </c>
      <c r="G36" s="27">
        <v>18</v>
      </c>
      <c r="H36" s="27"/>
      <c r="I36" s="27">
        <v>36</v>
      </c>
      <c r="J36" s="249">
        <f t="shared" si="7"/>
        <v>81</v>
      </c>
      <c r="K36" s="250">
        <f t="shared" si="8"/>
        <v>3</v>
      </c>
      <c r="L36" s="25" t="s">
        <v>174</v>
      </c>
      <c r="M36" s="239">
        <f t="shared" si="9"/>
        <v>40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25"/>
      <c r="B37" s="225"/>
      <c r="C37" s="172" t="s">
        <v>40</v>
      </c>
      <c r="D37" s="236">
        <v>30</v>
      </c>
      <c r="E37" s="26">
        <f t="shared" si="5"/>
        <v>900</v>
      </c>
      <c r="F37" s="27">
        <v>324</v>
      </c>
      <c r="G37" s="27">
        <v>180</v>
      </c>
      <c r="H37" s="27"/>
      <c r="I37" s="27">
        <v>144</v>
      </c>
      <c r="J37" s="27">
        <v>576</v>
      </c>
      <c r="K37" s="243">
        <v>18</v>
      </c>
      <c r="L37" s="251"/>
      <c r="M37" s="24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25"/>
      <c r="B38" s="225"/>
      <c r="C38" s="245" t="s">
        <v>179</v>
      </c>
      <c r="D38" s="246">
        <f>30-D37</f>
        <v>0</v>
      </c>
      <c r="E38" s="225"/>
      <c r="F38" s="225"/>
      <c r="G38" s="225"/>
      <c r="H38" s="225"/>
      <c r="I38" s="225"/>
      <c r="J38" s="225"/>
      <c r="K38" s="225"/>
      <c r="L38" s="225"/>
      <c r="M38" s="22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25"/>
      <c r="B39" s="225"/>
      <c r="C39" s="245"/>
      <c r="D39" s="246"/>
      <c r="E39" s="225"/>
      <c r="F39" s="225"/>
      <c r="G39" s="225"/>
      <c r="H39" s="225"/>
      <c r="I39" s="225"/>
      <c r="J39" s="225"/>
      <c r="K39" s="225"/>
      <c r="L39" s="225"/>
      <c r="M39" s="22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25"/>
      <c r="B40" s="225"/>
      <c r="C40" s="226" t="s">
        <v>184</v>
      </c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25"/>
      <c r="B41" s="225"/>
      <c r="C41" s="427" t="s">
        <v>159</v>
      </c>
      <c r="D41" s="422" t="s">
        <v>160</v>
      </c>
      <c r="E41" s="429" t="s">
        <v>62</v>
      </c>
      <c r="F41" s="395"/>
      <c r="G41" s="395"/>
      <c r="H41" s="395"/>
      <c r="I41" s="395"/>
      <c r="J41" s="394"/>
      <c r="K41" s="422" t="s">
        <v>161</v>
      </c>
      <c r="L41" s="422" t="s">
        <v>162</v>
      </c>
      <c r="M41" s="422" t="s">
        <v>163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25"/>
      <c r="B42" s="225"/>
      <c r="C42" s="323"/>
      <c r="D42" s="381"/>
      <c r="E42" s="428" t="s">
        <v>67</v>
      </c>
      <c r="F42" s="430" t="s">
        <v>164</v>
      </c>
      <c r="G42" s="317"/>
      <c r="H42" s="317"/>
      <c r="I42" s="318"/>
      <c r="J42" s="423" t="s">
        <v>185</v>
      </c>
      <c r="K42" s="381"/>
      <c r="L42" s="381"/>
      <c r="M42" s="38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25"/>
      <c r="B43" s="225"/>
      <c r="C43" s="323"/>
      <c r="D43" s="381"/>
      <c r="E43" s="308"/>
      <c r="F43" s="426" t="s">
        <v>166</v>
      </c>
      <c r="G43" s="424" t="s">
        <v>167</v>
      </c>
      <c r="H43" s="334"/>
      <c r="I43" s="353"/>
      <c r="J43" s="405"/>
      <c r="K43" s="381"/>
      <c r="L43" s="381"/>
      <c r="M43" s="38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25"/>
      <c r="B44" s="225"/>
      <c r="C44" s="323"/>
      <c r="D44" s="381"/>
      <c r="E44" s="308"/>
      <c r="F44" s="391"/>
      <c r="G44" s="425" t="s">
        <v>72</v>
      </c>
      <c r="H44" s="426" t="s">
        <v>186</v>
      </c>
      <c r="I44" s="426" t="s">
        <v>187</v>
      </c>
      <c r="J44" s="405"/>
      <c r="K44" s="381"/>
      <c r="L44" s="381"/>
      <c r="M44" s="38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25"/>
      <c r="B45" s="225"/>
      <c r="C45" s="323"/>
      <c r="D45" s="381"/>
      <c r="E45" s="308"/>
      <c r="F45" s="391"/>
      <c r="G45" s="315"/>
      <c r="H45" s="391"/>
      <c r="I45" s="391"/>
      <c r="J45" s="405"/>
      <c r="K45" s="381"/>
      <c r="L45" s="381"/>
      <c r="M45" s="38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25"/>
      <c r="B46" s="225"/>
      <c r="C46" s="323"/>
      <c r="D46" s="381"/>
      <c r="E46" s="308"/>
      <c r="F46" s="391"/>
      <c r="G46" s="315"/>
      <c r="H46" s="391"/>
      <c r="I46" s="391"/>
      <c r="J46" s="405"/>
      <c r="K46" s="381"/>
      <c r="L46" s="381"/>
      <c r="M46" s="38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>
      <c r="A47" s="225"/>
      <c r="B47" s="225"/>
      <c r="C47" s="359"/>
      <c r="D47" s="382"/>
      <c r="E47" s="344"/>
      <c r="F47" s="392"/>
      <c r="G47" s="357"/>
      <c r="H47" s="392"/>
      <c r="I47" s="392"/>
      <c r="J47" s="406"/>
      <c r="K47" s="382"/>
      <c r="L47" s="382"/>
      <c r="M47" s="38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25"/>
      <c r="B48" s="225"/>
      <c r="C48" s="152">
        <v>1</v>
      </c>
      <c r="D48" s="252">
        <v>2</v>
      </c>
      <c r="E48" s="253">
        <v>3</v>
      </c>
      <c r="F48" s="254">
        <v>4</v>
      </c>
      <c r="G48" s="254">
        <v>5</v>
      </c>
      <c r="H48" s="254">
        <v>6</v>
      </c>
      <c r="I48" s="254">
        <v>7</v>
      </c>
      <c r="J48" s="255">
        <v>8</v>
      </c>
      <c r="K48" s="254">
        <v>9</v>
      </c>
      <c r="L48" s="255">
        <v>10</v>
      </c>
      <c r="M48" s="254">
        <v>11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6" t="s">
        <v>25</v>
      </c>
      <c r="B49" s="16" t="s">
        <v>172</v>
      </c>
      <c r="C49" s="247" t="s">
        <v>38</v>
      </c>
      <c r="D49" s="228">
        <f>E49/30</f>
        <v>6</v>
      </c>
      <c r="E49" s="229">
        <f>F49+J49</f>
        <v>180</v>
      </c>
      <c r="F49" s="230">
        <f t="shared" ref="F49:F50" si="10">G49+H49+I49</f>
        <v>0</v>
      </c>
      <c r="G49" s="230"/>
      <c r="H49" s="230"/>
      <c r="I49" s="230"/>
      <c r="J49" s="24">
        <v>180</v>
      </c>
      <c r="K49" s="256">
        <f t="shared" ref="K49:K50" si="11">F49/15</f>
        <v>0</v>
      </c>
      <c r="L49" s="232" t="s">
        <v>173</v>
      </c>
      <c r="M49" s="234">
        <f>F49/E49*100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16" t="s">
        <v>25</v>
      </c>
      <c r="B50" s="16" t="s">
        <v>172</v>
      </c>
      <c r="C50" s="235" t="s">
        <v>39</v>
      </c>
      <c r="D50" s="236">
        <v>24</v>
      </c>
      <c r="E50" s="249">
        <v>720</v>
      </c>
      <c r="F50" s="27">
        <f t="shared" si="10"/>
        <v>0</v>
      </c>
      <c r="G50" s="27"/>
      <c r="H50" s="27"/>
      <c r="I50" s="27"/>
      <c r="J50" s="249">
        <v>720</v>
      </c>
      <c r="K50" s="257">
        <f t="shared" si="11"/>
        <v>0</v>
      </c>
      <c r="M50" s="25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25"/>
      <c r="B51" s="225"/>
      <c r="C51" s="81" t="s">
        <v>40</v>
      </c>
      <c r="D51" s="236">
        <v>30</v>
      </c>
      <c r="E51" s="249">
        <v>900</v>
      </c>
      <c r="F51" s="243">
        <f t="shared" ref="F51:I51" si="12">SUM(F49:F50)</f>
        <v>0</v>
      </c>
      <c r="G51" s="243">
        <f t="shared" si="12"/>
        <v>0</v>
      </c>
      <c r="H51" s="243">
        <f t="shared" si="12"/>
        <v>0</v>
      </c>
      <c r="I51" s="243">
        <f t="shared" si="12"/>
        <v>0</v>
      </c>
      <c r="J51" s="249">
        <v>900</v>
      </c>
      <c r="K51" s="243">
        <f>SUM(K49:K50)</f>
        <v>0</v>
      </c>
      <c r="L51" s="244"/>
      <c r="M51" s="24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25"/>
      <c r="B52" s="225"/>
      <c r="C52" s="245" t="s">
        <v>179</v>
      </c>
      <c r="D52" s="246">
        <f>30-D51</f>
        <v>0</v>
      </c>
      <c r="E52" s="225"/>
      <c r="F52" s="225"/>
      <c r="G52" s="225"/>
      <c r="H52" s="225"/>
      <c r="I52" s="225"/>
      <c r="J52" s="225"/>
      <c r="K52" s="225"/>
      <c r="L52" s="22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25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25"/>
      <c r="B54" s="225"/>
      <c r="C54" s="226" t="s">
        <v>40</v>
      </c>
      <c r="D54" s="246"/>
      <c r="E54" s="246"/>
      <c r="F54" s="259"/>
      <c r="G54" s="259"/>
      <c r="H54" s="260"/>
      <c r="I54" s="260"/>
      <c r="J54" s="260"/>
      <c r="K54" s="260"/>
      <c r="L54" s="260">
        <f>L51+L37+L18</f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6"/>
      <c r="B55" s="16" t="s">
        <v>172</v>
      </c>
      <c r="C55" s="226" t="s">
        <v>188</v>
      </c>
      <c r="D55" s="261"/>
      <c r="E55" s="16"/>
      <c r="F55" s="261"/>
      <c r="G55" s="1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6"/>
      <c r="B56" s="16" t="s">
        <v>175</v>
      </c>
      <c r="C56" s="226" t="s">
        <v>151</v>
      </c>
      <c r="D56" s="261"/>
      <c r="E56" s="16"/>
      <c r="F56" s="261"/>
      <c r="G56" s="1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6"/>
      <c r="B57" s="16"/>
      <c r="C57" s="225"/>
      <c r="D57" s="16"/>
      <c r="E57" s="16"/>
      <c r="F57" s="16"/>
      <c r="G57" s="1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6"/>
      <c r="B58" s="16"/>
      <c r="C58" s="226" t="s">
        <v>189</v>
      </c>
      <c r="D58" s="262"/>
      <c r="E58" s="16"/>
      <c r="F58" s="16"/>
      <c r="G58" s="1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6" t="s">
        <v>171</v>
      </c>
      <c r="B59" s="16" t="s">
        <v>172</v>
      </c>
      <c r="C59" s="226" t="s">
        <v>188</v>
      </c>
      <c r="D59" s="261"/>
      <c r="E59" s="16"/>
      <c r="F59" s="261"/>
      <c r="G59" s="1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6" t="s">
        <v>171</v>
      </c>
      <c r="B60" s="16" t="s">
        <v>175</v>
      </c>
      <c r="C60" s="226" t="s">
        <v>151</v>
      </c>
      <c r="D60" s="16"/>
      <c r="E60" s="16"/>
      <c r="F60" s="261"/>
      <c r="G60" s="1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6"/>
      <c r="B61" s="16"/>
      <c r="C61" s="226" t="s">
        <v>190</v>
      </c>
      <c r="D61" s="262"/>
      <c r="E61" s="16"/>
      <c r="F61" s="16"/>
      <c r="G61" s="1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6" t="s">
        <v>25</v>
      </c>
      <c r="B62" s="16" t="s">
        <v>172</v>
      </c>
      <c r="C62" s="226" t="s">
        <v>188</v>
      </c>
      <c r="D62" s="16"/>
      <c r="E62" s="16"/>
      <c r="F62" s="261"/>
      <c r="G62" s="1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6" t="s">
        <v>25</v>
      </c>
      <c r="B63" s="16" t="s">
        <v>175</v>
      </c>
      <c r="C63" s="226" t="s">
        <v>151</v>
      </c>
      <c r="D63" s="16"/>
      <c r="E63" s="16"/>
      <c r="F63" s="261"/>
      <c r="G63" s="1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2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2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2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2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2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2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2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2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2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2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2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2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2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2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2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2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2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2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2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2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2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2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2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2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2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2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2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2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2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2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2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2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2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2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2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2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2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2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2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2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2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2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2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2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2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2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2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2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2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2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2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2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2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2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2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2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2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2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2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2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2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2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2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2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2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2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2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2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2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2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2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2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2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2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2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2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2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2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2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2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2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2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2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2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2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2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2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2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2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2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2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2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2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2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2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2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2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2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2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2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2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2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2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2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2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2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2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2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2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2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2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2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2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2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2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2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2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2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2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2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2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2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2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2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2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2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2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2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2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2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2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2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2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2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2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2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2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2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2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2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2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2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2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2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2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2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2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2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2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2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2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2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2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2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2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2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2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2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2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2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2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2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2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2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2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2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2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2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2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2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2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2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2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2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2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2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2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2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2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2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2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2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2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2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2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2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2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2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2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2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E4:E9"/>
    <mergeCell ref="F5:F9"/>
    <mergeCell ref="L22:L28"/>
    <mergeCell ref="M22:M28"/>
    <mergeCell ref="L41:L47"/>
    <mergeCell ref="M41:M47"/>
    <mergeCell ref="D41:D47"/>
    <mergeCell ref="E42:E47"/>
    <mergeCell ref="E41:J41"/>
    <mergeCell ref="F42:I42"/>
    <mergeCell ref="K22:K28"/>
    <mergeCell ref="E22:J22"/>
    <mergeCell ref="F23:I23"/>
    <mergeCell ref="J23:J28"/>
    <mergeCell ref="G24:I24"/>
    <mergeCell ref="G25:G28"/>
    <mergeCell ref="H25:H28"/>
    <mergeCell ref="I25:I28"/>
    <mergeCell ref="C22:C28"/>
    <mergeCell ref="D22:D28"/>
    <mergeCell ref="E23:E28"/>
    <mergeCell ref="F24:F28"/>
    <mergeCell ref="C41:C47"/>
    <mergeCell ref="F43:F47"/>
    <mergeCell ref="K41:K47"/>
    <mergeCell ref="J42:J47"/>
    <mergeCell ref="G43:I43"/>
    <mergeCell ref="G44:G47"/>
    <mergeCell ref="H44:H47"/>
    <mergeCell ref="I44:I47"/>
  </mergeCells>
  <pageMargins left="0.70833333333333304" right="0.70833333333333304" top="0.39374999999999999" bottom="0.39374999999999999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754"/>
  <sheetViews>
    <sheetView view="pageBreakPreview" topLeftCell="A19" zoomScaleNormal="100" zoomScaleSheetLayoutView="100" workbookViewId="0">
      <selection activeCell="B44" sqref="B44"/>
    </sheetView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9.33203125" customWidth="1"/>
    <col min="15" max="15" width="4.6640625" customWidth="1"/>
    <col min="16" max="16" width="5" customWidth="1"/>
    <col min="17" max="17" width="8.5546875" customWidth="1"/>
    <col min="18" max="21" width="8.6640625" hidden="1" customWidth="1"/>
    <col min="22" max="37" width="9.109375" customWidth="1"/>
  </cols>
  <sheetData>
    <row r="1" spans="1:37" ht="18.75" customHeight="1">
      <c r="A1" s="467" t="s">
        <v>57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15.75" customHeight="1">
      <c r="A2" s="380" t="s">
        <v>58</v>
      </c>
      <c r="B2" s="383" t="s">
        <v>59</v>
      </c>
      <c r="C2" s="384" t="s">
        <v>60</v>
      </c>
      <c r="D2" s="320"/>
      <c r="E2" s="320"/>
      <c r="F2" s="349"/>
      <c r="G2" s="409" t="s">
        <v>61</v>
      </c>
      <c r="H2" s="384" t="s">
        <v>62</v>
      </c>
      <c r="I2" s="320"/>
      <c r="J2" s="320"/>
      <c r="K2" s="320"/>
      <c r="L2" s="320"/>
      <c r="M2" s="349"/>
      <c r="N2" s="385" t="s">
        <v>63</v>
      </c>
      <c r="O2" s="312"/>
      <c r="P2" s="312"/>
      <c r="Q2" s="330"/>
      <c r="AI2" s="202"/>
      <c r="AJ2" s="202"/>
      <c r="AK2" s="202"/>
    </row>
    <row r="3" spans="1:37" ht="16.5" customHeight="1">
      <c r="A3" s="381"/>
      <c r="B3" s="381"/>
      <c r="C3" s="387" t="s">
        <v>64</v>
      </c>
      <c r="D3" s="390" t="s">
        <v>65</v>
      </c>
      <c r="E3" s="386" t="s">
        <v>66</v>
      </c>
      <c r="F3" s="335"/>
      <c r="G3" s="381"/>
      <c r="H3" s="387" t="s">
        <v>67</v>
      </c>
      <c r="I3" s="410" t="s">
        <v>68</v>
      </c>
      <c r="J3" s="334"/>
      <c r="K3" s="334"/>
      <c r="L3" s="353"/>
      <c r="M3" s="404" t="s">
        <v>69</v>
      </c>
      <c r="N3" s="359"/>
      <c r="O3" s="344"/>
      <c r="P3" s="344"/>
      <c r="Q3" s="345"/>
      <c r="AI3" s="202"/>
      <c r="AJ3" s="202"/>
      <c r="AK3" s="202"/>
    </row>
    <row r="4" spans="1:37" ht="16.5" customHeight="1">
      <c r="A4" s="381"/>
      <c r="B4" s="381"/>
      <c r="C4" s="388"/>
      <c r="D4" s="391"/>
      <c r="E4" s="390" t="s">
        <v>70</v>
      </c>
      <c r="F4" s="404" t="s">
        <v>71</v>
      </c>
      <c r="G4" s="381"/>
      <c r="H4" s="388"/>
      <c r="I4" s="390" t="s">
        <v>40</v>
      </c>
      <c r="J4" s="390" t="s">
        <v>72</v>
      </c>
      <c r="K4" s="390" t="s">
        <v>73</v>
      </c>
      <c r="L4" s="390" t="s">
        <v>74</v>
      </c>
      <c r="M4" s="405"/>
      <c r="N4" s="407" t="s">
        <v>75</v>
      </c>
      <c r="O4" s="312"/>
      <c r="P4" s="330"/>
      <c r="Q4" s="47" t="s">
        <v>76</v>
      </c>
    </row>
    <row r="5" spans="1:37" ht="15.75" customHeight="1">
      <c r="A5" s="381"/>
      <c r="B5" s="381"/>
      <c r="C5" s="388"/>
      <c r="D5" s="391"/>
      <c r="E5" s="391"/>
      <c r="F5" s="405"/>
      <c r="G5" s="381"/>
      <c r="H5" s="388"/>
      <c r="I5" s="391"/>
      <c r="J5" s="391"/>
      <c r="K5" s="391"/>
      <c r="L5" s="391"/>
      <c r="M5" s="405"/>
      <c r="N5" s="48">
        <v>1</v>
      </c>
      <c r="O5" s="469">
        <v>2</v>
      </c>
      <c r="P5" s="395"/>
      <c r="Q5" s="51">
        <v>3</v>
      </c>
    </row>
    <row r="6" spans="1:37" ht="15.75" customHeight="1">
      <c r="A6" s="381"/>
      <c r="B6" s="381"/>
      <c r="C6" s="388"/>
      <c r="D6" s="391"/>
      <c r="E6" s="391"/>
      <c r="F6" s="405"/>
      <c r="G6" s="381"/>
      <c r="H6" s="388"/>
      <c r="I6" s="391"/>
      <c r="J6" s="391"/>
      <c r="K6" s="391"/>
      <c r="L6" s="391"/>
      <c r="M6" s="405"/>
      <c r="N6" s="407"/>
      <c r="O6" s="312"/>
      <c r="P6" s="312"/>
      <c r="Q6" s="313"/>
    </row>
    <row r="7" spans="1:37" ht="15.75" customHeight="1">
      <c r="A7" s="382"/>
      <c r="B7" s="382"/>
      <c r="C7" s="389"/>
      <c r="D7" s="392"/>
      <c r="E7" s="392"/>
      <c r="F7" s="406"/>
      <c r="G7" s="382"/>
      <c r="H7" s="389"/>
      <c r="I7" s="392"/>
      <c r="J7" s="392"/>
      <c r="K7" s="392"/>
      <c r="L7" s="392"/>
      <c r="M7" s="406"/>
      <c r="N7" s="48"/>
      <c r="O7" s="469">
        <v>9</v>
      </c>
      <c r="P7" s="395"/>
      <c r="Q7" s="51">
        <v>1</v>
      </c>
    </row>
    <row r="8" spans="1:37" ht="15.75" customHeight="1">
      <c r="A8" s="53">
        <v>1</v>
      </c>
      <c r="B8" s="54">
        <v>2</v>
      </c>
      <c r="C8" s="16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5">
        <v>13</v>
      </c>
      <c r="N8" s="48">
        <v>14</v>
      </c>
      <c r="O8" s="474">
        <v>15</v>
      </c>
      <c r="P8" s="395"/>
      <c r="Q8" s="51">
        <v>17</v>
      </c>
      <c r="R8" s="57"/>
      <c r="S8" s="58"/>
      <c r="T8" s="59"/>
      <c r="U8" s="58"/>
    </row>
    <row r="9" spans="1:37" ht="15.75" customHeight="1">
      <c r="A9" s="408" t="s">
        <v>80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</row>
    <row r="10" spans="1:37" ht="15.75" customHeight="1">
      <c r="A10" s="399" t="s">
        <v>81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53"/>
    </row>
    <row r="11" spans="1:37" ht="35.4" customHeight="1">
      <c r="A11" s="60" t="s">
        <v>82</v>
      </c>
      <c r="B11" s="61" t="s">
        <v>191</v>
      </c>
      <c r="C11" s="62"/>
      <c r="D11" s="63" t="s">
        <v>84</v>
      </c>
      <c r="E11" s="64"/>
      <c r="F11" s="65"/>
      <c r="G11" s="263">
        <v>3</v>
      </c>
      <c r="H11" s="264">
        <f t="shared" ref="H11:H14" si="0">G11*30</f>
        <v>90</v>
      </c>
      <c r="I11" s="13" t="s">
        <v>192</v>
      </c>
      <c r="J11" s="13"/>
      <c r="K11" s="13"/>
      <c r="L11" s="13" t="s">
        <v>192</v>
      </c>
      <c r="M11" s="13">
        <v>86</v>
      </c>
      <c r="N11" s="13" t="s">
        <v>192</v>
      </c>
      <c r="O11" s="468"/>
      <c r="P11" s="334"/>
      <c r="Q11" s="71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31.2" customHeight="1">
      <c r="A12" s="60" t="s">
        <v>85</v>
      </c>
      <c r="B12" s="61" t="s">
        <v>86</v>
      </c>
      <c r="C12" s="62"/>
      <c r="D12" s="63" t="s">
        <v>87</v>
      </c>
      <c r="E12" s="64"/>
      <c r="F12" s="65"/>
      <c r="G12" s="263">
        <v>3</v>
      </c>
      <c r="H12" s="264">
        <f t="shared" si="0"/>
        <v>90</v>
      </c>
      <c r="I12" s="13" t="s">
        <v>192</v>
      </c>
      <c r="J12" s="13"/>
      <c r="K12" s="13"/>
      <c r="L12" s="13" t="s">
        <v>192</v>
      </c>
      <c r="M12" s="13">
        <v>86</v>
      </c>
      <c r="N12" s="13" t="s">
        <v>192</v>
      </c>
      <c r="O12" s="475"/>
      <c r="P12" s="353"/>
      <c r="Q12" s="73"/>
    </row>
    <row r="13" spans="1:37" ht="33.75" customHeight="1">
      <c r="A13" s="74" t="s">
        <v>88</v>
      </c>
      <c r="B13" s="75" t="s">
        <v>89</v>
      </c>
      <c r="C13" s="76"/>
      <c r="D13" s="68">
        <v>1</v>
      </c>
      <c r="E13" s="68"/>
      <c r="F13" s="69"/>
      <c r="G13" s="265">
        <v>3</v>
      </c>
      <c r="H13" s="264">
        <f t="shared" si="0"/>
        <v>90</v>
      </c>
      <c r="I13" s="13" t="s">
        <v>193</v>
      </c>
      <c r="J13" s="13" t="s">
        <v>193</v>
      </c>
      <c r="K13" s="13"/>
      <c r="L13" s="13"/>
      <c r="M13" s="13">
        <v>82</v>
      </c>
      <c r="N13" s="178" t="s">
        <v>194</v>
      </c>
      <c r="O13" s="468"/>
      <c r="P13" s="334"/>
      <c r="Q13" s="71"/>
    </row>
    <row r="14" spans="1:37" ht="22.5" customHeight="1">
      <c r="A14" s="60" t="s">
        <v>90</v>
      </c>
      <c r="B14" s="61" t="s">
        <v>195</v>
      </c>
      <c r="C14" s="62"/>
      <c r="D14" s="68">
        <v>2</v>
      </c>
      <c r="E14" s="78"/>
      <c r="F14" s="79"/>
      <c r="G14" s="263">
        <v>3</v>
      </c>
      <c r="H14" s="264">
        <f t="shared" si="0"/>
        <v>90</v>
      </c>
      <c r="I14" s="13" t="s">
        <v>193</v>
      </c>
      <c r="J14" s="13" t="s">
        <v>192</v>
      </c>
      <c r="K14" s="13"/>
      <c r="L14" s="13" t="s">
        <v>192</v>
      </c>
      <c r="M14" s="13">
        <v>82</v>
      </c>
      <c r="N14" s="15"/>
      <c r="O14" s="470" t="s">
        <v>193</v>
      </c>
      <c r="P14" s="353"/>
      <c r="Q14" s="71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ht="15" customHeight="1">
      <c r="A15" s="393" t="s">
        <v>196</v>
      </c>
      <c r="B15" s="394"/>
      <c r="C15" s="82"/>
      <c r="D15" s="83"/>
      <c r="E15" s="81"/>
      <c r="F15" s="81"/>
      <c r="G15" s="84">
        <f t="shared" ref="G15:H15" si="1">G11+G12+G13+G14</f>
        <v>12</v>
      </c>
      <c r="H15" s="85">
        <f t="shared" si="1"/>
        <v>360</v>
      </c>
      <c r="I15" s="68" t="s">
        <v>197</v>
      </c>
      <c r="J15" s="68" t="s">
        <v>198</v>
      </c>
      <c r="K15" s="85"/>
      <c r="L15" s="68" t="s">
        <v>198</v>
      </c>
      <c r="M15" s="85">
        <f>M11+M12+M13+M14</f>
        <v>336</v>
      </c>
      <c r="N15" s="63" t="s">
        <v>199</v>
      </c>
      <c r="O15" s="439" t="s">
        <v>193</v>
      </c>
      <c r="P15" s="353"/>
      <c r="Q15" s="86"/>
      <c r="R15" s="87"/>
      <c r="S15" s="85"/>
      <c r="T15" s="85"/>
      <c r="U15" s="85"/>
    </row>
    <row r="16" spans="1:37" ht="16.5" customHeight="1">
      <c r="A16" s="400" t="s">
        <v>93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56"/>
    </row>
    <row r="17" spans="1:37" ht="18" customHeight="1">
      <c r="A17" s="74" t="s">
        <v>94</v>
      </c>
      <c r="B17" s="75" t="s">
        <v>127</v>
      </c>
      <c r="C17" s="68">
        <v>1</v>
      </c>
      <c r="D17" s="68"/>
      <c r="E17" s="68"/>
      <c r="F17" s="69"/>
      <c r="G17" s="265">
        <v>5</v>
      </c>
      <c r="H17" s="264">
        <f t="shared" ref="H17:H19" si="2">G17*30</f>
        <v>150</v>
      </c>
      <c r="I17" s="14" t="s">
        <v>198</v>
      </c>
      <c r="J17" s="13" t="s">
        <v>193</v>
      </c>
      <c r="K17" s="13"/>
      <c r="L17" s="13" t="s">
        <v>192</v>
      </c>
      <c r="M17" s="14">
        <v>138</v>
      </c>
      <c r="N17" s="178" t="s">
        <v>200</v>
      </c>
      <c r="O17" s="468"/>
      <c r="P17" s="334"/>
      <c r="Q17" s="71"/>
    </row>
    <row r="18" spans="1:37" ht="46.2" customHeight="1">
      <c r="A18" s="88" t="s">
        <v>96</v>
      </c>
      <c r="B18" s="89" t="s">
        <v>201</v>
      </c>
      <c r="C18" s="90" t="s">
        <v>87</v>
      </c>
      <c r="D18" s="91"/>
      <c r="E18" s="91"/>
      <c r="F18" s="92"/>
      <c r="G18" s="265">
        <v>4</v>
      </c>
      <c r="H18" s="248">
        <f t="shared" si="2"/>
        <v>120</v>
      </c>
      <c r="I18" s="13" t="s">
        <v>192</v>
      </c>
      <c r="J18" s="13" t="s">
        <v>192</v>
      </c>
      <c r="K18" s="266"/>
      <c r="L18" s="266"/>
      <c r="M18" s="13">
        <v>116</v>
      </c>
      <c r="N18" s="178" t="s">
        <v>192</v>
      </c>
      <c r="O18" s="453"/>
      <c r="P18" s="320"/>
      <c r="Q18" s="101"/>
    </row>
    <row r="19" spans="1:37" ht="18" customHeight="1">
      <c r="A19" s="478" t="s">
        <v>98</v>
      </c>
      <c r="B19" s="480" t="s">
        <v>246</v>
      </c>
      <c r="C19" s="463">
        <v>2</v>
      </c>
      <c r="D19" s="463"/>
      <c r="E19" s="463"/>
      <c r="F19" s="464"/>
      <c r="G19" s="465">
        <v>5</v>
      </c>
      <c r="H19" s="466">
        <f t="shared" si="2"/>
        <v>150</v>
      </c>
      <c r="I19" s="459" t="s">
        <v>198</v>
      </c>
      <c r="J19" s="459" t="s">
        <v>193</v>
      </c>
      <c r="K19" s="459"/>
      <c r="L19" s="459" t="s">
        <v>192</v>
      </c>
      <c r="M19" s="479">
        <v>138</v>
      </c>
      <c r="N19" s="459"/>
      <c r="O19" s="476" t="s">
        <v>198</v>
      </c>
      <c r="P19" s="356"/>
      <c r="Q19" s="477"/>
    </row>
    <row r="20" spans="1:37" ht="3.6" customHeight="1">
      <c r="A20" s="381"/>
      <c r="B20" s="332"/>
      <c r="C20" s="443"/>
      <c r="D20" s="443"/>
      <c r="E20" s="443"/>
      <c r="F20" s="446"/>
      <c r="G20" s="331"/>
      <c r="H20" s="324"/>
      <c r="I20" s="443"/>
      <c r="J20" s="443"/>
      <c r="K20" s="443"/>
      <c r="L20" s="443"/>
      <c r="M20" s="446"/>
      <c r="N20" s="443"/>
      <c r="O20" s="316"/>
      <c r="P20" s="318"/>
      <c r="Q20" s="451"/>
    </row>
    <row r="21" spans="1:37" ht="15.75" customHeight="1">
      <c r="A21" s="102" t="s">
        <v>100</v>
      </c>
      <c r="B21" s="103" t="s">
        <v>101</v>
      </c>
      <c r="C21" s="76"/>
      <c r="D21" s="68"/>
      <c r="E21" s="78"/>
      <c r="F21" s="69" t="s">
        <v>102</v>
      </c>
      <c r="G21" s="263">
        <v>1</v>
      </c>
      <c r="H21" s="70">
        <f t="shared" ref="H21:H22" si="3">G21*30</f>
        <v>30</v>
      </c>
      <c r="I21" s="12"/>
      <c r="J21" s="13"/>
      <c r="K21" s="13"/>
      <c r="L21" s="13"/>
      <c r="M21" s="14">
        <f>H21-I21</f>
        <v>30</v>
      </c>
      <c r="N21" s="15"/>
      <c r="O21" s="468"/>
      <c r="P21" s="334"/>
      <c r="Q21" s="71"/>
    </row>
    <row r="22" spans="1:37" ht="38.4" customHeight="1">
      <c r="A22" s="102" t="s">
        <v>103</v>
      </c>
      <c r="B22" s="75" t="s">
        <v>104</v>
      </c>
      <c r="C22" s="68">
        <v>2</v>
      </c>
      <c r="D22" s="68"/>
      <c r="E22" s="78"/>
      <c r="F22" s="69"/>
      <c r="G22" s="263">
        <v>4</v>
      </c>
      <c r="H22" s="264">
        <f t="shared" si="3"/>
        <v>120</v>
      </c>
      <c r="I22" s="13" t="s">
        <v>193</v>
      </c>
      <c r="J22" s="13" t="s">
        <v>192</v>
      </c>
      <c r="K22" s="13"/>
      <c r="L22" s="13" t="s">
        <v>192</v>
      </c>
      <c r="M22" s="13">
        <v>112</v>
      </c>
      <c r="N22" s="15"/>
      <c r="O22" s="470" t="s">
        <v>193</v>
      </c>
      <c r="P22" s="353"/>
      <c r="Q22" s="71"/>
    </row>
    <row r="23" spans="1:37" ht="15" customHeight="1">
      <c r="A23" s="83"/>
      <c r="B23" s="83" t="s">
        <v>202</v>
      </c>
      <c r="C23" s="83"/>
      <c r="D23" s="83"/>
      <c r="E23" s="83"/>
      <c r="F23" s="83"/>
      <c r="G23" s="105">
        <f t="shared" ref="G23:H23" si="4">G17+G18+G19+G21+G22</f>
        <v>19</v>
      </c>
      <c r="H23" s="106">
        <f t="shared" si="4"/>
        <v>570</v>
      </c>
      <c r="I23" s="68" t="s">
        <v>203</v>
      </c>
      <c r="J23" s="68" t="s">
        <v>197</v>
      </c>
      <c r="K23" s="106"/>
      <c r="L23" s="68" t="s">
        <v>198</v>
      </c>
      <c r="M23" s="106">
        <f>M17+M18+M19+M21+M22</f>
        <v>534</v>
      </c>
      <c r="N23" s="63" t="s">
        <v>199</v>
      </c>
      <c r="O23" s="439" t="s">
        <v>204</v>
      </c>
      <c r="P23" s="353"/>
      <c r="Q23" s="107"/>
      <c r="R23" s="108"/>
      <c r="S23" s="109"/>
      <c r="T23" s="109"/>
      <c r="U23" s="109"/>
    </row>
    <row r="24" spans="1:37" ht="15.75" customHeight="1">
      <c r="A24" s="401" t="s">
        <v>106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</row>
    <row r="25" spans="1:37" ht="31.8" customHeight="1">
      <c r="A25" s="110" t="s">
        <v>107</v>
      </c>
      <c r="B25" s="111" t="s">
        <v>37</v>
      </c>
      <c r="C25" s="111"/>
      <c r="D25" s="112" t="s">
        <v>102</v>
      </c>
      <c r="E25" s="111"/>
      <c r="F25" s="111"/>
      <c r="G25" s="112">
        <v>4.5</v>
      </c>
      <c r="H25" s="113">
        <v>135</v>
      </c>
      <c r="I25" s="114"/>
      <c r="J25" s="115"/>
      <c r="K25" s="115"/>
      <c r="L25" s="115"/>
      <c r="M25" s="100">
        <v>135</v>
      </c>
      <c r="N25" s="268"/>
      <c r="O25" s="471"/>
      <c r="P25" s="320"/>
      <c r="Q25" s="269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ht="15.75" customHeight="1">
      <c r="A26" s="402" t="s">
        <v>108</v>
      </c>
      <c r="B26" s="462" t="s">
        <v>205</v>
      </c>
      <c r="C26" s="441"/>
      <c r="D26" s="442" t="s">
        <v>109</v>
      </c>
      <c r="E26" s="444"/>
      <c r="F26" s="445"/>
      <c r="G26" s="447">
        <v>6</v>
      </c>
      <c r="H26" s="457">
        <f>G26*30</f>
        <v>180</v>
      </c>
      <c r="I26" s="458"/>
      <c r="J26" s="459"/>
      <c r="K26" s="459"/>
      <c r="L26" s="459"/>
      <c r="M26" s="460">
        <f>H26-I26</f>
        <v>180</v>
      </c>
      <c r="N26" s="461"/>
      <c r="O26" s="449"/>
      <c r="P26" s="308"/>
      <c r="Q26" s="450"/>
    </row>
    <row r="27" spans="1:37" ht="30" customHeight="1">
      <c r="A27" s="324"/>
      <c r="B27" s="448"/>
      <c r="C27" s="310"/>
      <c r="D27" s="443"/>
      <c r="E27" s="443"/>
      <c r="F27" s="446"/>
      <c r="G27" s="448"/>
      <c r="H27" s="324"/>
      <c r="I27" s="310"/>
      <c r="J27" s="443"/>
      <c r="K27" s="443"/>
      <c r="L27" s="443"/>
      <c r="M27" s="446"/>
      <c r="N27" s="318"/>
      <c r="O27" s="317"/>
      <c r="P27" s="317"/>
      <c r="Q27" s="451"/>
    </row>
    <row r="28" spans="1:37" ht="15.75" customHeight="1">
      <c r="A28" s="270"/>
      <c r="B28" s="270" t="s">
        <v>110</v>
      </c>
      <c r="C28" s="12"/>
      <c r="D28" s="68"/>
      <c r="E28" s="270"/>
      <c r="F28" s="270"/>
      <c r="G28" s="130">
        <f t="shared" ref="G28:H28" si="5">SUM(G25:G26)</f>
        <v>10.5</v>
      </c>
      <c r="H28" s="131">
        <f t="shared" si="5"/>
        <v>315</v>
      </c>
      <c r="I28" s="68"/>
      <c r="J28" s="131"/>
      <c r="K28" s="131"/>
      <c r="L28" s="68"/>
      <c r="M28" s="131">
        <f>SUM(M25:M26)</f>
        <v>315</v>
      </c>
      <c r="N28" s="68"/>
      <c r="O28" s="472">
        <f>SUM(P25:P26)</f>
        <v>0</v>
      </c>
      <c r="P28" s="330"/>
      <c r="Q28" s="68"/>
    </row>
    <row r="29" spans="1:37" ht="15.75" customHeight="1">
      <c r="A29" s="402" t="s">
        <v>111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</row>
    <row r="30" spans="1:37" ht="15.75" customHeight="1">
      <c r="A30" s="135" t="s">
        <v>206</v>
      </c>
      <c r="B30" s="271" t="s">
        <v>39</v>
      </c>
      <c r="C30" s="134" t="s">
        <v>207</v>
      </c>
      <c r="D30" s="134"/>
      <c r="E30" s="138"/>
      <c r="F30" s="139"/>
      <c r="G30" s="239">
        <v>24</v>
      </c>
      <c r="H30" s="272">
        <f>G30*30</f>
        <v>720</v>
      </c>
      <c r="I30" s="273"/>
      <c r="J30" s="274"/>
      <c r="K30" s="274"/>
      <c r="L30" s="274"/>
      <c r="M30" s="275">
        <f>H30-I30</f>
        <v>720</v>
      </c>
      <c r="N30" s="145"/>
      <c r="O30" s="473"/>
      <c r="P30" s="347"/>
      <c r="Q30" s="148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16.5" customHeight="1">
      <c r="A31" s="397" t="s">
        <v>113</v>
      </c>
      <c r="B31" s="344"/>
      <c r="C31" s="344"/>
      <c r="D31" s="344"/>
      <c r="E31" s="344"/>
      <c r="F31" s="345"/>
      <c r="G31" s="149">
        <f t="shared" ref="G31:O31" si="6">SUM(G30)</f>
        <v>24</v>
      </c>
      <c r="H31" s="150">
        <f t="shared" si="6"/>
        <v>720</v>
      </c>
      <c r="I31" s="150">
        <f t="shared" si="6"/>
        <v>0</v>
      </c>
      <c r="J31" s="150">
        <f t="shared" si="6"/>
        <v>0</v>
      </c>
      <c r="K31" s="150">
        <f t="shared" si="6"/>
        <v>0</v>
      </c>
      <c r="L31" s="150">
        <f t="shared" si="6"/>
        <v>0</v>
      </c>
      <c r="M31" s="150">
        <f t="shared" si="6"/>
        <v>720</v>
      </c>
      <c r="N31" s="150">
        <f t="shared" si="6"/>
        <v>0</v>
      </c>
      <c r="O31" s="452">
        <f t="shared" si="6"/>
        <v>0</v>
      </c>
      <c r="P31" s="345"/>
      <c r="Q31" s="151">
        <f>SUM(Q30)</f>
        <v>0</v>
      </c>
    </row>
    <row r="32" spans="1:37" ht="15" customHeight="1">
      <c r="A32" s="398" t="s">
        <v>114</v>
      </c>
      <c r="B32" s="312"/>
      <c r="C32" s="276"/>
      <c r="D32" s="276"/>
      <c r="E32" s="152"/>
      <c r="F32" s="152"/>
      <c r="G32" s="153">
        <f t="shared" ref="G32:H32" si="7">G31+G28+G23+G15</f>
        <v>65.5</v>
      </c>
      <c r="H32" s="154">
        <f t="shared" si="7"/>
        <v>1965</v>
      </c>
      <c r="I32" s="68" t="s">
        <v>208</v>
      </c>
      <c r="J32" s="150" t="s">
        <v>203</v>
      </c>
      <c r="K32" s="154"/>
      <c r="L32" s="150" t="s">
        <v>197</v>
      </c>
      <c r="M32" s="154">
        <f>M31+M28+M23+M15</f>
        <v>1905</v>
      </c>
      <c r="N32" s="63" t="s">
        <v>209</v>
      </c>
      <c r="O32" s="439" t="s">
        <v>210</v>
      </c>
      <c r="P32" s="353"/>
      <c r="Q32" s="68"/>
      <c r="R32" s="45"/>
    </row>
    <row r="33" spans="1:21" ht="15.75" customHeight="1">
      <c r="A33" s="403" t="s">
        <v>115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</row>
    <row r="34" spans="1:21" ht="15.75" customHeight="1">
      <c r="A34" s="377" t="s">
        <v>116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60"/>
    </row>
    <row r="35" spans="1:21" ht="15.75" customHeight="1">
      <c r="A35" s="156" t="s">
        <v>211</v>
      </c>
      <c r="B35" s="157" t="s">
        <v>118</v>
      </c>
      <c r="C35" s="137"/>
      <c r="D35" s="137">
        <v>1</v>
      </c>
      <c r="E35" s="159"/>
      <c r="F35" s="160"/>
      <c r="G35" s="161">
        <v>3</v>
      </c>
      <c r="H35" s="161">
        <f t="shared" ref="H35:H37" si="8">G35*30</f>
        <v>90</v>
      </c>
      <c r="I35" s="13" t="s">
        <v>212</v>
      </c>
      <c r="J35" s="13" t="s">
        <v>212</v>
      </c>
      <c r="K35" s="163"/>
      <c r="L35" s="163"/>
      <c r="M35" s="13">
        <v>86</v>
      </c>
      <c r="N35" s="13" t="s">
        <v>192</v>
      </c>
      <c r="O35" s="436"/>
      <c r="P35" s="317"/>
      <c r="Q35" s="167"/>
    </row>
    <row r="36" spans="1:21" ht="15.75" customHeight="1">
      <c r="A36" s="156" t="s">
        <v>213</v>
      </c>
      <c r="B36" s="157" t="s">
        <v>119</v>
      </c>
      <c r="C36" s="158"/>
      <c r="D36" s="159">
        <v>1</v>
      </c>
      <c r="E36" s="159"/>
      <c r="F36" s="160"/>
      <c r="G36" s="161">
        <v>3</v>
      </c>
      <c r="H36" s="161">
        <f t="shared" si="8"/>
        <v>90</v>
      </c>
      <c r="I36" s="13" t="s">
        <v>212</v>
      </c>
      <c r="J36" s="13" t="s">
        <v>212</v>
      </c>
      <c r="K36" s="163"/>
      <c r="L36" s="163"/>
      <c r="M36" s="13">
        <v>86</v>
      </c>
      <c r="N36" s="13" t="s">
        <v>192</v>
      </c>
      <c r="O36" s="437"/>
      <c r="P36" s="317"/>
      <c r="Q36" s="167"/>
    </row>
    <row r="37" spans="1:21" ht="15.75" customHeight="1">
      <c r="A37" s="277"/>
      <c r="B37" s="170" t="s">
        <v>120</v>
      </c>
      <c r="C37" s="27"/>
      <c r="D37" s="171"/>
      <c r="E37" s="171"/>
      <c r="F37" s="171"/>
      <c r="G37" s="161"/>
      <c r="H37" s="278">
        <f t="shared" si="8"/>
        <v>0</v>
      </c>
      <c r="I37" s="13"/>
      <c r="J37" s="13"/>
      <c r="K37" s="279"/>
      <c r="L37" s="279"/>
      <c r="M37" s="13"/>
      <c r="N37" s="13"/>
      <c r="O37" s="438"/>
      <c r="P37" s="353"/>
      <c r="Q37" s="27"/>
    </row>
    <row r="38" spans="1:21" ht="16.5" customHeight="1">
      <c r="A38" s="393" t="s">
        <v>121</v>
      </c>
      <c r="B38" s="394"/>
      <c r="C38" s="158"/>
      <c r="D38" s="159"/>
      <c r="E38" s="83"/>
      <c r="F38" s="83"/>
      <c r="G38" s="173">
        <f t="shared" ref="G38:H38" si="9">G35</f>
        <v>3</v>
      </c>
      <c r="H38" s="173">
        <f t="shared" si="9"/>
        <v>90</v>
      </c>
      <c r="I38" s="121" t="s">
        <v>212</v>
      </c>
      <c r="J38" s="121" t="s">
        <v>212</v>
      </c>
      <c r="K38" s="174"/>
      <c r="L38" s="174"/>
      <c r="M38" s="174">
        <f>SUM(M35:M36)</f>
        <v>172</v>
      </c>
      <c r="N38" s="121" t="s">
        <v>192</v>
      </c>
      <c r="O38" s="435"/>
      <c r="P38" s="345"/>
      <c r="Q38" s="280"/>
      <c r="R38" s="175"/>
      <c r="S38" s="176"/>
      <c r="T38" s="176"/>
      <c r="U38" s="176"/>
    </row>
    <row r="39" spans="1:21" ht="15.75" customHeight="1">
      <c r="A39" s="377" t="s">
        <v>125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60"/>
    </row>
    <row r="40" spans="1:21" ht="15.75" customHeight="1">
      <c r="A40" s="156" t="s">
        <v>214</v>
      </c>
      <c r="B40" s="157" t="s">
        <v>91</v>
      </c>
      <c r="C40" s="281">
        <v>1</v>
      </c>
      <c r="D40" s="13"/>
      <c r="E40" s="159"/>
      <c r="F40" s="160"/>
      <c r="G40" s="161">
        <v>5</v>
      </c>
      <c r="H40" s="161">
        <f t="shared" ref="H40:H49" si="10">G40*30</f>
        <v>150</v>
      </c>
      <c r="I40" s="13" t="s">
        <v>215</v>
      </c>
      <c r="J40" s="163" t="s">
        <v>216</v>
      </c>
      <c r="K40" s="163"/>
      <c r="L40" s="13" t="s">
        <v>212</v>
      </c>
      <c r="M40" s="13">
        <v>138</v>
      </c>
      <c r="N40" s="178" t="s">
        <v>200</v>
      </c>
      <c r="O40" s="436"/>
      <c r="P40" s="317"/>
      <c r="Q40" s="167"/>
    </row>
    <row r="41" spans="1:21" ht="15.75" customHeight="1">
      <c r="A41" s="156" t="s">
        <v>217</v>
      </c>
      <c r="B41" s="157" t="s">
        <v>128</v>
      </c>
      <c r="C41" s="282">
        <v>1</v>
      </c>
      <c r="D41" s="188"/>
      <c r="E41" s="159"/>
      <c r="F41" s="160"/>
      <c r="G41" s="161">
        <v>5</v>
      </c>
      <c r="H41" s="161">
        <f t="shared" si="10"/>
        <v>150</v>
      </c>
      <c r="I41" s="13" t="s">
        <v>215</v>
      </c>
      <c r="J41" s="163" t="s">
        <v>216</v>
      </c>
      <c r="K41" s="163"/>
      <c r="L41" s="13" t="s">
        <v>212</v>
      </c>
      <c r="M41" s="13">
        <v>138</v>
      </c>
      <c r="N41" s="178" t="s">
        <v>200</v>
      </c>
      <c r="O41" s="436"/>
      <c r="P41" s="317"/>
      <c r="Q41" s="167"/>
    </row>
    <row r="42" spans="1:21" ht="15.75" customHeight="1">
      <c r="A42" s="156" t="s">
        <v>218</v>
      </c>
      <c r="B42" s="157" t="s">
        <v>130</v>
      </c>
      <c r="C42" s="137"/>
      <c r="D42" s="159" t="s">
        <v>84</v>
      </c>
      <c r="E42" s="159"/>
      <c r="F42" s="160"/>
      <c r="G42" s="161">
        <v>4</v>
      </c>
      <c r="H42" s="161">
        <f t="shared" si="10"/>
        <v>120</v>
      </c>
      <c r="I42" s="13" t="s">
        <v>193</v>
      </c>
      <c r="J42" s="13" t="s">
        <v>192</v>
      </c>
      <c r="K42" s="163"/>
      <c r="L42" s="13" t="s">
        <v>192</v>
      </c>
      <c r="M42" s="13">
        <v>112</v>
      </c>
      <c r="N42" s="178" t="s">
        <v>194</v>
      </c>
      <c r="O42" s="436"/>
      <c r="P42" s="317"/>
      <c r="Q42" s="167"/>
    </row>
    <row r="43" spans="1:21" ht="15.75" customHeight="1">
      <c r="A43" s="156" t="s">
        <v>219</v>
      </c>
      <c r="B43" s="157" t="s">
        <v>131</v>
      </c>
      <c r="C43" s="283"/>
      <c r="D43" s="159" t="s">
        <v>84</v>
      </c>
      <c r="E43" s="159"/>
      <c r="F43" s="160"/>
      <c r="G43" s="161">
        <v>4</v>
      </c>
      <c r="H43" s="161">
        <f t="shared" si="10"/>
        <v>120</v>
      </c>
      <c r="I43" s="13" t="s">
        <v>193</v>
      </c>
      <c r="J43" s="13" t="s">
        <v>192</v>
      </c>
      <c r="K43" s="163"/>
      <c r="L43" s="13" t="s">
        <v>192</v>
      </c>
      <c r="M43" s="13">
        <v>112</v>
      </c>
      <c r="N43" s="178" t="s">
        <v>194</v>
      </c>
      <c r="O43" s="436"/>
      <c r="P43" s="317"/>
      <c r="Q43" s="167"/>
    </row>
    <row r="44" spans="1:21" ht="33.6" customHeight="1">
      <c r="A44" s="156" t="s">
        <v>220</v>
      </c>
      <c r="B44" s="157" t="s">
        <v>133</v>
      </c>
      <c r="C44" s="158"/>
      <c r="D44" s="159" t="s">
        <v>102</v>
      </c>
      <c r="E44" s="159"/>
      <c r="F44" s="160"/>
      <c r="G44" s="161">
        <v>4</v>
      </c>
      <c r="H44" s="161">
        <f t="shared" si="10"/>
        <v>120</v>
      </c>
      <c r="I44" s="13" t="s">
        <v>193</v>
      </c>
      <c r="J44" s="13" t="s">
        <v>192</v>
      </c>
      <c r="K44" s="163"/>
      <c r="L44" s="13" t="s">
        <v>192</v>
      </c>
      <c r="M44" s="13">
        <v>112</v>
      </c>
      <c r="N44" s="13"/>
      <c r="O44" s="440" t="s">
        <v>194</v>
      </c>
      <c r="P44" s="353"/>
      <c r="Q44" s="167"/>
    </row>
    <row r="45" spans="1:21" ht="15" customHeight="1">
      <c r="A45" s="156" t="s">
        <v>221</v>
      </c>
      <c r="B45" s="157" t="s">
        <v>134</v>
      </c>
      <c r="C45" s="158"/>
      <c r="D45" s="159" t="s">
        <v>102</v>
      </c>
      <c r="E45" s="159"/>
      <c r="F45" s="160"/>
      <c r="G45" s="161">
        <v>4</v>
      </c>
      <c r="H45" s="161">
        <f t="shared" si="10"/>
        <v>120</v>
      </c>
      <c r="I45" s="13" t="s">
        <v>193</v>
      </c>
      <c r="J45" s="13" t="s">
        <v>192</v>
      </c>
      <c r="K45" s="163"/>
      <c r="L45" s="13" t="s">
        <v>192</v>
      </c>
      <c r="M45" s="13">
        <v>112</v>
      </c>
      <c r="N45" s="13"/>
      <c r="O45" s="440" t="s">
        <v>194</v>
      </c>
      <c r="P45" s="353"/>
      <c r="Q45" s="167"/>
    </row>
    <row r="46" spans="1:21" ht="28.5" customHeight="1">
      <c r="A46" s="156" t="s">
        <v>222</v>
      </c>
      <c r="B46" s="157" t="s">
        <v>136</v>
      </c>
      <c r="C46" s="158"/>
      <c r="D46" s="159" t="s">
        <v>102</v>
      </c>
      <c r="E46" s="159"/>
      <c r="F46" s="160"/>
      <c r="G46" s="161">
        <v>4</v>
      </c>
      <c r="H46" s="161">
        <f t="shared" si="10"/>
        <v>120</v>
      </c>
      <c r="I46" s="13" t="s">
        <v>194</v>
      </c>
      <c r="J46" s="13" t="s">
        <v>194</v>
      </c>
      <c r="K46" s="163"/>
      <c r="L46" s="163"/>
      <c r="M46" s="13">
        <v>112</v>
      </c>
      <c r="N46" s="158"/>
      <c r="O46" s="440" t="s">
        <v>194</v>
      </c>
      <c r="P46" s="353"/>
      <c r="Q46" s="167"/>
    </row>
    <row r="47" spans="1:21" ht="15" customHeight="1">
      <c r="A47" s="156" t="s">
        <v>223</v>
      </c>
      <c r="B47" s="157" t="s">
        <v>137</v>
      </c>
      <c r="C47" s="158"/>
      <c r="D47" s="159" t="s">
        <v>102</v>
      </c>
      <c r="E47" s="159"/>
      <c r="F47" s="160"/>
      <c r="G47" s="161">
        <v>4</v>
      </c>
      <c r="H47" s="161">
        <f t="shared" si="10"/>
        <v>120</v>
      </c>
      <c r="I47" s="13" t="s">
        <v>194</v>
      </c>
      <c r="J47" s="13" t="s">
        <v>194</v>
      </c>
      <c r="K47" s="163"/>
      <c r="L47" s="163"/>
      <c r="M47" s="13">
        <v>112</v>
      </c>
      <c r="N47" s="158"/>
      <c r="O47" s="440" t="s">
        <v>194</v>
      </c>
      <c r="P47" s="353"/>
      <c r="Q47" s="167"/>
    </row>
    <row r="48" spans="1:21" ht="15" customHeight="1">
      <c r="A48" s="156" t="s">
        <v>224</v>
      </c>
      <c r="B48" s="157" t="s">
        <v>139</v>
      </c>
      <c r="C48" s="284">
        <v>2</v>
      </c>
      <c r="D48" s="285"/>
      <c r="E48" s="159"/>
      <c r="F48" s="160"/>
      <c r="G48" s="161">
        <v>4.5</v>
      </c>
      <c r="H48" s="161">
        <f t="shared" si="10"/>
        <v>135</v>
      </c>
      <c r="I48" s="13" t="s">
        <v>216</v>
      </c>
      <c r="J48" s="13" t="s">
        <v>212</v>
      </c>
      <c r="K48" s="163"/>
      <c r="L48" s="13" t="s">
        <v>212</v>
      </c>
      <c r="M48" s="13">
        <v>127</v>
      </c>
      <c r="N48" s="158"/>
      <c r="O48" s="440" t="s">
        <v>194</v>
      </c>
      <c r="P48" s="353"/>
      <c r="Q48" s="167"/>
    </row>
    <row r="49" spans="1:37" ht="15" customHeight="1">
      <c r="A49" s="156" t="s">
        <v>225</v>
      </c>
      <c r="B49" s="286" t="s">
        <v>140</v>
      </c>
      <c r="C49" s="287">
        <v>2</v>
      </c>
      <c r="D49" s="288"/>
      <c r="E49" s="289"/>
      <c r="F49" s="290"/>
      <c r="G49" s="291">
        <v>4.5</v>
      </c>
      <c r="H49" s="291">
        <f t="shared" si="10"/>
        <v>135</v>
      </c>
      <c r="I49" s="267" t="s">
        <v>216</v>
      </c>
      <c r="J49" s="267" t="s">
        <v>212</v>
      </c>
      <c r="K49" s="292"/>
      <c r="L49" s="267" t="s">
        <v>212</v>
      </c>
      <c r="M49" s="267">
        <v>127</v>
      </c>
      <c r="N49" s="53"/>
      <c r="O49" s="454" t="s">
        <v>194</v>
      </c>
      <c r="P49" s="356"/>
      <c r="Q49" s="293"/>
    </row>
    <row r="50" spans="1:37" ht="15" customHeight="1">
      <c r="A50" s="393" t="s">
        <v>141</v>
      </c>
      <c r="B50" s="394"/>
      <c r="C50" s="6"/>
      <c r="D50" s="294"/>
      <c r="E50" s="83"/>
      <c r="F50" s="83"/>
      <c r="G50" s="105">
        <f t="shared" ref="G50:H50" si="11">G40+G42+G44+G46+G48</f>
        <v>21.5</v>
      </c>
      <c r="H50" s="106">
        <f t="shared" si="11"/>
        <v>645</v>
      </c>
      <c r="I50" s="115" t="s">
        <v>226</v>
      </c>
      <c r="J50" s="115" t="s">
        <v>227</v>
      </c>
      <c r="K50" s="106"/>
      <c r="L50" s="115" t="s">
        <v>228</v>
      </c>
      <c r="M50" s="106">
        <f>M40+M42+M44+M46+M48</f>
        <v>601</v>
      </c>
      <c r="N50" s="295" t="s">
        <v>229</v>
      </c>
      <c r="O50" s="456" t="s">
        <v>230</v>
      </c>
      <c r="P50" s="321"/>
      <c r="Q50" s="106"/>
      <c r="R50" s="108"/>
      <c r="S50" s="109"/>
      <c r="T50" s="109"/>
      <c r="U50" s="109"/>
    </row>
    <row r="51" spans="1:37" ht="15.75" customHeight="1">
      <c r="A51" s="420" t="s">
        <v>142</v>
      </c>
      <c r="B51" s="394"/>
      <c r="C51" s="209"/>
      <c r="D51" s="296"/>
      <c r="E51" s="297"/>
      <c r="F51" s="297"/>
      <c r="G51" s="196">
        <f t="shared" ref="G51:H51" si="12">G50+G38</f>
        <v>24.5</v>
      </c>
      <c r="H51" s="197">
        <f t="shared" si="12"/>
        <v>735</v>
      </c>
      <c r="I51" s="68" t="s">
        <v>231</v>
      </c>
      <c r="J51" s="68" t="s">
        <v>232</v>
      </c>
      <c r="K51" s="197"/>
      <c r="L51" s="68" t="s">
        <v>228</v>
      </c>
      <c r="M51" s="197">
        <f>M50+M38</f>
        <v>773</v>
      </c>
      <c r="N51" s="63" t="s">
        <v>233</v>
      </c>
      <c r="O51" s="439" t="s">
        <v>230</v>
      </c>
      <c r="P51" s="353"/>
      <c r="Q51" s="106"/>
      <c r="R51" s="108"/>
      <c r="S51" s="109"/>
      <c r="T51" s="109"/>
      <c r="U51" s="109"/>
    </row>
    <row r="52" spans="1:37" ht="15.75" customHeight="1">
      <c r="A52" s="421" t="s">
        <v>143</v>
      </c>
      <c r="B52" s="345"/>
      <c r="C52" s="209"/>
      <c r="D52" s="296"/>
      <c r="E52" s="298"/>
      <c r="F52" s="298"/>
      <c r="G52" s="196">
        <f t="shared" ref="G52:H52" si="13">G51+G32</f>
        <v>90</v>
      </c>
      <c r="H52" s="197">
        <f t="shared" si="13"/>
        <v>2700</v>
      </c>
      <c r="I52" s="68" t="s">
        <v>234</v>
      </c>
      <c r="J52" s="68" t="s">
        <v>235</v>
      </c>
      <c r="K52" s="197"/>
      <c r="L52" s="68" t="s">
        <v>236</v>
      </c>
      <c r="M52" s="197">
        <f>M51+M32</f>
        <v>2678</v>
      </c>
      <c r="N52" s="68" t="s">
        <v>237</v>
      </c>
      <c r="O52" s="439" t="s">
        <v>238</v>
      </c>
      <c r="P52" s="353"/>
      <c r="Q52" s="69"/>
      <c r="R52" s="45"/>
      <c r="S52" s="45"/>
      <c r="T52" s="299"/>
      <c r="U52" s="299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</row>
    <row r="53" spans="1:37" ht="15.75" customHeight="1">
      <c r="A53" s="412" t="s">
        <v>239</v>
      </c>
      <c r="B53" s="394"/>
      <c r="C53" s="83"/>
      <c r="D53" s="83"/>
      <c r="E53" s="300"/>
      <c r="F53" s="300"/>
      <c r="G53" s="300"/>
      <c r="H53" s="300"/>
      <c r="I53" s="300"/>
      <c r="J53" s="300"/>
      <c r="K53" s="300"/>
      <c r="L53" s="300"/>
      <c r="M53" s="300"/>
      <c r="N53" s="68">
        <v>56</v>
      </c>
      <c r="O53" s="439">
        <v>52</v>
      </c>
      <c r="P53" s="353"/>
      <c r="Q53" s="106"/>
      <c r="R53" s="108"/>
      <c r="S53" s="109"/>
      <c r="T53" s="109"/>
      <c r="U53" s="109"/>
    </row>
    <row r="54" spans="1:37" ht="15.75" customHeight="1">
      <c r="A54" s="412" t="s">
        <v>145</v>
      </c>
      <c r="B54" s="394"/>
      <c r="C54" s="297"/>
      <c r="D54" s="297"/>
      <c r="E54" s="300"/>
      <c r="F54" s="300"/>
      <c r="G54" s="300"/>
      <c r="H54" s="300"/>
      <c r="I54" s="300"/>
      <c r="J54" s="300"/>
      <c r="K54" s="300"/>
      <c r="L54" s="300"/>
      <c r="M54" s="300"/>
      <c r="N54" s="106">
        <v>3</v>
      </c>
      <c r="O54" s="455">
        <v>3</v>
      </c>
      <c r="P54" s="394"/>
      <c r="Q54" s="200"/>
    </row>
    <row r="55" spans="1:37" ht="15.75" customHeight="1">
      <c r="A55" s="412" t="s">
        <v>146</v>
      </c>
      <c r="B55" s="394"/>
      <c r="C55" s="298"/>
      <c r="D55" s="298"/>
      <c r="E55" s="300"/>
      <c r="F55" s="300"/>
      <c r="G55" s="300"/>
      <c r="H55" s="300"/>
      <c r="I55" s="300"/>
      <c r="J55" s="300"/>
      <c r="K55" s="300"/>
      <c r="L55" s="300"/>
      <c r="M55" s="300"/>
      <c r="N55" s="154">
        <v>5</v>
      </c>
      <c r="O55" s="432">
        <v>5</v>
      </c>
      <c r="P55" s="330"/>
      <c r="Q55" s="204">
        <v>1</v>
      </c>
    </row>
    <row r="56" spans="1:37" ht="15.75" customHeight="1">
      <c r="A56" s="412" t="s">
        <v>147</v>
      </c>
      <c r="B56" s="394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206"/>
      <c r="O56" s="433"/>
      <c r="P56" s="394"/>
      <c r="Q56" s="301"/>
    </row>
    <row r="57" spans="1:37" ht="15.75" customHeight="1">
      <c r="A57" s="413" t="s">
        <v>148</v>
      </c>
      <c r="B57" s="330"/>
      <c r="C57" s="300"/>
      <c r="D57" s="300"/>
      <c r="E57" s="302"/>
      <c r="F57" s="302"/>
      <c r="G57" s="302"/>
      <c r="H57" s="302"/>
      <c r="I57" s="302"/>
      <c r="J57" s="302"/>
      <c r="K57" s="302"/>
      <c r="L57" s="302"/>
      <c r="M57" s="302"/>
      <c r="N57" s="209"/>
      <c r="O57" s="393">
        <v>1</v>
      </c>
      <c r="P57" s="394"/>
      <c r="Q57" s="303"/>
    </row>
    <row r="58" spans="1:37" ht="15.75" customHeight="1">
      <c r="A58" s="414" t="s">
        <v>149</v>
      </c>
      <c r="B58" s="394"/>
      <c r="C58" s="300"/>
      <c r="D58" s="300"/>
      <c r="E58" s="304"/>
      <c r="F58" s="304"/>
      <c r="G58" s="304"/>
      <c r="H58" s="304"/>
      <c r="I58" s="304"/>
      <c r="J58" s="304"/>
      <c r="K58" s="304"/>
      <c r="L58" s="304"/>
      <c r="M58" s="304"/>
      <c r="N58" s="434" t="s">
        <v>150</v>
      </c>
      <c r="O58" s="344"/>
      <c r="P58" s="345"/>
      <c r="Q58" s="305">
        <f>G32/G52*100</f>
        <v>72.777777777777771</v>
      </c>
      <c r="R58" s="212"/>
    </row>
    <row r="59" spans="1:37" ht="15.75" customHeight="1">
      <c r="A59" s="213"/>
      <c r="B59" s="213"/>
      <c r="C59" s="216"/>
      <c r="D59" s="216"/>
      <c r="E59" s="213"/>
      <c r="F59" s="213"/>
      <c r="G59" s="213"/>
      <c r="H59" s="213"/>
      <c r="I59" s="213"/>
      <c r="J59" s="213"/>
      <c r="K59" s="213"/>
      <c r="L59" s="213"/>
      <c r="M59" s="213"/>
      <c r="N59" s="416" t="s">
        <v>151</v>
      </c>
      <c r="O59" s="334"/>
      <c r="P59" s="353"/>
      <c r="Q59" s="214">
        <f>100-Q58</f>
        <v>27.222222222222229</v>
      </c>
    </row>
    <row r="60" spans="1:37" ht="15.75" customHeight="1">
      <c r="C60" s="216"/>
      <c r="D60" s="216"/>
      <c r="Q60" s="215"/>
    </row>
    <row r="61" spans="1:37" ht="15.75" customHeight="1">
      <c r="B61" s="216"/>
      <c r="C61" s="306"/>
      <c r="D61" s="306"/>
      <c r="E61" s="216"/>
      <c r="F61" s="216"/>
      <c r="G61" s="216"/>
      <c r="H61" s="216"/>
      <c r="I61" s="216"/>
      <c r="J61" s="216"/>
      <c r="K61" s="216"/>
      <c r="Q61" s="215"/>
    </row>
    <row r="62" spans="1:37" ht="15.75" customHeight="1">
      <c r="B62" s="216" t="s">
        <v>240</v>
      </c>
      <c r="C62" s="213"/>
      <c r="D62" s="213"/>
      <c r="E62" s="217"/>
      <c r="F62" s="217"/>
      <c r="G62" s="217"/>
      <c r="H62" s="216"/>
      <c r="I62" s="216" t="s">
        <v>241</v>
      </c>
      <c r="J62" s="216"/>
      <c r="K62" s="216"/>
      <c r="Q62" s="215"/>
    </row>
    <row r="63" spans="1:37" ht="15.75" customHeight="1">
      <c r="H63" s="308"/>
      <c r="I63" s="308"/>
      <c r="Q63" s="215"/>
    </row>
    <row r="64" spans="1:37" ht="15.75" customHeight="1">
      <c r="B64" s="216" t="s">
        <v>242</v>
      </c>
      <c r="C64" s="216"/>
      <c r="D64" s="216"/>
      <c r="E64" s="217"/>
      <c r="F64" s="217"/>
      <c r="G64" s="418" t="s">
        <v>243</v>
      </c>
      <c r="H64" s="308"/>
      <c r="I64" s="308"/>
      <c r="J64" s="216"/>
      <c r="K64" s="216"/>
      <c r="Q64" s="215"/>
    </row>
    <row r="65" spans="1:37" ht="15.75" customHeight="1">
      <c r="C65" s="216"/>
      <c r="D65" s="417"/>
      <c r="E65" s="317"/>
      <c r="F65" s="317"/>
      <c r="G65" s="317"/>
      <c r="Q65" s="215"/>
    </row>
    <row r="66" spans="1:37" ht="15.75" customHeight="1">
      <c r="B66" s="216" t="s">
        <v>244</v>
      </c>
      <c r="E66" s="217"/>
      <c r="F66" s="217"/>
      <c r="G66" s="418" t="s">
        <v>243</v>
      </c>
      <c r="H66" s="308"/>
      <c r="I66" s="308"/>
      <c r="J66" s="216"/>
      <c r="K66" s="216"/>
      <c r="Q66" s="215"/>
    </row>
    <row r="67" spans="1:37" ht="15.75" customHeight="1">
      <c r="B67" s="218"/>
      <c r="C67" s="216"/>
      <c r="D67" s="417"/>
      <c r="E67" s="317"/>
      <c r="F67" s="317"/>
      <c r="G67" s="317"/>
      <c r="H67" s="219"/>
      <c r="I67" s="219"/>
      <c r="J67" s="219"/>
      <c r="K67" s="219"/>
      <c r="L67" s="220"/>
      <c r="M67" s="220"/>
      <c r="Q67" s="215"/>
    </row>
    <row r="68" spans="1:37" ht="15.75" customHeight="1">
      <c r="A68" s="16"/>
      <c r="B68" s="202"/>
      <c r="C68" s="202"/>
      <c r="D68" s="202"/>
      <c r="E68" s="222"/>
      <c r="F68" s="221"/>
      <c r="G68" s="221"/>
      <c r="H68" s="221"/>
      <c r="I68" s="202"/>
      <c r="J68" s="202"/>
      <c r="K68" s="202"/>
      <c r="L68" s="202"/>
      <c r="M68" s="202"/>
      <c r="N68" s="202"/>
      <c r="O68" s="202"/>
      <c r="P68" s="202"/>
      <c r="Q68" s="223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</row>
    <row r="69" spans="1:37" ht="15.75" customHeight="1"/>
    <row r="70" spans="1:37" ht="15.75" customHeight="1"/>
    <row r="71" spans="1:37" ht="15.75" customHeight="1"/>
    <row r="72" spans="1:37" ht="15.75" customHeight="1"/>
    <row r="73" spans="1:37" ht="15.75" customHeight="1"/>
    <row r="74" spans="1:37" ht="15.75" customHeight="1"/>
    <row r="75" spans="1:37" ht="15.75" customHeight="1"/>
    <row r="76" spans="1:37" ht="15.75" customHeight="1"/>
    <row r="77" spans="1:37" ht="15.75" customHeight="1"/>
    <row r="78" spans="1:37" ht="15.75" customHeight="1"/>
    <row r="79" spans="1:37" ht="15.75" customHeight="1"/>
    <row r="80" spans="1:3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</sheetData>
  <mergeCells count="121">
    <mergeCell ref="O21:P21"/>
    <mergeCell ref="O22:P22"/>
    <mergeCell ref="O23:P23"/>
    <mergeCell ref="O25:P25"/>
    <mergeCell ref="O28:P28"/>
    <mergeCell ref="O30:P30"/>
    <mergeCell ref="N6:Q6"/>
    <mergeCell ref="O7:P7"/>
    <mergeCell ref="O8:P8"/>
    <mergeCell ref="O11:P11"/>
    <mergeCell ref="O12:P12"/>
    <mergeCell ref="O13:P13"/>
    <mergeCell ref="O14:P14"/>
    <mergeCell ref="A9:Q9"/>
    <mergeCell ref="A10:Q10"/>
    <mergeCell ref="A16:Q16"/>
    <mergeCell ref="A24:Q24"/>
    <mergeCell ref="N19:N20"/>
    <mergeCell ref="O19:P20"/>
    <mergeCell ref="Q19:Q20"/>
    <mergeCell ref="A19:A20"/>
    <mergeCell ref="L19:L20"/>
    <mergeCell ref="M19:M20"/>
    <mergeCell ref="B19:B20"/>
    <mergeCell ref="A1:Q1"/>
    <mergeCell ref="A2:A7"/>
    <mergeCell ref="B2:B7"/>
    <mergeCell ref="C2:F2"/>
    <mergeCell ref="H2:M2"/>
    <mergeCell ref="N2:Q3"/>
    <mergeCell ref="E3:F3"/>
    <mergeCell ref="O15:P15"/>
    <mergeCell ref="O17:P1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N4:P4"/>
    <mergeCell ref="O5:P5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Q26:Q27"/>
    <mergeCell ref="O31:P31"/>
    <mergeCell ref="A32:B32"/>
    <mergeCell ref="O32:P32"/>
    <mergeCell ref="O18:P18"/>
    <mergeCell ref="O49:P49"/>
    <mergeCell ref="O54:P54"/>
    <mergeCell ref="O47:P47"/>
    <mergeCell ref="O48:P48"/>
    <mergeCell ref="A50:B50"/>
    <mergeCell ref="A51:B51"/>
    <mergeCell ref="A52:B52"/>
    <mergeCell ref="A53:B53"/>
    <mergeCell ref="A54:B54"/>
    <mergeCell ref="O51:P51"/>
    <mergeCell ref="O52:P52"/>
    <mergeCell ref="O50:P50"/>
    <mergeCell ref="H26:H27"/>
    <mergeCell ref="I26:I27"/>
    <mergeCell ref="J26:J27"/>
    <mergeCell ref="K26:K27"/>
    <mergeCell ref="L26:L27"/>
    <mergeCell ref="M26:M27"/>
    <mergeCell ref="N26:N27"/>
    <mergeCell ref="O41:P41"/>
    <mergeCell ref="O42:P42"/>
    <mergeCell ref="O43:P43"/>
    <mergeCell ref="O44:P44"/>
    <mergeCell ref="O45:P45"/>
    <mergeCell ref="O46:P46"/>
    <mergeCell ref="C26:C27"/>
    <mergeCell ref="D26:D27"/>
    <mergeCell ref="E26:E27"/>
    <mergeCell ref="F26:F27"/>
    <mergeCell ref="G26:G27"/>
    <mergeCell ref="O26:P27"/>
    <mergeCell ref="A29:Q29"/>
    <mergeCell ref="A31:F31"/>
    <mergeCell ref="A26:A27"/>
    <mergeCell ref="B26:B27"/>
    <mergeCell ref="D67:G67"/>
    <mergeCell ref="A55:B55"/>
    <mergeCell ref="O55:P55"/>
    <mergeCell ref="A56:B56"/>
    <mergeCell ref="O56:P56"/>
    <mergeCell ref="A57:B57"/>
    <mergeCell ref="O57:P57"/>
    <mergeCell ref="A58:B58"/>
    <mergeCell ref="A33:Q33"/>
    <mergeCell ref="A34:Q34"/>
    <mergeCell ref="N58:P58"/>
    <mergeCell ref="N59:P59"/>
    <mergeCell ref="H63:I63"/>
    <mergeCell ref="G64:I64"/>
    <mergeCell ref="D65:G65"/>
    <mergeCell ref="G66:I66"/>
    <mergeCell ref="A38:B38"/>
    <mergeCell ref="O38:P38"/>
    <mergeCell ref="A39:Q39"/>
    <mergeCell ref="O35:P35"/>
    <mergeCell ref="O36:P36"/>
    <mergeCell ref="O37:P37"/>
    <mergeCell ref="O53:P53"/>
    <mergeCell ref="O40:P40"/>
  </mergeCells>
  <pageMargins left="0.78740157480314965" right="0.78740157480314965" top="1.0629921259842521" bottom="0.47244094488188981" header="0" footer="0"/>
  <pageSetup paperSize="9" scale="75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Алина</cp:lastModifiedBy>
  <cp:lastPrinted>2025-01-13T09:58:06Z</cp:lastPrinted>
  <dcterms:created xsi:type="dcterms:W3CDTF">2018-09-25T13:00:18Z</dcterms:created>
  <dcterms:modified xsi:type="dcterms:W3CDTF">2025-01-13T13:12:01Z</dcterms:modified>
</cp:coreProperties>
</file>