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281\"/>
    </mc:Choice>
  </mc:AlternateContent>
  <bookViews>
    <workbookView xWindow="0" yWindow="0" windowWidth="28800" windowHeight="11865"/>
  </bookViews>
  <sheets>
    <sheet name="Титул " sheetId="1" r:id="rId1"/>
    <sheet name="План 2019 перех" sheetId="2" state="hidden" r:id="rId2"/>
    <sheet name="План 2019 перех (вар 2)" sheetId="9" state="hidden" r:id="rId3"/>
    <sheet name="семестровка21" sheetId="7" state="hidden" r:id="rId4"/>
    <sheet name="семестровка21 (2 вариант)" sheetId="8" state="hidden" r:id="rId5"/>
    <sheet name="План 2019 перех (вар 2) (2)" sheetId="10" state="hidden" r:id="rId6"/>
    <sheet name="план" sheetId="11" r:id="rId7"/>
    <sheet name="порівняльна таблиця" sheetId="12" state="hidden" r:id="rId8"/>
    <sheet name="Семестровка 2019 перех" sheetId="3" state="hidden" r:id="rId9"/>
  </sheets>
  <definedNames>
    <definedName name="_xlnm._FilterDatabase" localSheetId="6" hidden="1">план!$X$1:$X$210</definedName>
    <definedName name="_xlnm._FilterDatabase" localSheetId="1" hidden="1">'План 2019 перех'!$V$1:$V$162</definedName>
    <definedName name="_xlnm._FilterDatabase" localSheetId="2" hidden="1">'План 2019 перех (вар 2)'!$V$1:$V$162</definedName>
    <definedName name="_xlnm._FilterDatabase" localSheetId="5" hidden="1">'План 2019 перех (вар 2) (2)'!$O$1:$O$207</definedName>
    <definedName name="_xlnm._FilterDatabase" localSheetId="7" hidden="1">'порівняльна таблиця'!$C$1:$C$15</definedName>
    <definedName name="_xlnm.Print_Area" localSheetId="6">план!$A$1:$X$143</definedName>
    <definedName name="_xlnm.Print_Area" localSheetId="1">'План 2019 перех'!$A$1:$X$135</definedName>
    <definedName name="_xlnm.Print_Area" localSheetId="2">'План 2019 перех (вар 2)'!$A$1:$X$135</definedName>
    <definedName name="_xlnm.Print_Area" localSheetId="5">'План 2019 перех (вар 2) (2)'!$A$1:$X$134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M51" i="11" l="1"/>
  <c r="L49" i="11"/>
  <c r="J49" i="11"/>
  <c r="L31" i="11" l="1"/>
  <c r="I30" i="11"/>
  <c r="M30" i="11" s="1"/>
  <c r="J31" i="11"/>
  <c r="G31" i="11"/>
  <c r="H30" i="11"/>
  <c r="I132" i="11" l="1"/>
  <c r="H132" i="11"/>
  <c r="M132" i="11" s="1"/>
  <c r="I131" i="11"/>
  <c r="H131" i="11"/>
  <c r="M131" i="11" s="1"/>
  <c r="I130" i="11"/>
  <c r="H130" i="11"/>
  <c r="M130" i="11" s="1"/>
  <c r="I129" i="11"/>
  <c r="H129" i="11"/>
  <c r="M129" i="11" s="1"/>
  <c r="M128" i="11" s="1"/>
  <c r="L128" i="11"/>
  <c r="K128" i="11"/>
  <c r="J128" i="11"/>
  <c r="I128" i="11"/>
  <c r="G128" i="11"/>
  <c r="M127" i="11"/>
  <c r="AN126" i="11"/>
  <c r="AM126" i="11"/>
  <c r="AL126" i="11"/>
  <c r="AK126" i="11"/>
  <c r="AJ126" i="11"/>
  <c r="AO126" i="11" s="1"/>
  <c r="I126" i="11"/>
  <c r="H126" i="11"/>
  <c r="M126" i="11" s="1"/>
  <c r="AN125" i="11"/>
  <c r="AM125" i="11"/>
  <c r="AL125" i="11"/>
  <c r="AK125" i="11"/>
  <c r="AJ125" i="11"/>
  <c r="I125" i="11"/>
  <c r="I124" i="11" s="1"/>
  <c r="H125" i="11"/>
  <c r="AN124" i="11"/>
  <c r="AN127" i="11" s="1"/>
  <c r="AM124" i="11"/>
  <c r="AL124" i="11"/>
  <c r="AL127" i="11" s="1"/>
  <c r="AK124" i="11"/>
  <c r="AJ124" i="11"/>
  <c r="AJ127" i="11" s="1"/>
  <c r="AO127" i="11" s="1"/>
  <c r="L124" i="11"/>
  <c r="J124" i="11"/>
  <c r="H124" i="11"/>
  <c r="G124" i="11"/>
  <c r="AK127" i="11" l="1"/>
  <c r="AM127" i="11"/>
  <c r="M125" i="11"/>
  <c r="M124" i="11" s="1"/>
  <c r="AO125" i="11"/>
  <c r="H128" i="11"/>
  <c r="AO124" i="11"/>
  <c r="N114" i="11" l="1"/>
  <c r="O114" i="11"/>
  <c r="P114" i="11"/>
  <c r="Q114" i="11"/>
  <c r="R114" i="11"/>
  <c r="S114" i="11"/>
  <c r="T114" i="11"/>
  <c r="U114" i="11"/>
  <c r="V114" i="11"/>
  <c r="W114" i="11"/>
  <c r="X114" i="11"/>
  <c r="J114" i="11"/>
  <c r="K114" i="11"/>
  <c r="L114" i="11"/>
  <c r="G114" i="11"/>
  <c r="O86" i="11"/>
  <c r="P86" i="11"/>
  <c r="Q86" i="11"/>
  <c r="R86" i="11"/>
  <c r="S86" i="11"/>
  <c r="T86" i="11"/>
  <c r="U86" i="11"/>
  <c r="V86" i="11"/>
  <c r="W86" i="11"/>
  <c r="X86" i="11"/>
  <c r="N86" i="11"/>
  <c r="I78" i="11"/>
  <c r="H78" i="11"/>
  <c r="J86" i="11"/>
  <c r="K86" i="11"/>
  <c r="L86" i="11"/>
  <c r="G86" i="11"/>
  <c r="K57" i="11"/>
  <c r="M78" i="11" l="1"/>
  <c r="I34" i="11"/>
  <c r="H34" i="11"/>
  <c r="I24" i="11"/>
  <c r="M24" i="11" s="1"/>
  <c r="H24" i="11"/>
  <c r="M34" i="11" l="1"/>
  <c r="N31" i="11" l="1"/>
  <c r="I26" i="11"/>
  <c r="M26" i="11" s="1"/>
  <c r="H26" i="11"/>
  <c r="I210" i="11"/>
  <c r="H210" i="11"/>
  <c r="I200" i="11"/>
  <c r="H200" i="11"/>
  <c r="AE169" i="11"/>
  <c r="AF169" i="11" s="1"/>
  <c r="AE168" i="11"/>
  <c r="AF168" i="11" s="1"/>
  <c r="AE167" i="11"/>
  <c r="AF167" i="11" s="1"/>
  <c r="AE166" i="11"/>
  <c r="AF166" i="11" s="1"/>
  <c r="AE165" i="11"/>
  <c r="AF165" i="11" s="1"/>
  <c r="AE164" i="11"/>
  <c r="AF164" i="11" s="1"/>
  <c r="AE163" i="11"/>
  <c r="AF163" i="11" s="1"/>
  <c r="AE162" i="11"/>
  <c r="AF162" i="11" s="1"/>
  <c r="AE161" i="11"/>
  <c r="AF161" i="11" s="1"/>
  <c r="AE160" i="11"/>
  <c r="AF160" i="11" s="1"/>
  <c r="AE159" i="11"/>
  <c r="AF159" i="11" s="1"/>
  <c r="AE158" i="11"/>
  <c r="AF158" i="11" s="1"/>
  <c r="AE157" i="11"/>
  <c r="AF157" i="11" s="1"/>
  <c r="AE156" i="11"/>
  <c r="AF156" i="11" s="1"/>
  <c r="AE155" i="11"/>
  <c r="AF155" i="11" s="1"/>
  <c r="AE154" i="11"/>
  <c r="AF154" i="11" s="1"/>
  <c r="AE153" i="11"/>
  <c r="AF153" i="11" s="1"/>
  <c r="AE152" i="11"/>
  <c r="AF152" i="11" s="1"/>
  <c r="AE151" i="11"/>
  <c r="AF151" i="11" s="1"/>
  <c r="AE150" i="11"/>
  <c r="AF150" i="11" s="1"/>
  <c r="AE149" i="11"/>
  <c r="AF149" i="11" s="1"/>
  <c r="AE148" i="11"/>
  <c r="AF148" i="11" s="1"/>
  <c r="AE147" i="11"/>
  <c r="AF147" i="11" s="1"/>
  <c r="AE146" i="11"/>
  <c r="AF146" i="11" s="1"/>
  <c r="AE145" i="11"/>
  <c r="AC114" i="11"/>
  <c r="AB114" i="11"/>
  <c r="AA114" i="11"/>
  <c r="Z114" i="11"/>
  <c r="Y114" i="11"/>
  <c r="I110" i="11"/>
  <c r="H110" i="11"/>
  <c r="I107" i="11"/>
  <c r="M107" i="11" s="1"/>
  <c r="H107" i="11"/>
  <c r="I103" i="11"/>
  <c r="H103" i="11"/>
  <c r="I100" i="11"/>
  <c r="H100" i="11"/>
  <c r="I97" i="11"/>
  <c r="H97" i="11"/>
  <c r="K96" i="11"/>
  <c r="I94" i="11"/>
  <c r="H94" i="11"/>
  <c r="H93" i="11"/>
  <c r="I91" i="11"/>
  <c r="H91" i="11"/>
  <c r="I90" i="11"/>
  <c r="H90" i="11"/>
  <c r="I88" i="11"/>
  <c r="I114" i="11" s="1"/>
  <c r="H88" i="11"/>
  <c r="AC86" i="11"/>
  <c r="AB86" i="11"/>
  <c r="AA86" i="11"/>
  <c r="Z86" i="11"/>
  <c r="Y86" i="11"/>
  <c r="J115" i="11"/>
  <c r="I85" i="11"/>
  <c r="H85" i="11"/>
  <c r="I83" i="11"/>
  <c r="H83" i="11"/>
  <c r="H82" i="11"/>
  <c r="I80" i="11"/>
  <c r="H80" i="11"/>
  <c r="I79" i="11"/>
  <c r="H79" i="11"/>
  <c r="I77" i="11"/>
  <c r="H77" i="11"/>
  <c r="I74" i="11"/>
  <c r="H74" i="11"/>
  <c r="I71" i="11"/>
  <c r="H71" i="11"/>
  <c r="H86" i="11" s="1"/>
  <c r="X67" i="11"/>
  <c r="W67" i="11"/>
  <c r="V67" i="11"/>
  <c r="U67" i="11"/>
  <c r="T67" i="11"/>
  <c r="S67" i="11"/>
  <c r="R67" i="11"/>
  <c r="Q67" i="11"/>
  <c r="P67" i="11"/>
  <c r="O67" i="11"/>
  <c r="N67" i="11"/>
  <c r="L67" i="11"/>
  <c r="K67" i="11"/>
  <c r="J67" i="11"/>
  <c r="G67" i="11"/>
  <c r="I66" i="11"/>
  <c r="H66" i="11"/>
  <c r="I65" i="11"/>
  <c r="I67" i="11" s="1"/>
  <c r="H65" i="11"/>
  <c r="X63" i="11"/>
  <c r="W63" i="11"/>
  <c r="V63" i="11"/>
  <c r="U63" i="11"/>
  <c r="T63" i="11"/>
  <c r="S63" i="11"/>
  <c r="R63" i="11"/>
  <c r="Q63" i="11"/>
  <c r="P63" i="11"/>
  <c r="O63" i="11"/>
  <c r="N63" i="11"/>
  <c r="L63" i="11"/>
  <c r="K63" i="11"/>
  <c r="J63" i="11"/>
  <c r="G63" i="11"/>
  <c r="I62" i="11"/>
  <c r="H62" i="11"/>
  <c r="I61" i="11"/>
  <c r="H61" i="11"/>
  <c r="I60" i="11"/>
  <c r="I63" i="11" s="1"/>
  <c r="H60" i="11"/>
  <c r="H59" i="11"/>
  <c r="M59" i="11" s="1"/>
  <c r="AC57" i="11"/>
  <c r="AB57" i="11"/>
  <c r="Z57" i="11"/>
  <c r="X57" i="11"/>
  <c r="W57" i="11"/>
  <c r="V57" i="11"/>
  <c r="U57" i="11"/>
  <c r="T57" i="11"/>
  <c r="S57" i="11"/>
  <c r="R57" i="11"/>
  <c r="Q57" i="11"/>
  <c r="P57" i="11"/>
  <c r="O57" i="11"/>
  <c r="N57" i="11"/>
  <c r="I56" i="11"/>
  <c r="M56" i="11" s="1"/>
  <c r="H56" i="11"/>
  <c r="I55" i="11"/>
  <c r="M55" i="11" s="1"/>
  <c r="H55" i="11"/>
  <c r="I54" i="11"/>
  <c r="M54" i="11" s="1"/>
  <c r="H54" i="11"/>
  <c r="I53" i="11"/>
  <c r="M53" i="11" s="1"/>
  <c r="H53" i="11"/>
  <c r="I52" i="11"/>
  <c r="M52" i="11" s="1"/>
  <c r="H52" i="11"/>
  <c r="H51" i="11"/>
  <c r="I50" i="11"/>
  <c r="H50" i="11"/>
  <c r="AA49" i="11"/>
  <c r="AA57" i="11" s="1"/>
  <c r="G49" i="11"/>
  <c r="I48" i="11"/>
  <c r="M48" i="11" s="1"/>
  <c r="H48" i="11"/>
  <c r="I47" i="11"/>
  <c r="M47" i="11" s="1"/>
  <c r="H47" i="11"/>
  <c r="I46" i="11"/>
  <c r="H46" i="11"/>
  <c r="I45" i="11"/>
  <c r="M45" i="11" s="1"/>
  <c r="H45" i="11"/>
  <c r="I44" i="11"/>
  <c r="H44" i="11"/>
  <c r="I43" i="11"/>
  <c r="H43" i="11"/>
  <c r="I42" i="11"/>
  <c r="H42" i="11"/>
  <c r="I41" i="11"/>
  <c r="M41" i="11" s="1"/>
  <c r="H41" i="11"/>
  <c r="I40" i="11"/>
  <c r="M40" i="11" s="1"/>
  <c r="H40" i="11"/>
  <c r="I39" i="11"/>
  <c r="H39" i="11"/>
  <c r="I38" i="11"/>
  <c r="H38" i="11"/>
  <c r="H37" i="11"/>
  <c r="I36" i="11"/>
  <c r="I35" i="11" s="1"/>
  <c r="H36" i="11"/>
  <c r="H35" i="11" s="1"/>
  <c r="L35" i="11"/>
  <c r="L57" i="11" s="1"/>
  <c r="J35" i="11"/>
  <c r="J57" i="11" s="1"/>
  <c r="G35" i="11"/>
  <c r="G57" i="11" s="1"/>
  <c r="Y57" i="11" s="1"/>
  <c r="I33" i="11"/>
  <c r="H33" i="11"/>
  <c r="AC31" i="11"/>
  <c r="AB31" i="11"/>
  <c r="AA31" i="11"/>
  <c r="Z31" i="11"/>
  <c r="X31" i="11"/>
  <c r="W31" i="11"/>
  <c r="V31" i="11"/>
  <c r="U31" i="11"/>
  <c r="T31" i="11"/>
  <c r="S31" i="11"/>
  <c r="R31" i="11"/>
  <c r="Q31" i="11"/>
  <c r="P31" i="11"/>
  <c r="O31" i="11"/>
  <c r="K31" i="11"/>
  <c r="Y31" i="11"/>
  <c r="I29" i="11"/>
  <c r="H29" i="11"/>
  <c r="I28" i="11"/>
  <c r="H28" i="11"/>
  <c r="I27" i="11"/>
  <c r="M27" i="11" s="1"/>
  <c r="H27" i="11"/>
  <c r="I25" i="11"/>
  <c r="M25" i="11" s="1"/>
  <c r="H25" i="11"/>
  <c r="I23" i="11"/>
  <c r="M23" i="11" s="1"/>
  <c r="H23" i="11"/>
  <c r="I22" i="11"/>
  <c r="M22" i="11" s="1"/>
  <c r="H22" i="11"/>
  <c r="I21" i="11"/>
  <c r="M21" i="11" s="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H12" i="11"/>
  <c r="L11" i="11"/>
  <c r="H11" i="11"/>
  <c r="G11" i="11"/>
  <c r="I49" i="11" l="1"/>
  <c r="M50" i="11"/>
  <c r="M49" i="11" s="1"/>
  <c r="I31" i="11"/>
  <c r="I57" i="11"/>
  <c r="M35" i="11"/>
  <c r="I86" i="11"/>
  <c r="H114" i="11"/>
  <c r="M60" i="11"/>
  <c r="M61" i="11"/>
  <c r="M62" i="11"/>
  <c r="M74" i="11"/>
  <c r="M77" i="11"/>
  <c r="M80" i="11"/>
  <c r="L115" i="11"/>
  <c r="M200" i="11"/>
  <c r="M210" i="11"/>
  <c r="M94" i="11"/>
  <c r="N68" i="11"/>
  <c r="K115" i="11"/>
  <c r="M38" i="11"/>
  <c r="M39" i="11"/>
  <c r="M43" i="11"/>
  <c r="M44" i="11"/>
  <c r="M46" i="11"/>
  <c r="I11" i="11"/>
  <c r="M12" i="11"/>
  <c r="M13" i="11"/>
  <c r="M14" i="11"/>
  <c r="M15" i="11"/>
  <c r="M16" i="11"/>
  <c r="M17" i="11"/>
  <c r="M18" i="11"/>
  <c r="M19" i="11"/>
  <c r="M20" i="11"/>
  <c r="M28" i="11"/>
  <c r="M29" i="11"/>
  <c r="P68" i="11"/>
  <c r="R68" i="11"/>
  <c r="T68" i="11"/>
  <c r="V68" i="11"/>
  <c r="X68" i="11"/>
  <c r="M33" i="11"/>
  <c r="J68" i="11"/>
  <c r="J116" i="11" s="1"/>
  <c r="M36" i="11"/>
  <c r="H67" i="11"/>
  <c r="M83" i="11"/>
  <c r="N115" i="11"/>
  <c r="P115" i="11"/>
  <c r="R115" i="11"/>
  <c r="T115" i="11"/>
  <c r="V115" i="11"/>
  <c r="X115" i="11"/>
  <c r="Z115" i="11"/>
  <c r="Z116" i="11" s="1"/>
  <c r="AB115" i="11"/>
  <c r="AB116" i="11" s="1"/>
  <c r="M100" i="11"/>
  <c r="M103" i="11"/>
  <c r="G115" i="11"/>
  <c r="O115" i="11"/>
  <c r="Q115" i="11"/>
  <c r="S115" i="11"/>
  <c r="U115" i="11"/>
  <c r="W115" i="11"/>
  <c r="AA115" i="11"/>
  <c r="AA116" i="11" s="1"/>
  <c r="AC115" i="11"/>
  <c r="AC116" i="11" s="1"/>
  <c r="Y115" i="11"/>
  <c r="Y116" i="11" s="1"/>
  <c r="M42" i="11"/>
  <c r="L68" i="11"/>
  <c r="M11" i="11"/>
  <c r="X116" i="11"/>
  <c r="H31" i="11"/>
  <c r="H49" i="11"/>
  <c r="H57" i="11" s="1"/>
  <c r="O68" i="11"/>
  <c r="O116" i="11" s="1"/>
  <c r="Q68" i="11"/>
  <c r="S68" i="11"/>
  <c r="S116" i="11" s="1"/>
  <c r="U68" i="11"/>
  <c r="W68" i="11"/>
  <c r="W116" i="11" s="1"/>
  <c r="M65" i="11"/>
  <c r="M66" i="11"/>
  <c r="M71" i="11"/>
  <c r="M86" i="11" s="1"/>
  <c r="M91" i="11"/>
  <c r="M97" i="11"/>
  <c r="M110" i="11"/>
  <c r="K68" i="11"/>
  <c r="H63" i="11"/>
  <c r="G68" i="11"/>
  <c r="M88" i="11"/>
  <c r="AE170" i="11"/>
  <c r="AF145" i="11"/>
  <c r="I68" i="11" l="1"/>
  <c r="T116" i="11"/>
  <c r="P116" i="11"/>
  <c r="V116" i="11"/>
  <c r="R116" i="11"/>
  <c r="N116" i="11"/>
  <c r="M114" i="11"/>
  <c r="M57" i="11"/>
  <c r="H115" i="11"/>
  <c r="L116" i="11"/>
  <c r="K116" i="11"/>
  <c r="M31" i="11"/>
  <c r="M63" i="11"/>
  <c r="G116" i="11"/>
  <c r="W121" i="11" s="1"/>
  <c r="U116" i="11"/>
  <c r="Q116" i="11"/>
  <c r="I115" i="11"/>
  <c r="I116" i="11" s="1"/>
  <c r="H68" i="11"/>
  <c r="M67" i="11"/>
  <c r="H116" i="11" l="1"/>
  <c r="Q121" i="11"/>
  <c r="Y121" i="11" s="1"/>
  <c r="M68" i="11"/>
  <c r="M115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6" i="11" l="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L111" i="9" s="1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J31" i="9" s="1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M48" i="9"/>
  <c r="M47" i="9" s="1"/>
  <c r="N66" i="9"/>
  <c r="P66" i="9"/>
  <c r="R66" i="9"/>
  <c r="T66" i="9"/>
  <c r="V66" i="9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N112" i="9"/>
  <c r="P112" i="9"/>
  <c r="R112" i="9"/>
  <c r="T112" i="9"/>
  <c r="V112" i="9"/>
  <c r="X112" i="9"/>
  <c r="H111" i="9"/>
  <c r="J112" i="9"/>
  <c r="L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6" i="7"/>
  <c r="P117" i="7" s="1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K164" i="8" s="1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K147" i="8" s="1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G148" i="8" s="1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N120" i="8" s="1"/>
  <c r="F120" i="8"/>
  <c r="G119" i="8"/>
  <c r="L119" i="8" s="1"/>
  <c r="F119" i="8"/>
  <c r="F118" i="8"/>
  <c r="N118" i="8" s="1"/>
  <c r="G117" i="8"/>
  <c r="L117" i="8" s="1"/>
  <c r="F117" i="8"/>
  <c r="K117" i="8" s="1"/>
  <c r="G116" i="8"/>
  <c r="L116" i="8" s="1"/>
  <c r="F116" i="8"/>
  <c r="N116" i="8" s="1"/>
  <c r="G115" i="8"/>
  <c r="L115" i="8" s="1"/>
  <c r="F115" i="8"/>
  <c r="K115" i="8" s="1"/>
  <c r="G114" i="8"/>
  <c r="F114" i="8"/>
  <c r="N114" i="8" s="1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D84" i="8" s="1"/>
  <c r="J78" i="8"/>
  <c r="I78" i="8"/>
  <c r="H78" i="8"/>
  <c r="E78" i="8"/>
  <c r="E79" i="8" s="1"/>
  <c r="G77" i="8"/>
  <c r="L77" i="8" s="1"/>
  <c r="F77" i="8"/>
  <c r="N77" i="8" s="1"/>
  <c r="G76" i="8"/>
  <c r="L76" i="8" s="1"/>
  <c r="F76" i="8"/>
  <c r="K76" i="8" s="1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L78" i="8" s="1"/>
  <c r="F70" i="8"/>
  <c r="E60" i="8"/>
  <c r="M59" i="8"/>
  <c r="J59" i="8"/>
  <c r="I59" i="8"/>
  <c r="H59" i="8"/>
  <c r="E59" i="8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N35" i="8" s="1"/>
  <c r="F35" i="8"/>
  <c r="G34" i="8"/>
  <c r="L34" i="8" s="1"/>
  <c r="F34" i="8"/>
  <c r="G33" i="8"/>
  <c r="N33" i="8" s="1"/>
  <c r="F33" i="8"/>
  <c r="F32" i="8"/>
  <c r="G31" i="8"/>
  <c r="F31" i="8"/>
  <c r="K31" i="8" s="1"/>
  <c r="G30" i="8"/>
  <c r="L30" i="8" s="1"/>
  <c r="F30" i="8"/>
  <c r="K30" i="8" s="1"/>
  <c r="G29" i="8"/>
  <c r="F29" i="8"/>
  <c r="K29" i="8" s="1"/>
  <c r="L28" i="8"/>
  <c r="F28" i="8"/>
  <c r="F36" i="8" s="1"/>
  <c r="J17" i="8"/>
  <c r="I17" i="8"/>
  <c r="H17" i="8"/>
  <c r="E17" i="8"/>
  <c r="E18" i="8" s="1"/>
  <c r="G16" i="8"/>
  <c r="F16" i="8"/>
  <c r="K16" i="8" s="1"/>
  <c r="G15" i="8"/>
  <c r="L15" i="8" s="1"/>
  <c r="F15" i="8"/>
  <c r="K15" i="8" s="1"/>
  <c r="G13" i="8"/>
  <c r="F13" i="8"/>
  <c r="K13" i="8" s="1"/>
  <c r="G12" i="8"/>
  <c r="L12" i="8" s="1"/>
  <c r="F12" i="8"/>
  <c r="K12" i="8" s="1"/>
  <c r="G11" i="8"/>
  <c r="F11" i="8"/>
  <c r="F17" i="8" s="1"/>
  <c r="N10" i="8"/>
  <c r="K10" i="8"/>
  <c r="N164" i="8" l="1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K36" i="8" s="1"/>
  <c r="N28" i="8"/>
  <c r="L29" i="8"/>
  <c r="N30" i="8"/>
  <c r="L31" i="8"/>
  <c r="L33" i="8"/>
  <c r="N34" i="8"/>
  <c r="L35" i="8"/>
  <c r="K11" i="8"/>
  <c r="K17" i="8" s="1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N104" i="8" s="1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92" i="7" s="1"/>
  <c r="D126" i="7"/>
  <c r="D124" i="7"/>
  <c r="D125" i="7"/>
  <c r="D82" i="7"/>
  <c r="D191" i="7" s="1"/>
  <c r="D81" i="7"/>
  <c r="D80" i="7"/>
  <c r="D84" i="7" s="1"/>
  <c r="D39" i="7"/>
  <c r="D190" i="7" s="1"/>
  <c r="D38" i="7"/>
  <c r="I53" i="2"/>
  <c r="H53" i="2"/>
  <c r="I178" i="7"/>
  <c r="H178" i="7"/>
  <c r="E178" i="7"/>
  <c r="E179" i="7" s="1"/>
  <c r="G177" i="7"/>
  <c r="L177" i="7" s="1"/>
  <c r="F177" i="7"/>
  <c r="G176" i="7"/>
  <c r="L176" i="7" s="1"/>
  <c r="F176" i="7"/>
  <c r="G175" i="7"/>
  <c r="F175" i="7"/>
  <c r="S174" i="7"/>
  <c r="Q174" i="7"/>
  <c r="G174" i="7"/>
  <c r="F174" i="7"/>
  <c r="S173" i="7"/>
  <c r="Q173" i="7"/>
  <c r="J173" i="7"/>
  <c r="G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M104" i="7"/>
  <c r="J104" i="7"/>
  <c r="I104" i="7"/>
  <c r="H104" i="7"/>
  <c r="E104" i="7"/>
  <c r="E105" i="7" s="1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N153" i="7" l="1"/>
  <c r="N160" i="7"/>
  <c r="N173" i="7"/>
  <c r="N174" i="7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D193" i="7" s="1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L161" i="7" l="1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2019 было так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2020 в 3 сем</t>
        </r>
      </text>
    </comment>
  </commentList>
</comments>
</file>

<file path=xl/sharedStrings.xml><?xml version="1.0" encoding="utf-8"?>
<sst xmlns="http://schemas.openxmlformats.org/spreadsheetml/2006/main" count="3156" uniqueCount="535">
  <si>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</si>
  <si>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</si>
  <si>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</si>
  <si>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</si>
  <si>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</si>
  <si>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</si>
  <si>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</si>
  <si>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</si>
  <si>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</si>
  <si>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</si>
  <si>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</si>
  <si>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</si>
  <si>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</si>
  <si>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</si>
  <si>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</si>
  <si>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</si>
  <si>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</si>
  <si>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</si>
  <si>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</si>
  <si>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</si>
  <si>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</si>
  <si>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</si>
  <si>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</si>
  <si>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</si>
  <si>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</si>
  <si>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</si>
  <si>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</si>
  <si>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</si>
  <si>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</si>
  <si>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</si>
  <si>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</si>
  <si>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</si>
  <si>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</si>
  <si>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</si>
  <si>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</si>
  <si>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</si>
  <si>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</si>
  <si>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</si>
  <si>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</si>
  <si>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</si>
  <si>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</si>
  <si>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</si>
  <si>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</si>
  <si>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</si>
  <si>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</si>
  <si>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</si>
  <si>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</si>
  <si>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</si>
  <si>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</si>
  <si>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</si>
  <si>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</si>
  <si>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</si>
  <si>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</si>
  <si>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</si>
  <si>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</si>
  <si>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</si>
  <si>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</si>
  <si>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</si>
  <si>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</si>
  <si>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</si>
  <si>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</si>
  <si>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</si>
  <si>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</si>
  <si>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</si>
  <si>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</si>
  <si>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</si>
  <si>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</si>
  <si>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</si>
  <si>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</si>
  <si>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</si>
  <si>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</si>
  <si>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</si>
  <si>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</si>
  <si>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</si>
  <si>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</si>
  <si>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</si>
  <si>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</si>
  <si>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</si>
  <si>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</si>
  <si>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</si>
  <si>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</si>
  <si>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</si>
  <si>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</si>
  <si>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</si>
  <si>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</si>
  <si>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</si>
  <si>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</si>
  <si>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</si>
  <si>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</si>
  <si>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</si>
  <si>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</si>
  <si>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</si>
  <si>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</si>
  <si>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</si>
  <si>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</si>
  <si>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</si>
  <si>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</si>
  <si>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</si>
  <si>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</si>
  <si>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</si>
  <si>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</si>
  <si>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</si>
  <si>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</si>
  <si>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</si>
  <si>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</si>
  <si>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</si>
  <si>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</si>
  <si>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</si>
  <si>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</si>
  <si>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</si>
  <si>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</si>
  <si>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</si>
  <si>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</si>
  <si>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</si>
  <si>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</si>
  <si>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</si>
  <si>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</si>
  <si>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</si>
  <si>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</si>
  <si>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</si>
  <si>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</si>
  <si>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</si>
  <si>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</si>
  <si>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</si>
  <si>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</si>
  <si>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</si>
  <si>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</si>
  <si>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</si>
  <si>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</si>
  <si>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</si>
  <si>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</si>
  <si>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</si>
  <si>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</si>
  <si>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</si>
  <si>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</si>
  <si>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</si>
  <si>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</si>
  <si>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</si>
  <si>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</si>
  <si>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</si>
  <si>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</si>
  <si>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</si>
  <si>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</si>
  <si>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</si>
  <si>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</si>
  <si>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</si>
  <si>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</si>
  <si>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</si>
  <si>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</si>
  <si>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</si>
  <si>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</si>
  <si>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</si>
  <si>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</si>
  <si>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</si>
  <si>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</si>
  <si>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</si>
  <si>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</si>
  <si>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</si>
  <si>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</si>
  <si>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</si>
  <si>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</si>
  <si>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</si>
  <si>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</si>
  <si>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</si>
  <si>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</si>
  <si>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</si>
  <si>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</si>
  <si>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</si>
  <si>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</si>
  <si>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</si>
  <si>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</si>
  <si>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</si>
  <si>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</si>
  <si>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</si>
  <si>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</si>
  <si>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</si>
  <si>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</si>
  <si>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</si>
  <si>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</si>
  <si>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</si>
  <si>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</si>
  <si>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</si>
  <si>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</si>
  <si>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</si>
  <si>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</si>
  <si>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</si>
  <si>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</si>
  <si>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</si>
  <si>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</si>
  <si>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</si>
  <si>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</si>
  <si>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</si>
  <si>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</si>
  <si>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</si>
  <si>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</si>
  <si>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</si>
  <si>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</si>
  <si>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</si>
  <si>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</si>
  <si>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</si>
  <si>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</si>
  <si>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</si>
  <si>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</si>
  <si>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</si>
  <si>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</si>
  <si>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</si>
  <si>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</si>
  <si>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</si>
  <si>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</si>
  <si>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</si>
  <si>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</si>
  <si>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</si>
  <si>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</si>
  <si>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</si>
  <si>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</si>
  <si>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</si>
  <si>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</si>
  <si>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</si>
  <si>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</si>
  <si>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</si>
  <si>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</si>
  <si>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</si>
  <si>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</si>
  <si>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</si>
  <si>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</si>
  <si>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</si>
  <si>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</si>
  <si>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</si>
  <si>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</si>
  <si>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</si>
  <si>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</si>
  <si>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</si>
  <si>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</si>
  <si>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</si>
  <si>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</si>
  <si>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</si>
  <si>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</si>
  <si>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</si>
  <si>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</si>
  <si>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</si>
  <si>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</si>
  <si>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</si>
  <si>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</si>
  <si>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</si>
  <si>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</si>
  <si>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</si>
  <si>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</si>
  <si>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</si>
  <si>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</si>
  <si>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</si>
  <si>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</si>
  <si>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</si>
  <si>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</si>
  <si>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</si>
  <si>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</si>
  <si>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</si>
  <si>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</si>
  <si>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</si>
  <si>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</si>
  <si>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</si>
  <si>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</si>
  <si>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</si>
  <si>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</si>
  <si>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</si>
  <si>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</si>
  <si>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</si>
  <si>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</si>
  <si>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</si>
  <si>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</si>
  <si>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</si>
  <si>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</si>
  <si>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</si>
  <si>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</si>
  <si>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</si>
  <si>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</si>
  <si>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</si>
  <si>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</si>
  <si>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</si>
  <si>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</si>
  <si>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</si>
  <si>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</si>
  <si>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</si>
  <si>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</si>
  <si>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</si>
  <si>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</si>
  <si>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</si>
  <si>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</si>
  <si>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</si>
  <si>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</si>
  <si>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</si>
  <si>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</si>
  <si>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</si>
  <si>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</si>
  <si>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</si>
  <si>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</si>
  <si>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</si>
  <si>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</si>
  <si>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</si>
  <si>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</si>
  <si>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</si>
  <si>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</si>
  <si>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</si>
  <si>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</si>
  <si>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</si>
  <si>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</si>
  <si>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</si>
  <si>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</si>
  <si>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</si>
  <si>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</si>
  <si>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</si>
  <si>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</si>
  <si>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</si>
  <si>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</si>
  <si>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</si>
  <si>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</si>
  <si>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</si>
  <si>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</si>
  <si>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</si>
  <si>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</si>
  <si>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</si>
  <si>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</si>
  <si>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</si>
  <si>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</si>
  <si>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</si>
  <si>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</si>
  <si>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</si>
  <si>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</si>
  <si>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</si>
  <si>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</si>
  <si>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</si>
  <si>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</si>
  <si>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</si>
  <si>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</si>
  <si>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</si>
  <si>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</si>
  <si>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</si>
  <si>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</si>
  <si>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</si>
  <si>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</si>
  <si>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</si>
  <si>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</si>
  <si>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</si>
  <si>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</si>
  <si>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</si>
  <si>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</si>
  <si>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</si>
  <si>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</si>
  <si>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</si>
  <si>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</si>
  <si>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</si>
  <si>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</si>
  <si>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</si>
  <si>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</si>
  <si>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</si>
  <si>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</si>
  <si>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</si>
  <si>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</si>
  <si>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</si>
  <si>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</si>
  <si>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</si>
  <si>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</si>
  <si>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</si>
  <si>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</si>
  <si>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</si>
  <si>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</si>
  <si>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</si>
  <si>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</si>
  <si>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</si>
  <si>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</si>
  <si>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</si>
  <si>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</si>
  <si>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</si>
  <si>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</si>
  <si>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</si>
  <si>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</si>
  <si>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</si>
  <si>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</si>
  <si>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</si>
  <si>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</si>
  <si>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</si>
  <si>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</si>
  <si>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</si>
  <si>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</si>
  <si>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</si>
  <si>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</si>
  <si>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</si>
  <si>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</si>
  <si>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</si>
  <si>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</si>
  <si>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</si>
  <si>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</si>
  <si>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</si>
  <si>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</si>
  <si>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</si>
  <si>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</si>
  <si>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</si>
  <si>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</si>
  <si>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</si>
  <si>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</si>
  <si>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</si>
  <si>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</si>
  <si>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</si>
  <si>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</si>
  <si>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</si>
  <si>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</si>
  <si>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</si>
  <si>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</si>
  <si>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</si>
  <si>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</si>
  <si>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</si>
  <si>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</si>
  <si>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</si>
  <si>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</si>
  <si>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</si>
  <si>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</si>
  <si>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</si>
  <si>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</si>
  <si>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</si>
  <si>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</si>
  <si>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</si>
  <si>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</si>
  <si>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</si>
  <si>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</si>
  <si>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</si>
  <si>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</si>
  <si>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</si>
  <si>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</si>
  <si>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</si>
  <si>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</si>
  <si>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</si>
  <si>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</si>
  <si>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</si>
  <si>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</si>
  <si>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</si>
  <si>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</si>
  <si>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</si>
  <si>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</si>
  <si>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</si>
  <si>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</si>
  <si>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</si>
  <si>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</si>
  <si>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</si>
  <si>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</si>
  <si>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</si>
  <si>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</si>
  <si>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</si>
  <si>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</si>
  <si>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</si>
  <si>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</si>
  <si>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</si>
  <si>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</si>
  <si>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</si>
  <si>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</si>
  <si>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</si>
  <si>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</si>
  <si>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</si>
  <si>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</si>
  <si>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</si>
  <si>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</si>
  <si>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</si>
  <si>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</si>
  <si>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</si>
  <si>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</si>
  <si>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</si>
  <si>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</si>
  <si>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</si>
  <si>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</si>
  <si>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</si>
  <si>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</si>
  <si>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</si>
  <si>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</si>
  <si>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</si>
  <si>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</si>
  <si>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</si>
  <si>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</si>
  <si>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</si>
  <si>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</si>
  <si>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</si>
  <si>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</si>
  <si>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</si>
  <si>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</si>
  <si>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</si>
  <si>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</si>
  <si>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</si>
  <si>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</si>
  <si>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</si>
  <si>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</si>
  <si>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</si>
  <si>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</si>
  <si>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</si>
  <si>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</si>
  <si>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</si>
  <si>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</si>
  <si>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</si>
  <si>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</si>
  <si>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</si>
  <si>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</si>
  <si>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</si>
  <si>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1.1</t>
  </si>
  <si>
    <t>1, 2б д*</t>
  </si>
  <si>
    <t>1.2</t>
  </si>
  <si>
    <t>1.3</t>
  </si>
  <si>
    <t xml:space="preserve">2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</si>
  <si>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</si>
  <si>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Виробнича практика 2 (управлінська)</t>
  </si>
  <si>
    <t>І.П.Фоміченко</t>
  </si>
  <si>
    <t>О.О.Шевченко</t>
  </si>
  <si>
    <t>Виробнича 2 (управлінська)</t>
  </si>
  <si>
    <t>1.1.16</t>
  </si>
  <si>
    <t>Основи наукових досліджень у професійній сфері</t>
  </si>
  <si>
    <t>Стратегічне управління та управління змінами</t>
  </si>
  <si>
    <t>Основи публічної служби</t>
  </si>
  <si>
    <t>№</t>
  </si>
  <si>
    <t>Освітній компонент</t>
  </si>
  <si>
    <t>семестр</t>
  </si>
  <si>
    <t>спец-ть</t>
  </si>
  <si>
    <t>навчальний план</t>
  </si>
  <si>
    <t>аудиторне 
навантаження (поточна редакція)</t>
  </si>
  <si>
    <t>аудиторне 
навантаження після змін, що пропонуються</t>
  </si>
  <si>
    <t>примітки НВ</t>
  </si>
  <si>
    <t>примітки кафедри</t>
  </si>
  <si>
    <t>год. на 
тижд.</t>
  </si>
  <si>
    <t>лекц.</t>
  </si>
  <si>
    <t>лаб.</t>
  </si>
  <si>
    <t>практ.</t>
  </si>
  <si>
    <t>3 р. 10 міс.</t>
  </si>
  <si>
    <t>281 "Публічне управління та адміністрування"</t>
  </si>
  <si>
    <t>як варіант 18 л.+36 пр.</t>
  </si>
  <si>
    <t>в потік з 07, 05</t>
  </si>
  <si>
    <t>або навпаки, 15 лек.+30 пр.</t>
  </si>
  <si>
    <t>вирівнюємо з іншими спеціальностями</t>
  </si>
  <si>
    <t>в потік з 052</t>
  </si>
  <si>
    <t xml:space="preserve">V. План освітнього процесу   (для груп прийому 2022-2024 р.р.)                            </t>
  </si>
  <si>
    <t>протокол №  9</t>
  </si>
  <si>
    <t>" 25 "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</si>
</sst>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87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9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40" fillId="2" borderId="17" xfId="0" applyFont="1" applyFill="1" applyBorder="1"/>
    <xf numFmtId="0" fontId="41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9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9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9" fillId="6" borderId="0" xfId="0" applyFont="1" applyFill="1"/>
    <xf numFmtId="0" fontId="0" fillId="6" borderId="0" xfId="0" applyFill="1"/>
    <xf numFmtId="0" fontId="39" fillId="0" borderId="0" xfId="0" applyFont="1" applyFill="1" applyAlignment="1">
      <alignment wrapText="1"/>
    </xf>
    <xf numFmtId="0" fontId="39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2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2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2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2" fillId="7" borderId="16" xfId="3" applyFont="1" applyFill="1" applyBorder="1" applyAlignment="1">
      <alignment horizontal="center" vertical="center" wrapText="1"/>
    </xf>
    <xf numFmtId="0" fontId="42" fillId="7" borderId="19" xfId="3" applyFont="1" applyFill="1" applyBorder="1" applyAlignment="1">
      <alignment horizontal="center" vertical="center" wrapText="1"/>
    </xf>
    <xf numFmtId="0" fontId="43" fillId="7" borderId="16" xfId="3" applyFont="1" applyFill="1" applyBorder="1" applyAlignment="1">
      <alignment horizontal="center" vertical="center" wrapText="1"/>
    </xf>
    <xf numFmtId="0" fontId="43" fillId="7" borderId="17" xfId="3" applyFont="1" applyFill="1" applyBorder="1" applyAlignment="1">
      <alignment horizontal="center" vertical="center" wrapText="1"/>
    </xf>
    <xf numFmtId="0" fontId="43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2" fillId="7" borderId="17" xfId="3" applyNumberFormat="1" applyFont="1" applyFill="1" applyBorder="1" applyAlignment="1" applyProtection="1">
      <alignment horizontal="center" vertical="center"/>
    </xf>
    <xf numFmtId="0" fontId="44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29" fillId="0" borderId="20" xfId="3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166" fontId="33" fillId="0" borderId="17" xfId="3" applyNumberFormat="1" applyFont="1" applyFill="1" applyBorder="1" applyAlignment="1" applyProtection="1">
      <alignment vertical="center"/>
    </xf>
    <xf numFmtId="176" fontId="32" fillId="0" borderId="0" xfId="3" applyNumberFormat="1" applyFont="1" applyFill="1" applyBorder="1" applyAlignment="1" applyProtection="1">
      <alignment vertical="center"/>
    </xf>
    <xf numFmtId="169" fontId="23" fillId="0" borderId="48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4" fillId="0" borderId="9" xfId="3" applyNumberFormat="1" applyFont="1" applyFill="1" applyBorder="1" applyAlignment="1" applyProtection="1">
      <alignment vertical="center"/>
    </xf>
    <xf numFmtId="166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31" fillId="0" borderId="75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169" fontId="23" fillId="0" borderId="17" xfId="3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171" fontId="4" fillId="0" borderId="0" xfId="3" applyNumberFormat="1" applyFont="1" applyFill="1" applyBorder="1" applyAlignment="1" applyProtection="1">
      <alignment vertical="center"/>
    </xf>
    <xf numFmtId="171" fontId="17" fillId="0" borderId="17" xfId="3" applyNumberFormat="1" applyFont="1" applyFill="1" applyBorder="1" applyAlignment="1" applyProtection="1">
      <alignment vertical="center"/>
    </xf>
    <xf numFmtId="169" fontId="17" fillId="0" borderId="17" xfId="3" applyNumberFormat="1" applyFont="1" applyFill="1" applyBorder="1" applyAlignment="1" applyProtection="1">
      <alignment vertical="center"/>
    </xf>
    <xf numFmtId="166" fontId="17" fillId="0" borderId="17" xfId="3" applyNumberFormat="1" applyFont="1" applyFill="1" applyBorder="1" applyAlignment="1" applyProtection="1">
      <alignment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9" fillId="0" borderId="75" xfId="3" applyNumberFormat="1" applyFont="1" applyFill="1" applyBorder="1" applyAlignment="1">
      <alignment horizontal="left" vertical="center" wrapText="1"/>
    </xf>
    <xf numFmtId="0" fontId="23" fillId="0" borderId="102" xfId="0" applyNumberFormat="1" applyFont="1" applyFill="1" applyBorder="1" applyAlignment="1">
      <alignment horizontal="center" vertical="center" wrapText="1"/>
    </xf>
    <xf numFmtId="167" fontId="23" fillId="0" borderId="111" xfId="0" applyNumberFormat="1" applyFont="1" applyFill="1" applyBorder="1" applyAlignment="1" applyProtection="1">
      <alignment horizontal="center" vertical="center" wrapText="1"/>
    </xf>
    <xf numFmtId="169" fontId="4" fillId="0" borderId="112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167" fontId="4" fillId="0" borderId="89" xfId="0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 applyProtection="1">
      <alignment vertical="center"/>
    </xf>
    <xf numFmtId="169" fontId="4" fillId="0" borderId="114" xfId="0" applyNumberFormat="1" applyFont="1" applyFill="1" applyBorder="1" applyAlignment="1" applyProtection="1">
      <alignment horizontal="center" vertical="center"/>
    </xf>
    <xf numFmtId="0" fontId="4" fillId="0" borderId="115" xfId="0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49" fontId="25" fillId="0" borderId="116" xfId="0" applyNumberFormat="1" applyFont="1" applyFill="1" applyBorder="1" applyAlignment="1">
      <alignment horizontal="center" vertical="center" wrapText="1"/>
    </xf>
    <xf numFmtId="49" fontId="23" fillId="0" borderId="116" xfId="0" applyNumberFormat="1" applyFont="1" applyFill="1" applyBorder="1" applyAlignment="1">
      <alignment horizontal="center" vertical="center" wrapText="1"/>
    </xf>
    <xf numFmtId="167" fontId="23" fillId="0" borderId="117" xfId="0" applyNumberFormat="1" applyFont="1" applyFill="1" applyBorder="1" applyAlignment="1" applyProtection="1">
      <alignment horizontal="center" vertical="center" wrapText="1"/>
    </xf>
    <xf numFmtId="0" fontId="4" fillId="0" borderId="118" xfId="0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" fontId="31" fillId="0" borderId="88" xfId="3" applyNumberFormat="1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 applyProtection="1">
      <alignment horizontal="center" vertical="center"/>
    </xf>
    <xf numFmtId="0" fontId="45" fillId="0" borderId="19" xfId="0" applyFont="1" applyBorder="1" applyAlignment="1">
      <alignment horizontal="center"/>
    </xf>
    <xf numFmtId="0" fontId="0" fillId="0" borderId="17" xfId="0" applyBorder="1"/>
    <xf numFmtId="0" fontId="45" fillId="0" borderId="17" xfId="0" applyFont="1" applyBorder="1" applyAlignment="1">
      <alignment horizontal="center" wrapText="1"/>
    </xf>
    <xf numFmtId="0" fontId="45" fillId="0" borderId="17" xfId="0" applyFont="1" applyBorder="1" applyAlignment="1">
      <alignment horizontal="center"/>
    </xf>
    <xf numFmtId="0" fontId="45" fillId="0" borderId="19" xfId="0" applyFont="1" applyBorder="1" applyAlignment="1">
      <alignment horizontal="left"/>
    </xf>
    <xf numFmtId="49" fontId="4" fillId="0" borderId="17" xfId="3" applyNumberFormat="1" applyFont="1" applyFill="1" applyBorder="1" applyAlignment="1">
      <alignment vertical="center" wrapText="1"/>
    </xf>
    <xf numFmtId="0" fontId="45" fillId="0" borderId="17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166" fontId="29" fillId="0" borderId="19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horizontal="center" vertical="center"/>
    </xf>
    <xf numFmtId="0" fontId="45" fillId="0" borderId="17" xfId="0" applyFont="1" applyBorder="1" applyAlignment="1">
      <alignment horizontal="left"/>
    </xf>
    <xf numFmtId="0" fontId="0" fillId="0" borderId="20" xfId="0" applyBorder="1"/>
    <xf numFmtId="0" fontId="45" fillId="0" borderId="17" xfId="0" applyFont="1" applyFill="1" applyBorder="1" applyAlignment="1">
      <alignment horizontal="left" wrapText="1"/>
    </xf>
    <xf numFmtId="0" fontId="45" fillId="0" borderId="17" xfId="0" applyFont="1" applyFill="1" applyBorder="1" applyAlignment="1">
      <alignment horizontal="left"/>
    </xf>
    <xf numFmtId="0" fontId="45" fillId="0" borderId="17" xfId="0" applyFont="1" applyFill="1" applyBorder="1"/>
    <xf numFmtId="0" fontId="45" fillId="0" borderId="0" xfId="0" applyFont="1" applyAlignment="1">
      <alignment horizontal="center"/>
    </xf>
    <xf numFmtId="0" fontId="45" fillId="0" borderId="0" xfId="0" applyFont="1"/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48" xfId="3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2" fillId="4" borderId="28" xfId="3" applyNumberFormat="1" applyFont="1" applyFill="1" applyBorder="1" applyAlignment="1" applyProtection="1">
      <alignment horizontal="center" vertical="center"/>
    </xf>
    <xf numFmtId="0" fontId="42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2" fillId="4" borderId="0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0" fontId="31" fillId="0" borderId="4" xfId="3" applyNumberFormat="1" applyFont="1" applyFill="1" applyBorder="1" applyAlignment="1" applyProtection="1">
      <alignment horizontal="center" vertical="center" wrapText="1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wrapText="1"/>
    </xf>
    <xf numFmtId="0" fontId="46" fillId="0" borderId="0" xfId="0" applyFont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463" t="s">
        <v>0</v>
      </c>
      <c r="B1" s="1463"/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4" t="s">
        <v>1</v>
      </c>
      <c r="Q1" s="1464"/>
      <c r="R1" s="1464"/>
      <c r="S1" s="1464"/>
      <c r="T1" s="1464"/>
      <c r="U1" s="1464"/>
      <c r="V1" s="1464"/>
      <c r="W1" s="1464"/>
      <c r="X1" s="1464"/>
      <c r="Y1" s="1464"/>
      <c r="Z1" s="1464"/>
      <c r="AA1" s="1464"/>
      <c r="AB1" s="1464"/>
      <c r="AC1" s="1464"/>
      <c r="AD1" s="1464"/>
      <c r="AE1" s="1464"/>
      <c r="AF1" s="1464"/>
      <c r="AG1" s="1464"/>
      <c r="AH1" s="1464"/>
      <c r="AI1" s="1464"/>
      <c r="AJ1" s="1464"/>
      <c r="AK1" s="1464"/>
      <c r="AL1" s="1464"/>
      <c r="AM1" s="1464"/>
      <c r="AN1" s="1"/>
    </row>
    <row r="2" spans="1:53" ht="30" x14ac:dyDescent="0.4">
      <c r="A2" s="1463" t="s">
        <v>2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  <c r="O2" s="146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463" t="s">
        <v>533</v>
      </c>
      <c r="B3" s="1463"/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  <c r="O3" s="1463"/>
      <c r="P3" s="1465" t="s">
        <v>3</v>
      </c>
      <c r="Q3" s="1465"/>
      <c r="R3" s="1465"/>
      <c r="S3" s="1465"/>
      <c r="T3" s="1465"/>
      <c r="U3" s="1465"/>
      <c r="V3" s="1465"/>
      <c r="W3" s="1465"/>
      <c r="X3" s="1465"/>
      <c r="Y3" s="1465"/>
      <c r="Z3" s="1465"/>
      <c r="AA3" s="1465"/>
      <c r="AB3" s="1465"/>
      <c r="AC3" s="1465"/>
      <c r="AD3" s="1465"/>
      <c r="AE3" s="1465"/>
      <c r="AF3" s="1465"/>
      <c r="AG3" s="1465"/>
      <c r="AH3" s="1465"/>
      <c r="AI3" s="1465"/>
      <c r="AJ3" s="1465"/>
      <c r="AK3" s="1465"/>
      <c r="AL3" s="1465"/>
      <c r="AM3" s="1465"/>
      <c r="AN3" s="1466" t="s">
        <v>4</v>
      </c>
      <c r="AO3" s="1466"/>
      <c r="AP3" s="1466"/>
      <c r="AQ3" s="1466"/>
      <c r="AR3" s="1466"/>
      <c r="AS3" s="1466"/>
      <c r="AT3" s="1466"/>
      <c r="AU3" s="1466"/>
      <c r="AV3" s="1466"/>
      <c r="AW3" s="1466"/>
      <c r="AX3" s="1466"/>
      <c r="AY3" s="1466"/>
      <c r="AZ3" s="1466"/>
      <c r="BA3" s="1466"/>
    </row>
    <row r="4" spans="1:53" ht="30.75" x14ac:dyDescent="0.45">
      <c r="A4" s="1467" t="s">
        <v>534</v>
      </c>
      <c r="B4" s="1463"/>
      <c r="C4" s="1463"/>
      <c r="D4" s="1463"/>
      <c r="E4" s="1463"/>
      <c r="F4" s="1463"/>
      <c r="G4" s="1463"/>
      <c r="H4" s="1463"/>
      <c r="I4" s="1463"/>
      <c r="J4" s="1463"/>
      <c r="K4" s="1463"/>
      <c r="L4" s="1463"/>
      <c r="M4" s="1463"/>
      <c r="N4" s="1463"/>
      <c r="O4" s="146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466"/>
      <c r="AO4" s="1466"/>
      <c r="AP4" s="1466"/>
      <c r="AQ4" s="1466"/>
      <c r="AR4" s="1466"/>
      <c r="AS4" s="1466"/>
      <c r="AT4" s="1466"/>
      <c r="AU4" s="1466"/>
      <c r="AV4" s="1466"/>
      <c r="AW4" s="1466"/>
      <c r="AX4" s="1466"/>
      <c r="AY4" s="1466"/>
      <c r="AZ4" s="1466"/>
      <c r="BA4" s="1466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474" t="s">
        <v>5</v>
      </c>
      <c r="Q5" s="1475"/>
      <c r="R5" s="1475"/>
      <c r="S5" s="1475"/>
      <c r="T5" s="1475"/>
      <c r="U5" s="1475"/>
      <c r="V5" s="1475"/>
      <c r="W5" s="1475"/>
      <c r="X5" s="1475"/>
      <c r="Y5" s="1475"/>
      <c r="Z5" s="1475"/>
      <c r="AA5" s="1475"/>
      <c r="AB5" s="1475"/>
      <c r="AC5" s="1475"/>
      <c r="AD5" s="1475"/>
      <c r="AE5" s="1475"/>
      <c r="AF5" s="1475"/>
      <c r="AG5" s="1475"/>
      <c r="AH5" s="1475"/>
      <c r="AI5" s="1475"/>
      <c r="AJ5" s="1475"/>
      <c r="AK5" s="1475"/>
      <c r="AL5" s="1475"/>
      <c r="AM5" s="1475"/>
    </row>
    <row r="6" spans="1:53" s="7" customFormat="1" ht="27.75" x14ac:dyDescent="0.4">
      <c r="A6" s="1463" t="s">
        <v>6</v>
      </c>
      <c r="B6" s="1463"/>
      <c r="C6" s="1463"/>
      <c r="D6" s="1463"/>
      <c r="E6" s="1463"/>
      <c r="F6" s="1463"/>
      <c r="G6" s="1463"/>
      <c r="H6" s="1463"/>
      <c r="I6" s="1463"/>
      <c r="J6" s="1463"/>
      <c r="K6" s="1463"/>
      <c r="L6" s="1463"/>
      <c r="M6" s="1463"/>
      <c r="N6" s="1463"/>
      <c r="O6" s="14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476"/>
      <c r="AP6" s="1476"/>
      <c r="AQ6" s="1476"/>
      <c r="AR6" s="1476"/>
      <c r="AS6" s="1476"/>
      <c r="AT6" s="1476"/>
      <c r="AU6" s="1476"/>
      <c r="AV6" s="1476"/>
      <c r="AW6" s="1476"/>
      <c r="AX6" s="1476"/>
      <c r="AY6" s="1476"/>
      <c r="AZ6" s="1476"/>
      <c r="BA6" s="1476"/>
    </row>
    <row r="7" spans="1:53" s="7" customFormat="1" ht="27.75" x14ac:dyDescent="0.4">
      <c r="A7" s="1463" t="s">
        <v>7</v>
      </c>
      <c r="B7" s="1463"/>
      <c r="C7" s="1463"/>
      <c r="D7" s="1463"/>
      <c r="E7" s="1463"/>
      <c r="F7" s="1463"/>
      <c r="G7" s="1463"/>
      <c r="H7" s="1463"/>
      <c r="I7" s="1463"/>
      <c r="J7" s="1463"/>
      <c r="K7" s="1463"/>
      <c r="L7" s="1463"/>
      <c r="M7" s="1463"/>
      <c r="N7" s="1463"/>
      <c r="O7" s="1463"/>
      <c r="P7" s="1468" t="s">
        <v>8</v>
      </c>
      <c r="Q7" s="1468"/>
      <c r="R7" s="1468"/>
      <c r="S7" s="1468"/>
      <c r="T7" s="1468"/>
      <c r="U7" s="1468"/>
      <c r="V7" s="1468"/>
      <c r="W7" s="1468"/>
      <c r="X7" s="1468"/>
      <c r="Y7" s="1468"/>
      <c r="Z7" s="1468"/>
      <c r="AA7" s="1468"/>
      <c r="AB7" s="1468"/>
      <c r="AC7" s="1468"/>
      <c r="AD7" s="1468"/>
      <c r="AE7" s="1468"/>
      <c r="AF7" s="1468"/>
      <c r="AG7" s="1468"/>
      <c r="AH7" s="1468"/>
      <c r="AI7" s="1468"/>
      <c r="AJ7" s="1468"/>
      <c r="AK7" s="1468"/>
      <c r="AL7" s="1468"/>
      <c r="AM7" s="8"/>
      <c r="AN7" s="1477" t="s">
        <v>9</v>
      </c>
      <c r="AO7" s="1478"/>
      <c r="AP7" s="1478"/>
      <c r="AQ7" s="1478"/>
      <c r="AR7" s="1478"/>
      <c r="AS7" s="1478"/>
      <c r="AT7" s="1478"/>
      <c r="AU7" s="1478"/>
      <c r="AV7" s="1478"/>
      <c r="AW7" s="1478"/>
      <c r="AX7" s="1478"/>
      <c r="AY7" s="1478"/>
      <c r="AZ7" s="1478"/>
      <c r="BA7" s="1478"/>
    </row>
    <row r="8" spans="1:53" s="7" customFormat="1" ht="26.25" x14ac:dyDescent="0.4">
      <c r="P8" s="1468" t="s">
        <v>10</v>
      </c>
      <c r="Q8" s="1468"/>
      <c r="R8" s="1468"/>
      <c r="S8" s="1468"/>
      <c r="T8" s="1468"/>
      <c r="U8" s="1468"/>
      <c r="V8" s="1468"/>
      <c r="W8" s="1468"/>
      <c r="X8" s="1468"/>
      <c r="Y8" s="1468"/>
      <c r="Z8" s="1468"/>
      <c r="AA8" s="1468"/>
      <c r="AB8" s="1468"/>
      <c r="AC8" s="1468"/>
      <c r="AD8" s="1468"/>
      <c r="AE8" s="1468"/>
      <c r="AF8" s="1468"/>
      <c r="AG8" s="1468"/>
      <c r="AH8" s="1468"/>
      <c r="AI8" s="1468"/>
      <c r="AJ8" s="1468"/>
      <c r="AK8" s="1468"/>
      <c r="AL8" s="1468"/>
      <c r="AM8" s="8"/>
      <c r="AN8" s="1469" t="s">
        <v>11</v>
      </c>
      <c r="AO8" s="1469"/>
      <c r="AP8" s="1469"/>
      <c r="AQ8" s="1469"/>
      <c r="AR8" s="1469"/>
      <c r="AS8" s="1469"/>
      <c r="AT8" s="1469"/>
      <c r="AU8" s="1469"/>
      <c r="AV8" s="1469"/>
      <c r="AW8" s="1469"/>
      <c r="AX8" s="1469"/>
      <c r="AY8" s="1469"/>
      <c r="AZ8" s="1469"/>
      <c r="BA8" s="1469"/>
    </row>
    <row r="9" spans="1:53" s="7" customFormat="1" ht="26.25" x14ac:dyDescent="0.4">
      <c r="P9" s="1468" t="s">
        <v>12</v>
      </c>
      <c r="Q9" s="1468"/>
      <c r="R9" s="1468"/>
      <c r="S9" s="1468"/>
      <c r="T9" s="1468"/>
      <c r="U9" s="1468"/>
      <c r="V9" s="1468"/>
      <c r="W9" s="1468"/>
      <c r="X9" s="1468"/>
      <c r="Y9" s="1468"/>
      <c r="Z9" s="1468"/>
      <c r="AA9" s="1468"/>
      <c r="AB9" s="1468"/>
      <c r="AC9" s="1468"/>
      <c r="AD9" s="1468"/>
      <c r="AE9" s="1468"/>
      <c r="AF9" s="1468"/>
      <c r="AG9" s="1468"/>
      <c r="AH9" s="1468"/>
      <c r="AI9" s="1468"/>
      <c r="AJ9" s="1468"/>
      <c r="AK9" s="1468"/>
      <c r="AL9" s="1468"/>
      <c r="AM9" s="8"/>
      <c r="AN9" s="1469"/>
      <c r="AO9" s="1469"/>
      <c r="AP9" s="1469"/>
      <c r="AQ9" s="1469"/>
      <c r="AR9" s="1469"/>
      <c r="AS9" s="1469"/>
      <c r="AT9" s="1469"/>
      <c r="AU9" s="1469"/>
      <c r="AV9" s="1469"/>
      <c r="AW9" s="1469"/>
      <c r="AX9" s="1469"/>
      <c r="AY9" s="1469"/>
      <c r="AZ9" s="1469"/>
      <c r="BA9" s="1469"/>
    </row>
    <row r="10" spans="1:53" s="7" customFormat="1" ht="25.5" x14ac:dyDescent="0.35">
      <c r="P10" s="1470" t="s">
        <v>13</v>
      </c>
      <c r="Q10" s="1471"/>
      <c r="R10" s="1471"/>
      <c r="S10" s="1471"/>
      <c r="T10" s="1471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471"/>
      <c r="AL10" s="1472"/>
      <c r="AM10" s="1472"/>
      <c r="AN10" s="1469"/>
      <c r="AO10" s="1469"/>
      <c r="AP10" s="1469"/>
      <c r="AQ10" s="1469"/>
      <c r="AR10" s="1469"/>
      <c r="AS10" s="1469"/>
      <c r="AT10" s="1469"/>
      <c r="AU10" s="1469"/>
      <c r="AV10" s="1469"/>
      <c r="AW10" s="1469"/>
      <c r="AX10" s="1469"/>
      <c r="AY10" s="1469"/>
      <c r="AZ10" s="1469"/>
      <c r="BA10" s="1469"/>
    </row>
    <row r="11" spans="1:53" s="7" customFormat="1" ht="26.25" x14ac:dyDescent="0.4">
      <c r="P11" s="1470" t="s">
        <v>14</v>
      </c>
      <c r="Q11" s="1470"/>
      <c r="R11" s="1470"/>
      <c r="S11" s="1470"/>
      <c r="T11" s="1470"/>
      <c r="U11" s="1470"/>
      <c r="V11" s="1470"/>
      <c r="W11" s="1470"/>
      <c r="X11" s="1470"/>
      <c r="Y11" s="1470"/>
      <c r="Z11" s="1470"/>
      <c r="AA11" s="1470"/>
      <c r="AB11" s="1470"/>
      <c r="AC11" s="1470"/>
      <c r="AD11" s="1470"/>
      <c r="AE11" s="1470"/>
      <c r="AF11" s="1470"/>
      <c r="AG11" s="1470"/>
      <c r="AH11" s="1470"/>
      <c r="AI11" s="1470"/>
      <c r="AJ11" s="1470"/>
      <c r="AK11" s="1470"/>
      <c r="AL11" s="1470"/>
      <c r="AM11" s="1470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473" t="s">
        <v>15</v>
      </c>
      <c r="B15" s="1473"/>
      <c r="C15" s="1473"/>
      <c r="D15" s="1473"/>
      <c r="E15" s="1473"/>
      <c r="F15" s="1473"/>
      <c r="G15" s="1473"/>
      <c r="H15" s="1473"/>
      <c r="I15" s="1473"/>
      <c r="J15" s="1473"/>
      <c r="K15" s="1473"/>
      <c r="L15" s="1473"/>
      <c r="M15" s="1473"/>
      <c r="N15" s="1473"/>
      <c r="O15" s="1473"/>
      <c r="P15" s="1473"/>
      <c r="Q15" s="1473"/>
      <c r="R15" s="1473"/>
      <c r="S15" s="1473"/>
      <c r="T15" s="1473"/>
      <c r="U15" s="1473"/>
      <c r="V15" s="1473"/>
      <c r="W15" s="1473"/>
      <c r="X15" s="1473"/>
      <c r="Y15" s="1473"/>
      <c r="Z15" s="1473"/>
      <c r="AA15" s="1473"/>
      <c r="AB15" s="1473"/>
      <c r="AC15" s="1473"/>
      <c r="AD15" s="1473"/>
      <c r="AE15" s="1473"/>
      <c r="AF15" s="1473"/>
      <c r="AG15" s="1473"/>
      <c r="AH15" s="1473"/>
      <c r="AI15" s="1473"/>
      <c r="AJ15" s="1473"/>
      <c r="AK15" s="1473"/>
      <c r="AL15" s="1473"/>
      <c r="AM15" s="1473"/>
      <c r="AN15" s="1473"/>
      <c r="AO15" s="1473"/>
      <c r="AP15" s="1473"/>
      <c r="AQ15" s="1473"/>
      <c r="AR15" s="1473"/>
      <c r="AS15" s="1473"/>
      <c r="AT15" s="1473"/>
      <c r="AU15" s="1473"/>
      <c r="AV15" s="1473"/>
      <c r="AW15" s="1473"/>
      <c r="AX15" s="1473"/>
      <c r="AY15" s="1473"/>
      <c r="AZ15" s="1473"/>
      <c r="BA15" s="147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489" t="s">
        <v>16</v>
      </c>
      <c r="B17" s="1482" t="s">
        <v>17</v>
      </c>
      <c r="C17" s="1483"/>
      <c r="D17" s="1483"/>
      <c r="E17" s="1484"/>
      <c r="F17" s="1482" t="s">
        <v>18</v>
      </c>
      <c r="G17" s="1483"/>
      <c r="H17" s="1483"/>
      <c r="I17" s="1484"/>
      <c r="J17" s="1479" t="s">
        <v>19</v>
      </c>
      <c r="K17" s="1480"/>
      <c r="L17" s="1480"/>
      <c r="M17" s="1480"/>
      <c r="N17" s="1479" t="s">
        <v>20</v>
      </c>
      <c r="O17" s="1480"/>
      <c r="P17" s="1480"/>
      <c r="Q17" s="1480"/>
      <c r="R17" s="1481"/>
      <c r="S17" s="1479" t="s">
        <v>21</v>
      </c>
      <c r="T17" s="1485"/>
      <c r="U17" s="1485"/>
      <c r="V17" s="1485"/>
      <c r="W17" s="1481"/>
      <c r="X17" s="1479" t="s">
        <v>22</v>
      </c>
      <c r="Y17" s="1480"/>
      <c r="Z17" s="1480"/>
      <c r="AA17" s="1481"/>
      <c r="AB17" s="1482" t="s">
        <v>23</v>
      </c>
      <c r="AC17" s="1483"/>
      <c r="AD17" s="1483"/>
      <c r="AE17" s="1484"/>
      <c r="AF17" s="1482" t="s">
        <v>24</v>
      </c>
      <c r="AG17" s="1483"/>
      <c r="AH17" s="1483"/>
      <c r="AI17" s="1484"/>
      <c r="AJ17" s="1479" t="s">
        <v>25</v>
      </c>
      <c r="AK17" s="1485"/>
      <c r="AL17" s="1485"/>
      <c r="AM17" s="1485"/>
      <c r="AN17" s="1481"/>
      <c r="AO17" s="1479" t="s">
        <v>26</v>
      </c>
      <c r="AP17" s="1480"/>
      <c r="AQ17" s="1480"/>
      <c r="AR17" s="1480"/>
      <c r="AS17" s="1486" t="s">
        <v>27</v>
      </c>
      <c r="AT17" s="1487"/>
      <c r="AU17" s="1487"/>
      <c r="AV17" s="1487"/>
      <c r="AW17" s="1488"/>
      <c r="AX17" s="1479" t="s">
        <v>28</v>
      </c>
      <c r="AY17" s="1480"/>
      <c r="AZ17" s="1480"/>
      <c r="BA17" s="1481"/>
    </row>
    <row r="18" spans="1:53" s="19" customFormat="1" ht="16.5" thickBot="1" x14ac:dyDescent="0.3">
      <c r="A18" s="149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29</v>
      </c>
      <c r="C19" s="22" t="s">
        <v>29</v>
      </c>
      <c r="D19" s="22" t="s">
        <v>29</v>
      </c>
      <c r="E19" s="23" t="s">
        <v>29</v>
      </c>
      <c r="F19" s="21" t="s">
        <v>29</v>
      </c>
      <c r="G19" s="22" t="s">
        <v>29</v>
      </c>
      <c r="H19" s="22" t="s">
        <v>29</v>
      </c>
      <c r="I19" s="23" t="s">
        <v>29</v>
      </c>
      <c r="J19" s="21" t="s">
        <v>29</v>
      </c>
      <c r="K19" s="22" t="s">
        <v>29</v>
      </c>
      <c r="L19" s="22" t="s">
        <v>29</v>
      </c>
      <c r="M19" s="23" t="s">
        <v>29</v>
      </c>
      <c r="N19" s="21" t="s">
        <v>29</v>
      </c>
      <c r="O19" s="22" t="s">
        <v>29</v>
      </c>
      <c r="P19" s="22" t="s">
        <v>29</v>
      </c>
      <c r="Q19" s="22" t="s">
        <v>30</v>
      </c>
      <c r="R19" s="23" t="s">
        <v>30</v>
      </c>
      <c r="S19" s="21" t="s">
        <v>31</v>
      </c>
      <c r="T19" s="22" t="s">
        <v>29</v>
      </c>
      <c r="U19" s="22" t="s">
        <v>29</v>
      </c>
      <c r="V19" s="22" t="s">
        <v>29</v>
      </c>
      <c r="W19" s="23" t="s">
        <v>29</v>
      </c>
      <c r="X19" s="21" t="s">
        <v>29</v>
      </c>
      <c r="Y19" s="22" t="s">
        <v>29</v>
      </c>
      <c r="Z19" s="22" t="s">
        <v>29</v>
      </c>
      <c r="AA19" s="23" t="s">
        <v>29</v>
      </c>
      <c r="AB19" s="21" t="s">
        <v>29</v>
      </c>
      <c r="AC19" s="22" t="s">
        <v>31</v>
      </c>
      <c r="AD19" s="22" t="s">
        <v>31</v>
      </c>
      <c r="AE19" s="24" t="s">
        <v>32</v>
      </c>
      <c r="AF19" s="21" t="s">
        <v>32</v>
      </c>
      <c r="AG19" s="22" t="s">
        <v>29</v>
      </c>
      <c r="AH19" s="22" t="s">
        <v>29</v>
      </c>
      <c r="AI19" s="23" t="s">
        <v>29</v>
      </c>
      <c r="AJ19" s="22" t="s">
        <v>29</v>
      </c>
      <c r="AK19" s="22" t="s">
        <v>29</v>
      </c>
      <c r="AL19" s="22" t="s">
        <v>29</v>
      </c>
      <c r="AM19" s="22" t="s">
        <v>29</v>
      </c>
      <c r="AN19" s="23" t="s">
        <v>29</v>
      </c>
      <c r="AO19" s="25" t="s">
        <v>29</v>
      </c>
      <c r="AP19" s="22" t="s">
        <v>30</v>
      </c>
      <c r="AQ19" s="22" t="s">
        <v>30</v>
      </c>
      <c r="AR19" s="23" t="s">
        <v>31</v>
      </c>
      <c r="AS19" s="21" t="s">
        <v>31</v>
      </c>
      <c r="AT19" s="22" t="s">
        <v>31</v>
      </c>
      <c r="AU19" s="22" t="s">
        <v>31</v>
      </c>
      <c r="AV19" s="22" t="s">
        <v>31</v>
      </c>
      <c r="AW19" s="23" t="s">
        <v>31</v>
      </c>
      <c r="AX19" s="25" t="s">
        <v>31</v>
      </c>
      <c r="AY19" s="22" t="s">
        <v>31</v>
      </c>
      <c r="AZ19" s="22" t="s">
        <v>31</v>
      </c>
      <c r="BA19" s="23" t="s">
        <v>31</v>
      </c>
    </row>
    <row r="20" spans="1:53" ht="19.5" thickBot="1" x14ac:dyDescent="0.35">
      <c r="A20" s="26">
        <v>2</v>
      </c>
      <c r="B20" s="27" t="s">
        <v>29</v>
      </c>
      <c r="C20" s="28" t="s">
        <v>29</v>
      </c>
      <c r="D20" s="28" t="s">
        <v>29</v>
      </c>
      <c r="E20" s="29" t="s">
        <v>29</v>
      </c>
      <c r="F20" s="27" t="s">
        <v>29</v>
      </c>
      <c r="G20" s="28" t="s">
        <v>29</v>
      </c>
      <c r="H20" s="28" t="s">
        <v>29</v>
      </c>
      <c r="I20" s="29" t="s">
        <v>29</v>
      </c>
      <c r="J20" s="27" t="s">
        <v>29</v>
      </c>
      <c r="K20" s="28" t="s">
        <v>29</v>
      </c>
      <c r="L20" s="28" t="s">
        <v>29</v>
      </c>
      <c r="M20" s="29" t="s">
        <v>29</v>
      </c>
      <c r="N20" s="27" t="s">
        <v>29</v>
      </c>
      <c r="O20" s="28" t="s">
        <v>29</v>
      </c>
      <c r="P20" s="28" t="s">
        <v>29</v>
      </c>
      <c r="Q20" s="28" t="s">
        <v>30</v>
      </c>
      <c r="R20" s="29" t="s">
        <v>30</v>
      </c>
      <c r="S20" s="27" t="s">
        <v>31</v>
      </c>
      <c r="T20" s="28" t="s">
        <v>29</v>
      </c>
      <c r="U20" s="28" t="s">
        <v>29</v>
      </c>
      <c r="V20" s="28" t="s">
        <v>29</v>
      </c>
      <c r="W20" s="29" t="s">
        <v>29</v>
      </c>
      <c r="X20" s="27" t="s">
        <v>29</v>
      </c>
      <c r="Y20" s="28" t="s">
        <v>29</v>
      </c>
      <c r="Z20" s="28" t="s">
        <v>29</v>
      </c>
      <c r="AA20" s="29" t="s">
        <v>29</v>
      </c>
      <c r="AB20" s="27" t="s">
        <v>29</v>
      </c>
      <c r="AC20" s="22" t="s">
        <v>31</v>
      </c>
      <c r="AD20" s="22" t="s">
        <v>31</v>
      </c>
      <c r="AE20" s="30" t="s">
        <v>32</v>
      </c>
      <c r="AF20" s="27" t="s">
        <v>32</v>
      </c>
      <c r="AG20" s="28" t="s">
        <v>29</v>
      </c>
      <c r="AH20" s="28" t="s">
        <v>29</v>
      </c>
      <c r="AI20" s="30" t="s">
        <v>29</v>
      </c>
      <c r="AJ20" s="27" t="s">
        <v>29</v>
      </c>
      <c r="AK20" s="28" t="s">
        <v>29</v>
      </c>
      <c r="AL20" s="28" t="s">
        <v>29</v>
      </c>
      <c r="AM20" s="28" t="s">
        <v>29</v>
      </c>
      <c r="AN20" s="29" t="s">
        <v>29</v>
      </c>
      <c r="AO20" s="31" t="s">
        <v>29</v>
      </c>
      <c r="AP20" s="28" t="s">
        <v>30</v>
      </c>
      <c r="AQ20" s="28" t="s">
        <v>30</v>
      </c>
      <c r="AR20" s="29" t="s">
        <v>31</v>
      </c>
      <c r="AS20" s="32" t="s">
        <v>31</v>
      </c>
      <c r="AT20" s="33" t="s">
        <v>31</v>
      </c>
      <c r="AU20" s="28" t="s">
        <v>31</v>
      </c>
      <c r="AV20" s="28" t="s">
        <v>31</v>
      </c>
      <c r="AW20" s="29" t="s">
        <v>31</v>
      </c>
      <c r="AX20" s="34" t="s">
        <v>31</v>
      </c>
      <c r="AY20" s="28" t="s">
        <v>31</v>
      </c>
      <c r="AZ20" s="28" t="s">
        <v>31</v>
      </c>
      <c r="BA20" s="29" t="s">
        <v>31</v>
      </c>
    </row>
    <row r="21" spans="1:53" ht="18.75" x14ac:dyDescent="0.3">
      <c r="A21" s="26">
        <v>3</v>
      </c>
      <c r="B21" s="27" t="s">
        <v>29</v>
      </c>
      <c r="C21" s="28" t="s">
        <v>29</v>
      </c>
      <c r="D21" s="28" t="s">
        <v>29</v>
      </c>
      <c r="E21" s="29" t="s">
        <v>29</v>
      </c>
      <c r="F21" s="27" t="s">
        <v>29</v>
      </c>
      <c r="G21" s="28" t="s">
        <v>29</v>
      </c>
      <c r="H21" s="28" t="s">
        <v>29</v>
      </c>
      <c r="I21" s="29" t="s">
        <v>29</v>
      </c>
      <c r="J21" s="27" t="s">
        <v>29</v>
      </c>
      <c r="K21" s="28" t="s">
        <v>29</v>
      </c>
      <c r="L21" s="28" t="s">
        <v>29</v>
      </c>
      <c r="M21" s="29" t="s">
        <v>29</v>
      </c>
      <c r="N21" s="27" t="s">
        <v>29</v>
      </c>
      <c r="O21" s="28" t="s">
        <v>29</v>
      </c>
      <c r="P21" s="28" t="s">
        <v>29</v>
      </c>
      <c r="Q21" s="28" t="s">
        <v>30</v>
      </c>
      <c r="R21" s="29" t="s">
        <v>30</v>
      </c>
      <c r="S21" s="27" t="s">
        <v>31</v>
      </c>
      <c r="T21" s="28" t="s">
        <v>29</v>
      </c>
      <c r="U21" s="28" t="s">
        <v>29</v>
      </c>
      <c r="V21" s="28" t="s">
        <v>29</v>
      </c>
      <c r="W21" s="29" t="s">
        <v>29</v>
      </c>
      <c r="X21" s="27" t="s">
        <v>29</v>
      </c>
      <c r="Y21" s="28" t="s">
        <v>29</v>
      </c>
      <c r="Z21" s="28" t="s">
        <v>29</v>
      </c>
      <c r="AA21" s="29" t="s">
        <v>29</v>
      </c>
      <c r="AB21" s="27" t="s">
        <v>29</v>
      </c>
      <c r="AC21" s="22" t="s">
        <v>31</v>
      </c>
      <c r="AD21" s="22" t="s">
        <v>31</v>
      </c>
      <c r="AE21" s="30" t="s">
        <v>32</v>
      </c>
      <c r="AF21" s="27" t="s">
        <v>32</v>
      </c>
      <c r="AG21" s="28" t="s">
        <v>29</v>
      </c>
      <c r="AH21" s="28" t="s">
        <v>29</v>
      </c>
      <c r="AI21" s="30" t="s">
        <v>29</v>
      </c>
      <c r="AJ21" s="27" t="s">
        <v>29</v>
      </c>
      <c r="AK21" s="28" t="s">
        <v>29</v>
      </c>
      <c r="AL21" s="28" t="s">
        <v>29</v>
      </c>
      <c r="AM21" s="28" t="s">
        <v>29</v>
      </c>
      <c r="AN21" s="29" t="s">
        <v>29</v>
      </c>
      <c r="AO21" s="31" t="s">
        <v>29</v>
      </c>
      <c r="AP21" s="28" t="s">
        <v>30</v>
      </c>
      <c r="AQ21" s="28" t="s">
        <v>30</v>
      </c>
      <c r="AR21" s="29" t="s">
        <v>31</v>
      </c>
      <c r="AS21" s="27" t="s">
        <v>31</v>
      </c>
      <c r="AT21" s="28" t="s">
        <v>31</v>
      </c>
      <c r="AU21" s="28" t="s">
        <v>31</v>
      </c>
      <c r="AV21" s="28" t="s">
        <v>31</v>
      </c>
      <c r="AW21" s="29" t="s">
        <v>31</v>
      </c>
      <c r="AX21" s="31" t="s">
        <v>31</v>
      </c>
      <c r="AY21" s="28" t="s">
        <v>31</v>
      </c>
      <c r="AZ21" s="28" t="s">
        <v>31</v>
      </c>
      <c r="BA21" s="29" t="s">
        <v>31</v>
      </c>
    </row>
    <row r="22" spans="1:53" ht="19.5" thickBot="1" x14ac:dyDescent="0.35">
      <c r="A22" s="35">
        <v>4</v>
      </c>
      <c r="B22" s="36" t="s">
        <v>29</v>
      </c>
      <c r="C22" s="37" t="s">
        <v>29</v>
      </c>
      <c r="D22" s="37" t="s">
        <v>29</v>
      </c>
      <c r="E22" s="38" t="s">
        <v>29</v>
      </c>
      <c r="F22" s="36" t="s">
        <v>29</v>
      </c>
      <c r="G22" s="37" t="s">
        <v>29</v>
      </c>
      <c r="H22" s="37" t="s">
        <v>29</v>
      </c>
      <c r="I22" s="38" t="s">
        <v>29</v>
      </c>
      <c r="J22" s="36" t="s">
        <v>29</v>
      </c>
      <c r="K22" s="37" t="s">
        <v>29</v>
      </c>
      <c r="L22" s="37" t="s">
        <v>29</v>
      </c>
      <c r="M22" s="38" t="s">
        <v>29</v>
      </c>
      <c r="N22" s="36" t="s">
        <v>29</v>
      </c>
      <c r="O22" s="37" t="s">
        <v>29</v>
      </c>
      <c r="P22" s="37" t="s">
        <v>29</v>
      </c>
      <c r="Q22" s="37" t="s">
        <v>30</v>
      </c>
      <c r="R22" s="38" t="s">
        <v>30</v>
      </c>
      <c r="S22" s="36" t="s">
        <v>31</v>
      </c>
      <c r="T22" s="37" t="s">
        <v>29</v>
      </c>
      <c r="U22" s="37" t="s">
        <v>29</v>
      </c>
      <c r="V22" s="37" t="s">
        <v>29</v>
      </c>
      <c r="W22" s="38" t="s">
        <v>29</v>
      </c>
      <c r="X22" s="36" t="s">
        <v>29</v>
      </c>
      <c r="Y22" s="37" t="s">
        <v>29</v>
      </c>
      <c r="Z22" s="37" t="s">
        <v>29</v>
      </c>
      <c r="AA22" s="39" t="s">
        <v>29</v>
      </c>
      <c r="AB22" s="36" t="s">
        <v>29</v>
      </c>
      <c r="AC22" s="37" t="s">
        <v>29</v>
      </c>
      <c r="AD22" s="37" t="s">
        <v>29</v>
      </c>
      <c r="AE22" s="39" t="s">
        <v>29</v>
      </c>
      <c r="AF22" s="36" t="s">
        <v>29</v>
      </c>
      <c r="AG22" s="37" t="s">
        <v>30</v>
      </c>
      <c r="AH22" s="39" t="s">
        <v>32</v>
      </c>
      <c r="AI22" s="36" t="s">
        <v>32</v>
      </c>
      <c r="AJ22" s="37" t="s">
        <v>32</v>
      </c>
      <c r="AK22" s="37" t="s">
        <v>32</v>
      </c>
      <c r="AL22" s="37" t="s">
        <v>34</v>
      </c>
      <c r="AM22" s="37" t="s">
        <v>34</v>
      </c>
      <c r="AN22" s="38" t="s">
        <v>33</v>
      </c>
      <c r="AO22" s="40" t="s">
        <v>33</v>
      </c>
      <c r="AP22" s="37" t="s">
        <v>33</v>
      </c>
      <c r="AQ22" s="37" t="s">
        <v>33</v>
      </c>
      <c r="AR22" s="38"/>
      <c r="AS22" s="1491"/>
      <c r="AT22" s="1492"/>
      <c r="AU22" s="1492"/>
      <c r="AV22" s="1492"/>
      <c r="AW22" s="1493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35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35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494" t="s">
        <v>503</v>
      </c>
      <c r="B27" s="1494"/>
      <c r="C27" s="1494"/>
      <c r="D27" s="1494"/>
      <c r="E27" s="1494"/>
      <c r="F27" s="1494"/>
      <c r="G27" s="1494"/>
      <c r="H27" s="1494"/>
      <c r="I27" s="1494"/>
      <c r="J27" s="1495"/>
      <c r="K27" s="1495"/>
      <c r="L27" s="1495"/>
      <c r="M27" s="1495"/>
      <c r="N27" s="1495"/>
      <c r="O27" s="1495"/>
      <c r="P27" s="1495"/>
      <c r="Q27" s="1495"/>
      <c r="R27" s="1495"/>
      <c r="S27" s="1495"/>
      <c r="T27" s="1495"/>
      <c r="U27" s="1495"/>
      <c r="V27" s="1495"/>
      <c r="W27" s="1495"/>
      <c r="X27" s="1495"/>
      <c r="Y27" s="1495"/>
      <c r="Z27" s="1495"/>
      <c r="AA27" s="1495"/>
      <c r="AB27" s="1495"/>
      <c r="AC27" s="1495"/>
      <c r="AD27" s="1495"/>
      <c r="AE27" s="1495"/>
      <c r="AF27" s="1495"/>
      <c r="AG27" s="1495"/>
      <c r="AH27" s="1495"/>
      <c r="AI27" s="1495"/>
      <c r="AJ27" s="1495"/>
      <c r="AK27" s="1495"/>
      <c r="AL27" s="1495"/>
      <c r="AM27" s="1495"/>
      <c r="AN27" s="1495"/>
      <c r="AO27" s="1495"/>
      <c r="AP27" s="1495"/>
      <c r="AQ27" s="1495"/>
      <c r="AR27" s="1495"/>
      <c r="AS27" s="1495"/>
      <c r="AT27" s="1495"/>
      <c r="AU27" s="1495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496" t="s">
        <v>37</v>
      </c>
      <c r="AB29" s="1496"/>
      <c r="AC29" s="1496"/>
      <c r="AD29" s="1496"/>
      <c r="AE29" s="1496"/>
      <c r="AF29" s="1496"/>
      <c r="AG29" s="1496"/>
      <c r="AH29" s="1496"/>
      <c r="AI29" s="1496"/>
      <c r="AJ29" s="1496"/>
      <c r="AK29" s="1496"/>
      <c r="AL29" s="1496"/>
      <c r="AM29" s="1496"/>
      <c r="AN29" s="51"/>
      <c r="AO29" s="1496" t="s">
        <v>38</v>
      </c>
      <c r="AP29" s="1496"/>
      <c r="AQ29" s="1496"/>
      <c r="AR29" s="1496"/>
      <c r="AS29" s="1496"/>
      <c r="AT29" s="1496"/>
      <c r="AU29" s="1496"/>
      <c r="AV29" s="1496"/>
      <c r="AW29" s="1496"/>
      <c r="AX29" s="1496"/>
      <c r="AY29" s="1496"/>
      <c r="AZ29" s="1496"/>
      <c r="BA29" s="1496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497" t="s">
        <v>16</v>
      </c>
      <c r="B31" s="1498"/>
      <c r="C31" s="1503" t="s">
        <v>39</v>
      </c>
      <c r="D31" s="1504"/>
      <c r="E31" s="1504"/>
      <c r="F31" s="1498"/>
      <c r="G31" s="1507" t="s">
        <v>55</v>
      </c>
      <c r="H31" s="1508"/>
      <c r="I31" s="1509"/>
      <c r="J31" s="1507" t="s">
        <v>40</v>
      </c>
      <c r="K31" s="1504"/>
      <c r="L31" s="1504"/>
      <c r="M31" s="1498"/>
      <c r="N31" s="1507" t="s">
        <v>56</v>
      </c>
      <c r="O31" s="1504"/>
      <c r="P31" s="1498"/>
      <c r="Q31" s="1507" t="s">
        <v>57</v>
      </c>
      <c r="R31" s="1527"/>
      <c r="S31" s="1528"/>
      <c r="T31" s="1507" t="s">
        <v>43</v>
      </c>
      <c r="U31" s="1504"/>
      <c r="V31" s="1498"/>
      <c r="W31" s="1507" t="s">
        <v>44</v>
      </c>
      <c r="X31" s="1504"/>
      <c r="Y31" s="1498"/>
      <c r="Z31" s="55"/>
      <c r="AA31" s="1535" t="s">
        <v>45</v>
      </c>
      <c r="AB31" s="1536"/>
      <c r="AC31" s="1536"/>
      <c r="AD31" s="1536"/>
      <c r="AE31" s="1536"/>
      <c r="AF31" s="1537"/>
      <c r="AG31" s="1538"/>
      <c r="AH31" s="1517" t="s">
        <v>46</v>
      </c>
      <c r="AI31" s="1543"/>
      <c r="AJ31" s="1543"/>
      <c r="AK31" s="1503" t="s">
        <v>47</v>
      </c>
      <c r="AL31" s="1544"/>
      <c r="AM31" s="1545"/>
      <c r="AN31" s="56"/>
      <c r="AO31" s="1516" t="s">
        <v>48</v>
      </c>
      <c r="AP31" s="1516"/>
      <c r="AQ31" s="1516"/>
      <c r="AR31" s="1516"/>
      <c r="AS31" s="1507" t="s">
        <v>49</v>
      </c>
      <c r="AT31" s="1504"/>
      <c r="AU31" s="1504"/>
      <c r="AV31" s="1504"/>
      <c r="AW31" s="1498"/>
      <c r="AX31" s="1517" t="s">
        <v>46</v>
      </c>
      <c r="AY31" s="1517"/>
      <c r="AZ31" s="1517"/>
      <c r="BA31" s="1518"/>
    </row>
    <row r="32" spans="1:53" ht="15.75" customHeight="1" x14ac:dyDescent="0.25">
      <c r="A32" s="1499"/>
      <c r="B32" s="1500"/>
      <c r="C32" s="1499"/>
      <c r="D32" s="1505"/>
      <c r="E32" s="1505"/>
      <c r="F32" s="1500"/>
      <c r="G32" s="1510"/>
      <c r="H32" s="1511"/>
      <c r="I32" s="1512"/>
      <c r="J32" s="1499"/>
      <c r="K32" s="1505"/>
      <c r="L32" s="1505"/>
      <c r="M32" s="1500"/>
      <c r="N32" s="1499"/>
      <c r="O32" s="1505"/>
      <c r="P32" s="1500"/>
      <c r="Q32" s="1529"/>
      <c r="R32" s="1530"/>
      <c r="S32" s="1531"/>
      <c r="T32" s="1499"/>
      <c r="U32" s="1505"/>
      <c r="V32" s="1500"/>
      <c r="W32" s="1499"/>
      <c r="X32" s="1505"/>
      <c r="Y32" s="1500"/>
      <c r="Z32" s="55"/>
      <c r="AA32" s="1539"/>
      <c r="AB32" s="1540"/>
      <c r="AC32" s="1540"/>
      <c r="AD32" s="1540"/>
      <c r="AE32" s="1540"/>
      <c r="AF32" s="1541"/>
      <c r="AG32" s="1542"/>
      <c r="AH32" s="1543"/>
      <c r="AI32" s="1543"/>
      <c r="AJ32" s="1543"/>
      <c r="AK32" s="1546"/>
      <c r="AL32" s="1547"/>
      <c r="AM32" s="1548"/>
      <c r="AN32" s="56"/>
      <c r="AO32" s="1516"/>
      <c r="AP32" s="1516"/>
      <c r="AQ32" s="1516"/>
      <c r="AR32" s="1516"/>
      <c r="AS32" s="1499"/>
      <c r="AT32" s="1505"/>
      <c r="AU32" s="1505"/>
      <c r="AV32" s="1505"/>
      <c r="AW32" s="1500"/>
      <c r="AX32" s="1517"/>
      <c r="AY32" s="1517"/>
      <c r="AZ32" s="1517"/>
      <c r="BA32" s="1518"/>
    </row>
    <row r="33" spans="1:53" ht="18.75" x14ac:dyDescent="0.25">
      <c r="A33" s="1501"/>
      <c r="B33" s="1502"/>
      <c r="C33" s="1501"/>
      <c r="D33" s="1506"/>
      <c r="E33" s="1506"/>
      <c r="F33" s="1502"/>
      <c r="G33" s="1513"/>
      <c r="H33" s="1514"/>
      <c r="I33" s="1515"/>
      <c r="J33" s="1501"/>
      <c r="K33" s="1506"/>
      <c r="L33" s="1506"/>
      <c r="M33" s="1502"/>
      <c r="N33" s="1501"/>
      <c r="O33" s="1506"/>
      <c r="P33" s="1502"/>
      <c r="Q33" s="1532"/>
      <c r="R33" s="1533"/>
      <c r="S33" s="1534"/>
      <c r="T33" s="1501"/>
      <c r="U33" s="1506"/>
      <c r="V33" s="1502"/>
      <c r="W33" s="1501"/>
      <c r="X33" s="1506"/>
      <c r="Y33" s="1502"/>
      <c r="Z33" s="55"/>
      <c r="AA33" s="1519" t="s">
        <v>50</v>
      </c>
      <c r="AB33" s="1520"/>
      <c r="AC33" s="1520"/>
      <c r="AD33" s="1520"/>
      <c r="AE33" s="1520"/>
      <c r="AF33" s="1521"/>
      <c r="AG33" s="1522"/>
      <c r="AH33" s="1523">
        <v>2</v>
      </c>
      <c r="AI33" s="1524"/>
      <c r="AJ33" s="1525"/>
      <c r="AK33" s="1526">
        <v>2</v>
      </c>
      <c r="AL33" s="1526"/>
      <c r="AM33" s="1526"/>
      <c r="AN33" s="56"/>
      <c r="AO33" s="1516"/>
      <c r="AP33" s="1516"/>
      <c r="AQ33" s="1516"/>
      <c r="AR33" s="1516"/>
      <c r="AS33" s="1499"/>
      <c r="AT33" s="1505"/>
      <c r="AU33" s="1505"/>
      <c r="AV33" s="1505"/>
      <c r="AW33" s="1500"/>
      <c r="AX33" s="1517"/>
      <c r="AY33" s="1517"/>
      <c r="AZ33" s="1517"/>
      <c r="BA33" s="1518"/>
    </row>
    <row r="34" spans="1:53" ht="18.75" x14ac:dyDescent="0.3">
      <c r="A34" s="1560">
        <v>1</v>
      </c>
      <c r="B34" s="1561"/>
      <c r="C34" s="1549">
        <f>COUNTIF($B19:$AO19,$B$19)</f>
        <v>33</v>
      </c>
      <c r="D34" s="1555"/>
      <c r="E34" s="1555"/>
      <c r="F34" s="1556"/>
      <c r="G34" s="1549">
        <v>4</v>
      </c>
      <c r="H34" s="1555"/>
      <c r="I34" s="1556"/>
      <c r="J34" s="1549">
        <v>2</v>
      </c>
      <c r="K34" s="1555"/>
      <c r="L34" s="1555"/>
      <c r="M34" s="1556"/>
      <c r="N34" s="1549"/>
      <c r="O34" s="1555"/>
      <c r="P34" s="1556"/>
      <c r="Q34" s="1562"/>
      <c r="R34" s="1563"/>
      <c r="S34" s="1564"/>
      <c r="T34" s="1549">
        <v>13</v>
      </c>
      <c r="U34" s="1550"/>
      <c r="V34" s="1551"/>
      <c r="W34" s="1549">
        <f>C34+G34+J34+N34+Q34+T34</f>
        <v>52</v>
      </c>
      <c r="X34" s="1550"/>
      <c r="Y34" s="1552"/>
      <c r="Z34" s="55"/>
      <c r="AA34" s="1519" t="s">
        <v>51</v>
      </c>
      <c r="AB34" s="1520"/>
      <c r="AC34" s="1520"/>
      <c r="AD34" s="1520"/>
      <c r="AE34" s="1520"/>
      <c r="AF34" s="1521"/>
      <c r="AG34" s="1522"/>
      <c r="AH34" s="1523">
        <v>4</v>
      </c>
      <c r="AI34" s="1524"/>
      <c r="AJ34" s="1525"/>
      <c r="AK34" s="1526">
        <v>2</v>
      </c>
      <c r="AL34" s="1526"/>
      <c r="AM34" s="1526"/>
      <c r="AN34" s="56"/>
      <c r="AO34" s="1516"/>
      <c r="AP34" s="1516"/>
      <c r="AQ34" s="1516"/>
      <c r="AR34" s="1516"/>
      <c r="AS34" s="1501"/>
      <c r="AT34" s="1506"/>
      <c r="AU34" s="1506"/>
      <c r="AV34" s="1506"/>
      <c r="AW34" s="1502"/>
      <c r="AX34" s="1517"/>
      <c r="AY34" s="1517"/>
      <c r="AZ34" s="1517"/>
      <c r="BA34" s="1518"/>
    </row>
    <row r="35" spans="1:53" ht="18.75" x14ac:dyDescent="0.3">
      <c r="A35" s="1553">
        <v>2</v>
      </c>
      <c r="B35" s="1554"/>
      <c r="C35" s="1549">
        <f>COUNTIF($B20:$AO20,$B$19)</f>
        <v>33</v>
      </c>
      <c r="D35" s="1555"/>
      <c r="E35" s="1555"/>
      <c r="F35" s="1556"/>
      <c r="G35" s="1557">
        <v>4</v>
      </c>
      <c r="H35" s="1558"/>
      <c r="I35" s="1559"/>
      <c r="J35" s="1557">
        <v>2</v>
      </c>
      <c r="K35" s="1558"/>
      <c r="L35" s="1558"/>
      <c r="M35" s="1559"/>
      <c r="N35" s="1557"/>
      <c r="O35" s="1558"/>
      <c r="P35" s="1559"/>
      <c r="Q35" s="1562"/>
      <c r="R35" s="1563"/>
      <c r="S35" s="1564"/>
      <c r="T35" s="1557">
        <v>13</v>
      </c>
      <c r="U35" s="1566"/>
      <c r="V35" s="1567"/>
      <c r="W35" s="1549">
        <f>C35+G35+J35+N35+Q35+T35</f>
        <v>52</v>
      </c>
      <c r="X35" s="1550"/>
      <c r="Y35" s="1552"/>
      <c r="Z35" s="55"/>
      <c r="AA35" s="1519" t="s">
        <v>507</v>
      </c>
      <c r="AB35" s="1568"/>
      <c r="AC35" s="1568"/>
      <c r="AD35" s="1568"/>
      <c r="AE35" s="1568"/>
      <c r="AF35" s="1568"/>
      <c r="AG35" s="1569"/>
      <c r="AH35" s="1570">
        <v>6</v>
      </c>
      <c r="AI35" s="1571"/>
      <c r="AJ35" s="1572"/>
      <c r="AK35" s="1526">
        <v>2</v>
      </c>
      <c r="AL35" s="1526"/>
      <c r="AM35" s="1526"/>
      <c r="AN35" s="56"/>
      <c r="AO35" s="1526" t="s">
        <v>42</v>
      </c>
      <c r="AP35" s="1526"/>
      <c r="AQ35" s="1526"/>
      <c r="AR35" s="1526"/>
      <c r="AS35" s="1596" t="s">
        <v>52</v>
      </c>
      <c r="AT35" s="1596"/>
      <c r="AU35" s="1596"/>
      <c r="AV35" s="1596"/>
      <c r="AW35" s="1596"/>
      <c r="AX35" s="1565">
        <v>8</v>
      </c>
      <c r="AY35" s="1565"/>
      <c r="AZ35" s="1565"/>
      <c r="BA35" s="1565"/>
    </row>
    <row r="36" spans="1:53" ht="18.75" x14ac:dyDescent="0.3">
      <c r="A36" s="1553">
        <v>3</v>
      </c>
      <c r="B36" s="1554"/>
      <c r="C36" s="1549">
        <f>COUNTIF($B21:$AO21,$B$19)</f>
        <v>33</v>
      </c>
      <c r="D36" s="1555"/>
      <c r="E36" s="1555"/>
      <c r="F36" s="1556"/>
      <c r="G36" s="1557">
        <v>4</v>
      </c>
      <c r="H36" s="1558"/>
      <c r="I36" s="1559"/>
      <c r="J36" s="1557">
        <v>2</v>
      </c>
      <c r="K36" s="1558"/>
      <c r="L36" s="1558"/>
      <c r="M36" s="1559"/>
      <c r="N36" s="1557"/>
      <c r="O36" s="1558"/>
      <c r="P36" s="1559"/>
      <c r="Q36" s="1562"/>
      <c r="R36" s="1563"/>
      <c r="S36" s="1564"/>
      <c r="T36" s="1557">
        <v>13</v>
      </c>
      <c r="U36" s="1566"/>
      <c r="V36" s="1567"/>
      <c r="W36" s="1549">
        <f>C36+G36+J36+N36+Q36+T36</f>
        <v>52</v>
      </c>
      <c r="X36" s="1550"/>
      <c r="Y36" s="1552"/>
      <c r="Z36" s="55"/>
      <c r="AA36" s="1573" t="s">
        <v>53</v>
      </c>
      <c r="AB36" s="1537"/>
      <c r="AC36" s="1537"/>
      <c r="AD36" s="1537"/>
      <c r="AE36" s="1537"/>
      <c r="AF36" s="1537"/>
      <c r="AG36" s="1538"/>
      <c r="AH36" s="1570">
        <v>8</v>
      </c>
      <c r="AI36" s="1575"/>
      <c r="AJ36" s="1576"/>
      <c r="AK36" s="1526">
        <v>4</v>
      </c>
      <c r="AL36" s="1580"/>
      <c r="AM36" s="1580"/>
      <c r="AN36" s="56"/>
      <c r="AO36" s="1526"/>
      <c r="AP36" s="1526"/>
      <c r="AQ36" s="1526"/>
      <c r="AR36" s="1526"/>
      <c r="AS36" s="1596"/>
      <c r="AT36" s="1596"/>
      <c r="AU36" s="1596"/>
      <c r="AV36" s="1596"/>
      <c r="AW36" s="1596"/>
      <c r="AX36" s="1565"/>
      <c r="AY36" s="1565"/>
      <c r="AZ36" s="1565"/>
      <c r="BA36" s="1565"/>
    </row>
    <row r="37" spans="1:53" ht="18.75" x14ac:dyDescent="0.3">
      <c r="A37" s="1553">
        <v>4</v>
      </c>
      <c r="B37" s="1554"/>
      <c r="C37" s="1549">
        <v>28</v>
      </c>
      <c r="D37" s="1555"/>
      <c r="E37" s="1555"/>
      <c r="F37" s="1556"/>
      <c r="G37" s="1557">
        <v>3</v>
      </c>
      <c r="H37" s="1558"/>
      <c r="I37" s="1559"/>
      <c r="J37" s="1557">
        <v>4</v>
      </c>
      <c r="K37" s="1558"/>
      <c r="L37" s="1558"/>
      <c r="M37" s="1559"/>
      <c r="N37" s="1557">
        <v>4</v>
      </c>
      <c r="O37" s="1558"/>
      <c r="P37" s="1559"/>
      <c r="Q37" s="1581">
        <v>2</v>
      </c>
      <c r="R37" s="1563"/>
      <c r="S37" s="1564"/>
      <c r="T37" s="1591">
        <v>1</v>
      </c>
      <c r="U37" s="1592"/>
      <c r="V37" s="1593"/>
      <c r="W37" s="1549">
        <f>C37+G37+J37+N37+Q37+T37</f>
        <v>42</v>
      </c>
      <c r="X37" s="1594"/>
      <c r="Y37" s="1595"/>
      <c r="Z37" s="55"/>
      <c r="AA37" s="1574"/>
      <c r="AB37" s="1541"/>
      <c r="AC37" s="1541"/>
      <c r="AD37" s="1541"/>
      <c r="AE37" s="1541"/>
      <c r="AF37" s="1541"/>
      <c r="AG37" s="1542"/>
      <c r="AH37" s="1577"/>
      <c r="AI37" s="1578"/>
      <c r="AJ37" s="1579"/>
      <c r="AK37" s="1580"/>
      <c r="AL37" s="1580"/>
      <c r="AM37" s="1580"/>
      <c r="AN37" s="57"/>
      <c r="AO37" s="1526"/>
      <c r="AP37" s="1526"/>
      <c r="AQ37" s="1526"/>
      <c r="AR37" s="1526"/>
      <c r="AS37" s="1596" t="s">
        <v>41</v>
      </c>
      <c r="AT37" s="1596"/>
      <c r="AU37" s="1596"/>
      <c r="AV37" s="1596"/>
      <c r="AW37" s="1596"/>
      <c r="AX37" s="1565"/>
      <c r="AY37" s="1565"/>
      <c r="AZ37" s="1565"/>
      <c r="BA37" s="1565"/>
    </row>
    <row r="38" spans="1:53" ht="18.75" x14ac:dyDescent="0.25">
      <c r="A38" s="1597" t="s">
        <v>54</v>
      </c>
      <c r="B38" s="1598"/>
      <c r="C38" s="1599">
        <f>SUM(C34:F37)</f>
        <v>127</v>
      </c>
      <c r="D38" s="1600"/>
      <c r="E38" s="1600"/>
      <c r="F38" s="1601"/>
      <c r="G38" s="1582">
        <f>SUM(G34:I37)</f>
        <v>15</v>
      </c>
      <c r="H38" s="1602"/>
      <c r="I38" s="1598"/>
      <c r="J38" s="1603">
        <f>SUM(J34:M37)</f>
        <v>10</v>
      </c>
      <c r="K38" s="1604"/>
      <c r="L38" s="1604"/>
      <c r="M38" s="1605"/>
      <c r="N38" s="1603">
        <f>SUM(N34:P37)</f>
        <v>4</v>
      </c>
      <c r="O38" s="1604"/>
      <c r="P38" s="1605"/>
      <c r="Q38" s="1606">
        <f>SUM(Q34:S37)</f>
        <v>2</v>
      </c>
      <c r="R38" s="1607"/>
      <c r="S38" s="1608"/>
      <c r="T38" s="1582">
        <f>SUM(T34:V37)</f>
        <v>40</v>
      </c>
      <c r="U38" s="1583"/>
      <c r="V38" s="1584"/>
      <c r="W38" s="1582">
        <f>SUM(W34:Y37)</f>
        <v>198</v>
      </c>
      <c r="X38" s="1583"/>
      <c r="Y38" s="1584"/>
      <c r="Z38" s="55"/>
      <c r="AA38" s="1585"/>
      <c r="AB38" s="1521"/>
      <c r="AC38" s="1521"/>
      <c r="AD38" s="1521"/>
      <c r="AE38" s="1521"/>
      <c r="AF38" s="1521"/>
      <c r="AG38" s="1522"/>
      <c r="AH38" s="1586"/>
      <c r="AI38" s="1587"/>
      <c r="AJ38" s="1588"/>
      <c r="AK38" s="1586"/>
      <c r="AL38" s="1589"/>
      <c r="AM38" s="1590"/>
      <c r="AN38" s="58"/>
      <c r="AO38" s="1526"/>
      <c r="AP38" s="1526"/>
      <c r="AQ38" s="1526"/>
      <c r="AR38" s="1526"/>
      <c r="AS38" s="1596"/>
      <c r="AT38" s="1596"/>
      <c r="AU38" s="1596"/>
      <c r="AV38" s="1596"/>
      <c r="AW38" s="1596"/>
      <c r="AX38" s="1565"/>
      <c r="AY38" s="1565"/>
      <c r="AZ38" s="1565"/>
      <c r="BA38" s="1565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614" t="s">
        <v>58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6"/>
      <c r="AD1" s="435"/>
    </row>
    <row r="2" spans="1:30" s="59" customFormat="1" x14ac:dyDescent="0.25">
      <c r="A2" s="1617" t="s">
        <v>59</v>
      </c>
      <c r="B2" s="1620" t="s">
        <v>60</v>
      </c>
      <c r="C2" s="1623" t="s">
        <v>61</v>
      </c>
      <c r="D2" s="1624"/>
      <c r="E2" s="1624"/>
      <c r="F2" s="1625"/>
      <c r="G2" s="1626" t="s">
        <v>62</v>
      </c>
      <c r="H2" s="1629" t="s">
        <v>63</v>
      </c>
      <c r="I2" s="1630"/>
      <c r="J2" s="1630"/>
      <c r="K2" s="1630"/>
      <c r="L2" s="1630"/>
      <c r="M2" s="1631"/>
      <c r="N2" s="1632" t="s">
        <v>64</v>
      </c>
      <c r="O2" s="1633"/>
      <c r="P2" s="1633"/>
      <c r="Q2" s="1633"/>
      <c r="R2" s="1633"/>
      <c r="S2" s="1633"/>
      <c r="T2" s="1633"/>
      <c r="U2" s="1633"/>
      <c r="V2" s="1633"/>
      <c r="W2" s="1633"/>
      <c r="X2" s="1634"/>
      <c r="AD2" s="435"/>
    </row>
    <row r="3" spans="1:30" s="59" customFormat="1" ht="16.5" thickBot="1" x14ac:dyDescent="0.3">
      <c r="A3" s="1618"/>
      <c r="B3" s="1621"/>
      <c r="C3" s="1638" t="s">
        <v>65</v>
      </c>
      <c r="D3" s="1640" t="s">
        <v>66</v>
      </c>
      <c r="E3" s="1642" t="s">
        <v>67</v>
      </c>
      <c r="F3" s="1643"/>
      <c r="G3" s="1627"/>
      <c r="H3" s="1658" t="s">
        <v>68</v>
      </c>
      <c r="I3" s="1661" t="s">
        <v>69</v>
      </c>
      <c r="J3" s="1662"/>
      <c r="K3" s="1662"/>
      <c r="L3" s="1663"/>
      <c r="M3" s="1664" t="s">
        <v>70</v>
      </c>
      <c r="N3" s="1635"/>
      <c r="O3" s="1636"/>
      <c r="P3" s="1636"/>
      <c r="Q3" s="1636"/>
      <c r="R3" s="1636"/>
      <c r="S3" s="1636"/>
      <c r="T3" s="1636"/>
      <c r="U3" s="1636"/>
      <c r="V3" s="1636"/>
      <c r="W3" s="1636"/>
      <c r="X3" s="1637"/>
      <c r="AD3" s="435"/>
    </row>
    <row r="4" spans="1:30" s="59" customFormat="1" ht="16.5" thickBot="1" x14ac:dyDescent="0.3">
      <c r="A4" s="1618"/>
      <c r="B4" s="1621"/>
      <c r="C4" s="1638"/>
      <c r="D4" s="1640"/>
      <c r="E4" s="1640" t="s">
        <v>71</v>
      </c>
      <c r="F4" s="1668" t="s">
        <v>72</v>
      </c>
      <c r="G4" s="1627"/>
      <c r="H4" s="1659"/>
      <c r="I4" s="1670" t="s">
        <v>54</v>
      </c>
      <c r="J4" s="1670" t="s">
        <v>73</v>
      </c>
      <c r="K4" s="1670" t="s">
        <v>74</v>
      </c>
      <c r="L4" s="1670" t="s">
        <v>75</v>
      </c>
      <c r="M4" s="1665"/>
      <c r="N4" s="1647" t="s">
        <v>76</v>
      </c>
      <c r="O4" s="1648"/>
      <c r="P4" s="1649"/>
      <c r="Q4" s="1647" t="s">
        <v>77</v>
      </c>
      <c r="R4" s="1648"/>
      <c r="S4" s="1649"/>
      <c r="T4" s="1647" t="s">
        <v>78</v>
      </c>
      <c r="U4" s="1648"/>
      <c r="V4" s="1649"/>
      <c r="W4" s="1647" t="s">
        <v>79</v>
      </c>
      <c r="X4" s="1649"/>
      <c r="AD4" s="435"/>
    </row>
    <row r="5" spans="1:30" s="59" customFormat="1" ht="16.5" thickBot="1" x14ac:dyDescent="0.3">
      <c r="A5" s="1618"/>
      <c r="B5" s="1621"/>
      <c r="C5" s="1638"/>
      <c r="D5" s="1640"/>
      <c r="E5" s="1640"/>
      <c r="F5" s="1668"/>
      <c r="G5" s="1627"/>
      <c r="H5" s="1659"/>
      <c r="I5" s="1671"/>
      <c r="J5" s="1671"/>
      <c r="K5" s="1671"/>
      <c r="L5" s="1671"/>
      <c r="M5" s="1665"/>
      <c r="N5" s="60">
        <v>1</v>
      </c>
      <c r="O5" s="61" t="s">
        <v>80</v>
      </c>
      <c r="P5" s="62" t="s">
        <v>81</v>
      </c>
      <c r="Q5" s="60">
        <v>3</v>
      </c>
      <c r="R5" s="61" t="s">
        <v>82</v>
      </c>
      <c r="S5" s="63" t="s">
        <v>83</v>
      </c>
      <c r="T5" s="64">
        <v>5</v>
      </c>
      <c r="U5" s="61" t="s">
        <v>84</v>
      </c>
      <c r="V5" s="63" t="s">
        <v>85</v>
      </c>
      <c r="W5" s="60">
        <v>7</v>
      </c>
      <c r="X5" s="63">
        <v>8</v>
      </c>
      <c r="AD5" s="435"/>
    </row>
    <row r="6" spans="1:30" s="59" customFormat="1" ht="16.5" thickBot="1" x14ac:dyDescent="0.3">
      <c r="A6" s="1618"/>
      <c r="B6" s="1621"/>
      <c r="C6" s="1638"/>
      <c r="D6" s="1640"/>
      <c r="E6" s="1640"/>
      <c r="F6" s="1668"/>
      <c r="G6" s="1627"/>
      <c r="H6" s="1659"/>
      <c r="I6" s="1671"/>
      <c r="J6" s="1671"/>
      <c r="K6" s="1671"/>
      <c r="L6" s="1671"/>
      <c r="M6" s="1666"/>
      <c r="N6" s="1650" t="s">
        <v>86</v>
      </c>
      <c r="O6" s="1651"/>
      <c r="P6" s="1652"/>
      <c r="Q6" s="1652"/>
      <c r="R6" s="1652"/>
      <c r="S6" s="1652"/>
      <c r="T6" s="1652"/>
      <c r="U6" s="1652"/>
      <c r="V6" s="1652"/>
      <c r="W6" s="1652"/>
      <c r="X6" s="1653"/>
      <c r="AD6" s="435"/>
    </row>
    <row r="7" spans="1:30" s="59" customFormat="1" ht="16.5" thickBot="1" x14ac:dyDescent="0.3">
      <c r="A7" s="1619"/>
      <c r="B7" s="1622"/>
      <c r="C7" s="1639"/>
      <c r="D7" s="1641"/>
      <c r="E7" s="1641"/>
      <c r="F7" s="1669"/>
      <c r="G7" s="1628"/>
      <c r="H7" s="1660"/>
      <c r="I7" s="1672"/>
      <c r="J7" s="1672"/>
      <c r="K7" s="1672"/>
      <c r="L7" s="1672"/>
      <c r="M7" s="1667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654" t="s">
        <v>87</v>
      </c>
      <c r="B9" s="1655"/>
      <c r="C9" s="1656"/>
      <c r="D9" s="1656"/>
      <c r="E9" s="1656"/>
      <c r="F9" s="1656"/>
      <c r="G9" s="1656"/>
      <c r="H9" s="1656"/>
      <c r="I9" s="1656"/>
      <c r="J9" s="1656"/>
      <c r="K9" s="1656"/>
      <c r="L9" s="1656"/>
      <c r="M9" s="1656"/>
      <c r="N9" s="1655"/>
      <c r="O9" s="1655"/>
      <c r="P9" s="1655"/>
      <c r="Q9" s="1655"/>
      <c r="R9" s="1655"/>
      <c r="S9" s="1655"/>
      <c r="T9" s="1655"/>
      <c r="U9" s="1655"/>
      <c r="V9" s="1655"/>
      <c r="W9" s="1655"/>
      <c r="X9" s="1657"/>
      <c r="AD9" s="435"/>
    </row>
    <row r="10" spans="1:30" s="59" customFormat="1" ht="16.5" thickBot="1" x14ac:dyDescent="0.3">
      <c r="A10" s="1673" t="s">
        <v>88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  <c r="AD10" s="435"/>
    </row>
    <row r="11" spans="1:30" s="88" customFormat="1" x14ac:dyDescent="0.25">
      <c r="A11" s="70" t="s">
        <v>89</v>
      </c>
      <c r="B11" s="71" t="s">
        <v>90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91</v>
      </c>
      <c r="B12" s="90" t="s">
        <v>90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92</v>
      </c>
      <c r="B13" s="90" t="s">
        <v>90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93</v>
      </c>
      <c r="B14" s="90" t="s">
        <v>90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380</v>
      </c>
      <c r="AD14" s="445" t="s">
        <v>380</v>
      </c>
    </row>
    <row r="15" spans="1:30" s="88" customFormat="1" x14ac:dyDescent="0.25">
      <c r="A15" s="89" t="s">
        <v>94</v>
      </c>
      <c r="B15" s="90" t="s">
        <v>90</v>
      </c>
      <c r="C15" s="108"/>
      <c r="D15" s="109" t="s">
        <v>95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380</v>
      </c>
      <c r="AD15" s="445" t="s">
        <v>380</v>
      </c>
    </row>
    <row r="16" spans="1:30" s="88" customFormat="1" x14ac:dyDescent="0.25">
      <c r="A16" s="118" t="s">
        <v>96</v>
      </c>
      <c r="B16" s="119" t="s">
        <v>97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98</v>
      </c>
      <c r="B17" s="90" t="s">
        <v>97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99</v>
      </c>
      <c r="B18" s="90" t="s">
        <v>97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96</v>
      </c>
      <c r="B19" s="124" t="s">
        <v>100</v>
      </c>
      <c r="C19" s="91"/>
      <c r="D19" s="125" t="s">
        <v>101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102</v>
      </c>
      <c r="B20" s="124" t="s">
        <v>103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104</v>
      </c>
      <c r="B21" s="124" t="s">
        <v>105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106</v>
      </c>
      <c r="B22" s="133" t="s">
        <v>107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381</v>
      </c>
      <c r="AD22" s="445" t="s">
        <v>381</v>
      </c>
    </row>
    <row r="23" spans="1:30" s="495" customFormat="1" x14ac:dyDescent="0.25">
      <c r="A23" s="483" t="s">
        <v>108</v>
      </c>
      <c r="B23" s="484" t="s">
        <v>109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110</v>
      </c>
      <c r="B24" s="124" t="s">
        <v>111</v>
      </c>
      <c r="C24" s="91"/>
      <c r="D24" s="129" t="s">
        <v>112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113</v>
      </c>
      <c r="B25" s="124" t="s">
        <v>114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115</v>
      </c>
      <c r="B26" s="119" t="s">
        <v>116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117</v>
      </c>
      <c r="B27" s="147" t="s">
        <v>118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119</v>
      </c>
      <c r="B28" s="147" t="s">
        <v>120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121</v>
      </c>
      <c r="B29" s="133" t="s">
        <v>122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382</v>
      </c>
      <c r="AD29" s="445" t="s">
        <v>382</v>
      </c>
    </row>
    <row r="30" spans="1:30" s="495" customFormat="1" ht="32.25" thickBot="1" x14ac:dyDescent="0.3">
      <c r="A30" s="483" t="s">
        <v>123</v>
      </c>
      <c r="B30" s="640" t="s">
        <v>124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676" t="s">
        <v>125</v>
      </c>
      <c r="B31" s="1677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78" t="s">
        <v>126</v>
      </c>
      <c r="B32" s="1679"/>
      <c r="C32" s="1679"/>
      <c r="D32" s="1679"/>
      <c r="E32" s="1679"/>
      <c r="F32" s="1679"/>
      <c r="G32" s="1679"/>
      <c r="H32" s="1679"/>
      <c r="I32" s="1679"/>
      <c r="J32" s="1679"/>
      <c r="K32" s="1679"/>
      <c r="L32" s="1679"/>
      <c r="M32" s="1679"/>
      <c r="N32" s="1680"/>
      <c r="O32" s="1680"/>
      <c r="P32" s="1680"/>
      <c r="Q32" s="1680"/>
      <c r="R32" s="1680"/>
      <c r="S32" s="1680"/>
      <c r="T32" s="1680"/>
      <c r="U32" s="1680"/>
      <c r="V32" s="1680"/>
      <c r="W32" s="1680"/>
      <c r="X32" s="1681"/>
    </row>
    <row r="33" spans="1:30" x14ac:dyDescent="0.25">
      <c r="A33" s="70" t="s">
        <v>127</v>
      </c>
      <c r="B33" s="158" t="s">
        <v>128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381</v>
      </c>
      <c r="AD33" s="434" t="s">
        <v>381</v>
      </c>
    </row>
    <row r="34" spans="1:30" x14ac:dyDescent="0.25">
      <c r="A34" s="166" t="s">
        <v>129</v>
      </c>
      <c r="B34" s="167" t="s">
        <v>130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131</v>
      </c>
      <c r="B35" s="185" t="s">
        <v>130</v>
      </c>
      <c r="C35" s="186" t="s">
        <v>132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382</v>
      </c>
      <c r="AD35" s="434" t="s">
        <v>382</v>
      </c>
    </row>
    <row r="36" spans="1:30" ht="31.5" x14ac:dyDescent="0.25">
      <c r="A36" s="184" t="s">
        <v>133</v>
      </c>
      <c r="B36" s="185" t="s">
        <v>134</v>
      </c>
      <c r="C36" s="186"/>
      <c r="D36" s="187"/>
      <c r="E36" s="187"/>
      <c r="F36" s="188" t="s">
        <v>95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382</v>
      </c>
    </row>
    <row r="37" spans="1:30" x14ac:dyDescent="0.25">
      <c r="A37" s="118" t="s">
        <v>135</v>
      </c>
      <c r="B37" s="195" t="s">
        <v>136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383</v>
      </c>
      <c r="AD37" s="434" t="s">
        <v>383</v>
      </c>
    </row>
    <row r="38" spans="1:30" s="88" customFormat="1" x14ac:dyDescent="0.25">
      <c r="A38" s="118" t="s">
        <v>137</v>
      </c>
      <c r="B38" s="195" t="s">
        <v>138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381</v>
      </c>
      <c r="AD38" s="445" t="s">
        <v>381</v>
      </c>
    </row>
    <row r="39" spans="1:30" s="88" customFormat="1" x14ac:dyDescent="0.25">
      <c r="A39" s="118" t="s">
        <v>139</v>
      </c>
      <c r="B39" s="195" t="s">
        <v>140</v>
      </c>
      <c r="C39" s="146"/>
      <c r="D39" s="129" t="s">
        <v>141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381</v>
      </c>
      <c r="AD39" s="445" t="s">
        <v>381</v>
      </c>
    </row>
    <row r="40" spans="1:30" x14ac:dyDescent="0.25">
      <c r="A40" s="118" t="s">
        <v>142</v>
      </c>
      <c r="B40" s="197" t="s">
        <v>143</v>
      </c>
      <c r="C40" s="91"/>
      <c r="D40" s="129" t="s">
        <v>95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381</v>
      </c>
      <c r="AD40" s="434" t="s">
        <v>381</v>
      </c>
    </row>
    <row r="41" spans="1:30" s="461" customFormat="1" ht="47.25" x14ac:dyDescent="0.25">
      <c r="A41" s="483" t="s">
        <v>144</v>
      </c>
      <c r="B41" s="497" t="s">
        <v>145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146</v>
      </c>
      <c r="B42" s="197" t="s">
        <v>147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381</v>
      </c>
      <c r="AD42" s="434" t="s">
        <v>381</v>
      </c>
    </row>
    <row r="43" spans="1:30" s="461" customFormat="1" x14ac:dyDescent="0.25">
      <c r="A43" s="483" t="s">
        <v>148</v>
      </c>
      <c r="B43" s="497" t="s">
        <v>149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150</v>
      </c>
      <c r="B44" s="497" t="s">
        <v>151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152</v>
      </c>
      <c r="B45" s="530" t="s">
        <v>153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154</v>
      </c>
      <c r="B46" s="497" t="s">
        <v>449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450</v>
      </c>
      <c r="AD46" s="462"/>
    </row>
    <row r="47" spans="1:30" s="461" customFormat="1" ht="31.5" x14ac:dyDescent="0.25">
      <c r="A47" s="483" t="s">
        <v>155</v>
      </c>
      <c r="B47" s="530" t="s">
        <v>156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157</v>
      </c>
      <c r="B48" s="637" t="s">
        <v>156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158</v>
      </c>
      <c r="B49" s="637" t="s">
        <v>159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160</v>
      </c>
      <c r="B50" s="530" t="s">
        <v>161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162</v>
      </c>
      <c r="B51" s="195" t="s">
        <v>163</v>
      </c>
      <c r="C51" s="146"/>
      <c r="D51" s="129" t="s">
        <v>164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165</v>
      </c>
      <c r="B52" s="652" t="s">
        <v>166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451</v>
      </c>
      <c r="B53" s="623" t="s">
        <v>433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457</v>
      </c>
      <c r="B54" s="623" t="s">
        <v>440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682" t="s">
        <v>167</v>
      </c>
      <c r="B55" s="1683"/>
      <c r="C55" s="1683"/>
      <c r="D55" s="1683"/>
      <c r="E55" s="1683"/>
      <c r="F55" s="1684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685" t="s">
        <v>168</v>
      </c>
      <c r="B56" s="1686"/>
      <c r="C56" s="1686"/>
      <c r="D56" s="1686"/>
      <c r="E56" s="1686"/>
      <c r="F56" s="1686"/>
      <c r="G56" s="1686"/>
      <c r="H56" s="1686"/>
      <c r="I56" s="1645"/>
      <c r="J56" s="1645"/>
      <c r="K56" s="1645"/>
      <c r="L56" s="1645"/>
      <c r="M56" s="1645"/>
      <c r="N56" s="1686"/>
      <c r="O56" s="1686"/>
      <c r="P56" s="1686"/>
      <c r="Q56" s="1686"/>
      <c r="R56" s="1686"/>
      <c r="S56" s="1686"/>
      <c r="T56" s="1686"/>
      <c r="U56" s="1686"/>
      <c r="V56" s="1686"/>
      <c r="W56" s="1686"/>
      <c r="X56" s="1687"/>
    </row>
    <row r="57" spans="1:30" s="59" customFormat="1" x14ac:dyDescent="0.25">
      <c r="A57" s="70" t="s">
        <v>169</v>
      </c>
      <c r="B57" s="203" t="s">
        <v>50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170</v>
      </c>
      <c r="B58" s="215" t="s">
        <v>171</v>
      </c>
      <c r="C58" s="216"/>
      <c r="D58" s="217" t="s">
        <v>95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382</v>
      </c>
      <c r="AD58" s="435" t="s">
        <v>382</v>
      </c>
    </row>
    <row r="59" spans="1:30" s="59" customFormat="1" x14ac:dyDescent="0.25">
      <c r="A59" s="118" t="s">
        <v>172</v>
      </c>
      <c r="B59" s="225" t="s">
        <v>173</v>
      </c>
      <c r="C59" s="32"/>
      <c r="D59" s="112" t="s">
        <v>174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175</v>
      </c>
      <c r="B60" s="229" t="s">
        <v>176</v>
      </c>
      <c r="C60" s="230"/>
      <c r="D60" s="231" t="s">
        <v>177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644" t="s">
        <v>178</v>
      </c>
      <c r="B61" s="1645"/>
      <c r="C61" s="1645"/>
      <c r="D61" s="1645"/>
      <c r="E61" s="1645"/>
      <c r="F61" s="1646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644" t="s">
        <v>179</v>
      </c>
      <c r="B62" s="1645"/>
      <c r="C62" s="1645"/>
      <c r="D62" s="1645"/>
      <c r="E62" s="1645"/>
      <c r="F62" s="1645"/>
      <c r="G62" s="1645"/>
      <c r="H62" s="1645"/>
      <c r="I62" s="1645"/>
      <c r="J62" s="1645"/>
      <c r="K62" s="1645"/>
      <c r="L62" s="1645"/>
      <c r="M62" s="1645"/>
      <c r="N62" s="1645"/>
      <c r="O62" s="1645"/>
      <c r="P62" s="1645"/>
      <c r="Q62" s="1645"/>
      <c r="R62" s="1645"/>
      <c r="S62" s="1645"/>
      <c r="T62" s="1645"/>
      <c r="U62" s="1645"/>
      <c r="V62" s="1645"/>
      <c r="W62" s="1645"/>
      <c r="X62" s="1646"/>
    </row>
    <row r="63" spans="1:30" s="59" customFormat="1" ht="32.25" thickBot="1" x14ac:dyDescent="0.3">
      <c r="A63" s="242" t="s">
        <v>180</v>
      </c>
      <c r="B63" s="670" t="s">
        <v>181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182</v>
      </c>
      <c r="B64" s="671" t="s">
        <v>183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689" t="s">
        <v>184</v>
      </c>
      <c r="B65" s="1690"/>
      <c r="C65" s="1690"/>
      <c r="D65" s="1690"/>
      <c r="E65" s="1690"/>
      <c r="F65" s="1691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692" t="s">
        <v>185</v>
      </c>
      <c r="B66" s="1693"/>
      <c r="C66" s="1693"/>
      <c r="D66" s="1693"/>
      <c r="E66" s="1693"/>
      <c r="F66" s="1693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694" t="s">
        <v>186</v>
      </c>
      <c r="B67" s="1695"/>
      <c r="C67" s="1695"/>
      <c r="D67" s="1695"/>
      <c r="E67" s="1695"/>
      <c r="F67" s="1695"/>
      <c r="G67" s="1695"/>
      <c r="H67" s="1695"/>
      <c r="I67" s="1695"/>
      <c r="J67" s="1695"/>
      <c r="K67" s="1695"/>
      <c r="L67" s="1695"/>
      <c r="M67" s="1695"/>
      <c r="N67" s="1695"/>
      <c r="O67" s="1695"/>
      <c r="P67" s="1695"/>
      <c r="Q67" s="1695"/>
      <c r="R67" s="1695"/>
      <c r="S67" s="1695"/>
      <c r="T67" s="1695"/>
      <c r="U67" s="1695"/>
      <c r="V67" s="1695"/>
      <c r="W67" s="1695"/>
      <c r="X67" s="1696"/>
    </row>
    <row r="68" spans="1:30" ht="16.5" thickBot="1" x14ac:dyDescent="0.3">
      <c r="A68" s="1697" t="s">
        <v>187</v>
      </c>
      <c r="B68" s="1698"/>
      <c r="C68" s="1698"/>
      <c r="D68" s="1698"/>
      <c r="E68" s="1698"/>
      <c r="F68" s="1698"/>
      <c r="G68" s="1698"/>
      <c r="H68" s="1698"/>
      <c r="I68" s="1698"/>
      <c r="J68" s="1698"/>
      <c r="K68" s="1698"/>
      <c r="L68" s="1698"/>
      <c r="M68" s="1698"/>
      <c r="N68" s="1698"/>
      <c r="O68" s="1698"/>
      <c r="P68" s="1698"/>
      <c r="Q68" s="1698"/>
      <c r="R68" s="1698"/>
      <c r="S68" s="1698"/>
      <c r="T68" s="1698"/>
      <c r="U68" s="1698"/>
      <c r="V68" s="1698"/>
      <c r="W68" s="1698"/>
      <c r="X68" s="1699"/>
    </row>
    <row r="69" spans="1:30" x14ac:dyDescent="0.25">
      <c r="A69" s="1700" t="s">
        <v>188</v>
      </c>
      <c r="B69" s="274" t="s">
        <v>189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382</v>
      </c>
      <c r="AD69" s="434" t="s">
        <v>382</v>
      </c>
    </row>
    <row r="70" spans="1:30" x14ac:dyDescent="0.25">
      <c r="A70" s="1701"/>
      <c r="B70" s="284" t="s">
        <v>190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701"/>
      <c r="B71" s="294" t="s">
        <v>191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702" t="s">
        <v>192</v>
      </c>
      <c r="B72" s="451" t="s">
        <v>193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703"/>
      <c r="B73" s="463" t="s">
        <v>194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704"/>
      <c r="B74" s="473" t="s">
        <v>191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702" t="s">
        <v>195</v>
      </c>
      <c r="B75" s="451" t="s">
        <v>196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703"/>
      <c r="B76" s="463" t="s">
        <v>197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703"/>
      <c r="B77" s="473" t="s">
        <v>191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702" t="s">
        <v>198</v>
      </c>
      <c r="B78" s="463" t="s">
        <v>199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703"/>
      <c r="B79" s="463" t="s">
        <v>200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704"/>
      <c r="B80" s="514" t="s">
        <v>191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702" t="s">
        <v>201</v>
      </c>
      <c r="B81" s="451" t="s">
        <v>202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703"/>
      <c r="B82" s="676" t="s">
        <v>203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704"/>
      <c r="B83" s="473" t="s">
        <v>191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682" t="s">
        <v>204</v>
      </c>
      <c r="B84" s="1683"/>
      <c r="C84" s="1683"/>
      <c r="D84" s="1683"/>
      <c r="E84" s="1683"/>
      <c r="F84" s="1684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688" t="s">
        <v>205</v>
      </c>
      <c r="B85" s="1674"/>
      <c r="C85" s="1674"/>
      <c r="D85" s="1674"/>
      <c r="E85" s="1674"/>
      <c r="F85" s="1674"/>
      <c r="G85" s="1674"/>
      <c r="H85" s="1674"/>
      <c r="I85" s="1674"/>
      <c r="J85" s="1674"/>
      <c r="K85" s="1674"/>
      <c r="L85" s="1674"/>
      <c r="M85" s="1674"/>
      <c r="N85" s="1674"/>
      <c r="O85" s="1674"/>
      <c r="P85" s="1674"/>
      <c r="Q85" s="1674"/>
      <c r="R85" s="1674"/>
      <c r="S85" s="1674"/>
      <c r="T85" s="1674"/>
      <c r="U85" s="1674"/>
      <c r="V85" s="1674"/>
      <c r="W85" s="1674"/>
      <c r="X85" s="1675"/>
    </row>
    <row r="86" spans="1:30" s="461" customFormat="1" x14ac:dyDescent="0.25">
      <c r="A86" s="1702" t="s">
        <v>206</v>
      </c>
      <c r="B86" s="451" t="s">
        <v>207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703"/>
      <c r="B87" s="463" t="s">
        <v>405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703"/>
      <c r="B88" s="514" t="s">
        <v>191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702" t="s">
        <v>208</v>
      </c>
      <c r="B89" s="451" t="s">
        <v>209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703"/>
      <c r="B90" s="463" t="s">
        <v>406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704"/>
      <c r="B91" s="473" t="s">
        <v>191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703" t="s">
        <v>210</v>
      </c>
      <c r="B92" s="451" t="s">
        <v>211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703"/>
      <c r="B93" s="536" t="s">
        <v>212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703"/>
      <c r="B94" s="473" t="s">
        <v>191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702" t="s">
        <v>213</v>
      </c>
      <c r="B95" s="451" t="s">
        <v>214</v>
      </c>
      <c r="C95" s="559"/>
      <c r="D95" s="560" t="s">
        <v>215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703"/>
      <c r="B96" s="536" t="s">
        <v>216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704"/>
      <c r="B97" s="473" t="s">
        <v>191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703" t="s">
        <v>217</v>
      </c>
      <c r="B98" s="463" t="s">
        <v>218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703"/>
      <c r="B99" s="536" t="s">
        <v>219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703"/>
      <c r="B100" s="514" t="s">
        <v>191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702" t="s">
        <v>220</v>
      </c>
      <c r="B101" s="451" t="s">
        <v>458</v>
      </c>
      <c r="C101" s="559"/>
      <c r="D101" s="560" t="s">
        <v>459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703"/>
      <c r="B102" s="536" t="s">
        <v>221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704"/>
      <c r="B103" s="473" t="s">
        <v>191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703" t="s">
        <v>222</v>
      </c>
      <c r="B104" s="463" t="s">
        <v>223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703"/>
      <c r="B105" s="536" t="s">
        <v>224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703"/>
      <c r="B106" s="514" t="s">
        <v>191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702" t="s">
        <v>225</v>
      </c>
      <c r="B107" s="672" t="s">
        <v>226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703"/>
      <c r="B108" s="674" t="s">
        <v>227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704"/>
      <c r="B109" s="473" t="s">
        <v>191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706" t="s">
        <v>228</v>
      </c>
      <c r="B110" s="1707"/>
      <c r="C110" s="1707"/>
      <c r="D110" s="1707"/>
      <c r="E110" s="1707"/>
      <c r="F110" s="1708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09" t="s">
        <v>229</v>
      </c>
      <c r="B111" s="1710"/>
      <c r="C111" s="1710"/>
      <c r="D111" s="1710"/>
      <c r="E111" s="1710"/>
      <c r="F111" s="1711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12" t="s">
        <v>230</v>
      </c>
      <c r="B112" s="1712"/>
      <c r="C112" s="1712"/>
      <c r="D112" s="1712"/>
      <c r="E112" s="1712"/>
      <c r="F112" s="1712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05" t="s">
        <v>231</v>
      </c>
      <c r="B113" s="1705"/>
      <c r="C113" s="1705"/>
      <c r="D113" s="1705"/>
      <c r="E113" s="1705"/>
      <c r="F113" s="1705"/>
      <c r="G113" s="1705"/>
      <c r="H113" s="1705"/>
      <c r="I113" s="1705"/>
      <c r="J113" s="1705"/>
      <c r="K113" s="1705"/>
      <c r="L113" s="1705"/>
      <c r="M113" s="1705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705" t="s">
        <v>232</v>
      </c>
      <c r="B114" s="1705"/>
      <c r="C114" s="1705"/>
      <c r="D114" s="1705"/>
      <c r="E114" s="1705"/>
      <c r="F114" s="1705"/>
      <c r="G114" s="1705"/>
      <c r="H114" s="1705"/>
      <c r="I114" s="1705"/>
      <c r="J114" s="1705"/>
      <c r="K114" s="1705"/>
      <c r="L114" s="1705"/>
      <c r="M114" s="1705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705" t="s">
        <v>233</v>
      </c>
      <c r="B115" s="1705"/>
      <c r="C115" s="1705"/>
      <c r="D115" s="1705"/>
      <c r="E115" s="1705"/>
      <c r="F115" s="1705"/>
      <c r="G115" s="1705"/>
      <c r="H115" s="1705"/>
      <c r="I115" s="1705"/>
      <c r="J115" s="1705"/>
      <c r="K115" s="1705"/>
      <c r="L115" s="1705"/>
      <c r="M115" s="1705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713" t="s">
        <v>234</v>
      </c>
      <c r="B116" s="1713"/>
      <c r="C116" s="1713"/>
      <c r="D116" s="1713"/>
      <c r="E116" s="1713"/>
      <c r="F116" s="1713"/>
      <c r="G116" s="1713"/>
      <c r="H116" s="1713"/>
      <c r="I116" s="1713"/>
      <c r="J116" s="1713"/>
      <c r="K116" s="1713"/>
      <c r="L116" s="1713"/>
      <c r="M116" s="1713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714" t="s">
        <v>235</v>
      </c>
      <c r="B117" s="1715"/>
      <c r="C117" s="1715"/>
      <c r="D117" s="1715"/>
      <c r="E117" s="1715"/>
      <c r="F117" s="1715"/>
      <c r="G117" s="1715"/>
      <c r="H117" s="1715"/>
      <c r="I117" s="1715"/>
      <c r="J117" s="1715"/>
      <c r="K117" s="1715"/>
      <c r="L117" s="1715"/>
      <c r="M117" s="1716"/>
      <c r="N117" s="1717" t="s">
        <v>236</v>
      </c>
      <c r="O117" s="1718"/>
      <c r="P117" s="1719"/>
      <c r="Q117" s="1723">
        <f>G66/G112*100</f>
        <v>77.916666666666671</v>
      </c>
      <c r="R117" s="1729"/>
      <c r="S117" s="1724"/>
      <c r="T117" s="1720" t="s">
        <v>237</v>
      </c>
      <c r="U117" s="1721"/>
      <c r="V117" s="1722"/>
      <c r="W117" s="1723">
        <f>G111/G112*100</f>
        <v>22.083333333333332</v>
      </c>
      <c r="X117" s="1724"/>
      <c r="Y117" s="324">
        <f>SUM(N117:X117)</f>
        <v>100</v>
      </c>
      <c r="AD117" s="435"/>
    </row>
    <row r="118" spans="1:30" s="59" customFormat="1" ht="16.5" thickBot="1" x14ac:dyDescent="0.3">
      <c r="A118" s="1725" t="s">
        <v>238</v>
      </c>
      <c r="B118" s="1726"/>
      <c r="C118" s="1726"/>
      <c r="D118" s="1726"/>
      <c r="E118" s="1726"/>
      <c r="F118" s="1726"/>
      <c r="G118" s="1726"/>
      <c r="H118" s="1726"/>
      <c r="I118" s="1726"/>
      <c r="J118" s="1726"/>
      <c r="K118" s="1726"/>
      <c r="L118" s="1726"/>
      <c r="M118" s="1726"/>
      <c r="N118" s="1726"/>
      <c r="O118" s="1726"/>
      <c r="P118" s="1726"/>
      <c r="Q118" s="1726"/>
      <c r="R118" s="1726"/>
      <c r="S118" s="1726"/>
      <c r="T118" s="1726"/>
      <c r="U118" s="1726"/>
      <c r="V118" s="1726"/>
      <c r="W118" s="1726"/>
      <c r="X118" s="1727"/>
      <c r="Y118" s="324"/>
      <c r="AD118" s="435"/>
    </row>
    <row r="119" spans="1:30" s="59" customFormat="1" x14ac:dyDescent="0.25">
      <c r="A119" s="325" t="s">
        <v>239</v>
      </c>
      <c r="B119" s="326" t="s">
        <v>97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240</v>
      </c>
      <c r="B120" s="335" t="s">
        <v>97</v>
      </c>
      <c r="C120" s="336"/>
      <c r="D120" s="337" t="s">
        <v>241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242</v>
      </c>
      <c r="B121" s="350" t="s">
        <v>97</v>
      </c>
      <c r="C121" s="351"/>
      <c r="D121" s="352" t="s">
        <v>243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244</v>
      </c>
      <c r="U121" s="362" t="s">
        <v>244</v>
      </c>
      <c r="V121" s="363" t="s">
        <v>244</v>
      </c>
      <c r="W121" s="364" t="s">
        <v>244</v>
      </c>
      <c r="X121" s="365"/>
      <c r="AD121" s="435"/>
    </row>
    <row r="122" spans="1:30" s="59" customFormat="1" ht="47.25" x14ac:dyDescent="0.25">
      <c r="A122" s="366" t="s">
        <v>245</v>
      </c>
      <c r="B122" s="367" t="s">
        <v>246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247</v>
      </c>
      <c r="B123" s="382" t="s">
        <v>248</v>
      </c>
      <c r="C123" s="336">
        <v>2</v>
      </c>
      <c r="D123" s="307" t="s">
        <v>101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249</v>
      </c>
      <c r="B124" s="382" t="s">
        <v>248</v>
      </c>
      <c r="C124" s="336">
        <v>4</v>
      </c>
      <c r="D124" s="307" t="s">
        <v>132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250</v>
      </c>
      <c r="B125" s="382" t="s">
        <v>248</v>
      </c>
      <c r="C125" s="336">
        <v>6</v>
      </c>
      <c r="D125" s="307" t="s">
        <v>251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252</v>
      </c>
      <c r="B126" s="389" t="s">
        <v>248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376</v>
      </c>
      <c r="C128" s="399"/>
      <c r="D128" s="1609"/>
      <c r="E128" s="1609"/>
      <c r="F128" s="1610"/>
      <c r="G128" s="1610"/>
      <c r="H128" s="399"/>
      <c r="I128" s="1611" t="s">
        <v>377</v>
      </c>
      <c r="J128" s="1728"/>
      <c r="K128" s="1728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253</v>
      </c>
      <c r="C130" s="399"/>
      <c r="D130" s="1609"/>
      <c r="E130" s="1609"/>
      <c r="F130" s="1610"/>
      <c r="G130" s="1610"/>
      <c r="H130" s="399"/>
      <c r="I130" s="1611" t="s">
        <v>254</v>
      </c>
      <c r="J130" s="1728"/>
      <c r="K130" s="1728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255</v>
      </c>
      <c r="C132" s="399"/>
      <c r="D132" s="1609"/>
      <c r="E132" s="1609"/>
      <c r="F132" s="1610"/>
      <c r="G132" s="1610"/>
      <c r="H132" s="399"/>
      <c r="I132" s="1611" t="s">
        <v>256</v>
      </c>
      <c r="J132" s="1612"/>
      <c r="K132" s="1612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257</v>
      </c>
      <c r="C134" s="399"/>
      <c r="D134" s="1609"/>
      <c r="E134" s="1609"/>
      <c r="F134" s="1610"/>
      <c r="G134" s="1610"/>
      <c r="H134" s="399"/>
      <c r="I134" s="1611" t="s">
        <v>258</v>
      </c>
      <c r="J134" s="1612"/>
      <c r="K134" s="1612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613" t="s">
        <v>35</v>
      </c>
      <c r="D135" s="1613"/>
      <c r="E135" s="1613"/>
      <c r="F135" s="1613"/>
      <c r="G135" s="1613"/>
      <c r="H135" s="1613"/>
      <c r="I135" s="1613"/>
      <c r="J135" s="1613"/>
      <c r="K135" s="1613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384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385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386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387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388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389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390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391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392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393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394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395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396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397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398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399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400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401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402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382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381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380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403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404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383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  <mergeCell ref="A114:M114"/>
    <mergeCell ref="A115:M115"/>
    <mergeCell ref="A116:M116"/>
    <mergeCell ref="A117:M117"/>
    <mergeCell ref="N117:P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7" t="s">
        <v>58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59</v>
      </c>
      <c r="B2" s="1823" t="s">
        <v>60</v>
      </c>
      <c r="C2" s="1826" t="s">
        <v>61</v>
      </c>
      <c r="D2" s="1827"/>
      <c r="E2" s="1827"/>
      <c r="F2" s="1828"/>
      <c r="G2" s="1829" t="s">
        <v>62</v>
      </c>
      <c r="H2" s="1832" t="s">
        <v>63</v>
      </c>
      <c r="I2" s="1833"/>
      <c r="J2" s="1833"/>
      <c r="K2" s="1833"/>
      <c r="L2" s="1833"/>
      <c r="M2" s="1834"/>
      <c r="N2" s="1835" t="s">
        <v>64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65</v>
      </c>
      <c r="D3" s="1810" t="s">
        <v>66</v>
      </c>
      <c r="E3" s="1843" t="s">
        <v>67</v>
      </c>
      <c r="F3" s="1844"/>
      <c r="G3" s="1830"/>
      <c r="H3" s="1800" t="s">
        <v>68</v>
      </c>
      <c r="I3" s="1803" t="s">
        <v>69</v>
      </c>
      <c r="J3" s="1804"/>
      <c r="K3" s="1804"/>
      <c r="L3" s="1805"/>
      <c r="M3" s="1806" t="s">
        <v>70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71</v>
      </c>
      <c r="F4" s="1812" t="s">
        <v>72</v>
      </c>
      <c r="G4" s="1830"/>
      <c r="H4" s="1801"/>
      <c r="I4" s="1814" t="s">
        <v>54</v>
      </c>
      <c r="J4" s="1814" t="s">
        <v>73</v>
      </c>
      <c r="K4" s="1814" t="s">
        <v>74</v>
      </c>
      <c r="L4" s="1814" t="s">
        <v>75</v>
      </c>
      <c r="M4" s="1807"/>
      <c r="N4" s="1789" t="s">
        <v>76</v>
      </c>
      <c r="O4" s="1790"/>
      <c r="P4" s="1791"/>
      <c r="Q4" s="1789" t="s">
        <v>77</v>
      </c>
      <c r="R4" s="1790"/>
      <c r="S4" s="1791"/>
      <c r="T4" s="1789" t="s">
        <v>78</v>
      </c>
      <c r="U4" s="1790"/>
      <c r="V4" s="1791"/>
      <c r="W4" s="1789" t="s">
        <v>79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86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87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88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88" customFormat="1" x14ac:dyDescent="0.25">
      <c r="A11" s="727" t="s">
        <v>89</v>
      </c>
      <c r="B11" s="728" t="s">
        <v>90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91</v>
      </c>
      <c r="B12" s="745" t="s">
        <v>90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92</v>
      </c>
      <c r="B13" s="745" t="s">
        <v>90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93</v>
      </c>
      <c r="B14" s="745" t="s">
        <v>90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380</v>
      </c>
      <c r="AD14" s="445" t="s">
        <v>380</v>
      </c>
    </row>
    <row r="15" spans="1:30" s="88" customFormat="1" x14ac:dyDescent="0.25">
      <c r="A15" s="184" t="s">
        <v>94</v>
      </c>
      <c r="B15" s="745" t="s">
        <v>90</v>
      </c>
      <c r="C15" s="756"/>
      <c r="D15" s="383" t="s">
        <v>95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380</v>
      </c>
      <c r="AD15" s="445" t="s">
        <v>380</v>
      </c>
    </row>
    <row r="16" spans="1:30" s="88" customFormat="1" x14ac:dyDescent="0.25">
      <c r="A16" s="166" t="s">
        <v>96</v>
      </c>
      <c r="B16" s="147" t="s">
        <v>97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98</v>
      </c>
      <c r="B17" s="745" t="s">
        <v>97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99</v>
      </c>
      <c r="B18" s="745" t="s">
        <v>97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96</v>
      </c>
      <c r="B19" s="766" t="s">
        <v>100</v>
      </c>
      <c r="C19" s="181"/>
      <c r="D19" s="767" t="s">
        <v>101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102</v>
      </c>
      <c r="B20" s="766" t="s">
        <v>103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104</v>
      </c>
      <c r="B21" s="766" t="s">
        <v>105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106</v>
      </c>
      <c r="B22" s="773" t="s">
        <v>107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381</v>
      </c>
      <c r="AD22" s="445" t="s">
        <v>381</v>
      </c>
    </row>
    <row r="23" spans="1:30" s="495" customFormat="1" x14ac:dyDescent="0.25">
      <c r="A23" s="166" t="s">
        <v>108</v>
      </c>
      <c r="B23" s="773" t="s">
        <v>109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110</v>
      </c>
      <c r="B24" s="766" t="s">
        <v>111</v>
      </c>
      <c r="C24" s="181"/>
      <c r="D24" s="182" t="s">
        <v>112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113</v>
      </c>
      <c r="B25" s="766" t="s">
        <v>114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115</v>
      </c>
      <c r="B26" s="147" t="s">
        <v>116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117</v>
      </c>
      <c r="B27" s="147" t="s">
        <v>118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119</v>
      </c>
      <c r="B28" s="147" t="s">
        <v>120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121</v>
      </c>
      <c r="B29" s="773" t="s">
        <v>122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382</v>
      </c>
      <c r="AD29" s="445" t="s">
        <v>382</v>
      </c>
    </row>
    <row r="30" spans="1:30" s="495" customFormat="1" ht="32.25" thickBot="1" x14ac:dyDescent="0.3">
      <c r="A30" s="166" t="s">
        <v>123</v>
      </c>
      <c r="B30" s="784" t="s">
        <v>124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676" t="s">
        <v>125</v>
      </c>
      <c r="B31" s="1677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78" t="s">
        <v>126</v>
      </c>
      <c r="B32" s="1679"/>
      <c r="C32" s="1679"/>
      <c r="D32" s="1679"/>
      <c r="E32" s="1679"/>
      <c r="F32" s="1679"/>
      <c r="G32" s="1679"/>
      <c r="H32" s="1679"/>
      <c r="I32" s="1679"/>
      <c r="J32" s="1679"/>
      <c r="K32" s="1679"/>
      <c r="L32" s="1679"/>
      <c r="M32" s="1679"/>
      <c r="N32" s="1680"/>
      <c r="O32" s="1680"/>
      <c r="P32" s="1680"/>
      <c r="Q32" s="1680"/>
      <c r="R32" s="1680"/>
      <c r="S32" s="1680"/>
      <c r="T32" s="1680"/>
      <c r="U32" s="1680"/>
      <c r="V32" s="1680"/>
      <c r="W32" s="1680"/>
      <c r="X32" s="1681"/>
    </row>
    <row r="33" spans="1:30" x14ac:dyDescent="0.25">
      <c r="A33" s="727" t="s">
        <v>127</v>
      </c>
      <c r="B33" s="795" t="s">
        <v>128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381</v>
      </c>
      <c r="AD33" s="434" t="s">
        <v>381</v>
      </c>
    </row>
    <row r="34" spans="1:30" x14ac:dyDescent="0.25">
      <c r="A34" s="166" t="s">
        <v>129</v>
      </c>
      <c r="B34" s="167" t="s">
        <v>130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131</v>
      </c>
      <c r="B35" s="185" t="s">
        <v>130</v>
      </c>
      <c r="C35" s="186" t="s">
        <v>132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382</v>
      </c>
      <c r="AD35" s="434" t="s">
        <v>382</v>
      </c>
    </row>
    <row r="36" spans="1:30" ht="31.5" x14ac:dyDescent="0.25">
      <c r="A36" s="184" t="s">
        <v>133</v>
      </c>
      <c r="B36" s="185" t="s">
        <v>134</v>
      </c>
      <c r="C36" s="186"/>
      <c r="D36" s="187"/>
      <c r="E36" s="187"/>
      <c r="F36" s="188" t="s">
        <v>95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382</v>
      </c>
    </row>
    <row r="37" spans="1:30" x14ac:dyDescent="0.25">
      <c r="A37" s="166" t="s">
        <v>135</v>
      </c>
      <c r="B37" s="803" t="s">
        <v>136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383</v>
      </c>
      <c r="AD37" s="434" t="s">
        <v>383</v>
      </c>
    </row>
    <row r="38" spans="1:30" s="88" customFormat="1" x14ac:dyDescent="0.25">
      <c r="A38" s="166" t="s">
        <v>137</v>
      </c>
      <c r="B38" s="803" t="s">
        <v>138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381</v>
      </c>
      <c r="AD38" s="445" t="s">
        <v>381</v>
      </c>
    </row>
    <row r="39" spans="1:30" s="88" customFormat="1" x14ac:dyDescent="0.25">
      <c r="A39" s="166" t="s">
        <v>139</v>
      </c>
      <c r="B39" s="803" t="s">
        <v>140</v>
      </c>
      <c r="C39" s="783"/>
      <c r="D39" s="182" t="s">
        <v>141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381</v>
      </c>
      <c r="AD39" s="445" t="s">
        <v>381</v>
      </c>
    </row>
    <row r="40" spans="1:30" x14ac:dyDescent="0.25">
      <c r="A40" s="166" t="s">
        <v>142</v>
      </c>
      <c r="B40" s="805" t="s">
        <v>143</v>
      </c>
      <c r="C40" s="181"/>
      <c r="D40" s="182" t="s">
        <v>95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381</v>
      </c>
      <c r="AD40" s="434" t="s">
        <v>381</v>
      </c>
    </row>
    <row r="41" spans="1:30" s="461" customFormat="1" ht="47.25" x14ac:dyDescent="0.25">
      <c r="A41" s="166" t="s">
        <v>144</v>
      </c>
      <c r="B41" s="805" t="s">
        <v>145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146</v>
      </c>
      <c r="B42" s="805" t="s">
        <v>147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381</v>
      </c>
      <c r="AD42" s="434" t="s">
        <v>381</v>
      </c>
    </row>
    <row r="43" spans="1:30" s="461" customFormat="1" x14ac:dyDescent="0.25">
      <c r="A43" s="166" t="s">
        <v>148</v>
      </c>
      <c r="B43" s="805" t="s">
        <v>149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150</v>
      </c>
      <c r="B44" s="805" t="s">
        <v>151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152</v>
      </c>
      <c r="B45" s="803" t="s">
        <v>153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154</v>
      </c>
      <c r="B46" s="805" t="s">
        <v>449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450</v>
      </c>
      <c r="AD46" s="462"/>
    </row>
    <row r="47" spans="1:30" s="461" customFormat="1" ht="31.5" x14ac:dyDescent="0.25">
      <c r="A47" s="166" t="s">
        <v>155</v>
      </c>
      <c r="B47" s="803" t="s">
        <v>156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157</v>
      </c>
      <c r="B48" s="811" t="s">
        <v>156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158</v>
      </c>
      <c r="B49" s="811" t="s">
        <v>159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160</v>
      </c>
      <c r="B50" s="803" t="s">
        <v>161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162</v>
      </c>
      <c r="B51" s="803" t="s">
        <v>163</v>
      </c>
      <c r="C51" s="783"/>
      <c r="D51" s="182" t="s">
        <v>164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165</v>
      </c>
      <c r="B52" s="813" t="s">
        <v>166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451</v>
      </c>
      <c r="B53" s="819" t="s">
        <v>433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457</v>
      </c>
      <c r="B54" s="819" t="s">
        <v>440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782" t="s">
        <v>167</v>
      </c>
      <c r="B55" s="1783"/>
      <c r="C55" s="1783"/>
      <c r="D55" s="1783"/>
      <c r="E55" s="1783"/>
      <c r="F55" s="1784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86" t="s">
        <v>168</v>
      </c>
      <c r="B56" s="1787"/>
      <c r="C56" s="1787"/>
      <c r="D56" s="1787"/>
      <c r="E56" s="1787"/>
      <c r="F56" s="1787"/>
      <c r="G56" s="1787"/>
      <c r="H56" s="1787"/>
      <c r="I56" s="1769"/>
      <c r="J56" s="1769"/>
      <c r="K56" s="1769"/>
      <c r="L56" s="1769"/>
      <c r="M56" s="1769"/>
      <c r="N56" s="1787"/>
      <c r="O56" s="1787"/>
      <c r="P56" s="1787"/>
      <c r="Q56" s="1787"/>
      <c r="R56" s="1787"/>
      <c r="S56" s="1787"/>
      <c r="T56" s="1787"/>
      <c r="U56" s="1787"/>
      <c r="V56" s="1787"/>
      <c r="W56" s="1787"/>
      <c r="X56" s="1788"/>
    </row>
    <row r="57" spans="1:30" s="59" customFormat="1" x14ac:dyDescent="0.25">
      <c r="A57" s="727" t="s">
        <v>169</v>
      </c>
      <c r="B57" s="826" t="s">
        <v>50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170</v>
      </c>
      <c r="B58" s="836" t="s">
        <v>171</v>
      </c>
      <c r="C58" s="837"/>
      <c r="D58" s="838" t="s">
        <v>95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382</v>
      </c>
      <c r="AD58" s="435" t="s">
        <v>382</v>
      </c>
    </row>
    <row r="59" spans="1:30" s="59" customFormat="1" x14ac:dyDescent="0.25">
      <c r="A59" s="166" t="s">
        <v>172</v>
      </c>
      <c r="B59" s="846" t="s">
        <v>173</v>
      </c>
      <c r="C59" s="27"/>
      <c r="D59" s="28" t="s">
        <v>174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175</v>
      </c>
      <c r="B60" s="849" t="s">
        <v>176</v>
      </c>
      <c r="C60" s="850"/>
      <c r="D60" s="851" t="s">
        <v>177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768" t="s">
        <v>178</v>
      </c>
      <c r="B61" s="1769"/>
      <c r="C61" s="1769"/>
      <c r="D61" s="1769"/>
      <c r="E61" s="1769"/>
      <c r="F61" s="1770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768" t="s">
        <v>179</v>
      </c>
      <c r="B62" s="1769"/>
      <c r="C62" s="1769"/>
      <c r="D62" s="1769"/>
      <c r="E62" s="1769"/>
      <c r="F62" s="1769"/>
      <c r="G62" s="1769"/>
      <c r="H62" s="1769"/>
      <c r="I62" s="1769"/>
      <c r="J62" s="1769"/>
      <c r="K62" s="1769"/>
      <c r="L62" s="1769"/>
      <c r="M62" s="1769"/>
      <c r="N62" s="1769"/>
      <c r="O62" s="1769"/>
      <c r="P62" s="1769"/>
      <c r="Q62" s="1769"/>
      <c r="R62" s="1769"/>
      <c r="S62" s="1769"/>
      <c r="T62" s="1769"/>
      <c r="U62" s="1769"/>
      <c r="V62" s="1769"/>
      <c r="W62" s="1769"/>
      <c r="X62" s="1770"/>
    </row>
    <row r="63" spans="1:30" s="59" customFormat="1" ht="32.25" thickBot="1" x14ac:dyDescent="0.3">
      <c r="A63" s="862" t="s">
        <v>180</v>
      </c>
      <c r="B63" s="863" t="s">
        <v>181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182</v>
      </c>
      <c r="B64" s="877" t="s">
        <v>183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771" t="s">
        <v>184</v>
      </c>
      <c r="B65" s="1772"/>
      <c r="C65" s="1772"/>
      <c r="D65" s="1772"/>
      <c r="E65" s="1772"/>
      <c r="F65" s="1773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774" t="s">
        <v>185</v>
      </c>
      <c r="B66" s="1775"/>
      <c r="C66" s="1775"/>
      <c r="D66" s="1775"/>
      <c r="E66" s="1775"/>
      <c r="F66" s="1775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776" t="s">
        <v>186</v>
      </c>
      <c r="B67" s="1777"/>
      <c r="C67" s="1777"/>
      <c r="D67" s="1777"/>
      <c r="E67" s="1777"/>
      <c r="F67" s="1777"/>
      <c r="G67" s="1777"/>
      <c r="H67" s="1777"/>
      <c r="I67" s="1777"/>
      <c r="J67" s="1777"/>
      <c r="K67" s="1777"/>
      <c r="L67" s="1777"/>
      <c r="M67" s="1777"/>
      <c r="N67" s="1777"/>
      <c r="O67" s="1777"/>
      <c r="P67" s="1777"/>
      <c r="Q67" s="1777"/>
      <c r="R67" s="1777"/>
      <c r="S67" s="1777"/>
      <c r="T67" s="1777"/>
      <c r="U67" s="1777"/>
      <c r="V67" s="1777"/>
      <c r="W67" s="1777"/>
      <c r="X67" s="1778"/>
    </row>
    <row r="68" spans="1:30" ht="16.5" thickBot="1" x14ac:dyDescent="0.3">
      <c r="A68" s="1779" t="s">
        <v>187</v>
      </c>
      <c r="B68" s="1780"/>
      <c r="C68" s="1780"/>
      <c r="D68" s="1780"/>
      <c r="E68" s="1780"/>
      <c r="F68" s="1780"/>
      <c r="G68" s="1780"/>
      <c r="H68" s="1780"/>
      <c r="I68" s="1780"/>
      <c r="J68" s="1780"/>
      <c r="K68" s="1780"/>
      <c r="L68" s="1780"/>
      <c r="M68" s="1780"/>
      <c r="N68" s="1780"/>
      <c r="O68" s="1780"/>
      <c r="P68" s="1780"/>
      <c r="Q68" s="1780"/>
      <c r="R68" s="1780"/>
      <c r="S68" s="1780"/>
      <c r="T68" s="1780"/>
      <c r="U68" s="1780"/>
      <c r="V68" s="1780"/>
      <c r="W68" s="1780"/>
      <c r="X68" s="1781"/>
    </row>
    <row r="69" spans="1:30" x14ac:dyDescent="0.25">
      <c r="A69" s="1751" t="s">
        <v>188</v>
      </c>
      <c r="B69" s="896" t="s">
        <v>189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382</v>
      </c>
      <c r="AD69" s="434" t="s">
        <v>382</v>
      </c>
    </row>
    <row r="70" spans="1:30" x14ac:dyDescent="0.25">
      <c r="A70" s="1752"/>
      <c r="B70" s="905" t="s">
        <v>190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752"/>
      <c r="B71" s="914" t="s">
        <v>191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751" t="s">
        <v>192</v>
      </c>
      <c r="B72" s="896" t="s">
        <v>193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752"/>
      <c r="B73" s="905" t="s">
        <v>194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753"/>
      <c r="B74" s="922" t="s">
        <v>191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751" t="s">
        <v>195</v>
      </c>
      <c r="B75" s="896" t="s">
        <v>196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752"/>
      <c r="B76" s="905" t="s">
        <v>197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752"/>
      <c r="B77" s="922" t="s">
        <v>191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751" t="s">
        <v>198</v>
      </c>
      <c r="B78" s="905" t="s">
        <v>199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752"/>
      <c r="B79" s="905" t="s">
        <v>200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753"/>
      <c r="B80" s="914" t="s">
        <v>191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751" t="s">
        <v>201</v>
      </c>
      <c r="B81" s="896" t="s">
        <v>202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752"/>
      <c r="B82" s="745" t="s">
        <v>203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753"/>
      <c r="B83" s="922" t="s">
        <v>191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782" t="s">
        <v>204</v>
      </c>
      <c r="B84" s="1783"/>
      <c r="C84" s="1783"/>
      <c r="D84" s="1783"/>
      <c r="E84" s="1783"/>
      <c r="F84" s="1784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65" t="s">
        <v>205</v>
      </c>
      <c r="B85" s="1766"/>
      <c r="C85" s="1766"/>
      <c r="D85" s="1766"/>
      <c r="E85" s="1766"/>
      <c r="F85" s="1766"/>
      <c r="G85" s="1766"/>
      <c r="H85" s="1766"/>
      <c r="I85" s="1766"/>
      <c r="J85" s="1766"/>
      <c r="K85" s="1766"/>
      <c r="L85" s="1766"/>
      <c r="M85" s="1766"/>
      <c r="N85" s="1766"/>
      <c r="O85" s="1766"/>
      <c r="P85" s="1766"/>
      <c r="Q85" s="1766"/>
      <c r="R85" s="1766"/>
      <c r="S85" s="1766"/>
      <c r="T85" s="1766"/>
      <c r="U85" s="1766"/>
      <c r="V85" s="1766"/>
      <c r="W85" s="1766"/>
      <c r="X85" s="1767"/>
    </row>
    <row r="86" spans="1:30" s="461" customFormat="1" x14ac:dyDescent="0.25">
      <c r="A86" s="1751" t="s">
        <v>206</v>
      </c>
      <c r="B86" s="896" t="s">
        <v>207</v>
      </c>
      <c r="C86" s="1759"/>
      <c r="D86" s="1762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752"/>
      <c r="B87" s="905" t="s">
        <v>405</v>
      </c>
      <c r="C87" s="1760"/>
      <c r="D87" s="1763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752"/>
      <c r="B88" s="914" t="s">
        <v>191</v>
      </c>
      <c r="C88" s="1761"/>
      <c r="D88" s="1764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751" t="s">
        <v>208</v>
      </c>
      <c r="B89" s="896" t="s">
        <v>209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752"/>
      <c r="B90" s="905" t="s">
        <v>406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753"/>
      <c r="B91" s="922" t="s">
        <v>191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752" t="s">
        <v>210</v>
      </c>
      <c r="B92" s="896" t="s">
        <v>211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752"/>
      <c r="B93" s="948" t="s">
        <v>212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752"/>
      <c r="B94" s="922" t="s">
        <v>191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751" t="s">
        <v>213</v>
      </c>
      <c r="B95" s="896" t="s">
        <v>214</v>
      </c>
      <c r="C95" s="965"/>
      <c r="D95" s="966" t="s">
        <v>215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752"/>
      <c r="B96" s="948" t="s">
        <v>216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753"/>
      <c r="B97" s="922" t="s">
        <v>191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752" t="s">
        <v>217</v>
      </c>
      <c r="B98" s="905" t="s">
        <v>218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752"/>
      <c r="B99" s="948" t="s">
        <v>219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752"/>
      <c r="B100" s="914" t="s">
        <v>191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751" t="s">
        <v>220</v>
      </c>
      <c r="B101" s="896" t="s">
        <v>458</v>
      </c>
      <c r="C101" s="965"/>
      <c r="D101" s="966" t="s">
        <v>459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752"/>
      <c r="B102" s="948" t="s">
        <v>221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753"/>
      <c r="B103" s="922" t="s">
        <v>191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752" t="s">
        <v>222</v>
      </c>
      <c r="B104" s="905" t="s">
        <v>223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752"/>
      <c r="B105" s="948" t="s">
        <v>224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752"/>
      <c r="B106" s="914" t="s">
        <v>191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751" t="s">
        <v>225</v>
      </c>
      <c r="B107" s="1035" t="s">
        <v>226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752"/>
      <c r="B108" s="1037" t="s">
        <v>227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753"/>
      <c r="B109" s="922" t="s">
        <v>191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676" t="s">
        <v>228</v>
      </c>
      <c r="B110" s="1754"/>
      <c r="C110" s="1754"/>
      <c r="D110" s="1754"/>
      <c r="E110" s="1754"/>
      <c r="F110" s="1677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55" t="s">
        <v>229</v>
      </c>
      <c r="B111" s="1756"/>
      <c r="C111" s="1756"/>
      <c r="D111" s="1756"/>
      <c r="E111" s="1756"/>
      <c r="F111" s="1757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58" t="s">
        <v>230</v>
      </c>
      <c r="B112" s="1758"/>
      <c r="C112" s="1758"/>
      <c r="D112" s="1758"/>
      <c r="E112" s="1758"/>
      <c r="F112" s="1758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46" t="s">
        <v>231</v>
      </c>
      <c r="B113" s="1746"/>
      <c r="C113" s="1746"/>
      <c r="D113" s="1746"/>
      <c r="E113" s="1746"/>
      <c r="F113" s="1746"/>
      <c r="G113" s="1746"/>
      <c r="H113" s="1746"/>
      <c r="I113" s="1746"/>
      <c r="J113" s="1746"/>
      <c r="K113" s="1746"/>
      <c r="L113" s="1746"/>
      <c r="M113" s="1746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746" t="s">
        <v>232</v>
      </c>
      <c r="B114" s="1746"/>
      <c r="C114" s="1746"/>
      <c r="D114" s="1746"/>
      <c r="E114" s="1746"/>
      <c r="F114" s="1746"/>
      <c r="G114" s="1746"/>
      <c r="H114" s="1746"/>
      <c r="I114" s="1746"/>
      <c r="J114" s="1746"/>
      <c r="K114" s="1746"/>
      <c r="L114" s="1746"/>
      <c r="M114" s="1746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746" t="s">
        <v>233</v>
      </c>
      <c r="B115" s="1746"/>
      <c r="C115" s="1746"/>
      <c r="D115" s="1746"/>
      <c r="E115" s="1746"/>
      <c r="F115" s="1746"/>
      <c r="G115" s="1746"/>
      <c r="H115" s="1746"/>
      <c r="I115" s="1746"/>
      <c r="J115" s="1746"/>
      <c r="K115" s="1746"/>
      <c r="L115" s="1746"/>
      <c r="M115" s="1746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747" t="s">
        <v>234</v>
      </c>
      <c r="B116" s="1747"/>
      <c r="C116" s="1747"/>
      <c r="D116" s="1747"/>
      <c r="E116" s="1747"/>
      <c r="F116" s="1747"/>
      <c r="G116" s="1747"/>
      <c r="H116" s="1747"/>
      <c r="I116" s="1747"/>
      <c r="J116" s="1747"/>
      <c r="K116" s="1747"/>
      <c r="L116" s="1747"/>
      <c r="M116" s="1747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748" t="s">
        <v>235</v>
      </c>
      <c r="B117" s="1749"/>
      <c r="C117" s="1749"/>
      <c r="D117" s="1749"/>
      <c r="E117" s="1749"/>
      <c r="F117" s="1749"/>
      <c r="G117" s="1749"/>
      <c r="H117" s="1749"/>
      <c r="I117" s="1749"/>
      <c r="J117" s="1749"/>
      <c r="K117" s="1749"/>
      <c r="L117" s="1749"/>
      <c r="M117" s="1750"/>
      <c r="N117" s="1743" t="s">
        <v>236</v>
      </c>
      <c r="O117" s="1744"/>
      <c r="P117" s="1745"/>
      <c r="Q117" s="1735">
        <f>G66/G112*100</f>
        <v>75</v>
      </c>
      <c r="R117" s="1736"/>
      <c r="S117" s="1737"/>
      <c r="T117" s="1735" t="s">
        <v>237</v>
      </c>
      <c r="U117" s="1736"/>
      <c r="V117" s="1737"/>
      <c r="W117" s="1735">
        <f>G111/G112*100</f>
        <v>25</v>
      </c>
      <c r="X117" s="1737"/>
      <c r="Y117" s="324">
        <f>SUM(N117:X117)</f>
        <v>100</v>
      </c>
      <c r="AD117" s="435"/>
    </row>
    <row r="118" spans="1:30" s="59" customFormat="1" ht="16.5" thickBot="1" x14ac:dyDescent="0.3">
      <c r="A118" s="1738" t="s">
        <v>238</v>
      </c>
      <c r="B118" s="1739"/>
      <c r="C118" s="1739"/>
      <c r="D118" s="1739"/>
      <c r="E118" s="1739"/>
      <c r="F118" s="1739"/>
      <c r="G118" s="1739"/>
      <c r="H118" s="1739"/>
      <c r="I118" s="1739"/>
      <c r="J118" s="1739"/>
      <c r="K118" s="1739"/>
      <c r="L118" s="1739"/>
      <c r="M118" s="1739"/>
      <c r="N118" s="1739"/>
      <c r="O118" s="1739"/>
      <c r="P118" s="1739"/>
      <c r="Q118" s="1739"/>
      <c r="R118" s="1739"/>
      <c r="S118" s="1739"/>
      <c r="T118" s="1739"/>
      <c r="U118" s="1739"/>
      <c r="V118" s="1739"/>
      <c r="W118" s="1739"/>
      <c r="X118" s="1740"/>
      <c r="Y118" s="324"/>
      <c r="AD118" s="435"/>
    </row>
    <row r="119" spans="1:30" s="59" customFormat="1" x14ac:dyDescent="0.25">
      <c r="A119" s="325" t="s">
        <v>239</v>
      </c>
      <c r="B119" s="326" t="s">
        <v>97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240</v>
      </c>
      <c r="B120" s="335" t="s">
        <v>97</v>
      </c>
      <c r="C120" s="336"/>
      <c r="D120" s="337" t="s">
        <v>241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242</v>
      </c>
      <c r="B121" s="350" t="s">
        <v>97</v>
      </c>
      <c r="C121" s="351"/>
      <c r="D121" s="352" t="s">
        <v>243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244</v>
      </c>
      <c r="U121" s="362" t="s">
        <v>244</v>
      </c>
      <c r="V121" s="363" t="s">
        <v>244</v>
      </c>
      <c r="W121" s="364" t="s">
        <v>244</v>
      </c>
      <c r="X121" s="365"/>
      <c r="AD121" s="435"/>
    </row>
    <row r="122" spans="1:30" s="59" customFormat="1" ht="47.25" x14ac:dyDescent="0.25">
      <c r="A122" s="366" t="s">
        <v>245</v>
      </c>
      <c r="B122" s="367" t="s">
        <v>246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247</v>
      </c>
      <c r="B123" s="382" t="s">
        <v>248</v>
      </c>
      <c r="C123" s="336">
        <v>2</v>
      </c>
      <c r="D123" s="307" t="s">
        <v>101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249</v>
      </c>
      <c r="B124" s="382" t="s">
        <v>248</v>
      </c>
      <c r="C124" s="336">
        <v>4</v>
      </c>
      <c r="D124" s="307" t="s">
        <v>132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250</v>
      </c>
      <c r="B125" s="382" t="s">
        <v>248</v>
      </c>
      <c r="C125" s="336">
        <v>6</v>
      </c>
      <c r="D125" s="307" t="s">
        <v>251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252</v>
      </c>
      <c r="B126" s="389" t="s">
        <v>248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376</v>
      </c>
      <c r="C128" s="1057"/>
      <c r="D128" s="1730"/>
      <c r="E128" s="1730"/>
      <c r="F128" s="1731"/>
      <c r="G128" s="1731"/>
      <c r="H128" s="1057"/>
      <c r="I128" s="1741" t="s">
        <v>377</v>
      </c>
      <c r="J128" s="1742"/>
      <c r="K128" s="1742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253</v>
      </c>
      <c r="C130" s="1057"/>
      <c r="D130" s="1730"/>
      <c r="E130" s="1730"/>
      <c r="F130" s="1731"/>
      <c r="G130" s="1731"/>
      <c r="H130" s="1057"/>
      <c r="I130" s="1741" t="s">
        <v>254</v>
      </c>
      <c r="J130" s="1742"/>
      <c r="K130" s="1742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255</v>
      </c>
      <c r="C132" s="1057"/>
      <c r="D132" s="1730"/>
      <c r="E132" s="1730"/>
      <c r="F132" s="1731"/>
      <c r="G132" s="1731"/>
      <c r="H132" s="1057"/>
      <c r="I132" s="1732" t="s">
        <v>256</v>
      </c>
      <c r="J132" s="1733"/>
      <c r="K132" s="1733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257</v>
      </c>
      <c r="C134" s="1057"/>
      <c r="D134" s="1730"/>
      <c r="E134" s="1730"/>
      <c r="F134" s="1731"/>
      <c r="G134" s="1731"/>
      <c r="H134" s="1057"/>
      <c r="I134" s="1732" t="s">
        <v>258</v>
      </c>
      <c r="J134" s="1733"/>
      <c r="K134" s="1733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734" t="s">
        <v>35</v>
      </c>
      <c r="D135" s="1734"/>
      <c r="E135" s="1734"/>
      <c r="F135" s="1734"/>
      <c r="G135" s="1734"/>
      <c r="H135" s="1734"/>
      <c r="I135" s="1734"/>
      <c r="J135" s="1734"/>
      <c r="K135" s="1734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384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385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386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387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388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389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390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391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392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393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394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395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396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397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398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399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400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401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402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382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381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380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403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404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383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D130:G130"/>
    <mergeCell ref="I130:K130"/>
    <mergeCell ref="A114:M114"/>
    <mergeCell ref="A115:M115"/>
    <mergeCell ref="A116:M116"/>
    <mergeCell ref="A117:M117"/>
    <mergeCell ref="T117:V117"/>
    <mergeCell ref="W117:X117"/>
    <mergeCell ref="A118:X118"/>
    <mergeCell ref="D128:G128"/>
    <mergeCell ref="I128:K128"/>
    <mergeCell ref="N117:P117"/>
    <mergeCell ref="Q117:S117"/>
    <mergeCell ref="D132:G132"/>
    <mergeCell ref="I132:K132"/>
    <mergeCell ref="D134:G134"/>
    <mergeCell ref="I134:K134"/>
    <mergeCell ref="C135:K135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45" t="s">
        <v>259</v>
      </c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418"/>
      <c r="P1" s="418"/>
      <c r="Q1" s="418"/>
    </row>
    <row r="2" spans="1:17" x14ac:dyDescent="0.25">
      <c r="A2" s="19"/>
      <c r="B2" s="19"/>
      <c r="C2" s="19"/>
      <c r="D2" s="406" t="s">
        <v>260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6" t="s">
        <v>261</v>
      </c>
      <c r="E3" s="1847" t="s">
        <v>262</v>
      </c>
      <c r="F3" s="1848" t="s">
        <v>263</v>
      </c>
      <c r="G3" s="1848"/>
      <c r="H3" s="1848"/>
      <c r="I3" s="1848"/>
      <c r="J3" s="1848"/>
      <c r="K3" s="1849"/>
      <c r="L3" s="1847" t="s">
        <v>264</v>
      </c>
      <c r="M3" s="1847" t="s">
        <v>265</v>
      </c>
      <c r="N3" s="1847" t="s">
        <v>266</v>
      </c>
      <c r="O3" s="418"/>
      <c r="P3" s="418"/>
      <c r="Q3" s="418"/>
    </row>
    <row r="4" spans="1:17" x14ac:dyDescent="0.25">
      <c r="A4" s="19"/>
      <c r="B4" s="19"/>
      <c r="C4" s="19"/>
      <c r="D4" s="1846"/>
      <c r="E4" s="1847"/>
      <c r="F4" s="1847" t="s">
        <v>68</v>
      </c>
      <c r="G4" s="1850" t="s">
        <v>267</v>
      </c>
      <c r="H4" s="1850"/>
      <c r="I4" s="1850"/>
      <c r="J4" s="1850"/>
      <c r="K4" s="1847" t="s">
        <v>268</v>
      </c>
      <c r="L4" s="1847"/>
      <c r="M4" s="1847"/>
      <c r="N4" s="1847"/>
      <c r="O4" s="418"/>
      <c r="P4" s="418"/>
      <c r="Q4" s="418"/>
    </row>
    <row r="5" spans="1:17" x14ac:dyDescent="0.25">
      <c r="A5" s="19"/>
      <c r="B5" s="19"/>
      <c r="C5" s="19"/>
      <c r="D5" s="1846"/>
      <c r="E5" s="1847"/>
      <c r="F5" s="1849"/>
      <c r="G5" s="1847" t="s">
        <v>269</v>
      </c>
      <c r="H5" s="1848" t="s">
        <v>270</v>
      </c>
      <c r="I5" s="1849"/>
      <c r="J5" s="1849"/>
      <c r="K5" s="1849"/>
      <c r="L5" s="1847"/>
      <c r="M5" s="1847"/>
      <c r="N5" s="1847"/>
      <c r="O5" s="418"/>
      <c r="P5" s="418"/>
      <c r="Q5" s="418"/>
    </row>
    <row r="6" spans="1:17" x14ac:dyDescent="0.25">
      <c r="A6" s="19"/>
      <c r="B6" s="19"/>
      <c r="C6" s="19"/>
      <c r="D6" s="1846"/>
      <c r="E6" s="1847"/>
      <c r="F6" s="1849"/>
      <c r="G6" s="1851"/>
      <c r="H6" s="1847" t="s">
        <v>271</v>
      </c>
      <c r="I6" s="1847" t="s">
        <v>272</v>
      </c>
      <c r="J6" s="1847" t="s">
        <v>32</v>
      </c>
      <c r="K6" s="1849"/>
      <c r="L6" s="1847"/>
      <c r="M6" s="1847"/>
      <c r="N6" s="1847"/>
      <c r="O6" s="418"/>
      <c r="P6" s="418"/>
      <c r="Q6" s="418"/>
    </row>
    <row r="7" spans="1:17" x14ac:dyDescent="0.25">
      <c r="A7" s="19"/>
      <c r="B7" s="19"/>
      <c r="C7" s="19"/>
      <c r="D7" s="1846"/>
      <c r="E7" s="1847"/>
      <c r="F7" s="1849"/>
      <c r="G7" s="1851"/>
      <c r="H7" s="1847"/>
      <c r="I7" s="1847"/>
      <c r="J7" s="1847"/>
      <c r="K7" s="1849"/>
      <c r="L7" s="1847"/>
      <c r="M7" s="1847"/>
      <c r="N7" s="1847"/>
      <c r="O7" s="418"/>
      <c r="P7" s="418"/>
      <c r="Q7" s="418"/>
    </row>
    <row r="8" spans="1:17" x14ac:dyDescent="0.25">
      <c r="A8" s="19"/>
      <c r="B8" s="19"/>
      <c r="C8" s="19"/>
      <c r="D8" s="1846"/>
      <c r="E8" s="1847"/>
      <c r="F8" s="1849"/>
      <c r="G8" s="1851"/>
      <c r="H8" s="1847"/>
      <c r="I8" s="1847"/>
      <c r="J8" s="1847"/>
      <c r="K8" s="1849"/>
      <c r="L8" s="1847"/>
      <c r="M8" s="1847"/>
      <c r="N8" s="1847"/>
      <c r="O8" s="418"/>
      <c r="P8" s="418"/>
      <c r="Q8" s="418"/>
    </row>
    <row r="9" spans="1:17" x14ac:dyDescent="0.25">
      <c r="A9" s="19"/>
      <c r="B9" s="19"/>
      <c r="C9" s="19"/>
      <c r="D9" s="1846"/>
      <c r="E9" s="1847"/>
      <c r="F9" s="1849"/>
      <c r="G9" s="1851"/>
      <c r="H9" s="1847"/>
      <c r="I9" s="1847"/>
      <c r="J9" s="1847"/>
      <c r="K9" s="1849"/>
      <c r="L9" s="1847"/>
      <c r="M9" s="1847"/>
      <c r="N9" s="1847"/>
      <c r="O9" s="418"/>
      <c r="P9" s="418"/>
      <c r="Q9" s="418"/>
    </row>
    <row r="10" spans="1:17" ht="14.25" customHeight="1" x14ac:dyDescent="0.25">
      <c r="A10" s="19" t="s">
        <v>273</v>
      </c>
      <c r="B10" s="19" t="s">
        <v>274</v>
      </c>
      <c r="C10" s="19" t="s">
        <v>452</v>
      </c>
      <c r="D10" s="417" t="s">
        <v>275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273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273</v>
      </c>
      <c r="B11" s="19" t="s">
        <v>274</v>
      </c>
      <c r="C11" s="19" t="s">
        <v>452</v>
      </c>
      <c r="D11" s="417" t="s">
        <v>407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280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273</v>
      </c>
      <c r="B12" s="19" t="s">
        <v>274</v>
      </c>
      <c r="C12" s="19" t="s">
        <v>452</v>
      </c>
      <c r="D12" s="408" t="s">
        <v>408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280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273</v>
      </c>
      <c r="B13" s="19" t="s">
        <v>274</v>
      </c>
      <c r="C13" s="19" t="s">
        <v>452</v>
      </c>
      <c r="D13" s="417" t="s">
        <v>409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280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273</v>
      </c>
      <c r="B14" s="19" t="s">
        <v>274</v>
      </c>
      <c r="C14" s="19" t="s">
        <v>452</v>
      </c>
      <c r="D14" s="417" t="s">
        <v>410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280</v>
      </c>
      <c r="N14" s="411"/>
      <c r="O14" s="418"/>
      <c r="P14" s="418"/>
      <c r="Q14" s="418"/>
    </row>
    <row r="15" spans="1:17" ht="27" customHeight="1" x14ac:dyDescent="0.25">
      <c r="A15" s="19" t="s">
        <v>32</v>
      </c>
      <c r="B15" s="19" t="s">
        <v>274</v>
      </c>
      <c r="C15" s="19" t="s">
        <v>453</v>
      </c>
      <c r="D15" s="408" t="s">
        <v>411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273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273</v>
      </c>
      <c r="B16" s="19" t="s">
        <v>274</v>
      </c>
      <c r="C16" s="19" t="s">
        <v>452</v>
      </c>
      <c r="D16" s="408" t="s">
        <v>412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273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54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362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291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6" t="s">
        <v>261</v>
      </c>
      <c r="E21" s="1847" t="s">
        <v>262</v>
      </c>
      <c r="F21" s="1848" t="s">
        <v>263</v>
      </c>
      <c r="G21" s="1848"/>
      <c r="H21" s="1848"/>
      <c r="I21" s="1848"/>
      <c r="J21" s="1848"/>
      <c r="K21" s="1849"/>
      <c r="L21" s="1847" t="s">
        <v>264</v>
      </c>
      <c r="M21" s="1847" t="s">
        <v>265</v>
      </c>
      <c r="N21" s="1847" t="s">
        <v>266</v>
      </c>
      <c r="O21" s="418"/>
      <c r="P21" s="418"/>
      <c r="Q21" s="418"/>
    </row>
    <row r="22" spans="1:17" x14ac:dyDescent="0.25">
      <c r="A22" s="19"/>
      <c r="B22" s="19"/>
      <c r="C22" s="19"/>
      <c r="D22" s="1846"/>
      <c r="E22" s="1847"/>
      <c r="F22" s="1847" t="s">
        <v>68</v>
      </c>
      <c r="G22" s="1850" t="s">
        <v>267</v>
      </c>
      <c r="H22" s="1850"/>
      <c r="I22" s="1850"/>
      <c r="J22" s="1850"/>
      <c r="K22" s="1847" t="s">
        <v>268</v>
      </c>
      <c r="L22" s="1847"/>
      <c r="M22" s="1847"/>
      <c r="N22" s="1847"/>
      <c r="O22" s="418"/>
      <c r="P22" s="418"/>
      <c r="Q22" s="418"/>
    </row>
    <row r="23" spans="1:17" x14ac:dyDescent="0.25">
      <c r="A23" s="19"/>
      <c r="B23" s="19"/>
      <c r="C23" s="19"/>
      <c r="D23" s="1846"/>
      <c r="E23" s="1847"/>
      <c r="F23" s="1849"/>
      <c r="G23" s="1847" t="s">
        <v>269</v>
      </c>
      <c r="H23" s="1848" t="s">
        <v>270</v>
      </c>
      <c r="I23" s="1849"/>
      <c r="J23" s="1849"/>
      <c r="K23" s="1849"/>
      <c r="L23" s="1847"/>
      <c r="M23" s="1847"/>
      <c r="N23" s="1847"/>
      <c r="O23" s="418"/>
      <c r="P23" s="418"/>
      <c r="Q23" s="418"/>
    </row>
    <row r="24" spans="1:17" x14ac:dyDescent="0.25">
      <c r="A24" s="19"/>
      <c r="B24" s="19"/>
      <c r="C24" s="19"/>
      <c r="D24" s="1846"/>
      <c r="E24" s="1847"/>
      <c r="F24" s="1849"/>
      <c r="G24" s="1851"/>
      <c r="H24" s="1847" t="s">
        <v>271</v>
      </c>
      <c r="I24" s="1847" t="s">
        <v>272</v>
      </c>
      <c r="J24" s="1847" t="s">
        <v>32</v>
      </c>
      <c r="K24" s="1849"/>
      <c r="L24" s="1847"/>
      <c r="M24" s="1847"/>
      <c r="N24" s="1847"/>
      <c r="O24" s="418"/>
      <c r="P24" s="418"/>
      <c r="Q24" s="418"/>
    </row>
    <row r="25" spans="1:17" x14ac:dyDescent="0.25">
      <c r="A25" s="19"/>
      <c r="B25" s="19"/>
      <c r="C25" s="19"/>
      <c r="D25" s="1846"/>
      <c r="E25" s="1847"/>
      <c r="F25" s="1849"/>
      <c r="G25" s="1851"/>
      <c r="H25" s="1847"/>
      <c r="I25" s="1847"/>
      <c r="J25" s="1847"/>
      <c r="K25" s="1849"/>
      <c r="L25" s="1847"/>
      <c r="M25" s="1847"/>
      <c r="N25" s="1847"/>
      <c r="O25" s="418"/>
      <c r="P25" s="418"/>
      <c r="Q25" s="418"/>
    </row>
    <row r="26" spans="1:17" x14ac:dyDescent="0.25">
      <c r="A26" s="19"/>
      <c r="B26" s="19"/>
      <c r="C26" s="19"/>
      <c r="D26" s="1846"/>
      <c r="E26" s="1847"/>
      <c r="F26" s="1849"/>
      <c r="G26" s="1851"/>
      <c r="H26" s="1847"/>
      <c r="I26" s="1847"/>
      <c r="J26" s="1847"/>
      <c r="K26" s="1849"/>
      <c r="L26" s="1847"/>
      <c r="M26" s="1847"/>
      <c r="N26" s="1847"/>
      <c r="O26" s="418"/>
      <c r="P26" s="418"/>
      <c r="Q26" s="418"/>
    </row>
    <row r="27" spans="1:17" x14ac:dyDescent="0.25">
      <c r="A27" s="19"/>
      <c r="B27" s="19"/>
      <c r="C27" s="19"/>
      <c r="D27" s="1846"/>
      <c r="E27" s="1847"/>
      <c r="F27" s="1849"/>
      <c r="G27" s="1851"/>
      <c r="H27" s="1847"/>
      <c r="I27" s="1847"/>
      <c r="J27" s="1847"/>
      <c r="K27" s="1849"/>
      <c r="L27" s="1847"/>
      <c r="M27" s="1847"/>
      <c r="N27" s="1847"/>
      <c r="O27" s="418"/>
      <c r="P27" s="418"/>
      <c r="Q27" s="418"/>
    </row>
    <row r="28" spans="1:17" ht="19.5" customHeight="1" x14ac:dyDescent="0.25">
      <c r="A28" s="19" t="s">
        <v>273</v>
      </c>
      <c r="B28" s="19" t="s">
        <v>274</v>
      </c>
      <c r="C28" s="19" t="s">
        <v>452</v>
      </c>
      <c r="D28" s="417" t="s">
        <v>275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273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32</v>
      </c>
      <c r="B29" s="19" t="s">
        <v>274</v>
      </c>
      <c r="C29" s="19" t="s">
        <v>453</v>
      </c>
      <c r="D29" s="524" t="s">
        <v>413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280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273</v>
      </c>
      <c r="B30" s="19" t="s">
        <v>274</v>
      </c>
      <c r="C30" s="19" t="s">
        <v>452</v>
      </c>
      <c r="D30" s="417" t="s">
        <v>414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273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273</v>
      </c>
      <c r="B31" s="19" t="s">
        <v>274</v>
      </c>
      <c r="C31" s="19" t="s">
        <v>452</v>
      </c>
      <c r="D31" s="524" t="s">
        <v>415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280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273</v>
      </c>
      <c r="B32" s="19" t="s">
        <v>274</v>
      </c>
      <c r="C32" s="19" t="s">
        <v>452</v>
      </c>
      <c r="D32" s="524" t="s">
        <v>416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280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273</v>
      </c>
      <c r="B33" s="19" t="s">
        <v>274</v>
      </c>
      <c r="C33" s="19" t="s">
        <v>452</v>
      </c>
      <c r="D33" s="408" t="s">
        <v>417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280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273</v>
      </c>
      <c r="B34" s="19" t="s">
        <v>274</v>
      </c>
      <c r="C34" s="19" t="s">
        <v>452</v>
      </c>
      <c r="D34" s="417" t="s">
        <v>418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273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32</v>
      </c>
      <c r="B35" s="19" t="s">
        <v>274</v>
      </c>
      <c r="C35" s="19" t="s">
        <v>453</v>
      </c>
      <c r="D35" s="417" t="s">
        <v>419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273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54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362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273</v>
      </c>
      <c r="B38" s="19" t="s">
        <v>274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32</v>
      </c>
      <c r="B39" s="19" t="s">
        <v>274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273</v>
      </c>
      <c r="B40" s="19" t="s">
        <v>314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32</v>
      </c>
      <c r="B41" s="19" t="s">
        <v>314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302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6" t="s">
        <v>261</v>
      </c>
      <c r="E45" s="1847" t="s">
        <v>262</v>
      </c>
      <c r="F45" s="1848" t="s">
        <v>263</v>
      </c>
      <c r="G45" s="1848"/>
      <c r="H45" s="1848"/>
      <c r="I45" s="1848"/>
      <c r="J45" s="1848"/>
      <c r="K45" s="1849"/>
      <c r="L45" s="1847" t="s">
        <v>264</v>
      </c>
      <c r="M45" s="1847" t="s">
        <v>265</v>
      </c>
      <c r="N45" s="1847" t="s">
        <v>266</v>
      </c>
      <c r="O45" s="418"/>
      <c r="P45" s="418"/>
      <c r="Q45" s="418"/>
    </row>
    <row r="46" spans="1:17" x14ac:dyDescent="0.25">
      <c r="A46" s="19"/>
      <c r="B46" s="19"/>
      <c r="C46" s="19"/>
      <c r="D46" s="1846"/>
      <c r="E46" s="1847"/>
      <c r="F46" s="1847" t="s">
        <v>68</v>
      </c>
      <c r="G46" s="1850" t="s">
        <v>267</v>
      </c>
      <c r="H46" s="1850"/>
      <c r="I46" s="1850"/>
      <c r="J46" s="1850"/>
      <c r="K46" s="1847" t="s">
        <v>268</v>
      </c>
      <c r="L46" s="1847"/>
      <c r="M46" s="1847"/>
      <c r="N46" s="1847"/>
      <c r="O46" s="418"/>
      <c r="P46" s="418"/>
      <c r="Q46" s="418"/>
    </row>
    <row r="47" spans="1:17" x14ac:dyDescent="0.25">
      <c r="A47" s="19"/>
      <c r="B47" s="19"/>
      <c r="C47" s="19"/>
      <c r="D47" s="1846"/>
      <c r="E47" s="1847"/>
      <c r="F47" s="1849"/>
      <c r="G47" s="1847" t="s">
        <v>269</v>
      </c>
      <c r="H47" s="1848" t="s">
        <v>270</v>
      </c>
      <c r="I47" s="1849"/>
      <c r="J47" s="1849"/>
      <c r="K47" s="1849"/>
      <c r="L47" s="1847"/>
      <c r="M47" s="1847"/>
      <c r="N47" s="1847"/>
      <c r="O47" s="418"/>
      <c r="P47" s="418"/>
      <c r="Q47" s="418"/>
    </row>
    <row r="48" spans="1:17" x14ac:dyDescent="0.25">
      <c r="A48" s="19"/>
      <c r="B48" s="19"/>
      <c r="C48" s="19"/>
      <c r="D48" s="1846"/>
      <c r="E48" s="1847"/>
      <c r="F48" s="1849"/>
      <c r="G48" s="1851"/>
      <c r="H48" s="1847" t="s">
        <v>271</v>
      </c>
      <c r="I48" s="1847" t="s">
        <v>272</v>
      </c>
      <c r="J48" s="1847" t="s">
        <v>32</v>
      </c>
      <c r="K48" s="1849"/>
      <c r="L48" s="1847"/>
      <c r="M48" s="1847"/>
      <c r="N48" s="1847"/>
      <c r="O48" s="418"/>
      <c r="P48" s="418"/>
      <c r="Q48" s="418"/>
    </row>
    <row r="49" spans="1:17" x14ac:dyDescent="0.25">
      <c r="A49" s="19"/>
      <c r="B49" s="19"/>
      <c r="C49" s="19"/>
      <c r="D49" s="1846"/>
      <c r="E49" s="1847"/>
      <c r="F49" s="1849"/>
      <c r="G49" s="1851"/>
      <c r="H49" s="1847"/>
      <c r="I49" s="1847"/>
      <c r="J49" s="1847"/>
      <c r="K49" s="1849"/>
      <c r="L49" s="1847"/>
      <c r="M49" s="1847"/>
      <c r="N49" s="1847"/>
      <c r="O49" s="418"/>
      <c r="P49" s="418"/>
      <c r="Q49" s="418"/>
    </row>
    <row r="50" spans="1:17" x14ac:dyDescent="0.25">
      <c r="A50" s="19"/>
      <c r="B50" s="19"/>
      <c r="C50" s="19"/>
      <c r="D50" s="1846"/>
      <c r="E50" s="1847"/>
      <c r="F50" s="1849"/>
      <c r="G50" s="1851"/>
      <c r="H50" s="1847"/>
      <c r="I50" s="1847"/>
      <c r="J50" s="1847"/>
      <c r="K50" s="1849"/>
      <c r="L50" s="1847"/>
      <c r="M50" s="1847"/>
      <c r="N50" s="1847"/>
      <c r="O50" s="418"/>
      <c r="P50" s="418"/>
      <c r="Q50" s="418"/>
    </row>
    <row r="51" spans="1:17" x14ac:dyDescent="0.25">
      <c r="A51" s="19"/>
      <c r="B51" s="19"/>
      <c r="C51" s="19"/>
      <c r="D51" s="1846"/>
      <c r="E51" s="1847"/>
      <c r="F51" s="1849"/>
      <c r="G51" s="1851"/>
      <c r="H51" s="1847"/>
      <c r="I51" s="1847"/>
      <c r="J51" s="1847"/>
      <c r="K51" s="1849"/>
      <c r="L51" s="1847"/>
      <c r="M51" s="1847"/>
      <c r="N51" s="1847"/>
      <c r="O51" s="418"/>
      <c r="P51" s="418"/>
      <c r="Q51" s="418"/>
    </row>
    <row r="52" spans="1:17" ht="19.5" customHeight="1" x14ac:dyDescent="0.25">
      <c r="A52" s="19" t="s">
        <v>273</v>
      </c>
      <c r="B52" s="19" t="s">
        <v>274</v>
      </c>
      <c r="C52" s="19" t="s">
        <v>452</v>
      </c>
      <c r="D52" s="417" t="s">
        <v>275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273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32</v>
      </c>
      <c r="B53" s="19" t="s">
        <v>274</v>
      </c>
      <c r="C53" s="19" t="s">
        <v>453</v>
      </c>
      <c r="D53" s="524" t="s">
        <v>420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280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32</v>
      </c>
      <c r="B54" s="19" t="s">
        <v>274</v>
      </c>
      <c r="C54" s="19" t="s">
        <v>453</v>
      </c>
      <c r="D54" s="417" t="s">
        <v>305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280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32</v>
      </c>
      <c r="B55" s="19" t="s">
        <v>274</v>
      </c>
      <c r="C55" s="19" t="s">
        <v>453</v>
      </c>
      <c r="D55" s="417" t="s">
        <v>421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273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32</v>
      </c>
      <c r="B56" s="19" t="s">
        <v>274</v>
      </c>
      <c r="C56" s="19" t="s">
        <v>453</v>
      </c>
      <c r="D56" s="408" t="s">
        <v>422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273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273</v>
      </c>
      <c r="B57" s="19" t="s">
        <v>274</v>
      </c>
      <c r="C57" s="19" t="s">
        <v>452</v>
      </c>
      <c r="D57" s="417" t="s">
        <v>311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273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273</v>
      </c>
      <c r="B58" s="19" t="s">
        <v>314</v>
      </c>
      <c r="C58" s="19" t="s">
        <v>454</v>
      </c>
      <c r="D58" s="408" t="s">
        <v>423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280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54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317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6" t="s">
        <v>261</v>
      </c>
      <c r="E63" s="1847" t="s">
        <v>262</v>
      </c>
      <c r="F63" s="1848" t="s">
        <v>263</v>
      </c>
      <c r="G63" s="1848"/>
      <c r="H63" s="1848"/>
      <c r="I63" s="1848"/>
      <c r="J63" s="1848"/>
      <c r="K63" s="1849"/>
      <c r="L63" s="1847" t="s">
        <v>264</v>
      </c>
      <c r="M63" s="1847" t="s">
        <v>265</v>
      </c>
      <c r="N63" s="1847" t="s">
        <v>266</v>
      </c>
      <c r="O63" s="418"/>
      <c r="P63" s="418"/>
      <c r="Q63" s="418"/>
    </row>
    <row r="64" spans="1:17" x14ac:dyDescent="0.25">
      <c r="A64" s="19"/>
      <c r="B64" s="19"/>
      <c r="C64" s="19"/>
      <c r="D64" s="1846"/>
      <c r="E64" s="1847"/>
      <c r="F64" s="1847" t="s">
        <v>68</v>
      </c>
      <c r="G64" s="1850" t="s">
        <v>267</v>
      </c>
      <c r="H64" s="1850"/>
      <c r="I64" s="1850"/>
      <c r="J64" s="1850"/>
      <c r="K64" s="1847" t="s">
        <v>268</v>
      </c>
      <c r="L64" s="1847"/>
      <c r="M64" s="1847"/>
      <c r="N64" s="1847"/>
      <c r="O64" s="418"/>
      <c r="P64" s="418"/>
      <c r="Q64" s="418"/>
    </row>
    <row r="65" spans="1:17" x14ac:dyDescent="0.25">
      <c r="A65" s="19"/>
      <c r="B65" s="19"/>
      <c r="C65" s="19"/>
      <c r="D65" s="1846"/>
      <c r="E65" s="1847"/>
      <c r="F65" s="1849"/>
      <c r="G65" s="1847" t="s">
        <v>269</v>
      </c>
      <c r="H65" s="1848" t="s">
        <v>270</v>
      </c>
      <c r="I65" s="1849"/>
      <c r="J65" s="1849"/>
      <c r="K65" s="1849"/>
      <c r="L65" s="1847"/>
      <c r="M65" s="1847"/>
      <c r="N65" s="1847"/>
      <c r="O65" s="418"/>
      <c r="P65" s="418"/>
      <c r="Q65" s="418"/>
    </row>
    <row r="66" spans="1:17" x14ac:dyDescent="0.25">
      <c r="A66" s="19"/>
      <c r="B66" s="19"/>
      <c r="C66" s="19"/>
      <c r="D66" s="1846"/>
      <c r="E66" s="1847"/>
      <c r="F66" s="1849"/>
      <c r="G66" s="1851"/>
      <c r="H66" s="1847" t="s">
        <v>271</v>
      </c>
      <c r="I66" s="1847" t="s">
        <v>272</v>
      </c>
      <c r="J66" s="1847" t="s">
        <v>32</v>
      </c>
      <c r="K66" s="1849"/>
      <c r="L66" s="1847"/>
      <c r="M66" s="1847"/>
      <c r="N66" s="1847"/>
      <c r="O66" s="418"/>
      <c r="P66" s="418"/>
      <c r="Q66" s="418"/>
    </row>
    <row r="67" spans="1:17" x14ac:dyDescent="0.25">
      <c r="A67" s="19"/>
      <c r="B67" s="19"/>
      <c r="C67" s="19"/>
      <c r="D67" s="1846"/>
      <c r="E67" s="1847"/>
      <c r="F67" s="1849"/>
      <c r="G67" s="1851"/>
      <c r="H67" s="1847"/>
      <c r="I67" s="1847"/>
      <c r="J67" s="1847"/>
      <c r="K67" s="1849"/>
      <c r="L67" s="1847"/>
      <c r="M67" s="1847"/>
      <c r="N67" s="1847"/>
      <c r="O67" s="418"/>
      <c r="P67" s="418"/>
      <c r="Q67" s="418"/>
    </row>
    <row r="68" spans="1:17" x14ac:dyDescent="0.25">
      <c r="A68" s="19"/>
      <c r="B68" s="19"/>
      <c r="C68" s="19"/>
      <c r="D68" s="1846"/>
      <c r="E68" s="1847"/>
      <c r="F68" s="1849"/>
      <c r="G68" s="1851"/>
      <c r="H68" s="1847"/>
      <c r="I68" s="1847"/>
      <c r="J68" s="1847"/>
      <c r="K68" s="1849"/>
      <c r="L68" s="1847"/>
      <c r="M68" s="1847"/>
      <c r="N68" s="1847"/>
      <c r="O68" s="418"/>
      <c r="P68" s="418"/>
      <c r="Q68" s="418"/>
    </row>
    <row r="69" spans="1:17" x14ac:dyDescent="0.25">
      <c r="A69" s="19"/>
      <c r="B69" s="19"/>
      <c r="C69" s="19"/>
      <c r="D69" s="1846"/>
      <c r="E69" s="1847"/>
      <c r="F69" s="1849"/>
      <c r="G69" s="1851"/>
      <c r="H69" s="1847"/>
      <c r="I69" s="1847"/>
      <c r="J69" s="1847"/>
      <c r="K69" s="1849"/>
      <c r="L69" s="1847"/>
      <c r="M69" s="1847"/>
      <c r="N69" s="1847"/>
      <c r="O69" s="418"/>
      <c r="P69" s="418"/>
      <c r="Q69" s="418"/>
    </row>
    <row r="70" spans="1:17" ht="48" customHeight="1" x14ac:dyDescent="0.25">
      <c r="A70" s="19" t="s">
        <v>32</v>
      </c>
      <c r="B70" s="19" t="s">
        <v>274</v>
      </c>
      <c r="C70" s="19" t="s">
        <v>453</v>
      </c>
      <c r="D70" s="419" t="s">
        <v>318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273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273</v>
      </c>
      <c r="B71" s="19" t="s">
        <v>274</v>
      </c>
      <c r="C71" s="19" t="s">
        <v>452</v>
      </c>
      <c r="D71" s="417" t="s">
        <v>275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273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273</v>
      </c>
      <c r="B72" s="19" t="s">
        <v>274</v>
      </c>
      <c r="C72" s="19" t="s">
        <v>452</v>
      </c>
      <c r="D72" s="417" t="s">
        <v>424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280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32</v>
      </c>
      <c r="B73" s="19" t="s">
        <v>274</v>
      </c>
      <c r="C73" s="19" t="s">
        <v>453</v>
      </c>
      <c r="D73" s="408" t="s">
        <v>425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273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32</v>
      </c>
      <c r="B74" s="19" t="s">
        <v>274</v>
      </c>
      <c r="C74" s="19" t="s">
        <v>453</v>
      </c>
      <c r="D74" s="408" t="s">
        <v>322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280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32</v>
      </c>
      <c r="B75" s="19" t="s">
        <v>274</v>
      </c>
      <c r="C75" s="19" t="s">
        <v>453</v>
      </c>
      <c r="D75" s="408" t="s">
        <v>426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280</v>
      </c>
      <c r="N75" s="411"/>
      <c r="O75" s="418"/>
      <c r="P75" s="418"/>
      <c r="Q75" s="418"/>
    </row>
    <row r="76" spans="1:17" ht="27.75" customHeight="1" x14ac:dyDescent="0.25">
      <c r="A76" s="19" t="s">
        <v>32</v>
      </c>
      <c r="B76" s="19" t="s">
        <v>274</v>
      </c>
      <c r="C76" s="19" t="s">
        <v>453</v>
      </c>
      <c r="D76" s="524" t="s">
        <v>323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280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32</v>
      </c>
      <c r="B77" s="19" t="s">
        <v>274</v>
      </c>
      <c r="C77" s="19" t="s">
        <v>453</v>
      </c>
      <c r="D77" s="408" t="s">
        <v>427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273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54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273</v>
      </c>
      <c r="B80" s="19" t="s">
        <v>274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32</v>
      </c>
      <c r="B81" s="19" t="s">
        <v>274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273</v>
      </c>
      <c r="B82" s="19" t="s">
        <v>314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32</v>
      </c>
      <c r="B83" s="19" t="s">
        <v>314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326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6" t="s">
        <v>261</v>
      </c>
      <c r="E90" s="1847" t="s">
        <v>262</v>
      </c>
      <c r="F90" s="1848" t="s">
        <v>263</v>
      </c>
      <c r="G90" s="1848"/>
      <c r="H90" s="1848"/>
      <c r="I90" s="1848"/>
      <c r="J90" s="1848"/>
      <c r="K90" s="1849"/>
      <c r="L90" s="1847" t="s">
        <v>264</v>
      </c>
      <c r="M90" s="1847" t="s">
        <v>265</v>
      </c>
      <c r="N90" s="1847" t="s">
        <v>266</v>
      </c>
      <c r="O90" s="418"/>
      <c r="P90" s="418"/>
      <c r="Q90" s="418"/>
    </row>
    <row r="91" spans="1:17" x14ac:dyDescent="0.25">
      <c r="A91" s="19"/>
      <c r="B91" s="19"/>
      <c r="C91" s="19"/>
      <c r="D91" s="1846"/>
      <c r="E91" s="1847"/>
      <c r="F91" s="1847" t="s">
        <v>68</v>
      </c>
      <c r="G91" s="1850" t="s">
        <v>267</v>
      </c>
      <c r="H91" s="1850"/>
      <c r="I91" s="1850"/>
      <c r="J91" s="1850"/>
      <c r="K91" s="1847" t="s">
        <v>268</v>
      </c>
      <c r="L91" s="1847"/>
      <c r="M91" s="1847"/>
      <c r="N91" s="1847"/>
      <c r="O91" s="418"/>
      <c r="P91" s="418"/>
      <c r="Q91" s="418"/>
    </row>
    <row r="92" spans="1:17" x14ac:dyDescent="0.25">
      <c r="A92" s="19"/>
      <c r="B92" s="19"/>
      <c r="C92" s="19"/>
      <c r="D92" s="1846"/>
      <c r="E92" s="1847"/>
      <c r="F92" s="1849"/>
      <c r="G92" s="1847" t="s">
        <v>269</v>
      </c>
      <c r="H92" s="1848" t="s">
        <v>270</v>
      </c>
      <c r="I92" s="1849"/>
      <c r="J92" s="1849"/>
      <c r="K92" s="1849"/>
      <c r="L92" s="1847"/>
      <c r="M92" s="1847"/>
      <c r="N92" s="1847"/>
      <c r="O92" s="418"/>
      <c r="P92" s="418"/>
      <c r="Q92" s="418"/>
    </row>
    <row r="93" spans="1:17" x14ac:dyDescent="0.25">
      <c r="A93" s="19"/>
      <c r="B93" s="19"/>
      <c r="C93" s="19"/>
      <c r="D93" s="1846"/>
      <c r="E93" s="1847"/>
      <c r="F93" s="1849"/>
      <c r="G93" s="1851"/>
      <c r="H93" s="1847" t="s">
        <v>271</v>
      </c>
      <c r="I93" s="1847" t="s">
        <v>272</v>
      </c>
      <c r="J93" s="1847" t="s">
        <v>32</v>
      </c>
      <c r="K93" s="1849"/>
      <c r="L93" s="1847"/>
      <c r="M93" s="1847"/>
      <c r="N93" s="1847"/>
      <c r="O93" s="418"/>
      <c r="P93" s="418"/>
      <c r="Q93" s="418"/>
    </row>
    <row r="94" spans="1:17" x14ac:dyDescent="0.25">
      <c r="A94" s="19"/>
      <c r="B94" s="19"/>
      <c r="C94" s="19"/>
      <c r="D94" s="1846"/>
      <c r="E94" s="1847"/>
      <c r="F94" s="1849"/>
      <c r="G94" s="1851"/>
      <c r="H94" s="1847"/>
      <c r="I94" s="1847"/>
      <c r="J94" s="1847"/>
      <c r="K94" s="1849"/>
      <c r="L94" s="1847"/>
      <c r="M94" s="1847"/>
      <c r="N94" s="1847"/>
      <c r="O94" s="418"/>
      <c r="P94" s="418"/>
      <c r="Q94" s="418"/>
    </row>
    <row r="95" spans="1:17" x14ac:dyDescent="0.25">
      <c r="A95" s="19"/>
      <c r="B95" s="19"/>
      <c r="C95" s="19"/>
      <c r="D95" s="1846"/>
      <c r="E95" s="1847"/>
      <c r="F95" s="1849"/>
      <c r="G95" s="1851"/>
      <c r="H95" s="1847"/>
      <c r="I95" s="1847"/>
      <c r="J95" s="1847"/>
      <c r="K95" s="1849"/>
      <c r="L95" s="1847"/>
      <c r="M95" s="1847"/>
      <c r="N95" s="1847"/>
      <c r="O95" s="418"/>
      <c r="P95" s="418"/>
      <c r="Q95" s="418"/>
    </row>
    <row r="96" spans="1:17" x14ac:dyDescent="0.25">
      <c r="A96" s="19"/>
      <c r="B96" s="19"/>
      <c r="C96" s="19"/>
      <c r="D96" s="1846"/>
      <c r="E96" s="1847"/>
      <c r="F96" s="1849"/>
      <c r="G96" s="1851"/>
      <c r="H96" s="1847"/>
      <c r="I96" s="1847"/>
      <c r="J96" s="1847"/>
      <c r="K96" s="1849"/>
      <c r="L96" s="1847"/>
      <c r="M96" s="1847"/>
      <c r="N96" s="1847"/>
      <c r="O96" s="418"/>
      <c r="P96" s="418"/>
      <c r="Q96" s="418"/>
    </row>
    <row r="97" spans="1:17" ht="38.25" customHeight="1" x14ac:dyDescent="0.25">
      <c r="A97" s="19" t="s">
        <v>273</v>
      </c>
      <c r="B97" s="19" t="s">
        <v>314</v>
      </c>
      <c r="C97" s="19" t="s">
        <v>454</v>
      </c>
      <c r="D97" s="525" t="s">
        <v>327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273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32</v>
      </c>
      <c r="B98" s="19" t="s">
        <v>274</v>
      </c>
      <c r="C98" s="19" t="s">
        <v>453</v>
      </c>
      <c r="D98" s="525" t="s">
        <v>328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273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32</v>
      </c>
      <c r="B99" s="19" t="s">
        <v>274</v>
      </c>
      <c r="C99" s="19" t="s">
        <v>453</v>
      </c>
      <c r="D99" s="525" t="s">
        <v>428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280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32</v>
      </c>
      <c r="B100" s="19" t="s">
        <v>274</v>
      </c>
      <c r="C100" s="19" t="s">
        <v>453</v>
      </c>
      <c r="D100" s="525" t="s">
        <v>429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280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32</v>
      </c>
      <c r="B101" s="19" t="s">
        <v>314</v>
      </c>
      <c r="C101" s="19" t="s">
        <v>455</v>
      </c>
      <c r="D101" s="525" t="s">
        <v>430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273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32</v>
      </c>
      <c r="B102" s="19" t="s">
        <v>314</v>
      </c>
      <c r="C102" s="19" t="s">
        <v>455</v>
      </c>
      <c r="D102" s="525" t="s">
        <v>431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280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273</v>
      </c>
      <c r="B103" s="19" t="s">
        <v>274</v>
      </c>
      <c r="C103" s="19" t="s">
        <v>452</v>
      </c>
      <c r="D103" s="525" t="s">
        <v>335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273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54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337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6" t="s">
        <v>261</v>
      </c>
      <c r="E107" s="1847" t="s">
        <v>262</v>
      </c>
      <c r="F107" s="1848" t="s">
        <v>263</v>
      </c>
      <c r="G107" s="1848"/>
      <c r="H107" s="1848"/>
      <c r="I107" s="1848"/>
      <c r="J107" s="1848"/>
      <c r="K107" s="1849"/>
      <c r="L107" s="1847" t="s">
        <v>264</v>
      </c>
      <c r="M107" s="1847" t="s">
        <v>265</v>
      </c>
      <c r="N107" s="1847" t="s">
        <v>266</v>
      </c>
      <c r="O107" s="418"/>
      <c r="P107" s="418"/>
      <c r="Q107" s="418"/>
    </row>
    <row r="108" spans="1:17" x14ac:dyDescent="0.25">
      <c r="A108" s="19"/>
      <c r="B108" s="19"/>
      <c r="C108" s="19"/>
      <c r="D108" s="1846"/>
      <c r="E108" s="1847"/>
      <c r="F108" s="1847" t="s">
        <v>68</v>
      </c>
      <c r="G108" s="1850" t="s">
        <v>267</v>
      </c>
      <c r="H108" s="1850"/>
      <c r="I108" s="1850"/>
      <c r="J108" s="1850"/>
      <c r="K108" s="1847" t="s">
        <v>268</v>
      </c>
      <c r="L108" s="1847"/>
      <c r="M108" s="1847"/>
      <c r="N108" s="1847"/>
      <c r="O108" s="418"/>
      <c r="P108" s="418"/>
      <c r="Q108" s="418"/>
    </row>
    <row r="109" spans="1:17" x14ac:dyDescent="0.25">
      <c r="A109" s="19"/>
      <c r="B109" s="19"/>
      <c r="C109" s="19"/>
      <c r="D109" s="1846"/>
      <c r="E109" s="1847"/>
      <c r="F109" s="1849"/>
      <c r="G109" s="1847" t="s">
        <v>269</v>
      </c>
      <c r="H109" s="1848" t="s">
        <v>270</v>
      </c>
      <c r="I109" s="1849"/>
      <c r="J109" s="1849"/>
      <c r="K109" s="1849"/>
      <c r="L109" s="1847"/>
      <c r="M109" s="1847"/>
      <c r="N109" s="1847"/>
      <c r="O109" s="418"/>
      <c r="P109" s="418"/>
      <c r="Q109" s="418"/>
    </row>
    <row r="110" spans="1:17" x14ac:dyDescent="0.25">
      <c r="A110" s="19"/>
      <c r="B110" s="19"/>
      <c r="C110" s="19"/>
      <c r="D110" s="1846"/>
      <c r="E110" s="1847"/>
      <c r="F110" s="1849"/>
      <c r="G110" s="1851"/>
      <c r="H110" s="1847" t="s">
        <v>271</v>
      </c>
      <c r="I110" s="1847" t="s">
        <v>272</v>
      </c>
      <c r="J110" s="1847" t="s">
        <v>32</v>
      </c>
      <c r="K110" s="1849"/>
      <c r="L110" s="1847"/>
      <c r="M110" s="1847"/>
      <c r="N110" s="1847"/>
      <c r="O110" s="418"/>
      <c r="P110" s="418"/>
      <c r="Q110" s="418"/>
    </row>
    <row r="111" spans="1:17" x14ac:dyDescent="0.25">
      <c r="A111" s="19"/>
      <c r="B111" s="19"/>
      <c r="C111" s="19"/>
      <c r="D111" s="1846"/>
      <c r="E111" s="1847"/>
      <c r="F111" s="1849"/>
      <c r="G111" s="1851"/>
      <c r="H111" s="1847"/>
      <c r="I111" s="1847"/>
      <c r="J111" s="1847"/>
      <c r="K111" s="1849"/>
      <c r="L111" s="1847"/>
      <c r="M111" s="1847"/>
      <c r="N111" s="1847"/>
      <c r="O111" s="418"/>
      <c r="P111" s="418"/>
      <c r="Q111" s="418"/>
    </row>
    <row r="112" spans="1:17" x14ac:dyDescent="0.25">
      <c r="A112" s="19"/>
      <c r="B112" s="19"/>
      <c r="C112" s="19"/>
      <c r="D112" s="1846"/>
      <c r="E112" s="1847"/>
      <c r="F112" s="1849"/>
      <c r="G112" s="1851"/>
      <c r="H112" s="1847"/>
      <c r="I112" s="1847"/>
      <c r="J112" s="1847"/>
      <c r="K112" s="1849"/>
      <c r="L112" s="1847"/>
      <c r="M112" s="1847"/>
      <c r="N112" s="1847"/>
      <c r="O112" s="418"/>
      <c r="P112" s="418"/>
      <c r="Q112" s="418"/>
    </row>
    <row r="113" spans="1:17" x14ac:dyDescent="0.25">
      <c r="A113" s="19"/>
      <c r="B113" s="19"/>
      <c r="C113" s="19"/>
      <c r="D113" s="1846"/>
      <c r="E113" s="1847"/>
      <c r="F113" s="1849"/>
      <c r="G113" s="1851"/>
      <c r="H113" s="1847"/>
      <c r="I113" s="1847"/>
      <c r="J113" s="1847"/>
      <c r="K113" s="1849"/>
      <c r="L113" s="1847"/>
      <c r="M113" s="1847"/>
      <c r="N113" s="1847"/>
      <c r="O113" s="418"/>
      <c r="P113" s="418"/>
      <c r="Q113" s="418"/>
    </row>
    <row r="114" spans="1:17" ht="37.5" customHeight="1" x14ac:dyDescent="0.25">
      <c r="A114" s="19" t="s">
        <v>32</v>
      </c>
      <c r="B114" s="19" t="s">
        <v>274</v>
      </c>
      <c r="C114" s="19" t="s">
        <v>453</v>
      </c>
      <c r="D114" s="526" t="s">
        <v>338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273</v>
      </c>
      <c r="N114" s="411">
        <f t="shared" ref="N114:N121" si="34">G114/F114*100</f>
        <v>0</v>
      </c>
      <c r="O114" s="418" t="s">
        <v>466</v>
      </c>
      <c r="P114" s="418"/>
      <c r="Q114" s="418"/>
    </row>
    <row r="115" spans="1:17" ht="53.25" customHeight="1" x14ac:dyDescent="0.25">
      <c r="A115" s="19" t="s">
        <v>273</v>
      </c>
      <c r="B115" s="19" t="s">
        <v>314</v>
      </c>
      <c r="C115" s="19" t="s">
        <v>454</v>
      </c>
      <c r="D115" s="525" t="s">
        <v>339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273</v>
      </c>
      <c r="N115" s="411">
        <f t="shared" si="34"/>
        <v>45</v>
      </c>
      <c r="O115" s="418" t="s">
        <v>466</v>
      </c>
      <c r="P115" s="418"/>
      <c r="Q115" s="418"/>
    </row>
    <row r="116" spans="1:17" ht="37.5" customHeight="1" x14ac:dyDescent="0.25">
      <c r="A116" s="19" t="s">
        <v>32</v>
      </c>
      <c r="B116" s="19" t="s">
        <v>274</v>
      </c>
      <c r="C116" s="19" t="s">
        <v>453</v>
      </c>
      <c r="D116" s="525" t="s">
        <v>432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280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32</v>
      </c>
      <c r="B117" s="19" t="s">
        <v>274</v>
      </c>
      <c r="C117" s="19" t="s">
        <v>453</v>
      </c>
      <c r="D117" s="525" t="s">
        <v>344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280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32</v>
      </c>
      <c r="B118" s="556" t="s">
        <v>274</v>
      </c>
      <c r="C118" s="19" t="s">
        <v>453</v>
      </c>
      <c r="D118" s="525" t="s">
        <v>433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280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32</v>
      </c>
      <c r="B119" s="556" t="s">
        <v>314</v>
      </c>
      <c r="C119" s="556" t="s">
        <v>455</v>
      </c>
      <c r="D119" s="525" t="s">
        <v>434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273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32</v>
      </c>
      <c r="B120" s="556" t="s">
        <v>314</v>
      </c>
      <c r="C120" s="556" t="s">
        <v>455</v>
      </c>
      <c r="D120" s="525" t="s">
        <v>435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273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32</v>
      </c>
      <c r="B121" s="556" t="s">
        <v>314</v>
      </c>
      <c r="C121" s="556" t="s">
        <v>455</v>
      </c>
      <c r="D121" s="525" t="s">
        <v>436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280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273</v>
      </c>
      <c r="B124" s="19" t="s">
        <v>274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32</v>
      </c>
      <c r="B125" s="19" t="s">
        <v>274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273</v>
      </c>
      <c r="B126" s="19" t="s">
        <v>314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32</v>
      </c>
      <c r="B127" s="19" t="s">
        <v>314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455</v>
      </c>
      <c r="D131" s="695" t="s">
        <v>469</v>
      </c>
      <c r="E131" s="696" t="s">
        <v>84</v>
      </c>
      <c r="F131" s="696" t="s">
        <v>467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455</v>
      </c>
      <c r="D132" s="695" t="s">
        <v>214</v>
      </c>
      <c r="E132" s="696" t="s">
        <v>84</v>
      </c>
      <c r="F132" s="696" t="s">
        <v>467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455</v>
      </c>
      <c r="D133" s="700" t="s">
        <v>470</v>
      </c>
      <c r="E133" s="701" t="s">
        <v>84</v>
      </c>
      <c r="F133" s="701" t="s">
        <v>467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455</v>
      </c>
      <c r="D136" s="705" t="s">
        <v>469</v>
      </c>
      <c r="E136" s="706" t="s">
        <v>85</v>
      </c>
      <c r="F136" s="706" t="s">
        <v>467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471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455</v>
      </c>
      <c r="D137" s="705" t="s">
        <v>214</v>
      </c>
      <c r="E137" s="706" t="s">
        <v>85</v>
      </c>
      <c r="F137" s="706" t="s">
        <v>467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471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455</v>
      </c>
      <c r="D138" s="700" t="s">
        <v>470</v>
      </c>
      <c r="E138" s="701" t="s">
        <v>84</v>
      </c>
      <c r="F138" s="701" t="s">
        <v>467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468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350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846" t="s">
        <v>261</v>
      </c>
      <c r="E146" s="1847" t="s">
        <v>262</v>
      </c>
      <c r="F146" s="1848" t="s">
        <v>263</v>
      </c>
      <c r="G146" s="1848"/>
      <c r="H146" s="1848"/>
      <c r="I146" s="1848"/>
      <c r="J146" s="1848"/>
      <c r="K146" s="1849"/>
      <c r="L146" s="1847" t="s">
        <v>264</v>
      </c>
      <c r="M146" s="1847" t="s">
        <v>265</v>
      </c>
      <c r="N146" s="1847" t="s">
        <v>266</v>
      </c>
      <c r="O146" s="418"/>
      <c r="P146" s="418"/>
      <c r="Q146" s="418"/>
    </row>
    <row r="147" spans="1:17" x14ac:dyDescent="0.25">
      <c r="A147" s="19"/>
      <c r="B147" s="19"/>
      <c r="C147" s="19"/>
      <c r="D147" s="1846"/>
      <c r="E147" s="1847"/>
      <c r="F147" s="1847" t="s">
        <v>68</v>
      </c>
      <c r="G147" s="1850" t="s">
        <v>267</v>
      </c>
      <c r="H147" s="1850"/>
      <c r="I147" s="1850"/>
      <c r="J147" s="1850"/>
      <c r="K147" s="1847" t="s">
        <v>268</v>
      </c>
      <c r="L147" s="1847"/>
      <c r="M147" s="1847"/>
      <c r="N147" s="1847"/>
      <c r="O147" s="418"/>
      <c r="P147" s="418"/>
      <c r="Q147" s="418"/>
    </row>
    <row r="148" spans="1:17" x14ac:dyDescent="0.25">
      <c r="A148" s="19"/>
      <c r="B148" s="19"/>
      <c r="C148" s="19"/>
      <c r="D148" s="1846"/>
      <c r="E148" s="1847"/>
      <c r="F148" s="1849"/>
      <c r="G148" s="1847" t="s">
        <v>269</v>
      </c>
      <c r="H148" s="1848" t="s">
        <v>270</v>
      </c>
      <c r="I148" s="1849"/>
      <c r="J148" s="1849"/>
      <c r="K148" s="1849"/>
      <c r="L148" s="1847"/>
      <c r="M148" s="1847"/>
      <c r="N148" s="1847"/>
      <c r="O148" s="418"/>
      <c r="P148" s="418"/>
      <c r="Q148" s="418"/>
    </row>
    <row r="149" spans="1:17" x14ac:dyDescent="0.25">
      <c r="A149" s="19"/>
      <c r="B149" s="19"/>
      <c r="C149" s="19"/>
      <c r="D149" s="1846"/>
      <c r="E149" s="1847"/>
      <c r="F149" s="1849"/>
      <c r="G149" s="1851"/>
      <c r="H149" s="1847" t="s">
        <v>271</v>
      </c>
      <c r="I149" s="1847" t="s">
        <v>272</v>
      </c>
      <c r="J149" s="1847" t="s">
        <v>32</v>
      </c>
      <c r="K149" s="1849"/>
      <c r="L149" s="1847"/>
      <c r="M149" s="1847"/>
      <c r="N149" s="1847"/>
      <c r="O149" s="418"/>
      <c r="P149" s="418"/>
      <c r="Q149" s="418"/>
    </row>
    <row r="150" spans="1:17" x14ac:dyDescent="0.25">
      <c r="A150" s="19"/>
      <c r="B150" s="19"/>
      <c r="C150" s="19"/>
      <c r="D150" s="1846"/>
      <c r="E150" s="1847"/>
      <c r="F150" s="1849"/>
      <c r="G150" s="1851"/>
      <c r="H150" s="1847"/>
      <c r="I150" s="1847"/>
      <c r="J150" s="1847"/>
      <c r="K150" s="1849"/>
      <c r="L150" s="1847"/>
      <c r="M150" s="1847"/>
      <c r="N150" s="1847"/>
      <c r="O150" s="418"/>
      <c r="P150" s="418"/>
      <c r="Q150" s="418"/>
    </row>
    <row r="151" spans="1:17" x14ac:dyDescent="0.25">
      <c r="A151" s="19"/>
      <c r="B151" s="19"/>
      <c r="C151" s="19"/>
      <c r="D151" s="1846"/>
      <c r="E151" s="1847"/>
      <c r="F151" s="1849"/>
      <c r="G151" s="1851"/>
      <c r="H151" s="1847"/>
      <c r="I151" s="1847"/>
      <c r="J151" s="1847"/>
      <c r="K151" s="1849"/>
      <c r="L151" s="1847"/>
      <c r="M151" s="1847"/>
      <c r="N151" s="1847"/>
      <c r="O151" s="418"/>
      <c r="P151" s="418"/>
      <c r="Q151" s="418"/>
    </row>
    <row r="152" spans="1:17" x14ac:dyDescent="0.25">
      <c r="A152" s="19"/>
      <c r="B152" s="19"/>
      <c r="C152" s="19"/>
      <c r="D152" s="1846"/>
      <c r="E152" s="1847"/>
      <c r="F152" s="1849"/>
      <c r="G152" s="1851"/>
      <c r="H152" s="1847"/>
      <c r="I152" s="1847"/>
      <c r="J152" s="1847"/>
      <c r="K152" s="1849"/>
      <c r="L152" s="1847"/>
      <c r="M152" s="1847"/>
      <c r="N152" s="1847"/>
      <c r="O152" s="418"/>
      <c r="P152" s="418"/>
      <c r="Q152" s="418"/>
    </row>
    <row r="153" spans="1:17" ht="57.75" customHeight="1" x14ac:dyDescent="0.25">
      <c r="A153" s="19" t="s">
        <v>273</v>
      </c>
      <c r="B153" s="19" t="s">
        <v>314</v>
      </c>
      <c r="C153" s="19" t="s">
        <v>454</v>
      </c>
      <c r="D153" s="525" t="s">
        <v>351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273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32</v>
      </c>
      <c r="B154" s="556" t="s">
        <v>314</v>
      </c>
      <c r="C154" s="556" t="s">
        <v>455</v>
      </c>
      <c r="D154" s="525" t="s">
        <v>437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273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32</v>
      </c>
      <c r="B155" s="556" t="s">
        <v>314</v>
      </c>
      <c r="C155" s="556" t="s">
        <v>455</v>
      </c>
      <c r="D155" s="525" t="s">
        <v>438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280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32</v>
      </c>
      <c r="B156" s="556" t="s">
        <v>274</v>
      </c>
      <c r="C156" s="556" t="s">
        <v>453</v>
      </c>
      <c r="D156" s="525" t="s">
        <v>356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280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32</v>
      </c>
      <c r="B157" s="556" t="s">
        <v>274</v>
      </c>
      <c r="C157" s="556" t="s">
        <v>453</v>
      </c>
      <c r="D157" s="525" t="s">
        <v>357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273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32</v>
      </c>
      <c r="B158" s="556" t="s">
        <v>274</v>
      </c>
      <c r="C158" s="556" t="s">
        <v>453</v>
      </c>
      <c r="D158" s="525" t="s">
        <v>439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280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32</v>
      </c>
      <c r="B159" s="556" t="s">
        <v>274</v>
      </c>
      <c r="C159" s="556" t="s">
        <v>453</v>
      </c>
      <c r="D159" s="525" t="s">
        <v>440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280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273</v>
      </c>
      <c r="B160" s="556" t="s">
        <v>274</v>
      </c>
      <c r="C160" s="556" t="s">
        <v>452</v>
      </c>
      <c r="D160" s="525" t="s">
        <v>360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287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54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362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441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846" t="s">
        <v>261</v>
      </c>
      <c r="E164" s="1847" t="s">
        <v>262</v>
      </c>
      <c r="F164" s="1848" t="s">
        <v>263</v>
      </c>
      <c r="G164" s="1848"/>
      <c r="H164" s="1848"/>
      <c r="I164" s="1848"/>
      <c r="J164" s="1848"/>
      <c r="K164" s="1849"/>
      <c r="L164" s="1847" t="s">
        <v>264</v>
      </c>
      <c r="M164" s="1847" t="s">
        <v>265</v>
      </c>
      <c r="N164" s="1847" t="s">
        <v>266</v>
      </c>
      <c r="O164" s="418"/>
      <c r="P164" s="418"/>
      <c r="Q164" s="418"/>
    </row>
    <row r="165" spans="1:19" x14ac:dyDescent="0.25">
      <c r="A165" s="19"/>
      <c r="B165" s="19"/>
      <c r="C165" s="19"/>
      <c r="D165" s="1846"/>
      <c r="E165" s="1847"/>
      <c r="F165" s="1847" t="s">
        <v>68</v>
      </c>
      <c r="G165" s="1850" t="s">
        <v>267</v>
      </c>
      <c r="H165" s="1850"/>
      <c r="I165" s="1850"/>
      <c r="J165" s="1850"/>
      <c r="K165" s="1847" t="s">
        <v>268</v>
      </c>
      <c r="L165" s="1847"/>
      <c r="M165" s="1847"/>
      <c r="N165" s="1847"/>
      <c r="O165" s="418"/>
      <c r="P165" s="418"/>
      <c r="Q165" s="418"/>
    </row>
    <row r="166" spans="1:19" x14ac:dyDescent="0.25">
      <c r="A166" s="19"/>
      <c r="B166" s="19"/>
      <c r="C166" s="19"/>
      <c r="D166" s="1846"/>
      <c r="E166" s="1847"/>
      <c r="F166" s="1849"/>
      <c r="G166" s="1847" t="s">
        <v>269</v>
      </c>
      <c r="H166" s="1848" t="s">
        <v>270</v>
      </c>
      <c r="I166" s="1849"/>
      <c r="J166" s="1849"/>
      <c r="K166" s="1849"/>
      <c r="L166" s="1847"/>
      <c r="M166" s="1847"/>
      <c r="N166" s="1847"/>
      <c r="O166" s="418"/>
      <c r="P166" s="418"/>
      <c r="Q166" s="418"/>
    </row>
    <row r="167" spans="1:19" x14ac:dyDescent="0.25">
      <c r="A167" s="19"/>
      <c r="B167" s="19"/>
      <c r="C167" s="19"/>
      <c r="D167" s="1846"/>
      <c r="E167" s="1847"/>
      <c r="F167" s="1849"/>
      <c r="G167" s="1851"/>
      <c r="H167" s="1847" t="s">
        <v>271</v>
      </c>
      <c r="I167" s="1847" t="s">
        <v>272</v>
      </c>
      <c r="J167" s="1847" t="s">
        <v>32</v>
      </c>
      <c r="K167" s="1849"/>
      <c r="L167" s="1847"/>
      <c r="M167" s="1847"/>
      <c r="N167" s="1847"/>
      <c r="O167" s="418"/>
      <c r="P167" s="418"/>
      <c r="Q167" s="418"/>
    </row>
    <row r="168" spans="1:19" x14ac:dyDescent="0.25">
      <c r="A168" s="19"/>
      <c r="B168" s="19"/>
      <c r="C168" s="19"/>
      <c r="D168" s="1846"/>
      <c r="E168" s="1847"/>
      <c r="F168" s="1849"/>
      <c r="G168" s="1851"/>
      <c r="H168" s="1847"/>
      <c r="I168" s="1847"/>
      <c r="J168" s="1847"/>
      <c r="K168" s="1849"/>
      <c r="L168" s="1847"/>
      <c r="M168" s="1847"/>
      <c r="N168" s="1847"/>
      <c r="O168" s="418"/>
      <c r="P168" s="418"/>
      <c r="Q168" s="418"/>
    </row>
    <row r="169" spans="1:19" x14ac:dyDescent="0.25">
      <c r="A169" s="19"/>
      <c r="B169" s="19"/>
      <c r="C169" s="19"/>
      <c r="D169" s="1846"/>
      <c r="E169" s="1847"/>
      <c r="F169" s="1849"/>
      <c r="G169" s="1851"/>
      <c r="H169" s="1847"/>
      <c r="I169" s="1847"/>
      <c r="J169" s="1847"/>
      <c r="K169" s="1849"/>
      <c r="L169" s="1847"/>
      <c r="M169" s="1847"/>
      <c r="N169" s="1847"/>
      <c r="O169" s="418"/>
      <c r="P169" s="418"/>
      <c r="Q169" s="418"/>
    </row>
    <row r="170" spans="1:19" x14ac:dyDescent="0.25">
      <c r="A170" s="19"/>
      <c r="B170" s="19"/>
      <c r="C170" s="19"/>
      <c r="D170" s="1846"/>
      <c r="E170" s="1847"/>
      <c r="F170" s="1849"/>
      <c r="G170" s="1851"/>
      <c r="H170" s="1847"/>
      <c r="I170" s="1847"/>
      <c r="J170" s="1847"/>
      <c r="K170" s="1849"/>
      <c r="L170" s="1847"/>
      <c r="M170" s="1847"/>
      <c r="N170" s="1847"/>
      <c r="O170" s="418"/>
      <c r="P170" s="418"/>
      <c r="Q170" s="418"/>
    </row>
    <row r="171" spans="1:19" ht="40.5" customHeight="1" x14ac:dyDescent="0.25">
      <c r="A171" s="19" t="s">
        <v>32</v>
      </c>
      <c r="B171" s="19" t="s">
        <v>274</v>
      </c>
      <c r="C171" s="19" t="s">
        <v>453</v>
      </c>
      <c r="D171" s="526" t="s">
        <v>442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273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32</v>
      </c>
      <c r="B172" s="556" t="s">
        <v>274</v>
      </c>
      <c r="C172" s="556" t="s">
        <v>453</v>
      </c>
      <c r="D172" s="525" t="s">
        <v>366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280</v>
      </c>
      <c r="N172" s="529">
        <f t="shared" si="45"/>
        <v>50.555555555555557</v>
      </c>
      <c r="O172" s="557" t="s">
        <v>443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273</v>
      </c>
      <c r="B173" s="556" t="s">
        <v>314</v>
      </c>
      <c r="C173" s="556" t="s">
        <v>454</v>
      </c>
      <c r="D173" s="525" t="s">
        <v>367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273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32</v>
      </c>
      <c r="B174" s="19" t="s">
        <v>314</v>
      </c>
      <c r="C174" s="19" t="s">
        <v>455</v>
      </c>
      <c r="D174" s="421" t="s">
        <v>444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280</v>
      </c>
      <c r="N174" s="529">
        <f>G174/F174*100</f>
        <v>43.333333333333336</v>
      </c>
      <c r="O174" s="418" t="s">
        <v>445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32</v>
      </c>
      <c r="B175" s="19" t="s">
        <v>274</v>
      </c>
      <c r="C175" s="19" t="s">
        <v>453</v>
      </c>
      <c r="D175" s="525" t="s">
        <v>446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32</v>
      </c>
      <c r="B176" s="19" t="s">
        <v>274</v>
      </c>
      <c r="C176" s="19" t="s">
        <v>453</v>
      </c>
      <c r="D176" s="408" t="s">
        <v>447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32</v>
      </c>
      <c r="B177" s="19" t="s">
        <v>274</v>
      </c>
      <c r="C177" s="19" t="s">
        <v>453</v>
      </c>
      <c r="D177" s="525" t="s">
        <v>448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54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362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273</v>
      </c>
      <c r="B180" s="19" t="s">
        <v>274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32</v>
      </c>
      <c r="B181" s="19" t="s">
        <v>274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273</v>
      </c>
      <c r="B182" s="19" t="s">
        <v>314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32</v>
      </c>
      <c r="B183" s="19" t="s">
        <v>314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456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273</v>
      </c>
      <c r="B189" s="19" t="s">
        <v>274</v>
      </c>
      <c r="D189">
        <f>D38+D80+D124+D180</f>
        <v>70</v>
      </c>
    </row>
    <row r="190" spans="1:17" x14ac:dyDescent="0.25">
      <c r="A190" s="19" t="s">
        <v>32</v>
      </c>
      <c r="B190" s="19" t="s">
        <v>274</v>
      </c>
      <c r="D190">
        <f>D39+D81+D125+D181</f>
        <v>117</v>
      </c>
    </row>
    <row r="191" spans="1:17" x14ac:dyDescent="0.25">
      <c r="A191" s="19" t="s">
        <v>273</v>
      </c>
      <c r="B191" s="19" t="s">
        <v>314</v>
      </c>
      <c r="D191">
        <f>D40+D82+D126+D182</f>
        <v>20</v>
      </c>
    </row>
    <row r="192" spans="1:17" x14ac:dyDescent="0.25">
      <c r="A192" s="19" t="s">
        <v>32</v>
      </c>
      <c r="B192" s="19" t="s">
        <v>314</v>
      </c>
      <c r="D192">
        <f>D41+D83+D127+D183</f>
        <v>33</v>
      </c>
    </row>
    <row r="193" spans="3:4" x14ac:dyDescent="0.25">
      <c r="C193" t="s">
        <v>456</v>
      </c>
      <c r="D193">
        <f>D42+D84+D128+D184</f>
        <v>240</v>
      </c>
    </row>
    <row r="194" spans="3:4" x14ac:dyDescent="0.25">
      <c r="C194" t="s">
        <v>464</v>
      </c>
      <c r="D194">
        <f>D189+D190</f>
        <v>187</v>
      </c>
    </row>
    <row r="195" spans="3:4" x14ac:dyDescent="0.25">
      <c r="C195" t="s">
        <v>237</v>
      </c>
      <c r="D195">
        <f>D191+D192</f>
        <v>53</v>
      </c>
    </row>
  </sheetData>
  <mergeCells count="113"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45" t="s">
        <v>259</v>
      </c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418"/>
      <c r="P1" s="418"/>
      <c r="Q1" s="418"/>
    </row>
    <row r="2" spans="1:17" x14ac:dyDescent="0.25">
      <c r="A2" s="19"/>
      <c r="B2" s="19"/>
      <c r="C2" s="19"/>
      <c r="D2" s="406" t="s">
        <v>260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6" t="s">
        <v>261</v>
      </c>
      <c r="E3" s="1847" t="s">
        <v>262</v>
      </c>
      <c r="F3" s="1848" t="s">
        <v>263</v>
      </c>
      <c r="G3" s="1848"/>
      <c r="H3" s="1848"/>
      <c r="I3" s="1848"/>
      <c r="J3" s="1848"/>
      <c r="K3" s="1849"/>
      <c r="L3" s="1847" t="s">
        <v>264</v>
      </c>
      <c r="M3" s="1847" t="s">
        <v>265</v>
      </c>
      <c r="N3" s="1847" t="s">
        <v>266</v>
      </c>
      <c r="O3" s="418"/>
      <c r="P3" s="418"/>
      <c r="Q3" s="418"/>
    </row>
    <row r="4" spans="1:17" x14ac:dyDescent="0.25">
      <c r="A4" s="19"/>
      <c r="B4" s="19"/>
      <c r="C4" s="19"/>
      <c r="D4" s="1846"/>
      <c r="E4" s="1847"/>
      <c r="F4" s="1847" t="s">
        <v>68</v>
      </c>
      <c r="G4" s="1850" t="s">
        <v>267</v>
      </c>
      <c r="H4" s="1850"/>
      <c r="I4" s="1850"/>
      <c r="J4" s="1850"/>
      <c r="K4" s="1847" t="s">
        <v>268</v>
      </c>
      <c r="L4" s="1847"/>
      <c r="M4" s="1847"/>
      <c r="N4" s="1847"/>
      <c r="O4" s="418"/>
      <c r="P4" s="418"/>
      <c r="Q4" s="418"/>
    </row>
    <row r="5" spans="1:17" x14ac:dyDescent="0.25">
      <c r="A5" s="19"/>
      <c r="B5" s="19"/>
      <c r="C5" s="19"/>
      <c r="D5" s="1846"/>
      <c r="E5" s="1847"/>
      <c r="F5" s="1849"/>
      <c r="G5" s="1847" t="s">
        <v>269</v>
      </c>
      <c r="H5" s="1848" t="s">
        <v>270</v>
      </c>
      <c r="I5" s="1849"/>
      <c r="J5" s="1849"/>
      <c r="K5" s="1849"/>
      <c r="L5" s="1847"/>
      <c r="M5" s="1847"/>
      <c r="N5" s="1847"/>
      <c r="O5" s="418"/>
      <c r="P5" s="418"/>
      <c r="Q5" s="418"/>
    </row>
    <row r="6" spans="1:17" x14ac:dyDescent="0.25">
      <c r="A6" s="19"/>
      <c r="B6" s="19"/>
      <c r="C6" s="19"/>
      <c r="D6" s="1846"/>
      <c r="E6" s="1847"/>
      <c r="F6" s="1849"/>
      <c r="G6" s="1851"/>
      <c r="H6" s="1847" t="s">
        <v>271</v>
      </c>
      <c r="I6" s="1847" t="s">
        <v>272</v>
      </c>
      <c r="J6" s="1847" t="s">
        <v>32</v>
      </c>
      <c r="K6" s="1849"/>
      <c r="L6" s="1847"/>
      <c r="M6" s="1847"/>
      <c r="N6" s="1847"/>
      <c r="O6" s="418"/>
      <c r="P6" s="418"/>
      <c r="Q6" s="418"/>
    </row>
    <row r="7" spans="1:17" x14ac:dyDescent="0.25">
      <c r="A7" s="19"/>
      <c r="B7" s="19"/>
      <c r="C7" s="19"/>
      <c r="D7" s="1846"/>
      <c r="E7" s="1847"/>
      <c r="F7" s="1849"/>
      <c r="G7" s="1851"/>
      <c r="H7" s="1847"/>
      <c r="I7" s="1847"/>
      <c r="J7" s="1847"/>
      <c r="K7" s="1849"/>
      <c r="L7" s="1847"/>
      <c r="M7" s="1847"/>
      <c r="N7" s="1847"/>
      <c r="O7" s="418"/>
      <c r="P7" s="418"/>
      <c r="Q7" s="418"/>
    </row>
    <row r="8" spans="1:17" x14ac:dyDescent="0.25">
      <c r="A8" s="19"/>
      <c r="B8" s="19"/>
      <c r="C8" s="19"/>
      <c r="D8" s="1846"/>
      <c r="E8" s="1847"/>
      <c r="F8" s="1849"/>
      <c r="G8" s="1851"/>
      <c r="H8" s="1847"/>
      <c r="I8" s="1847"/>
      <c r="J8" s="1847"/>
      <c r="K8" s="1849"/>
      <c r="L8" s="1847"/>
      <c r="M8" s="1847"/>
      <c r="N8" s="1847"/>
      <c r="O8" s="418"/>
      <c r="P8" s="418"/>
      <c r="Q8" s="418"/>
    </row>
    <row r="9" spans="1:17" x14ac:dyDescent="0.25">
      <c r="A9" s="19"/>
      <c r="B9" s="19"/>
      <c r="C9" s="19"/>
      <c r="D9" s="1846"/>
      <c r="E9" s="1847"/>
      <c r="F9" s="1849"/>
      <c r="G9" s="1851"/>
      <c r="H9" s="1847"/>
      <c r="I9" s="1847"/>
      <c r="J9" s="1847"/>
      <c r="K9" s="1849"/>
      <c r="L9" s="1847"/>
      <c r="M9" s="1847"/>
      <c r="N9" s="1847"/>
      <c r="O9" s="418"/>
      <c r="P9" s="418"/>
      <c r="Q9" s="418"/>
    </row>
    <row r="10" spans="1:17" ht="14.25" customHeight="1" x14ac:dyDescent="0.25">
      <c r="A10" s="19" t="s">
        <v>273</v>
      </c>
      <c r="B10" s="19" t="s">
        <v>274</v>
      </c>
      <c r="C10" s="19" t="s">
        <v>452</v>
      </c>
      <c r="D10" s="417" t="s">
        <v>275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273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273</v>
      </c>
      <c r="B11" s="19" t="s">
        <v>274</v>
      </c>
      <c r="C11" s="19" t="s">
        <v>452</v>
      </c>
      <c r="D11" s="417" t="s">
        <v>407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280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273</v>
      </c>
      <c r="B12" s="19" t="s">
        <v>274</v>
      </c>
      <c r="C12" s="19" t="s">
        <v>452</v>
      </c>
      <c r="D12" s="408" t="s">
        <v>408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280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273</v>
      </c>
      <c r="B13" s="19" t="s">
        <v>274</v>
      </c>
      <c r="C13" s="19" t="s">
        <v>452</v>
      </c>
      <c r="D13" s="417" t="s">
        <v>409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280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273</v>
      </c>
      <c r="B14" s="19" t="s">
        <v>274</v>
      </c>
      <c r="C14" s="19" t="s">
        <v>452</v>
      </c>
      <c r="D14" s="417" t="s">
        <v>410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280</v>
      </c>
      <c r="N14" s="411"/>
      <c r="O14" s="418"/>
      <c r="P14" s="418"/>
      <c r="Q14" s="418"/>
    </row>
    <row r="15" spans="1:17" ht="27" customHeight="1" x14ac:dyDescent="0.25">
      <c r="A15" s="19" t="s">
        <v>32</v>
      </c>
      <c r="B15" s="19" t="s">
        <v>274</v>
      </c>
      <c r="C15" s="19" t="s">
        <v>453</v>
      </c>
      <c r="D15" s="408" t="s">
        <v>411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273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273</v>
      </c>
      <c r="B16" s="19" t="s">
        <v>274</v>
      </c>
      <c r="C16" s="19" t="s">
        <v>452</v>
      </c>
      <c r="D16" s="408" t="s">
        <v>412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273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54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362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291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6" t="s">
        <v>261</v>
      </c>
      <c r="E21" s="1847" t="s">
        <v>262</v>
      </c>
      <c r="F21" s="1848" t="s">
        <v>263</v>
      </c>
      <c r="G21" s="1848"/>
      <c r="H21" s="1848"/>
      <c r="I21" s="1848"/>
      <c r="J21" s="1848"/>
      <c r="K21" s="1849"/>
      <c r="L21" s="1847" t="s">
        <v>264</v>
      </c>
      <c r="M21" s="1847" t="s">
        <v>265</v>
      </c>
      <c r="N21" s="1847" t="s">
        <v>266</v>
      </c>
      <c r="O21" s="418"/>
      <c r="P21" s="418"/>
      <c r="Q21" s="418"/>
    </row>
    <row r="22" spans="1:17" x14ac:dyDescent="0.25">
      <c r="A22" s="19"/>
      <c r="B22" s="19"/>
      <c r="C22" s="19"/>
      <c r="D22" s="1846"/>
      <c r="E22" s="1847"/>
      <c r="F22" s="1847" t="s">
        <v>68</v>
      </c>
      <c r="G22" s="1850" t="s">
        <v>267</v>
      </c>
      <c r="H22" s="1850"/>
      <c r="I22" s="1850"/>
      <c r="J22" s="1850"/>
      <c r="K22" s="1847" t="s">
        <v>268</v>
      </c>
      <c r="L22" s="1847"/>
      <c r="M22" s="1847"/>
      <c r="N22" s="1847"/>
      <c r="O22" s="418"/>
      <c r="P22" s="418"/>
      <c r="Q22" s="418"/>
    </row>
    <row r="23" spans="1:17" x14ac:dyDescent="0.25">
      <c r="A23" s="19"/>
      <c r="B23" s="19"/>
      <c r="C23" s="19"/>
      <c r="D23" s="1846"/>
      <c r="E23" s="1847"/>
      <c r="F23" s="1849"/>
      <c r="G23" s="1847" t="s">
        <v>269</v>
      </c>
      <c r="H23" s="1848" t="s">
        <v>270</v>
      </c>
      <c r="I23" s="1849"/>
      <c r="J23" s="1849"/>
      <c r="K23" s="1849"/>
      <c r="L23" s="1847"/>
      <c r="M23" s="1847"/>
      <c r="N23" s="1847"/>
      <c r="O23" s="418"/>
      <c r="P23" s="418"/>
      <c r="Q23" s="418"/>
    </row>
    <row r="24" spans="1:17" x14ac:dyDescent="0.25">
      <c r="A24" s="19"/>
      <c r="B24" s="19"/>
      <c r="C24" s="19"/>
      <c r="D24" s="1846"/>
      <c r="E24" s="1847"/>
      <c r="F24" s="1849"/>
      <c r="G24" s="1851"/>
      <c r="H24" s="1847" t="s">
        <v>271</v>
      </c>
      <c r="I24" s="1847" t="s">
        <v>272</v>
      </c>
      <c r="J24" s="1847" t="s">
        <v>32</v>
      </c>
      <c r="K24" s="1849"/>
      <c r="L24" s="1847"/>
      <c r="M24" s="1847"/>
      <c r="N24" s="1847"/>
      <c r="O24" s="418"/>
      <c r="P24" s="418"/>
      <c r="Q24" s="418"/>
    </row>
    <row r="25" spans="1:17" x14ac:dyDescent="0.25">
      <c r="A25" s="19"/>
      <c r="B25" s="19"/>
      <c r="C25" s="19"/>
      <c r="D25" s="1846"/>
      <c r="E25" s="1847"/>
      <c r="F25" s="1849"/>
      <c r="G25" s="1851"/>
      <c r="H25" s="1847"/>
      <c r="I25" s="1847"/>
      <c r="J25" s="1847"/>
      <c r="K25" s="1849"/>
      <c r="L25" s="1847"/>
      <c r="M25" s="1847"/>
      <c r="N25" s="1847"/>
      <c r="O25" s="418"/>
      <c r="P25" s="418"/>
      <c r="Q25" s="418"/>
    </row>
    <row r="26" spans="1:17" x14ac:dyDescent="0.25">
      <c r="A26" s="19"/>
      <c r="B26" s="19"/>
      <c r="C26" s="19"/>
      <c r="D26" s="1846"/>
      <c r="E26" s="1847"/>
      <c r="F26" s="1849"/>
      <c r="G26" s="1851"/>
      <c r="H26" s="1847"/>
      <c r="I26" s="1847"/>
      <c r="J26" s="1847"/>
      <c r="K26" s="1849"/>
      <c r="L26" s="1847"/>
      <c r="M26" s="1847"/>
      <c r="N26" s="1847"/>
      <c r="O26" s="418"/>
      <c r="P26" s="418"/>
      <c r="Q26" s="418"/>
    </row>
    <row r="27" spans="1:17" x14ac:dyDescent="0.25">
      <c r="A27" s="19"/>
      <c r="B27" s="19"/>
      <c r="C27" s="19"/>
      <c r="D27" s="1846"/>
      <c r="E27" s="1847"/>
      <c r="F27" s="1849"/>
      <c r="G27" s="1851"/>
      <c r="H27" s="1847"/>
      <c r="I27" s="1847"/>
      <c r="J27" s="1847"/>
      <c r="K27" s="1849"/>
      <c r="L27" s="1847"/>
      <c r="M27" s="1847"/>
      <c r="N27" s="1847"/>
      <c r="O27" s="418"/>
      <c r="P27" s="418"/>
      <c r="Q27" s="418"/>
    </row>
    <row r="28" spans="1:17" ht="19.5" customHeight="1" x14ac:dyDescent="0.25">
      <c r="A28" s="19" t="s">
        <v>273</v>
      </c>
      <c r="B28" s="19" t="s">
        <v>274</v>
      </c>
      <c r="C28" s="19" t="s">
        <v>452</v>
      </c>
      <c r="D28" s="417" t="s">
        <v>275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273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32</v>
      </c>
      <c r="B29" s="19" t="s">
        <v>274</v>
      </c>
      <c r="C29" s="19" t="s">
        <v>453</v>
      </c>
      <c r="D29" s="524" t="s">
        <v>413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280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273</v>
      </c>
      <c r="B30" s="19" t="s">
        <v>274</v>
      </c>
      <c r="C30" s="19" t="s">
        <v>452</v>
      </c>
      <c r="D30" s="417" t="s">
        <v>414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273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273</v>
      </c>
      <c r="B31" s="19" t="s">
        <v>274</v>
      </c>
      <c r="C31" s="19" t="s">
        <v>452</v>
      </c>
      <c r="D31" s="524" t="s">
        <v>415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280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273</v>
      </c>
      <c r="B32" s="19" t="s">
        <v>274</v>
      </c>
      <c r="C32" s="19" t="s">
        <v>452</v>
      </c>
      <c r="D32" s="524" t="s">
        <v>416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280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273</v>
      </c>
      <c r="B33" s="19" t="s">
        <v>274</v>
      </c>
      <c r="C33" s="19" t="s">
        <v>452</v>
      </c>
      <c r="D33" s="408" t="s">
        <v>417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280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273</v>
      </c>
      <c r="B34" s="19" t="s">
        <v>274</v>
      </c>
      <c r="C34" s="19" t="s">
        <v>452</v>
      </c>
      <c r="D34" s="417" t="s">
        <v>418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273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32</v>
      </c>
      <c r="B35" s="19" t="s">
        <v>274</v>
      </c>
      <c r="C35" s="19" t="s">
        <v>453</v>
      </c>
      <c r="D35" s="417" t="s">
        <v>419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273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54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362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273</v>
      </c>
      <c r="B38" s="19" t="s">
        <v>274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32</v>
      </c>
      <c r="B39" s="19" t="s">
        <v>274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273</v>
      </c>
      <c r="B40" s="19" t="s">
        <v>314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32</v>
      </c>
      <c r="B41" s="19" t="s">
        <v>314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302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6" t="s">
        <v>261</v>
      </c>
      <c r="E45" s="1847" t="s">
        <v>262</v>
      </c>
      <c r="F45" s="1848" t="s">
        <v>263</v>
      </c>
      <c r="G45" s="1848"/>
      <c r="H45" s="1848"/>
      <c r="I45" s="1848"/>
      <c r="J45" s="1848"/>
      <c r="K45" s="1849"/>
      <c r="L45" s="1847" t="s">
        <v>264</v>
      </c>
      <c r="M45" s="1847" t="s">
        <v>265</v>
      </c>
      <c r="N45" s="1847" t="s">
        <v>266</v>
      </c>
      <c r="O45" s="418"/>
      <c r="P45" s="418"/>
      <c r="Q45" s="418"/>
    </row>
    <row r="46" spans="1:17" x14ac:dyDescent="0.25">
      <c r="A46" s="19"/>
      <c r="B46" s="19"/>
      <c r="C46" s="19"/>
      <c r="D46" s="1846"/>
      <c r="E46" s="1847"/>
      <c r="F46" s="1847" t="s">
        <v>68</v>
      </c>
      <c r="G46" s="1850" t="s">
        <v>267</v>
      </c>
      <c r="H46" s="1850"/>
      <c r="I46" s="1850"/>
      <c r="J46" s="1850"/>
      <c r="K46" s="1847" t="s">
        <v>268</v>
      </c>
      <c r="L46" s="1847"/>
      <c r="M46" s="1847"/>
      <c r="N46" s="1847"/>
      <c r="O46" s="418"/>
      <c r="P46" s="418"/>
      <c r="Q46" s="418"/>
    </row>
    <row r="47" spans="1:17" x14ac:dyDescent="0.25">
      <c r="A47" s="19"/>
      <c r="B47" s="19"/>
      <c r="C47" s="19"/>
      <c r="D47" s="1846"/>
      <c r="E47" s="1847"/>
      <c r="F47" s="1849"/>
      <c r="G47" s="1847" t="s">
        <v>269</v>
      </c>
      <c r="H47" s="1848" t="s">
        <v>270</v>
      </c>
      <c r="I47" s="1849"/>
      <c r="J47" s="1849"/>
      <c r="K47" s="1849"/>
      <c r="L47" s="1847"/>
      <c r="M47" s="1847"/>
      <c r="N47" s="1847"/>
      <c r="O47" s="418"/>
      <c r="P47" s="418"/>
      <c r="Q47" s="418"/>
    </row>
    <row r="48" spans="1:17" x14ac:dyDescent="0.25">
      <c r="A48" s="19"/>
      <c r="B48" s="19"/>
      <c r="C48" s="19"/>
      <c r="D48" s="1846"/>
      <c r="E48" s="1847"/>
      <c r="F48" s="1849"/>
      <c r="G48" s="1851"/>
      <c r="H48" s="1847" t="s">
        <v>271</v>
      </c>
      <c r="I48" s="1847" t="s">
        <v>272</v>
      </c>
      <c r="J48" s="1847" t="s">
        <v>32</v>
      </c>
      <c r="K48" s="1849"/>
      <c r="L48" s="1847"/>
      <c r="M48" s="1847"/>
      <c r="N48" s="1847"/>
      <c r="O48" s="418"/>
      <c r="P48" s="418"/>
      <c r="Q48" s="418"/>
    </row>
    <row r="49" spans="1:17" x14ac:dyDescent="0.25">
      <c r="A49" s="19"/>
      <c r="B49" s="19"/>
      <c r="C49" s="19"/>
      <c r="D49" s="1846"/>
      <c r="E49" s="1847"/>
      <c r="F49" s="1849"/>
      <c r="G49" s="1851"/>
      <c r="H49" s="1847"/>
      <c r="I49" s="1847"/>
      <c r="J49" s="1847"/>
      <c r="K49" s="1849"/>
      <c r="L49" s="1847"/>
      <c r="M49" s="1847"/>
      <c r="N49" s="1847"/>
      <c r="O49" s="418"/>
      <c r="P49" s="418"/>
      <c r="Q49" s="418"/>
    </row>
    <row r="50" spans="1:17" x14ac:dyDescent="0.25">
      <c r="A50" s="19"/>
      <c r="B50" s="19"/>
      <c r="C50" s="19"/>
      <c r="D50" s="1846"/>
      <c r="E50" s="1847"/>
      <c r="F50" s="1849"/>
      <c r="G50" s="1851"/>
      <c r="H50" s="1847"/>
      <c r="I50" s="1847"/>
      <c r="J50" s="1847"/>
      <c r="K50" s="1849"/>
      <c r="L50" s="1847"/>
      <c r="M50" s="1847"/>
      <c r="N50" s="1847"/>
      <c r="O50" s="418"/>
      <c r="P50" s="418"/>
      <c r="Q50" s="418"/>
    </row>
    <row r="51" spans="1:17" x14ac:dyDescent="0.25">
      <c r="A51" s="19"/>
      <c r="B51" s="19"/>
      <c r="C51" s="19"/>
      <c r="D51" s="1846"/>
      <c r="E51" s="1847"/>
      <c r="F51" s="1849"/>
      <c r="G51" s="1851"/>
      <c r="H51" s="1847"/>
      <c r="I51" s="1847"/>
      <c r="J51" s="1847"/>
      <c r="K51" s="1849"/>
      <c r="L51" s="1847"/>
      <c r="M51" s="1847"/>
      <c r="N51" s="1847"/>
      <c r="O51" s="418"/>
      <c r="P51" s="418"/>
      <c r="Q51" s="418"/>
    </row>
    <row r="52" spans="1:17" ht="19.5" customHeight="1" x14ac:dyDescent="0.25">
      <c r="A52" s="19" t="s">
        <v>273</v>
      </c>
      <c r="B52" s="19" t="s">
        <v>274</v>
      </c>
      <c r="C52" s="19" t="s">
        <v>452</v>
      </c>
      <c r="D52" s="417" t="s">
        <v>275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273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32</v>
      </c>
      <c r="B53" s="19" t="s">
        <v>274</v>
      </c>
      <c r="C53" s="19" t="s">
        <v>453</v>
      </c>
      <c r="D53" s="524" t="s">
        <v>420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280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32</v>
      </c>
      <c r="B54" s="19" t="s">
        <v>274</v>
      </c>
      <c r="C54" s="19" t="s">
        <v>453</v>
      </c>
      <c r="D54" s="417" t="s">
        <v>305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280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32</v>
      </c>
      <c r="B55" s="19" t="s">
        <v>274</v>
      </c>
      <c r="C55" s="19" t="s">
        <v>453</v>
      </c>
      <c r="D55" s="417" t="s">
        <v>421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273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32</v>
      </c>
      <c r="B56" s="19" t="s">
        <v>274</v>
      </c>
      <c r="C56" s="19" t="s">
        <v>453</v>
      </c>
      <c r="D56" s="408" t="s">
        <v>422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273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273</v>
      </c>
      <c r="B57" s="19" t="s">
        <v>274</v>
      </c>
      <c r="C57" s="19" t="s">
        <v>452</v>
      </c>
      <c r="D57" s="417" t="s">
        <v>311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273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273</v>
      </c>
      <c r="B58" s="19" t="s">
        <v>314</v>
      </c>
      <c r="C58" s="19" t="s">
        <v>454</v>
      </c>
      <c r="D58" s="408" t="s">
        <v>423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280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54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317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6" t="s">
        <v>261</v>
      </c>
      <c r="E63" s="1847" t="s">
        <v>262</v>
      </c>
      <c r="F63" s="1848" t="s">
        <v>263</v>
      </c>
      <c r="G63" s="1848"/>
      <c r="H63" s="1848"/>
      <c r="I63" s="1848"/>
      <c r="J63" s="1848"/>
      <c r="K63" s="1849"/>
      <c r="L63" s="1847" t="s">
        <v>264</v>
      </c>
      <c r="M63" s="1847" t="s">
        <v>265</v>
      </c>
      <c r="N63" s="1847" t="s">
        <v>266</v>
      </c>
      <c r="O63" s="418"/>
      <c r="P63" s="418"/>
      <c r="Q63" s="418"/>
    </row>
    <row r="64" spans="1:17" x14ac:dyDescent="0.25">
      <c r="A64" s="19"/>
      <c r="B64" s="19"/>
      <c r="C64" s="19"/>
      <c r="D64" s="1846"/>
      <c r="E64" s="1847"/>
      <c r="F64" s="1847" t="s">
        <v>68</v>
      </c>
      <c r="G64" s="1850" t="s">
        <v>267</v>
      </c>
      <c r="H64" s="1850"/>
      <c r="I64" s="1850"/>
      <c r="J64" s="1850"/>
      <c r="K64" s="1847" t="s">
        <v>268</v>
      </c>
      <c r="L64" s="1847"/>
      <c r="M64" s="1847"/>
      <c r="N64" s="1847"/>
      <c r="O64" s="418"/>
      <c r="P64" s="418"/>
      <c r="Q64" s="418"/>
    </row>
    <row r="65" spans="1:17" x14ac:dyDescent="0.25">
      <c r="A65" s="19"/>
      <c r="B65" s="19"/>
      <c r="C65" s="19"/>
      <c r="D65" s="1846"/>
      <c r="E65" s="1847"/>
      <c r="F65" s="1849"/>
      <c r="G65" s="1847" t="s">
        <v>269</v>
      </c>
      <c r="H65" s="1848" t="s">
        <v>270</v>
      </c>
      <c r="I65" s="1849"/>
      <c r="J65" s="1849"/>
      <c r="K65" s="1849"/>
      <c r="L65" s="1847"/>
      <c r="M65" s="1847"/>
      <c r="N65" s="1847"/>
      <c r="O65" s="418"/>
      <c r="P65" s="418"/>
      <c r="Q65" s="418"/>
    </row>
    <row r="66" spans="1:17" x14ac:dyDescent="0.25">
      <c r="A66" s="19"/>
      <c r="B66" s="19"/>
      <c r="C66" s="19"/>
      <c r="D66" s="1846"/>
      <c r="E66" s="1847"/>
      <c r="F66" s="1849"/>
      <c r="G66" s="1851"/>
      <c r="H66" s="1847" t="s">
        <v>271</v>
      </c>
      <c r="I66" s="1847" t="s">
        <v>272</v>
      </c>
      <c r="J66" s="1847" t="s">
        <v>32</v>
      </c>
      <c r="K66" s="1849"/>
      <c r="L66" s="1847"/>
      <c r="M66" s="1847"/>
      <c r="N66" s="1847"/>
      <c r="O66" s="418"/>
      <c r="P66" s="418"/>
      <c r="Q66" s="418"/>
    </row>
    <row r="67" spans="1:17" x14ac:dyDescent="0.25">
      <c r="A67" s="19"/>
      <c r="B67" s="19"/>
      <c r="C67" s="19"/>
      <c r="D67" s="1846"/>
      <c r="E67" s="1847"/>
      <c r="F67" s="1849"/>
      <c r="G67" s="1851"/>
      <c r="H67" s="1847"/>
      <c r="I67" s="1847"/>
      <c r="J67" s="1847"/>
      <c r="K67" s="1849"/>
      <c r="L67" s="1847"/>
      <c r="M67" s="1847"/>
      <c r="N67" s="1847"/>
      <c r="O67" s="418"/>
      <c r="P67" s="418"/>
      <c r="Q67" s="418"/>
    </row>
    <row r="68" spans="1:17" x14ac:dyDescent="0.25">
      <c r="A68" s="19"/>
      <c r="B68" s="19"/>
      <c r="C68" s="19"/>
      <c r="D68" s="1846"/>
      <c r="E68" s="1847"/>
      <c r="F68" s="1849"/>
      <c r="G68" s="1851"/>
      <c r="H68" s="1847"/>
      <c r="I68" s="1847"/>
      <c r="J68" s="1847"/>
      <c r="K68" s="1849"/>
      <c r="L68" s="1847"/>
      <c r="M68" s="1847"/>
      <c r="N68" s="1847"/>
      <c r="O68" s="418"/>
      <c r="P68" s="418"/>
      <c r="Q68" s="418"/>
    </row>
    <row r="69" spans="1:17" x14ac:dyDescent="0.25">
      <c r="A69" s="19"/>
      <c r="B69" s="19"/>
      <c r="C69" s="19"/>
      <c r="D69" s="1846"/>
      <c r="E69" s="1847"/>
      <c r="F69" s="1849"/>
      <c r="G69" s="1851"/>
      <c r="H69" s="1847"/>
      <c r="I69" s="1847"/>
      <c r="J69" s="1847"/>
      <c r="K69" s="1849"/>
      <c r="L69" s="1847"/>
      <c r="M69" s="1847"/>
      <c r="N69" s="1847"/>
      <c r="O69" s="418"/>
      <c r="P69" s="418"/>
      <c r="Q69" s="418"/>
    </row>
    <row r="70" spans="1:17" ht="48" customHeight="1" x14ac:dyDescent="0.25">
      <c r="A70" s="19" t="s">
        <v>32</v>
      </c>
      <c r="B70" s="19" t="s">
        <v>274</v>
      </c>
      <c r="C70" s="19" t="s">
        <v>453</v>
      </c>
      <c r="D70" s="419" t="s">
        <v>318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273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273</v>
      </c>
      <c r="B71" s="19" t="s">
        <v>274</v>
      </c>
      <c r="C71" s="19" t="s">
        <v>452</v>
      </c>
      <c r="D71" s="417" t="s">
        <v>275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273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273</v>
      </c>
      <c r="B72" s="19" t="s">
        <v>274</v>
      </c>
      <c r="C72" s="19" t="s">
        <v>452</v>
      </c>
      <c r="D72" s="417" t="s">
        <v>424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280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32</v>
      </c>
      <c r="B73" s="19" t="s">
        <v>274</v>
      </c>
      <c r="C73" s="19" t="s">
        <v>453</v>
      </c>
      <c r="D73" s="408" t="s">
        <v>425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273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32</v>
      </c>
      <c r="B74" s="19" t="s">
        <v>274</v>
      </c>
      <c r="C74" s="19" t="s">
        <v>453</v>
      </c>
      <c r="D74" s="408" t="s">
        <v>322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280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32</v>
      </c>
      <c r="B75" s="19" t="s">
        <v>274</v>
      </c>
      <c r="C75" s="19" t="s">
        <v>453</v>
      </c>
      <c r="D75" s="408" t="s">
        <v>426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280</v>
      </c>
      <c r="N75" s="411"/>
      <c r="O75" s="418"/>
      <c r="P75" s="418"/>
      <c r="Q75" s="418"/>
    </row>
    <row r="76" spans="1:17" ht="27.75" customHeight="1" x14ac:dyDescent="0.25">
      <c r="A76" s="19" t="s">
        <v>32</v>
      </c>
      <c r="B76" s="19" t="s">
        <v>274</v>
      </c>
      <c r="C76" s="19" t="s">
        <v>453</v>
      </c>
      <c r="D76" s="524" t="s">
        <v>323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280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32</v>
      </c>
      <c r="B77" s="19" t="s">
        <v>274</v>
      </c>
      <c r="C77" s="19" t="s">
        <v>453</v>
      </c>
      <c r="D77" s="408" t="s">
        <v>427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273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54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273</v>
      </c>
      <c r="B80" s="19" t="s">
        <v>274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32</v>
      </c>
      <c r="B81" s="19" t="s">
        <v>274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273</v>
      </c>
      <c r="B82" s="19" t="s">
        <v>314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32</v>
      </c>
      <c r="B83" s="19" t="s">
        <v>314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326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6" t="s">
        <v>261</v>
      </c>
      <c r="E90" s="1847" t="s">
        <v>262</v>
      </c>
      <c r="F90" s="1848" t="s">
        <v>263</v>
      </c>
      <c r="G90" s="1848"/>
      <c r="H90" s="1848"/>
      <c r="I90" s="1848"/>
      <c r="J90" s="1848"/>
      <c r="K90" s="1849"/>
      <c r="L90" s="1847" t="s">
        <v>264</v>
      </c>
      <c r="M90" s="1847" t="s">
        <v>265</v>
      </c>
      <c r="N90" s="1847" t="s">
        <v>266</v>
      </c>
      <c r="O90" s="418"/>
      <c r="P90" s="418"/>
      <c r="Q90" s="418"/>
    </row>
    <row r="91" spans="1:17" x14ac:dyDescent="0.25">
      <c r="A91" s="19"/>
      <c r="B91" s="19"/>
      <c r="C91" s="19"/>
      <c r="D91" s="1846"/>
      <c r="E91" s="1847"/>
      <c r="F91" s="1847" t="s">
        <v>68</v>
      </c>
      <c r="G91" s="1850" t="s">
        <v>267</v>
      </c>
      <c r="H91" s="1850"/>
      <c r="I91" s="1850"/>
      <c r="J91" s="1850"/>
      <c r="K91" s="1847" t="s">
        <v>268</v>
      </c>
      <c r="L91" s="1847"/>
      <c r="M91" s="1847"/>
      <c r="N91" s="1847"/>
      <c r="O91" s="418"/>
      <c r="P91" s="418"/>
      <c r="Q91" s="418"/>
    </row>
    <row r="92" spans="1:17" x14ac:dyDescent="0.25">
      <c r="A92" s="19"/>
      <c r="B92" s="19"/>
      <c r="C92" s="19"/>
      <c r="D92" s="1846"/>
      <c r="E92" s="1847"/>
      <c r="F92" s="1849"/>
      <c r="G92" s="1847" t="s">
        <v>269</v>
      </c>
      <c r="H92" s="1848" t="s">
        <v>270</v>
      </c>
      <c r="I92" s="1849"/>
      <c r="J92" s="1849"/>
      <c r="K92" s="1849"/>
      <c r="L92" s="1847"/>
      <c r="M92" s="1847"/>
      <c r="N92" s="1847"/>
      <c r="O92" s="418"/>
      <c r="P92" s="418"/>
      <c r="Q92" s="418"/>
    </row>
    <row r="93" spans="1:17" x14ac:dyDescent="0.25">
      <c r="A93" s="19"/>
      <c r="B93" s="19"/>
      <c r="C93" s="19"/>
      <c r="D93" s="1846"/>
      <c r="E93" s="1847"/>
      <c r="F93" s="1849"/>
      <c r="G93" s="1851"/>
      <c r="H93" s="1847" t="s">
        <v>271</v>
      </c>
      <c r="I93" s="1847" t="s">
        <v>272</v>
      </c>
      <c r="J93" s="1847" t="s">
        <v>32</v>
      </c>
      <c r="K93" s="1849"/>
      <c r="L93" s="1847"/>
      <c r="M93" s="1847"/>
      <c r="N93" s="1847"/>
      <c r="O93" s="418"/>
      <c r="P93" s="418"/>
      <c r="Q93" s="418"/>
    </row>
    <row r="94" spans="1:17" x14ac:dyDescent="0.25">
      <c r="A94" s="19"/>
      <c r="B94" s="19"/>
      <c r="C94" s="19"/>
      <c r="D94" s="1846"/>
      <c r="E94" s="1847"/>
      <c r="F94" s="1849"/>
      <c r="G94" s="1851"/>
      <c r="H94" s="1847"/>
      <c r="I94" s="1847"/>
      <c r="J94" s="1847"/>
      <c r="K94" s="1849"/>
      <c r="L94" s="1847"/>
      <c r="M94" s="1847"/>
      <c r="N94" s="1847"/>
      <c r="O94" s="418"/>
      <c r="P94" s="418"/>
      <c r="Q94" s="418"/>
    </row>
    <row r="95" spans="1:17" x14ac:dyDescent="0.25">
      <c r="A95" s="19"/>
      <c r="B95" s="19"/>
      <c r="C95" s="19"/>
      <c r="D95" s="1846"/>
      <c r="E95" s="1847"/>
      <c r="F95" s="1849"/>
      <c r="G95" s="1851"/>
      <c r="H95" s="1847"/>
      <c r="I95" s="1847"/>
      <c r="J95" s="1847"/>
      <c r="K95" s="1849"/>
      <c r="L95" s="1847"/>
      <c r="M95" s="1847"/>
      <c r="N95" s="1847"/>
      <c r="O95" s="418"/>
      <c r="P95" s="418"/>
      <c r="Q95" s="418"/>
    </row>
    <row r="96" spans="1:17" x14ac:dyDescent="0.25">
      <c r="A96" s="19"/>
      <c r="B96" s="19"/>
      <c r="C96" s="19"/>
      <c r="D96" s="1846"/>
      <c r="E96" s="1847"/>
      <c r="F96" s="1849"/>
      <c r="G96" s="1851"/>
      <c r="H96" s="1847"/>
      <c r="I96" s="1847"/>
      <c r="J96" s="1847"/>
      <c r="K96" s="1849"/>
      <c r="L96" s="1847"/>
      <c r="M96" s="1847"/>
      <c r="N96" s="1847"/>
      <c r="O96" s="418"/>
      <c r="P96" s="418"/>
      <c r="Q96" s="418"/>
    </row>
    <row r="97" spans="1:17" s="688" customFormat="1" ht="38.25" customHeight="1" x14ac:dyDescent="0.25">
      <c r="A97" s="684" t="s">
        <v>273</v>
      </c>
      <c r="B97" s="684" t="s">
        <v>314</v>
      </c>
      <c r="C97" s="684" t="s">
        <v>454</v>
      </c>
      <c r="D97" s="408" t="s">
        <v>327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273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32</v>
      </c>
      <c r="B98" s="684" t="s">
        <v>274</v>
      </c>
      <c r="C98" s="684" t="s">
        <v>453</v>
      </c>
      <c r="D98" s="408" t="s">
        <v>328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273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32</v>
      </c>
      <c r="B99" s="689" t="s">
        <v>274</v>
      </c>
      <c r="C99" s="689" t="s">
        <v>453</v>
      </c>
      <c r="D99" s="690" t="s">
        <v>428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280</v>
      </c>
      <c r="N99" s="682">
        <f t="shared" si="28"/>
        <v>37.5</v>
      </c>
      <c r="O99" s="691" t="s">
        <v>461</v>
      </c>
      <c r="P99" s="691"/>
      <c r="Q99" s="691"/>
    </row>
    <row r="100" spans="1:17" s="692" customFormat="1" ht="30" customHeight="1" x14ac:dyDescent="0.25">
      <c r="A100" s="689" t="s">
        <v>32</v>
      </c>
      <c r="B100" s="689" t="s">
        <v>274</v>
      </c>
      <c r="C100" s="689" t="s">
        <v>453</v>
      </c>
      <c r="D100" s="690" t="s">
        <v>429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280</v>
      </c>
      <c r="N100" s="682">
        <f t="shared" si="28"/>
        <v>50</v>
      </c>
      <c r="O100" s="691" t="s">
        <v>461</v>
      </c>
      <c r="P100" s="691"/>
      <c r="Q100" s="691"/>
    </row>
    <row r="101" spans="1:17" s="688" customFormat="1" ht="52.5" customHeight="1" x14ac:dyDescent="0.25">
      <c r="A101" s="684" t="s">
        <v>32</v>
      </c>
      <c r="B101" s="684" t="s">
        <v>314</v>
      </c>
      <c r="C101" s="684" t="s">
        <v>455</v>
      </c>
      <c r="D101" s="408" t="s">
        <v>430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273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32</v>
      </c>
      <c r="B102" s="689" t="s">
        <v>314</v>
      </c>
      <c r="C102" s="689" t="s">
        <v>455</v>
      </c>
      <c r="D102" s="690" t="s">
        <v>431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280</v>
      </c>
      <c r="N102" s="682">
        <f t="shared" si="28"/>
        <v>33.333333333333329</v>
      </c>
      <c r="O102" s="691" t="s">
        <v>460</v>
      </c>
      <c r="P102" s="691"/>
      <c r="Q102" s="691"/>
    </row>
    <row r="103" spans="1:17" s="688" customFormat="1" ht="21" customHeight="1" x14ac:dyDescent="0.25">
      <c r="A103" s="684" t="s">
        <v>273</v>
      </c>
      <c r="B103" s="684" t="s">
        <v>274</v>
      </c>
      <c r="C103" s="684" t="s">
        <v>452</v>
      </c>
      <c r="D103" s="408" t="s">
        <v>335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273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54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337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6" t="s">
        <v>261</v>
      </c>
      <c r="E107" s="1847" t="s">
        <v>262</v>
      </c>
      <c r="F107" s="1848" t="s">
        <v>263</v>
      </c>
      <c r="G107" s="1848"/>
      <c r="H107" s="1848"/>
      <c r="I107" s="1848"/>
      <c r="J107" s="1848"/>
      <c r="K107" s="1849"/>
      <c r="L107" s="1847" t="s">
        <v>264</v>
      </c>
      <c r="M107" s="1847" t="s">
        <v>265</v>
      </c>
      <c r="N107" s="1847" t="s">
        <v>266</v>
      </c>
      <c r="O107" s="418"/>
      <c r="P107" s="418"/>
      <c r="Q107" s="418"/>
    </row>
    <row r="108" spans="1:17" x14ac:dyDescent="0.25">
      <c r="A108" s="19"/>
      <c r="B108" s="19"/>
      <c r="C108" s="19"/>
      <c r="D108" s="1846"/>
      <c r="E108" s="1847"/>
      <c r="F108" s="1847" t="s">
        <v>68</v>
      </c>
      <c r="G108" s="1850" t="s">
        <v>267</v>
      </c>
      <c r="H108" s="1850"/>
      <c r="I108" s="1850"/>
      <c r="J108" s="1850"/>
      <c r="K108" s="1847" t="s">
        <v>268</v>
      </c>
      <c r="L108" s="1847"/>
      <c r="M108" s="1847"/>
      <c r="N108" s="1847"/>
      <c r="O108" s="418"/>
      <c r="P108" s="418"/>
      <c r="Q108" s="418"/>
    </row>
    <row r="109" spans="1:17" x14ac:dyDescent="0.25">
      <c r="A109" s="19"/>
      <c r="B109" s="19"/>
      <c r="C109" s="19"/>
      <c r="D109" s="1846"/>
      <c r="E109" s="1847"/>
      <c r="F109" s="1849"/>
      <c r="G109" s="1847" t="s">
        <v>269</v>
      </c>
      <c r="H109" s="1848" t="s">
        <v>270</v>
      </c>
      <c r="I109" s="1849"/>
      <c r="J109" s="1849"/>
      <c r="K109" s="1849"/>
      <c r="L109" s="1847"/>
      <c r="M109" s="1847"/>
      <c r="N109" s="1847"/>
      <c r="O109" s="418"/>
      <c r="P109" s="418"/>
      <c r="Q109" s="418"/>
    </row>
    <row r="110" spans="1:17" x14ac:dyDescent="0.25">
      <c r="A110" s="19"/>
      <c r="B110" s="19"/>
      <c r="C110" s="19"/>
      <c r="D110" s="1846"/>
      <c r="E110" s="1847"/>
      <c r="F110" s="1849"/>
      <c r="G110" s="1851"/>
      <c r="H110" s="1847" t="s">
        <v>271</v>
      </c>
      <c r="I110" s="1847" t="s">
        <v>272</v>
      </c>
      <c r="J110" s="1847" t="s">
        <v>32</v>
      </c>
      <c r="K110" s="1849"/>
      <c r="L110" s="1847"/>
      <c r="M110" s="1847"/>
      <c r="N110" s="1847"/>
      <c r="O110" s="418"/>
      <c r="P110" s="418"/>
      <c r="Q110" s="418"/>
    </row>
    <row r="111" spans="1:17" x14ac:dyDescent="0.25">
      <c r="A111" s="19"/>
      <c r="B111" s="19"/>
      <c r="C111" s="19"/>
      <c r="D111" s="1846"/>
      <c r="E111" s="1847"/>
      <c r="F111" s="1849"/>
      <c r="G111" s="1851"/>
      <c r="H111" s="1847"/>
      <c r="I111" s="1847"/>
      <c r="J111" s="1847"/>
      <c r="K111" s="1849"/>
      <c r="L111" s="1847"/>
      <c r="M111" s="1847"/>
      <c r="N111" s="1847"/>
      <c r="O111" s="418"/>
      <c r="P111" s="418"/>
      <c r="Q111" s="418"/>
    </row>
    <row r="112" spans="1:17" x14ac:dyDescent="0.25">
      <c r="A112" s="19"/>
      <c r="B112" s="19"/>
      <c r="C112" s="19"/>
      <c r="D112" s="1846"/>
      <c r="E112" s="1847"/>
      <c r="F112" s="1849"/>
      <c r="G112" s="1851"/>
      <c r="H112" s="1847"/>
      <c r="I112" s="1847"/>
      <c r="J112" s="1847"/>
      <c r="K112" s="1849"/>
      <c r="L112" s="1847"/>
      <c r="M112" s="1847"/>
      <c r="N112" s="1847"/>
      <c r="O112" s="418"/>
      <c r="P112" s="418"/>
      <c r="Q112" s="418"/>
    </row>
    <row r="113" spans="1:17" x14ac:dyDescent="0.25">
      <c r="A113" s="19"/>
      <c r="B113" s="19"/>
      <c r="C113" s="19"/>
      <c r="D113" s="1846"/>
      <c r="E113" s="1847"/>
      <c r="F113" s="1849"/>
      <c r="G113" s="1851"/>
      <c r="H113" s="1847"/>
      <c r="I113" s="1847"/>
      <c r="J113" s="1847"/>
      <c r="K113" s="1849"/>
      <c r="L113" s="1847"/>
      <c r="M113" s="1847"/>
      <c r="N113" s="1847"/>
      <c r="O113" s="418"/>
      <c r="P113" s="418"/>
      <c r="Q113" s="418"/>
    </row>
    <row r="114" spans="1:17" ht="37.5" customHeight="1" x14ac:dyDescent="0.25">
      <c r="A114" s="19" t="s">
        <v>32</v>
      </c>
      <c r="B114" s="19" t="s">
        <v>274</v>
      </c>
      <c r="C114" s="19" t="s">
        <v>453</v>
      </c>
      <c r="D114" s="419" t="s">
        <v>338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273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273</v>
      </c>
      <c r="B115" s="684" t="s">
        <v>314</v>
      </c>
      <c r="C115" s="684" t="s">
        <v>454</v>
      </c>
      <c r="D115" s="408" t="s">
        <v>339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273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32</v>
      </c>
      <c r="B116" s="689" t="s">
        <v>274</v>
      </c>
      <c r="C116" s="689" t="s">
        <v>453</v>
      </c>
      <c r="D116" s="690" t="s">
        <v>432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280</v>
      </c>
      <c r="N116" s="682">
        <f t="shared" si="34"/>
        <v>60</v>
      </c>
      <c r="O116" s="691" t="s">
        <v>461</v>
      </c>
      <c r="P116" s="691"/>
      <c r="Q116" s="691"/>
    </row>
    <row r="117" spans="1:17" ht="43.5" customHeight="1" x14ac:dyDescent="0.25">
      <c r="A117" s="19" t="s">
        <v>32</v>
      </c>
      <c r="B117" s="19" t="s">
        <v>274</v>
      </c>
      <c r="C117" s="19" t="s">
        <v>453</v>
      </c>
      <c r="D117" s="408" t="s">
        <v>344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280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32</v>
      </c>
      <c r="B118" s="689" t="s">
        <v>274</v>
      </c>
      <c r="C118" s="689" t="s">
        <v>453</v>
      </c>
      <c r="D118" s="690" t="s">
        <v>433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280</v>
      </c>
      <c r="N118" s="682">
        <f t="shared" si="34"/>
        <v>60</v>
      </c>
      <c r="O118" s="691" t="s">
        <v>463</v>
      </c>
      <c r="P118" s="691"/>
      <c r="Q118" s="691"/>
    </row>
    <row r="119" spans="1:17" s="688" customFormat="1" ht="60" customHeight="1" x14ac:dyDescent="0.25">
      <c r="A119" s="684" t="s">
        <v>32</v>
      </c>
      <c r="B119" s="684" t="s">
        <v>314</v>
      </c>
      <c r="C119" s="684" t="s">
        <v>455</v>
      </c>
      <c r="D119" s="408" t="s">
        <v>434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273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32</v>
      </c>
      <c r="B120" s="684" t="s">
        <v>314</v>
      </c>
      <c r="C120" s="684" t="s">
        <v>455</v>
      </c>
      <c r="D120" s="408" t="s">
        <v>435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273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32</v>
      </c>
      <c r="B121" s="689" t="s">
        <v>314</v>
      </c>
      <c r="C121" s="689" t="s">
        <v>455</v>
      </c>
      <c r="D121" s="690" t="s">
        <v>436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280</v>
      </c>
      <c r="N121" s="682">
        <f t="shared" si="34"/>
        <v>40</v>
      </c>
      <c r="O121" s="691" t="s">
        <v>462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273</v>
      </c>
      <c r="B124" s="19" t="s">
        <v>274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32</v>
      </c>
      <c r="B125" s="19" t="s">
        <v>274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273</v>
      </c>
      <c r="B126" s="19" t="s">
        <v>314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32</v>
      </c>
      <c r="B127" s="19" t="s">
        <v>314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350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846" t="s">
        <v>261</v>
      </c>
      <c r="E133" s="1847" t="s">
        <v>262</v>
      </c>
      <c r="F133" s="1848" t="s">
        <v>263</v>
      </c>
      <c r="G133" s="1848"/>
      <c r="H133" s="1848"/>
      <c r="I133" s="1848"/>
      <c r="J133" s="1848"/>
      <c r="K133" s="1849"/>
      <c r="L133" s="1847" t="s">
        <v>264</v>
      </c>
      <c r="M133" s="1847" t="s">
        <v>265</v>
      </c>
      <c r="N133" s="1847" t="s">
        <v>266</v>
      </c>
      <c r="O133" s="418"/>
      <c r="P133" s="418"/>
      <c r="Q133" s="418"/>
    </row>
    <row r="134" spans="1:17" x14ac:dyDescent="0.25">
      <c r="A134" s="19"/>
      <c r="B134" s="19"/>
      <c r="C134" s="19"/>
      <c r="D134" s="1846"/>
      <c r="E134" s="1847"/>
      <c r="F134" s="1847" t="s">
        <v>68</v>
      </c>
      <c r="G134" s="1850" t="s">
        <v>267</v>
      </c>
      <c r="H134" s="1850"/>
      <c r="I134" s="1850"/>
      <c r="J134" s="1850"/>
      <c r="K134" s="1847" t="s">
        <v>268</v>
      </c>
      <c r="L134" s="1847"/>
      <c r="M134" s="1847"/>
      <c r="N134" s="1847"/>
      <c r="O134" s="418"/>
      <c r="P134" s="418"/>
      <c r="Q134" s="418"/>
    </row>
    <row r="135" spans="1:17" x14ac:dyDescent="0.25">
      <c r="A135" s="19"/>
      <c r="B135" s="19"/>
      <c r="C135" s="19"/>
      <c r="D135" s="1846"/>
      <c r="E135" s="1847"/>
      <c r="F135" s="1849"/>
      <c r="G135" s="1847" t="s">
        <v>269</v>
      </c>
      <c r="H135" s="1848" t="s">
        <v>270</v>
      </c>
      <c r="I135" s="1849"/>
      <c r="J135" s="1849"/>
      <c r="K135" s="1849"/>
      <c r="L135" s="1847"/>
      <c r="M135" s="1847"/>
      <c r="N135" s="1847"/>
      <c r="O135" s="418"/>
      <c r="P135" s="418"/>
      <c r="Q135" s="418"/>
    </row>
    <row r="136" spans="1:17" x14ac:dyDescent="0.25">
      <c r="A136" s="19"/>
      <c r="B136" s="19"/>
      <c r="C136" s="19"/>
      <c r="D136" s="1846"/>
      <c r="E136" s="1847"/>
      <c r="F136" s="1849"/>
      <c r="G136" s="1851"/>
      <c r="H136" s="1847" t="s">
        <v>271</v>
      </c>
      <c r="I136" s="1847" t="s">
        <v>272</v>
      </c>
      <c r="J136" s="1847" t="s">
        <v>32</v>
      </c>
      <c r="K136" s="1849"/>
      <c r="L136" s="1847"/>
      <c r="M136" s="1847"/>
      <c r="N136" s="1847"/>
      <c r="O136" s="418"/>
      <c r="P136" s="418"/>
      <c r="Q136" s="418"/>
    </row>
    <row r="137" spans="1:17" x14ac:dyDescent="0.25">
      <c r="A137" s="19"/>
      <c r="B137" s="19"/>
      <c r="C137" s="19"/>
      <c r="D137" s="1846"/>
      <c r="E137" s="1847"/>
      <c r="F137" s="1849"/>
      <c r="G137" s="1851"/>
      <c r="H137" s="1847"/>
      <c r="I137" s="1847"/>
      <c r="J137" s="1847"/>
      <c r="K137" s="1849"/>
      <c r="L137" s="1847"/>
      <c r="M137" s="1847"/>
      <c r="N137" s="1847"/>
      <c r="O137" s="418"/>
      <c r="P137" s="418"/>
      <c r="Q137" s="418"/>
    </row>
    <row r="138" spans="1:17" x14ac:dyDescent="0.25">
      <c r="A138" s="19"/>
      <c r="B138" s="19"/>
      <c r="C138" s="19"/>
      <c r="D138" s="1846"/>
      <c r="E138" s="1847"/>
      <c r="F138" s="1849"/>
      <c r="G138" s="1851"/>
      <c r="H138" s="1847"/>
      <c r="I138" s="1847"/>
      <c r="J138" s="1847"/>
      <c r="K138" s="1849"/>
      <c r="L138" s="1847"/>
      <c r="M138" s="1847"/>
      <c r="N138" s="1847"/>
      <c r="O138" s="418"/>
      <c r="P138" s="418"/>
      <c r="Q138" s="418"/>
    </row>
    <row r="139" spans="1:17" x14ac:dyDescent="0.25">
      <c r="A139" s="19"/>
      <c r="B139" s="19"/>
      <c r="C139" s="19"/>
      <c r="D139" s="1846"/>
      <c r="E139" s="1847"/>
      <c r="F139" s="1849"/>
      <c r="G139" s="1851"/>
      <c r="H139" s="1847"/>
      <c r="I139" s="1847"/>
      <c r="J139" s="1847"/>
      <c r="K139" s="1849"/>
      <c r="L139" s="1847"/>
      <c r="M139" s="1847"/>
      <c r="N139" s="1847"/>
      <c r="O139" s="418"/>
      <c r="P139" s="418"/>
      <c r="Q139" s="418"/>
    </row>
    <row r="140" spans="1:17" s="688" customFormat="1" ht="57.75" customHeight="1" x14ac:dyDescent="0.25">
      <c r="A140" s="684" t="s">
        <v>273</v>
      </c>
      <c r="B140" s="684" t="s">
        <v>314</v>
      </c>
      <c r="C140" s="684" t="s">
        <v>454</v>
      </c>
      <c r="D140" s="408" t="s">
        <v>351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273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32</v>
      </c>
      <c r="B141" s="684" t="s">
        <v>314</v>
      </c>
      <c r="C141" s="684" t="s">
        <v>455</v>
      </c>
      <c r="D141" s="408" t="s">
        <v>437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273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32</v>
      </c>
      <c r="B142" s="689" t="s">
        <v>314</v>
      </c>
      <c r="C142" s="689" t="s">
        <v>455</v>
      </c>
      <c r="D142" s="690" t="s">
        <v>438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280</v>
      </c>
      <c r="N142" s="682">
        <f t="shared" si="40"/>
        <v>41.666666666666671</v>
      </c>
      <c r="O142" s="691" t="s">
        <v>460</v>
      </c>
      <c r="P142" s="694"/>
      <c r="Q142" s="691"/>
    </row>
    <row r="143" spans="1:17" s="692" customFormat="1" ht="36" customHeight="1" x14ac:dyDescent="0.25">
      <c r="A143" s="689" t="s">
        <v>32</v>
      </c>
      <c r="B143" s="689" t="s">
        <v>274</v>
      </c>
      <c r="C143" s="689" t="s">
        <v>453</v>
      </c>
      <c r="D143" s="690" t="s">
        <v>356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280</v>
      </c>
      <c r="N143" s="682">
        <f t="shared" si="40"/>
        <v>40</v>
      </c>
      <c r="O143" s="691" t="s">
        <v>461</v>
      </c>
      <c r="P143" s="691"/>
      <c r="Q143" s="691"/>
    </row>
    <row r="144" spans="1:17" s="688" customFormat="1" ht="45" customHeight="1" x14ac:dyDescent="0.25">
      <c r="A144" s="684" t="s">
        <v>32</v>
      </c>
      <c r="B144" s="684" t="s">
        <v>274</v>
      </c>
      <c r="C144" s="684" t="s">
        <v>453</v>
      </c>
      <c r="D144" s="408" t="s">
        <v>357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273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32</v>
      </c>
      <c r="B145" s="689" t="s">
        <v>274</v>
      </c>
      <c r="C145" s="689" t="s">
        <v>453</v>
      </c>
      <c r="D145" s="690" t="s">
        <v>439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280</v>
      </c>
      <c r="N145" s="682">
        <f>G145/F145*100</f>
        <v>37.5</v>
      </c>
      <c r="O145" s="691" t="s">
        <v>461</v>
      </c>
      <c r="P145" s="691"/>
      <c r="Q145" s="691"/>
    </row>
    <row r="146" spans="1:17" s="688" customFormat="1" ht="21" customHeight="1" x14ac:dyDescent="0.25">
      <c r="A146" s="684" t="s">
        <v>32</v>
      </c>
      <c r="B146" s="684" t="s">
        <v>274</v>
      </c>
      <c r="C146" s="684" t="s">
        <v>453</v>
      </c>
      <c r="D146" s="408" t="s">
        <v>440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280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273</v>
      </c>
      <c r="B147" s="684" t="s">
        <v>274</v>
      </c>
      <c r="C147" s="684" t="s">
        <v>452</v>
      </c>
      <c r="D147" s="408" t="s">
        <v>360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287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54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362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441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846" t="s">
        <v>261</v>
      </c>
      <c r="E151" s="1847" t="s">
        <v>262</v>
      </c>
      <c r="F151" s="1848" t="s">
        <v>263</v>
      </c>
      <c r="G151" s="1848"/>
      <c r="H151" s="1848"/>
      <c r="I151" s="1848"/>
      <c r="J151" s="1848"/>
      <c r="K151" s="1849"/>
      <c r="L151" s="1847" t="s">
        <v>264</v>
      </c>
      <c r="M151" s="1847" t="s">
        <v>265</v>
      </c>
      <c r="N151" s="1847" t="s">
        <v>266</v>
      </c>
      <c r="O151" s="418"/>
      <c r="P151" s="418"/>
      <c r="Q151" s="418"/>
    </row>
    <row r="152" spans="1:17" x14ac:dyDescent="0.25">
      <c r="A152" s="19"/>
      <c r="B152" s="19"/>
      <c r="C152" s="19"/>
      <c r="D152" s="1846"/>
      <c r="E152" s="1847"/>
      <c r="F152" s="1847" t="s">
        <v>68</v>
      </c>
      <c r="G152" s="1850" t="s">
        <v>267</v>
      </c>
      <c r="H152" s="1850"/>
      <c r="I152" s="1850"/>
      <c r="J152" s="1850"/>
      <c r="K152" s="1847" t="s">
        <v>268</v>
      </c>
      <c r="L152" s="1847"/>
      <c r="M152" s="1847"/>
      <c r="N152" s="1847"/>
      <c r="O152" s="418"/>
      <c r="P152" s="418"/>
      <c r="Q152" s="418"/>
    </row>
    <row r="153" spans="1:17" x14ac:dyDescent="0.25">
      <c r="A153" s="19"/>
      <c r="B153" s="19"/>
      <c r="C153" s="19"/>
      <c r="D153" s="1846"/>
      <c r="E153" s="1847"/>
      <c r="F153" s="1849"/>
      <c r="G153" s="1847" t="s">
        <v>269</v>
      </c>
      <c r="H153" s="1848" t="s">
        <v>270</v>
      </c>
      <c r="I153" s="1849"/>
      <c r="J153" s="1849"/>
      <c r="K153" s="1849"/>
      <c r="L153" s="1847"/>
      <c r="M153" s="1847"/>
      <c r="N153" s="1847"/>
      <c r="O153" s="418"/>
      <c r="P153" s="418"/>
      <c r="Q153" s="418"/>
    </row>
    <row r="154" spans="1:17" x14ac:dyDescent="0.25">
      <c r="A154" s="19"/>
      <c r="B154" s="19"/>
      <c r="C154" s="19"/>
      <c r="D154" s="1846"/>
      <c r="E154" s="1847"/>
      <c r="F154" s="1849"/>
      <c r="G154" s="1851"/>
      <c r="H154" s="1847" t="s">
        <v>271</v>
      </c>
      <c r="I154" s="1847" t="s">
        <v>272</v>
      </c>
      <c r="J154" s="1847" t="s">
        <v>32</v>
      </c>
      <c r="K154" s="1849"/>
      <c r="L154" s="1847"/>
      <c r="M154" s="1847"/>
      <c r="N154" s="1847"/>
      <c r="O154" s="418"/>
      <c r="P154" s="418"/>
      <c r="Q154" s="418"/>
    </row>
    <row r="155" spans="1:17" x14ac:dyDescent="0.25">
      <c r="A155" s="19"/>
      <c r="B155" s="19"/>
      <c r="C155" s="19"/>
      <c r="D155" s="1846"/>
      <c r="E155" s="1847"/>
      <c r="F155" s="1849"/>
      <c r="G155" s="1851"/>
      <c r="H155" s="1847"/>
      <c r="I155" s="1847"/>
      <c r="J155" s="1847"/>
      <c r="K155" s="1849"/>
      <c r="L155" s="1847"/>
      <c r="M155" s="1847"/>
      <c r="N155" s="1847"/>
      <c r="O155" s="418"/>
      <c r="P155" s="418"/>
      <c r="Q155" s="418"/>
    </row>
    <row r="156" spans="1:17" x14ac:dyDescent="0.25">
      <c r="A156" s="19"/>
      <c r="B156" s="19"/>
      <c r="C156" s="19"/>
      <c r="D156" s="1846"/>
      <c r="E156" s="1847"/>
      <c r="F156" s="1849"/>
      <c r="G156" s="1851"/>
      <c r="H156" s="1847"/>
      <c r="I156" s="1847"/>
      <c r="J156" s="1847"/>
      <c r="K156" s="1849"/>
      <c r="L156" s="1847"/>
      <c r="M156" s="1847"/>
      <c r="N156" s="1847"/>
      <c r="O156" s="418"/>
      <c r="P156" s="418"/>
      <c r="Q156" s="418"/>
    </row>
    <row r="157" spans="1:17" x14ac:dyDescent="0.25">
      <c r="A157" s="19"/>
      <c r="B157" s="19"/>
      <c r="C157" s="19"/>
      <c r="D157" s="1846"/>
      <c r="E157" s="1847"/>
      <c r="F157" s="1849"/>
      <c r="G157" s="1851"/>
      <c r="H157" s="1847"/>
      <c r="I157" s="1847"/>
      <c r="J157" s="1847"/>
      <c r="K157" s="1849"/>
      <c r="L157" s="1847"/>
      <c r="M157" s="1847"/>
      <c r="N157" s="1847"/>
      <c r="O157" s="418"/>
      <c r="P157" s="418"/>
      <c r="Q157" s="418"/>
    </row>
    <row r="158" spans="1:17" s="688" customFormat="1" ht="40.5" customHeight="1" x14ac:dyDescent="0.25">
      <c r="A158" s="684" t="s">
        <v>32</v>
      </c>
      <c r="B158" s="684" t="s">
        <v>274</v>
      </c>
      <c r="C158" s="684" t="s">
        <v>453</v>
      </c>
      <c r="D158" s="419" t="s">
        <v>442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273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32</v>
      </c>
      <c r="B159" s="689" t="s">
        <v>274</v>
      </c>
      <c r="C159" s="689" t="s">
        <v>453</v>
      </c>
      <c r="D159" s="690" t="s">
        <v>366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280</v>
      </c>
      <c r="N159" s="682">
        <f t="shared" si="45"/>
        <v>52</v>
      </c>
      <c r="O159" s="691" t="s">
        <v>463</v>
      </c>
      <c r="P159" s="691"/>
      <c r="Q159" s="691"/>
    </row>
    <row r="160" spans="1:17" s="688" customFormat="1" ht="57.75" customHeight="1" x14ac:dyDescent="0.25">
      <c r="A160" s="684" t="s">
        <v>273</v>
      </c>
      <c r="B160" s="684" t="s">
        <v>314</v>
      </c>
      <c r="C160" s="684" t="s">
        <v>454</v>
      </c>
      <c r="D160" s="408" t="s">
        <v>367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273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32</v>
      </c>
      <c r="B161" s="689" t="s">
        <v>314</v>
      </c>
      <c r="C161" s="689" t="s">
        <v>455</v>
      </c>
      <c r="D161" s="690" t="s">
        <v>444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280</v>
      </c>
      <c r="N161" s="682">
        <f>G161/F161*100</f>
        <v>36.111111111111107</v>
      </c>
      <c r="O161" s="691" t="s">
        <v>465</v>
      </c>
      <c r="P161" s="691"/>
      <c r="Q161" s="691"/>
    </row>
    <row r="162" spans="1:17" s="688" customFormat="1" ht="26.25" customHeight="1" x14ac:dyDescent="0.25">
      <c r="A162" s="684" t="s">
        <v>32</v>
      </c>
      <c r="B162" s="684" t="s">
        <v>274</v>
      </c>
      <c r="C162" s="684" t="s">
        <v>453</v>
      </c>
      <c r="D162" s="408" t="s">
        <v>446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32</v>
      </c>
      <c r="B163" s="684" t="s">
        <v>274</v>
      </c>
      <c r="C163" s="684" t="s">
        <v>453</v>
      </c>
      <c r="D163" s="408" t="s">
        <v>447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32</v>
      </c>
      <c r="B164" s="684" t="s">
        <v>274</v>
      </c>
      <c r="C164" s="684" t="s">
        <v>453</v>
      </c>
      <c r="D164" s="408" t="s">
        <v>448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54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362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273</v>
      </c>
      <c r="B167" s="19" t="s">
        <v>274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32</v>
      </c>
      <c r="B168" s="19" t="s">
        <v>274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273</v>
      </c>
      <c r="B169" s="19" t="s">
        <v>314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32</v>
      </c>
      <c r="B170" s="19" t="s">
        <v>314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456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273</v>
      </c>
      <c r="B176" s="19" t="s">
        <v>274</v>
      </c>
      <c r="D176">
        <f>D38+D80+D124+D167</f>
        <v>70</v>
      </c>
    </row>
    <row r="177" spans="1:4" x14ac:dyDescent="0.25">
      <c r="A177" s="19" t="s">
        <v>32</v>
      </c>
      <c r="B177" s="19" t="s">
        <v>274</v>
      </c>
      <c r="D177">
        <f t="shared" ref="D177:D180" si="48">D39+D81+D125+D168</f>
        <v>110</v>
      </c>
    </row>
    <row r="178" spans="1:4" x14ac:dyDescent="0.25">
      <c r="A178" s="19" t="s">
        <v>273</v>
      </c>
      <c r="B178" s="19" t="s">
        <v>314</v>
      </c>
      <c r="D178">
        <f t="shared" si="48"/>
        <v>20</v>
      </c>
    </row>
    <row r="179" spans="1:4" x14ac:dyDescent="0.25">
      <c r="A179" s="19" t="s">
        <v>32</v>
      </c>
      <c r="B179" s="19" t="s">
        <v>314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464</v>
      </c>
      <c r="D181">
        <f>D176+D177</f>
        <v>180</v>
      </c>
    </row>
    <row r="182" spans="1:4" x14ac:dyDescent="0.25">
      <c r="C182" t="s">
        <v>237</v>
      </c>
      <c r="D182">
        <f>D178+D179</f>
        <v>60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7" t="s">
        <v>58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59</v>
      </c>
      <c r="B2" s="1823" t="s">
        <v>60</v>
      </c>
      <c r="C2" s="1826" t="s">
        <v>61</v>
      </c>
      <c r="D2" s="1827"/>
      <c r="E2" s="1827"/>
      <c r="F2" s="1828"/>
      <c r="G2" s="1829" t="s">
        <v>62</v>
      </c>
      <c r="H2" s="1832" t="s">
        <v>63</v>
      </c>
      <c r="I2" s="1833"/>
      <c r="J2" s="1833"/>
      <c r="K2" s="1833"/>
      <c r="L2" s="1833"/>
      <c r="M2" s="1834"/>
      <c r="N2" s="1835" t="s">
        <v>64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65</v>
      </c>
      <c r="D3" s="1810" t="s">
        <v>66</v>
      </c>
      <c r="E3" s="1843" t="s">
        <v>67</v>
      </c>
      <c r="F3" s="1844"/>
      <c r="G3" s="1830"/>
      <c r="H3" s="1800" t="s">
        <v>68</v>
      </c>
      <c r="I3" s="1803" t="s">
        <v>69</v>
      </c>
      <c r="J3" s="1804"/>
      <c r="K3" s="1804"/>
      <c r="L3" s="1805"/>
      <c r="M3" s="1806" t="s">
        <v>70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71</v>
      </c>
      <c r="F4" s="1812" t="s">
        <v>72</v>
      </c>
      <c r="G4" s="1830"/>
      <c r="H4" s="1801"/>
      <c r="I4" s="1814" t="s">
        <v>54</v>
      </c>
      <c r="J4" s="1814" t="s">
        <v>73</v>
      </c>
      <c r="K4" s="1814" t="s">
        <v>74</v>
      </c>
      <c r="L4" s="1814" t="s">
        <v>75</v>
      </c>
      <c r="M4" s="1807"/>
      <c r="N4" s="1789" t="s">
        <v>76</v>
      </c>
      <c r="O4" s="1790"/>
      <c r="P4" s="1791"/>
      <c r="Q4" s="1789" t="s">
        <v>77</v>
      </c>
      <c r="R4" s="1790"/>
      <c r="S4" s="1791"/>
      <c r="T4" s="1789" t="s">
        <v>78</v>
      </c>
      <c r="U4" s="1790"/>
      <c r="V4" s="1791"/>
      <c r="W4" s="1789" t="s">
        <v>79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86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87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88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1086" customFormat="1" x14ac:dyDescent="0.25">
      <c r="A11" s="1069" t="s">
        <v>89</v>
      </c>
      <c r="B11" s="1070" t="s">
        <v>90</v>
      </c>
      <c r="C11" s="1071"/>
      <c r="D11" s="1072"/>
      <c r="E11" s="1073"/>
      <c r="F11" s="1074"/>
      <c r="G11" s="1375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91</v>
      </c>
      <c r="B12" s="1089" t="s">
        <v>90</v>
      </c>
      <c r="C12" s="1090"/>
      <c r="D12" s="1091">
        <v>1</v>
      </c>
      <c r="E12" s="1092"/>
      <c r="F12" s="1093"/>
      <c r="G12" s="1379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92</v>
      </c>
      <c r="B13" s="1089" t="s">
        <v>90</v>
      </c>
      <c r="C13" s="1090"/>
      <c r="D13" s="1091">
        <v>2</v>
      </c>
      <c r="E13" s="1092"/>
      <c r="F13" s="1093"/>
      <c r="G13" s="1379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93</v>
      </c>
      <c r="B14" s="1089" t="s">
        <v>90</v>
      </c>
      <c r="C14" s="1090"/>
      <c r="D14" s="1091">
        <v>3</v>
      </c>
      <c r="E14" s="1103"/>
      <c r="F14" s="1093"/>
      <c r="G14" s="1379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380</v>
      </c>
      <c r="AD14" s="1087" t="s">
        <v>380</v>
      </c>
    </row>
    <row r="15" spans="1:30" s="1086" customFormat="1" x14ac:dyDescent="0.25">
      <c r="A15" s="1088" t="s">
        <v>94</v>
      </c>
      <c r="B15" s="1089" t="s">
        <v>90</v>
      </c>
      <c r="C15" s="1106"/>
      <c r="D15" s="1107" t="s">
        <v>95</v>
      </c>
      <c r="E15" s="1107"/>
      <c r="F15" s="1108"/>
      <c r="G15" s="1380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380</v>
      </c>
      <c r="AD15" s="1087" t="s">
        <v>380</v>
      </c>
    </row>
    <row r="16" spans="1:30" s="1086" customFormat="1" x14ac:dyDescent="0.25">
      <c r="A16" s="1117" t="s">
        <v>96</v>
      </c>
      <c r="B16" s="1118" t="s">
        <v>477</v>
      </c>
      <c r="C16" s="1090"/>
      <c r="D16" s="1119" t="s">
        <v>101</v>
      </c>
      <c r="E16" s="1103"/>
      <c r="F16" s="1120"/>
      <c r="G16" s="1376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102</v>
      </c>
      <c r="B17" s="1118" t="s">
        <v>103</v>
      </c>
      <c r="C17" s="1090">
        <v>1</v>
      </c>
      <c r="D17" s="1119"/>
      <c r="E17" s="1103"/>
      <c r="F17" s="1120"/>
      <c r="G17" s="1376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104</v>
      </c>
      <c r="B18" s="1118" t="s">
        <v>105</v>
      </c>
      <c r="C18" s="1090"/>
      <c r="D18" s="1122">
        <v>2</v>
      </c>
      <c r="E18" s="1125"/>
      <c r="F18" s="1126"/>
      <c r="G18" s="1376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485</v>
      </c>
      <c r="B19" s="1170" t="s">
        <v>107</v>
      </c>
      <c r="C19" s="1171"/>
      <c r="D19" s="1150">
        <v>3</v>
      </c>
      <c r="E19" s="1150"/>
      <c r="F19" s="1151"/>
      <c r="G19" s="1377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381</v>
      </c>
      <c r="AD19" s="1087" t="s">
        <v>381</v>
      </c>
    </row>
    <row r="20" spans="1:30" s="1086" customFormat="1" x14ac:dyDescent="0.25">
      <c r="A20" s="1117" t="s">
        <v>106</v>
      </c>
      <c r="B20" s="1170" t="s">
        <v>109</v>
      </c>
      <c r="C20" s="1171"/>
      <c r="D20" s="1150">
        <v>5</v>
      </c>
      <c r="E20" s="1150"/>
      <c r="F20" s="1151"/>
      <c r="G20" s="1377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108</v>
      </c>
      <c r="B21" s="1118" t="s">
        <v>111</v>
      </c>
      <c r="C21" s="1090"/>
      <c r="D21" s="1153">
        <v>2</v>
      </c>
      <c r="E21" s="1125"/>
      <c r="F21" s="1126"/>
      <c r="G21" s="1376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479</v>
      </c>
      <c r="AD21" s="1087"/>
    </row>
    <row r="22" spans="1:30" s="1128" customFormat="1" x14ac:dyDescent="0.25">
      <c r="A22" s="1117" t="s">
        <v>110</v>
      </c>
      <c r="B22" s="1118" t="s">
        <v>114</v>
      </c>
      <c r="C22" s="1090">
        <v>1</v>
      </c>
      <c r="D22" s="1122"/>
      <c r="E22" s="1125"/>
      <c r="F22" s="1126"/>
      <c r="G22" s="1376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113</v>
      </c>
      <c r="B23" s="1130" t="s">
        <v>116</v>
      </c>
      <c r="C23" s="1131">
        <v>1</v>
      </c>
      <c r="D23" s="1122"/>
      <c r="E23" s="1122"/>
      <c r="F23" s="1123"/>
      <c r="G23" s="1377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115</v>
      </c>
      <c r="B24" s="1130" t="s">
        <v>480</v>
      </c>
      <c r="C24" s="1131">
        <v>2</v>
      </c>
      <c r="D24" s="1122"/>
      <c r="E24" s="1122"/>
      <c r="F24" s="1123"/>
      <c r="G24" s="1377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117</v>
      </c>
      <c r="B25" s="1146" t="s">
        <v>416</v>
      </c>
      <c r="C25" s="1147">
        <v>2</v>
      </c>
      <c r="D25" s="1122"/>
      <c r="E25" s="1122"/>
      <c r="F25" s="1122"/>
      <c r="G25" s="1378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119</v>
      </c>
      <c r="B26" s="1130" t="s">
        <v>120</v>
      </c>
      <c r="C26" s="1131"/>
      <c r="D26" s="1153">
        <v>3</v>
      </c>
      <c r="E26" s="1125"/>
      <c r="F26" s="1123"/>
      <c r="G26" s="1376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493</v>
      </c>
      <c r="AD26" s="1087"/>
    </row>
    <row r="27" spans="1:30" s="1086" customFormat="1" ht="31.5" x14ac:dyDescent="0.25">
      <c r="A27" s="1117" t="s">
        <v>121</v>
      </c>
      <c r="B27" s="1170" t="s">
        <v>122</v>
      </c>
      <c r="C27" s="1171">
        <v>4</v>
      </c>
      <c r="D27" s="1150"/>
      <c r="E27" s="1150"/>
      <c r="F27" s="1151"/>
      <c r="G27" s="1377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382</v>
      </c>
      <c r="AD27" s="1087" t="s">
        <v>382</v>
      </c>
    </row>
    <row r="28" spans="1:30" s="1086" customFormat="1" ht="31.5" x14ac:dyDescent="0.25">
      <c r="A28" s="1117" t="s">
        <v>123</v>
      </c>
      <c r="B28" s="1170" t="s">
        <v>124</v>
      </c>
      <c r="C28" s="1171"/>
      <c r="D28" s="1150">
        <v>7</v>
      </c>
      <c r="E28" s="1150"/>
      <c r="F28" s="1151"/>
      <c r="G28" s="1377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486</v>
      </c>
      <c r="B29" s="1146" t="s">
        <v>478</v>
      </c>
      <c r="C29" s="1147"/>
      <c r="D29" s="1122">
        <v>2</v>
      </c>
      <c r="E29" s="1122"/>
      <c r="F29" s="1122"/>
      <c r="G29" s="1378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782" t="s">
        <v>125</v>
      </c>
      <c r="B30" s="1784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78" t="s">
        <v>126</v>
      </c>
      <c r="B31" s="1679"/>
      <c r="C31" s="1679"/>
      <c r="D31" s="1679"/>
      <c r="E31" s="1679"/>
      <c r="F31" s="1679"/>
      <c r="G31" s="1679"/>
      <c r="H31" s="1679"/>
      <c r="I31" s="1679"/>
      <c r="J31" s="1679"/>
      <c r="K31" s="1679"/>
      <c r="L31" s="1679"/>
      <c r="M31" s="1679"/>
      <c r="N31" s="1680"/>
      <c r="O31" s="1680"/>
      <c r="P31" s="1680"/>
      <c r="Q31" s="1680"/>
      <c r="R31" s="1680"/>
      <c r="S31" s="1680"/>
      <c r="T31" s="1680"/>
      <c r="U31" s="1680"/>
      <c r="V31" s="1680"/>
      <c r="W31" s="1680"/>
      <c r="X31" s="1681"/>
    </row>
    <row r="32" spans="1:30" s="1140" customFormat="1" ht="16.5" thickBot="1" x14ac:dyDescent="0.3">
      <c r="A32" s="1069" t="s">
        <v>127</v>
      </c>
      <c r="B32" s="1206" t="s">
        <v>128</v>
      </c>
      <c r="C32" s="1207">
        <v>3</v>
      </c>
      <c r="D32" s="1161"/>
      <c r="E32" s="1161"/>
      <c r="F32" s="1208"/>
      <c r="G32" s="1381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381</v>
      </c>
      <c r="AD32" s="1141" t="s">
        <v>381</v>
      </c>
    </row>
    <row r="33" spans="1:30" s="1140" customFormat="1" ht="16.5" thickBot="1" x14ac:dyDescent="0.3">
      <c r="A33" s="1069" t="s">
        <v>129</v>
      </c>
      <c r="B33" s="1212" t="s">
        <v>410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494</v>
      </c>
      <c r="AD33" s="1141" t="s">
        <v>382</v>
      </c>
    </row>
    <row r="34" spans="1:30" s="1140" customFormat="1" ht="16.5" thickBot="1" x14ac:dyDescent="0.3">
      <c r="A34" s="1069" t="s">
        <v>135</v>
      </c>
      <c r="B34" s="1212" t="s">
        <v>481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487</v>
      </c>
      <c r="B35" s="1134" t="s">
        <v>481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488</v>
      </c>
      <c r="B36" s="1134" t="s">
        <v>483</v>
      </c>
      <c r="C36" s="1216"/>
      <c r="D36" s="1213"/>
      <c r="E36" s="1213"/>
      <c r="F36" s="1214" t="s">
        <v>95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137</v>
      </c>
      <c r="B37" s="1132" t="s">
        <v>136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383</v>
      </c>
      <c r="AD37" s="1141" t="s">
        <v>383</v>
      </c>
    </row>
    <row r="38" spans="1:30" s="1086" customFormat="1" x14ac:dyDescent="0.25">
      <c r="A38" s="1117" t="s">
        <v>139</v>
      </c>
      <c r="B38" s="1132" t="s">
        <v>138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381</v>
      </c>
      <c r="AD38" s="1087" t="s">
        <v>381</v>
      </c>
    </row>
    <row r="39" spans="1:30" s="1086" customFormat="1" x14ac:dyDescent="0.25">
      <c r="A39" s="1117" t="s">
        <v>142</v>
      </c>
      <c r="B39" s="1132" t="s">
        <v>482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381</v>
      </c>
      <c r="AD39" s="1087" t="s">
        <v>381</v>
      </c>
    </row>
    <row r="40" spans="1:30" s="1140" customFormat="1" x14ac:dyDescent="0.25">
      <c r="A40" s="1117" t="s">
        <v>144</v>
      </c>
      <c r="B40" s="1218" t="s">
        <v>143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381</v>
      </c>
      <c r="AD40" s="1141" t="s">
        <v>381</v>
      </c>
    </row>
    <row r="41" spans="1:30" s="1140" customFormat="1" ht="47.25" x14ac:dyDescent="0.25">
      <c r="A41" s="1117" t="s">
        <v>146</v>
      </c>
      <c r="B41" s="1218" t="s">
        <v>145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495</v>
      </c>
      <c r="AD41" s="1141"/>
    </row>
    <row r="42" spans="1:30" s="1140" customFormat="1" x14ac:dyDescent="0.25">
      <c r="A42" s="1117" t="s">
        <v>148</v>
      </c>
      <c r="B42" s="1218" t="s">
        <v>147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381</v>
      </c>
      <c r="AD42" s="1141" t="s">
        <v>381</v>
      </c>
    </row>
    <row r="43" spans="1:30" s="1140" customFormat="1" x14ac:dyDescent="0.25">
      <c r="A43" s="1117" t="s">
        <v>150</v>
      </c>
      <c r="B43" s="1132" t="s">
        <v>426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152</v>
      </c>
      <c r="B44" s="1218" t="s">
        <v>149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154</v>
      </c>
      <c r="B45" s="1218" t="s">
        <v>151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155</v>
      </c>
      <c r="B46" s="1132" t="s">
        <v>153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160</v>
      </c>
      <c r="B47" s="1218" t="s">
        <v>449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450</v>
      </c>
      <c r="AD47" s="1141"/>
    </row>
    <row r="48" spans="1:30" s="1140" customFormat="1" ht="31.5" x14ac:dyDescent="0.25">
      <c r="A48" s="1117" t="s">
        <v>162</v>
      </c>
      <c r="B48" s="1132" t="s">
        <v>156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489</v>
      </c>
      <c r="B49" s="1328" t="s">
        <v>156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490</v>
      </c>
      <c r="B50" s="1328" t="s">
        <v>159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165</v>
      </c>
      <c r="B51" s="1132" t="s">
        <v>161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451</v>
      </c>
      <c r="B52" s="1132" t="s">
        <v>163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457</v>
      </c>
      <c r="B53" s="1329" t="s">
        <v>166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491</v>
      </c>
      <c r="B54" s="1146" t="s">
        <v>433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492</v>
      </c>
      <c r="B55" s="1146" t="s">
        <v>440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782" t="s">
        <v>167</v>
      </c>
      <c r="B56" s="1783"/>
      <c r="C56" s="1783"/>
      <c r="D56" s="1783"/>
      <c r="E56" s="1783"/>
      <c r="F56" s="1784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786" t="s">
        <v>168</v>
      </c>
      <c r="B57" s="1787"/>
      <c r="C57" s="1787"/>
      <c r="D57" s="1787"/>
      <c r="E57" s="1787"/>
      <c r="F57" s="1787"/>
      <c r="G57" s="1787"/>
      <c r="H57" s="1787"/>
      <c r="I57" s="1769"/>
      <c r="J57" s="1769"/>
      <c r="K57" s="1769"/>
      <c r="L57" s="1769"/>
      <c r="M57" s="1769"/>
      <c r="N57" s="1787"/>
      <c r="O57" s="1787"/>
      <c r="P57" s="1787"/>
      <c r="Q57" s="1787"/>
      <c r="R57" s="1787"/>
      <c r="S57" s="1787"/>
      <c r="T57" s="1787"/>
      <c r="U57" s="1787"/>
      <c r="V57" s="1787"/>
      <c r="W57" s="1787"/>
      <c r="X57" s="1788"/>
    </row>
    <row r="58" spans="1:30" s="1168" customFormat="1" x14ac:dyDescent="0.25">
      <c r="A58" s="1069" t="s">
        <v>169</v>
      </c>
      <c r="B58" s="1155" t="s">
        <v>50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170</v>
      </c>
      <c r="B59" s="1217" t="s">
        <v>171</v>
      </c>
      <c r="C59" s="837"/>
      <c r="D59" s="838" t="s">
        <v>95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382</v>
      </c>
      <c r="AD59" s="435" t="s">
        <v>382</v>
      </c>
    </row>
    <row r="60" spans="1:30" s="59" customFormat="1" x14ac:dyDescent="0.25">
      <c r="A60" s="166" t="s">
        <v>172</v>
      </c>
      <c r="B60" s="1228" t="s">
        <v>173</v>
      </c>
      <c r="C60" s="27"/>
      <c r="D60" s="28" t="s">
        <v>174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175</v>
      </c>
      <c r="B61" s="1354" t="s">
        <v>176</v>
      </c>
      <c r="C61" s="850"/>
      <c r="D61" s="851" t="s">
        <v>177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68" t="s">
        <v>178</v>
      </c>
      <c r="B62" s="1769"/>
      <c r="C62" s="1769"/>
      <c r="D62" s="1769"/>
      <c r="E62" s="1769"/>
      <c r="F62" s="1770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768" t="s">
        <v>179</v>
      </c>
      <c r="B63" s="1769"/>
      <c r="C63" s="1769"/>
      <c r="D63" s="1769"/>
      <c r="E63" s="1769"/>
      <c r="F63" s="1769"/>
      <c r="G63" s="1769"/>
      <c r="H63" s="1769"/>
      <c r="I63" s="1769"/>
      <c r="J63" s="1769"/>
      <c r="K63" s="1769"/>
      <c r="L63" s="1769"/>
      <c r="M63" s="1769"/>
      <c r="N63" s="1769"/>
      <c r="O63" s="1769"/>
      <c r="P63" s="1769"/>
      <c r="Q63" s="1769"/>
      <c r="R63" s="1769"/>
      <c r="S63" s="1769"/>
      <c r="T63" s="1769"/>
      <c r="U63" s="1769"/>
      <c r="V63" s="1769"/>
      <c r="W63" s="1769"/>
      <c r="X63" s="1770"/>
    </row>
    <row r="64" spans="1:30" s="59" customFormat="1" ht="32.25" thickBot="1" x14ac:dyDescent="0.3">
      <c r="A64" s="862" t="s">
        <v>180</v>
      </c>
      <c r="B64" s="1355" t="s">
        <v>181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182</v>
      </c>
      <c r="B65" s="1356" t="s">
        <v>183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71" t="s">
        <v>184</v>
      </c>
      <c r="B66" s="1772"/>
      <c r="C66" s="1772"/>
      <c r="D66" s="1772"/>
      <c r="E66" s="1772"/>
      <c r="F66" s="1773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774" t="s">
        <v>185</v>
      </c>
      <c r="B67" s="1775"/>
      <c r="C67" s="1775"/>
      <c r="D67" s="1775"/>
      <c r="E67" s="1775"/>
      <c r="F67" s="1775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776" t="s">
        <v>186</v>
      </c>
      <c r="B68" s="1777"/>
      <c r="C68" s="1777"/>
      <c r="D68" s="1777"/>
      <c r="E68" s="1777"/>
      <c r="F68" s="1777"/>
      <c r="G68" s="1777"/>
      <c r="H68" s="1777"/>
      <c r="I68" s="1777"/>
      <c r="J68" s="1777"/>
      <c r="K68" s="1777"/>
      <c r="L68" s="1777"/>
      <c r="M68" s="1777"/>
      <c r="N68" s="1777"/>
      <c r="O68" s="1777"/>
      <c r="P68" s="1777"/>
      <c r="Q68" s="1777"/>
      <c r="R68" s="1777"/>
      <c r="S68" s="1777"/>
      <c r="T68" s="1777"/>
      <c r="U68" s="1777"/>
      <c r="V68" s="1777"/>
      <c r="W68" s="1777"/>
      <c r="X68" s="1778"/>
    </row>
    <row r="69" spans="1:30" ht="16.5" thickBot="1" x14ac:dyDescent="0.3">
      <c r="A69" s="1779" t="s">
        <v>187</v>
      </c>
      <c r="B69" s="1780"/>
      <c r="C69" s="1780"/>
      <c r="D69" s="1780"/>
      <c r="E69" s="1780"/>
      <c r="F69" s="1780"/>
      <c r="G69" s="1780"/>
      <c r="H69" s="1780"/>
      <c r="I69" s="1780"/>
      <c r="J69" s="1780"/>
      <c r="K69" s="1780"/>
      <c r="L69" s="1780"/>
      <c r="M69" s="1780"/>
      <c r="N69" s="1780"/>
      <c r="O69" s="1780"/>
      <c r="P69" s="1780"/>
      <c r="Q69" s="1780"/>
      <c r="R69" s="1780"/>
      <c r="S69" s="1780"/>
      <c r="T69" s="1780"/>
      <c r="U69" s="1780"/>
      <c r="V69" s="1780"/>
      <c r="W69" s="1780"/>
      <c r="X69" s="1781"/>
    </row>
    <row r="70" spans="1:30" s="1140" customFormat="1" x14ac:dyDescent="0.25">
      <c r="A70" s="1852" t="s">
        <v>188</v>
      </c>
      <c r="B70" s="1177" t="s">
        <v>189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382</v>
      </c>
      <c r="AD70" s="1141" t="s">
        <v>382</v>
      </c>
    </row>
    <row r="71" spans="1:30" s="1140" customFormat="1" x14ac:dyDescent="0.25">
      <c r="A71" s="1853"/>
      <c r="B71" s="1186" t="s">
        <v>190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853"/>
      <c r="B72" s="1196" t="s">
        <v>191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751" t="s">
        <v>192</v>
      </c>
      <c r="B73" s="1177" t="s">
        <v>193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752"/>
      <c r="B74" s="1186" t="s">
        <v>194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753"/>
      <c r="B75" s="922" t="s">
        <v>191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751" t="s">
        <v>195</v>
      </c>
      <c r="B76" s="1177" t="s">
        <v>196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752"/>
      <c r="B77" s="1186" t="s">
        <v>197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752"/>
      <c r="B78" s="922" t="s">
        <v>191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751" t="s">
        <v>198</v>
      </c>
      <c r="B79" s="1186" t="s">
        <v>199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752"/>
      <c r="B80" s="1186" t="s">
        <v>200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753"/>
      <c r="B81" s="914" t="s">
        <v>191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751" t="s">
        <v>201</v>
      </c>
      <c r="B82" s="1177" t="s">
        <v>202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752"/>
      <c r="B83" s="1089" t="s">
        <v>203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753"/>
      <c r="B84" s="922" t="s">
        <v>191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782" t="s">
        <v>204</v>
      </c>
      <c r="B85" s="1783"/>
      <c r="C85" s="1783"/>
      <c r="D85" s="1783"/>
      <c r="E85" s="1783"/>
      <c r="F85" s="1784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765" t="s">
        <v>205</v>
      </c>
      <c r="B86" s="1766"/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6"/>
      <c r="Q86" s="1766"/>
      <c r="R86" s="1766"/>
      <c r="S86" s="1766"/>
      <c r="T86" s="1766"/>
      <c r="U86" s="1766"/>
      <c r="V86" s="1766"/>
      <c r="W86" s="1766"/>
      <c r="X86" s="1767"/>
    </row>
    <row r="87" spans="1:30" s="1140" customFormat="1" x14ac:dyDescent="0.25">
      <c r="A87" s="1852" t="s">
        <v>206</v>
      </c>
      <c r="B87" s="1177" t="s">
        <v>207</v>
      </c>
      <c r="C87" s="1854"/>
      <c r="D87" s="1857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853"/>
      <c r="B88" s="1186" t="s">
        <v>405</v>
      </c>
      <c r="C88" s="1855"/>
      <c r="D88" s="1858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853"/>
      <c r="B89" s="1196" t="s">
        <v>191</v>
      </c>
      <c r="C89" s="1856"/>
      <c r="D89" s="1859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751" t="s">
        <v>208</v>
      </c>
      <c r="B90" s="1177" t="s">
        <v>209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752"/>
      <c r="B91" s="1186" t="s">
        <v>406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753"/>
      <c r="B92" s="922" t="s">
        <v>191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853" t="s">
        <v>210</v>
      </c>
      <c r="B93" s="1177" t="s">
        <v>211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853"/>
      <c r="B94" s="1233" t="s">
        <v>212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853"/>
      <c r="B95" s="1240" t="s">
        <v>191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751" t="s">
        <v>213</v>
      </c>
      <c r="B96" s="1177" t="s">
        <v>214</v>
      </c>
      <c r="C96" s="1254"/>
      <c r="D96" s="1255" t="s">
        <v>215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752"/>
      <c r="B97" s="1233" t="s">
        <v>216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753"/>
      <c r="B98" s="922" t="s">
        <v>191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853" t="s">
        <v>217</v>
      </c>
      <c r="B99" s="1186" t="s">
        <v>218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853"/>
      <c r="B100" s="1233" t="s">
        <v>484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853"/>
      <c r="B101" s="1196" t="s">
        <v>191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852" t="s">
        <v>220</v>
      </c>
      <c r="B102" s="1177" t="s">
        <v>458</v>
      </c>
      <c r="C102" s="1254"/>
      <c r="D102" s="1255" t="s">
        <v>459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853"/>
      <c r="B103" s="1233" t="s">
        <v>221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860"/>
      <c r="B104" s="1240" t="s">
        <v>191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853" t="s">
        <v>222</v>
      </c>
      <c r="B105" s="1186" t="s">
        <v>223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853"/>
      <c r="B106" s="1233" t="s">
        <v>224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853"/>
      <c r="B107" s="1196" t="s">
        <v>191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751" t="s">
        <v>225</v>
      </c>
      <c r="B108" s="1351" t="s">
        <v>226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752"/>
      <c r="B109" s="1353" t="s">
        <v>227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753"/>
      <c r="B110" s="922" t="s">
        <v>191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676" t="s">
        <v>228</v>
      </c>
      <c r="B111" s="1754"/>
      <c r="C111" s="1754"/>
      <c r="D111" s="1754"/>
      <c r="E111" s="1754"/>
      <c r="F111" s="1677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755" t="s">
        <v>229</v>
      </c>
      <c r="B112" s="1756"/>
      <c r="C112" s="1756"/>
      <c r="D112" s="1756"/>
      <c r="E112" s="1756"/>
      <c r="F112" s="1757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758" t="s">
        <v>230</v>
      </c>
      <c r="B113" s="1758"/>
      <c r="C113" s="1758"/>
      <c r="D113" s="1758"/>
      <c r="E113" s="1758"/>
      <c r="F113" s="1758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746" t="s">
        <v>231</v>
      </c>
      <c r="B114" s="1746"/>
      <c r="C114" s="1746"/>
      <c r="D114" s="1746"/>
      <c r="E114" s="1746"/>
      <c r="F114" s="1746"/>
      <c r="G114" s="1746"/>
      <c r="H114" s="1746"/>
      <c r="I114" s="1746"/>
      <c r="J114" s="1746"/>
      <c r="K114" s="1746"/>
      <c r="L114" s="1746"/>
      <c r="M114" s="1746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746" t="s">
        <v>232</v>
      </c>
      <c r="B115" s="1746"/>
      <c r="C115" s="1746"/>
      <c r="D115" s="1746"/>
      <c r="E115" s="1746"/>
      <c r="F115" s="1746"/>
      <c r="G115" s="1746"/>
      <c r="H115" s="1746"/>
      <c r="I115" s="1746"/>
      <c r="J115" s="1746"/>
      <c r="K115" s="1746"/>
      <c r="L115" s="1746"/>
      <c r="M115" s="1746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746" t="s">
        <v>233</v>
      </c>
      <c r="B116" s="1746"/>
      <c r="C116" s="1746"/>
      <c r="D116" s="1746"/>
      <c r="E116" s="1746"/>
      <c r="F116" s="1746"/>
      <c r="G116" s="1746"/>
      <c r="H116" s="1746"/>
      <c r="I116" s="1746"/>
      <c r="J116" s="1746"/>
      <c r="K116" s="1746"/>
      <c r="L116" s="1746"/>
      <c r="M116" s="1746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747" t="s">
        <v>234</v>
      </c>
      <c r="B117" s="1747"/>
      <c r="C117" s="1747"/>
      <c r="D117" s="1747"/>
      <c r="E117" s="1747"/>
      <c r="F117" s="1747"/>
      <c r="G117" s="1747"/>
      <c r="H117" s="1747"/>
      <c r="I117" s="1747"/>
      <c r="J117" s="1747"/>
      <c r="K117" s="1747"/>
      <c r="L117" s="1747"/>
      <c r="M117" s="1747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748" t="s">
        <v>235</v>
      </c>
      <c r="B118" s="1749"/>
      <c r="C118" s="1749"/>
      <c r="D118" s="1749"/>
      <c r="E118" s="1749"/>
      <c r="F118" s="1749"/>
      <c r="G118" s="1749"/>
      <c r="H118" s="1749"/>
      <c r="I118" s="1749"/>
      <c r="J118" s="1749"/>
      <c r="K118" s="1749"/>
      <c r="L118" s="1749"/>
      <c r="M118" s="1750"/>
      <c r="N118" s="1743" t="s">
        <v>236</v>
      </c>
      <c r="O118" s="1744"/>
      <c r="P118" s="1745"/>
      <c r="Q118" s="1735">
        <f>G67/G113*100</f>
        <v>75</v>
      </c>
      <c r="R118" s="1736"/>
      <c r="S118" s="1737"/>
      <c r="T118" s="1735" t="s">
        <v>237</v>
      </c>
      <c r="U118" s="1736"/>
      <c r="V118" s="1737"/>
      <c r="W118" s="1735">
        <f>G112/G113*100</f>
        <v>25</v>
      </c>
      <c r="X118" s="1737"/>
      <c r="Y118" s="324">
        <f>SUM(N118:X118)</f>
        <v>100</v>
      </c>
      <c r="AD118" s="435"/>
    </row>
    <row r="119" spans="1:30" s="59" customFormat="1" ht="16.5" thickBot="1" x14ac:dyDescent="0.3">
      <c r="A119" s="1738" t="s">
        <v>238</v>
      </c>
      <c r="B119" s="1739"/>
      <c r="C119" s="1739"/>
      <c r="D119" s="1739"/>
      <c r="E119" s="1739"/>
      <c r="F119" s="1739"/>
      <c r="G119" s="1739"/>
      <c r="H119" s="1739"/>
      <c r="I119" s="1739"/>
      <c r="J119" s="1739"/>
      <c r="K119" s="1739"/>
      <c r="L119" s="1739"/>
      <c r="M119" s="1739"/>
      <c r="N119" s="1739"/>
      <c r="O119" s="1739"/>
      <c r="P119" s="1739"/>
      <c r="Q119" s="1739"/>
      <c r="R119" s="1739"/>
      <c r="S119" s="1739"/>
      <c r="T119" s="1739"/>
      <c r="U119" s="1739"/>
      <c r="V119" s="1739"/>
      <c r="W119" s="1739"/>
      <c r="X119" s="1740"/>
      <c r="Y119" s="324"/>
      <c r="AD119" s="435"/>
    </row>
    <row r="120" spans="1:30" s="59" customFormat="1" x14ac:dyDescent="0.25">
      <c r="A120" s="325" t="s">
        <v>239</v>
      </c>
      <c r="B120" s="326" t="s">
        <v>97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240</v>
      </c>
      <c r="B121" s="335" t="s">
        <v>97</v>
      </c>
      <c r="C121" s="336"/>
      <c r="D121" s="337" t="s">
        <v>241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242</v>
      </c>
      <c r="B122" s="350" t="s">
        <v>97</v>
      </c>
      <c r="C122" s="351"/>
      <c r="D122" s="352" t="s">
        <v>243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244</v>
      </c>
      <c r="U122" s="362" t="s">
        <v>244</v>
      </c>
      <c r="V122" s="363" t="s">
        <v>244</v>
      </c>
      <c r="W122" s="364" t="s">
        <v>244</v>
      </c>
      <c r="X122" s="365"/>
      <c r="AD122" s="435"/>
    </row>
    <row r="123" spans="1:30" s="59" customFormat="1" ht="47.25" x14ac:dyDescent="0.25">
      <c r="A123" s="366" t="s">
        <v>245</v>
      </c>
      <c r="B123" s="367" t="s">
        <v>246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247</v>
      </c>
      <c r="B124" s="382" t="s">
        <v>248</v>
      </c>
      <c r="C124" s="336">
        <v>2</v>
      </c>
      <c r="D124" s="307" t="s">
        <v>101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249</v>
      </c>
      <c r="B125" s="382" t="s">
        <v>248</v>
      </c>
      <c r="C125" s="336">
        <v>4</v>
      </c>
      <c r="D125" s="307" t="s">
        <v>132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250</v>
      </c>
      <c r="B126" s="382" t="s">
        <v>248</v>
      </c>
      <c r="C126" s="336">
        <v>6</v>
      </c>
      <c r="D126" s="307" t="s">
        <v>251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252</v>
      </c>
      <c r="B127" s="389" t="s">
        <v>248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253</v>
      </c>
      <c r="C129" s="1058"/>
      <c r="D129" s="1730"/>
      <c r="E129" s="1730"/>
      <c r="F129" s="1731"/>
      <c r="G129" s="1731"/>
      <c r="H129" s="1058"/>
      <c r="I129" s="1741" t="s">
        <v>254</v>
      </c>
      <c r="J129" s="1742"/>
      <c r="K129" s="1742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255</v>
      </c>
      <c r="C131" s="1058"/>
      <c r="D131" s="1730"/>
      <c r="E131" s="1730"/>
      <c r="F131" s="1731"/>
      <c r="G131" s="1731"/>
      <c r="H131" s="1058"/>
      <c r="I131" s="1732"/>
      <c r="J131" s="1733"/>
      <c r="K131" s="1733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257</v>
      </c>
      <c r="C133" s="1058"/>
      <c r="D133" s="1730"/>
      <c r="E133" s="1730"/>
      <c r="F133" s="1731"/>
      <c r="G133" s="1731"/>
      <c r="H133" s="1058"/>
      <c r="I133" s="1732"/>
      <c r="J133" s="1733"/>
      <c r="K133" s="1733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734" t="s">
        <v>35</v>
      </c>
      <c r="D134" s="1734"/>
      <c r="E134" s="1734"/>
      <c r="F134" s="1734"/>
      <c r="G134" s="1734"/>
      <c r="H134" s="1734"/>
      <c r="I134" s="1734"/>
      <c r="J134" s="1734"/>
      <c r="K134" s="1734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384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385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386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387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388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389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390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391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392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393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394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395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396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397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398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399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400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401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402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382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381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380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403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404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383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472</v>
      </c>
    </row>
    <row r="166" spans="1:31" s="88" customFormat="1" x14ac:dyDescent="0.25">
      <c r="A166" s="184" t="s">
        <v>91</v>
      </c>
      <c r="B166" s="745" t="s">
        <v>90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98</v>
      </c>
      <c r="B167" s="745" t="s">
        <v>97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96</v>
      </c>
      <c r="B168" s="766" t="s">
        <v>100</v>
      </c>
      <c r="C168" s="181"/>
      <c r="D168" s="767" t="s">
        <v>101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102</v>
      </c>
      <c r="B169" s="766" t="s">
        <v>103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113</v>
      </c>
      <c r="B170" s="766" t="s">
        <v>114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115</v>
      </c>
      <c r="B171" s="147" t="s">
        <v>116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162</v>
      </c>
      <c r="B172" s="803" t="s">
        <v>163</v>
      </c>
      <c r="C172" s="783"/>
      <c r="D172" s="182" t="s">
        <v>164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473</v>
      </c>
    </row>
    <row r="175" spans="1:31" s="88" customFormat="1" x14ac:dyDescent="0.25">
      <c r="A175" s="184" t="s">
        <v>92</v>
      </c>
      <c r="B175" s="745" t="s">
        <v>90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99</v>
      </c>
      <c r="B176" s="745" t="s">
        <v>97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104</v>
      </c>
      <c r="B177" s="766" t="s">
        <v>105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110</v>
      </c>
      <c r="B178" s="766" t="s">
        <v>111</v>
      </c>
      <c r="C178" s="181"/>
      <c r="D178" s="182" t="s">
        <v>112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117</v>
      </c>
      <c r="B179" s="147" t="s">
        <v>118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119</v>
      </c>
      <c r="B180" s="147" t="s">
        <v>120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169</v>
      </c>
      <c r="B181" s="826" t="s">
        <v>50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475</v>
      </c>
    </row>
    <row r="185" spans="1:30" s="88" customFormat="1" x14ac:dyDescent="0.25">
      <c r="A185" s="184" t="s">
        <v>93</v>
      </c>
      <c r="B185" s="745" t="s">
        <v>90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380</v>
      </c>
      <c r="AD185" s="445" t="s">
        <v>380</v>
      </c>
    </row>
    <row r="186" spans="1:30" s="88" customFormat="1" ht="16.5" thickBot="1" x14ac:dyDescent="0.3">
      <c r="A186" s="166" t="s">
        <v>106</v>
      </c>
      <c r="B186" s="773" t="s">
        <v>107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381</v>
      </c>
      <c r="AD186" s="445" t="s">
        <v>381</v>
      </c>
    </row>
    <row r="187" spans="1:30" x14ac:dyDescent="0.25">
      <c r="A187" s="825" t="s">
        <v>127</v>
      </c>
      <c r="B187" s="795" t="s">
        <v>128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381</v>
      </c>
      <c r="AD187" s="434" t="s">
        <v>381</v>
      </c>
    </row>
    <row r="188" spans="1:30" x14ac:dyDescent="0.25">
      <c r="A188" s="184" t="s">
        <v>131</v>
      </c>
      <c r="B188" s="185" t="s">
        <v>130</v>
      </c>
      <c r="C188" s="186" t="s">
        <v>132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382</v>
      </c>
      <c r="AD188" s="434" t="s">
        <v>382</v>
      </c>
    </row>
    <row r="189" spans="1:30" s="88" customFormat="1" x14ac:dyDescent="0.25">
      <c r="A189" s="166" t="s">
        <v>137</v>
      </c>
      <c r="B189" s="803" t="s">
        <v>138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381</v>
      </c>
      <c r="AD189" s="445" t="s">
        <v>381</v>
      </c>
    </row>
    <row r="190" spans="1:30" s="88" customFormat="1" ht="16.5" thickBot="1" x14ac:dyDescent="0.3">
      <c r="A190" s="166" t="s">
        <v>139</v>
      </c>
      <c r="B190" s="803" t="s">
        <v>140</v>
      </c>
      <c r="C190" s="783"/>
      <c r="D190" s="182" t="s">
        <v>141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381</v>
      </c>
      <c r="AD190" s="445" t="s">
        <v>381</v>
      </c>
    </row>
    <row r="191" spans="1:30" x14ac:dyDescent="0.25">
      <c r="B191" s="896" t="s">
        <v>474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382</v>
      </c>
      <c r="AD191" s="434" t="s">
        <v>382</v>
      </c>
    </row>
    <row r="194" spans="1:30" x14ac:dyDescent="0.25">
      <c r="B194" s="157" t="s">
        <v>476</v>
      </c>
    </row>
    <row r="195" spans="1:30" s="88" customFormat="1" x14ac:dyDescent="0.25">
      <c r="A195" s="184" t="s">
        <v>94</v>
      </c>
      <c r="B195" s="745" t="s">
        <v>90</v>
      </c>
      <c r="C195" s="756"/>
      <c r="D195" s="383" t="s">
        <v>95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380</v>
      </c>
      <c r="AD195" s="445" t="s">
        <v>380</v>
      </c>
    </row>
    <row r="196" spans="1:30" s="88" customFormat="1" ht="31.5" x14ac:dyDescent="0.25">
      <c r="A196" s="166" t="s">
        <v>121</v>
      </c>
      <c r="B196" s="773" t="s">
        <v>122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382</v>
      </c>
      <c r="AD196" s="445" t="s">
        <v>382</v>
      </c>
    </row>
    <row r="197" spans="1:30" ht="31.5" x14ac:dyDescent="0.25">
      <c r="A197" s="184" t="s">
        <v>133</v>
      </c>
      <c r="B197" s="185" t="s">
        <v>134</v>
      </c>
      <c r="C197" s="186"/>
      <c r="D197" s="187"/>
      <c r="E197" s="187"/>
      <c r="F197" s="188" t="s">
        <v>95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466</v>
      </c>
      <c r="S197" s="193" t="s">
        <v>466</v>
      </c>
      <c r="T197" s="179"/>
      <c r="U197" s="180"/>
      <c r="V197" s="193"/>
      <c r="W197" s="179"/>
      <c r="X197" s="194"/>
      <c r="AD197" s="434" t="s">
        <v>382</v>
      </c>
    </row>
    <row r="198" spans="1:30" x14ac:dyDescent="0.25">
      <c r="A198" s="166" t="s">
        <v>135</v>
      </c>
      <c r="B198" s="803" t="s">
        <v>136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383</v>
      </c>
      <c r="AD198" s="434" t="s">
        <v>383</v>
      </c>
    </row>
    <row r="199" spans="1:30" x14ac:dyDescent="0.25">
      <c r="A199" s="166" t="s">
        <v>142</v>
      </c>
      <c r="B199" s="805" t="s">
        <v>143</v>
      </c>
      <c r="C199" s="181"/>
      <c r="D199" s="182" t="s">
        <v>95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381</v>
      </c>
      <c r="AD199" s="434" t="s">
        <v>381</v>
      </c>
    </row>
    <row r="200" spans="1:30" x14ac:dyDescent="0.25">
      <c r="A200" s="166" t="s">
        <v>146</v>
      </c>
      <c r="B200" s="805" t="s">
        <v>147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381</v>
      </c>
      <c r="AD200" s="434" t="s">
        <v>381</v>
      </c>
    </row>
    <row r="201" spans="1:30" s="59" customFormat="1" x14ac:dyDescent="0.25">
      <c r="A201" s="166" t="s">
        <v>170</v>
      </c>
      <c r="B201" s="836" t="s">
        <v>171</v>
      </c>
      <c r="C201" s="837"/>
      <c r="D201" s="838" t="s">
        <v>95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382</v>
      </c>
      <c r="AD201" s="435" t="s">
        <v>382</v>
      </c>
    </row>
  </sheetData>
  <autoFilter ref="O1:O207"/>
  <mergeCells count="73">
    <mergeCell ref="A119:X119"/>
    <mergeCell ref="C134:K134"/>
    <mergeCell ref="D129:G129"/>
    <mergeCell ref="I129:K129"/>
    <mergeCell ref="D131:G131"/>
    <mergeCell ref="I131:K131"/>
    <mergeCell ref="D133:G133"/>
    <mergeCell ref="I133:K133"/>
    <mergeCell ref="A118:M118"/>
    <mergeCell ref="N118:P118"/>
    <mergeCell ref="Q118:S118"/>
    <mergeCell ref="T118:V118"/>
    <mergeCell ref="W118:X118"/>
    <mergeCell ref="A113:F113"/>
    <mergeCell ref="A114:M114"/>
    <mergeCell ref="A115:M115"/>
    <mergeCell ref="A116:M116"/>
    <mergeCell ref="A117:M117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10"/>
  <sheetViews>
    <sheetView view="pageBreakPreview" zoomScaleSheetLayoutView="100" workbookViewId="0">
      <selection activeCell="E8" sqref="E1:X1048576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25.140625" style="157" hidden="1" customWidth="1"/>
    <col min="26" max="29" width="9.140625" style="157" hidden="1" customWidth="1"/>
    <col min="30" max="30" width="0" style="434" hidden="1" customWidth="1"/>
    <col min="31" max="37" width="0" style="157" hidden="1" customWidth="1"/>
    <col min="38" max="16384" width="9.140625" style="157"/>
  </cols>
  <sheetData>
    <row r="1" spans="1:30" s="59" customFormat="1" ht="18.75" thickBot="1" x14ac:dyDescent="0.3">
      <c r="A1" s="1817" t="s">
        <v>532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59</v>
      </c>
      <c r="B2" s="1823" t="s">
        <v>60</v>
      </c>
      <c r="C2" s="1826" t="s">
        <v>61</v>
      </c>
      <c r="D2" s="1827"/>
      <c r="E2" s="1827"/>
      <c r="F2" s="1828"/>
      <c r="G2" s="1829" t="s">
        <v>62</v>
      </c>
      <c r="H2" s="1832" t="s">
        <v>63</v>
      </c>
      <c r="I2" s="1833"/>
      <c r="J2" s="1833"/>
      <c r="K2" s="1833"/>
      <c r="L2" s="1833"/>
      <c r="M2" s="1834"/>
      <c r="N2" s="1835" t="s">
        <v>64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65</v>
      </c>
      <c r="D3" s="1810" t="s">
        <v>66</v>
      </c>
      <c r="E3" s="1843" t="s">
        <v>67</v>
      </c>
      <c r="F3" s="1844"/>
      <c r="G3" s="1830"/>
      <c r="H3" s="1800" t="s">
        <v>68</v>
      </c>
      <c r="I3" s="1803" t="s">
        <v>69</v>
      </c>
      <c r="J3" s="1804"/>
      <c r="K3" s="1804"/>
      <c r="L3" s="1805"/>
      <c r="M3" s="1806" t="s">
        <v>70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71</v>
      </c>
      <c r="F4" s="1812" t="s">
        <v>72</v>
      </c>
      <c r="G4" s="1830"/>
      <c r="H4" s="1801"/>
      <c r="I4" s="1814" t="s">
        <v>54</v>
      </c>
      <c r="J4" s="1814" t="s">
        <v>73</v>
      </c>
      <c r="K4" s="1814" t="s">
        <v>74</v>
      </c>
      <c r="L4" s="1814" t="s">
        <v>75</v>
      </c>
      <c r="M4" s="1807"/>
      <c r="N4" s="1789" t="s">
        <v>76</v>
      </c>
      <c r="O4" s="1790"/>
      <c r="P4" s="1791"/>
      <c r="Q4" s="1789" t="s">
        <v>77</v>
      </c>
      <c r="R4" s="1790"/>
      <c r="S4" s="1791"/>
      <c r="T4" s="1789" t="s">
        <v>78</v>
      </c>
      <c r="U4" s="1790"/>
      <c r="V4" s="1791"/>
      <c r="W4" s="1789" t="s">
        <v>79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86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87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88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88" customFormat="1" x14ac:dyDescent="0.25">
      <c r="A11" s="1382" t="s">
        <v>89</v>
      </c>
      <c r="B11" s="728" t="s">
        <v>90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180</v>
      </c>
      <c r="J11" s="736"/>
      <c r="K11" s="736"/>
      <c r="L11" s="736">
        <f>SUM(L12:L15)</f>
        <v>180</v>
      </c>
      <c r="M11" s="737">
        <f>SUM(M12:M15)</f>
        <v>240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91</v>
      </c>
      <c r="B12" s="745" t="s">
        <v>90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92</v>
      </c>
      <c r="B13" s="745" t="s">
        <v>90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93</v>
      </c>
      <c r="B14" s="745" t="s">
        <v>90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45</v>
      </c>
      <c r="J14" s="180"/>
      <c r="K14" s="180"/>
      <c r="L14" s="180">
        <v>45</v>
      </c>
      <c r="M14" s="194">
        <f t="shared" si="1"/>
        <v>75</v>
      </c>
      <c r="N14" s="340"/>
      <c r="O14" s="341"/>
      <c r="P14" s="194"/>
      <c r="Q14" s="179">
        <v>3</v>
      </c>
      <c r="R14" s="341"/>
      <c r="S14" s="194"/>
      <c r="T14" s="750"/>
      <c r="U14" s="751"/>
      <c r="V14" s="752"/>
      <c r="W14" s="754"/>
      <c r="X14" s="755"/>
      <c r="AD14" s="445" t="s">
        <v>380</v>
      </c>
    </row>
    <row r="15" spans="1:30" s="88" customFormat="1" x14ac:dyDescent="0.25">
      <c r="A15" s="184" t="s">
        <v>94</v>
      </c>
      <c r="B15" s="745" t="s">
        <v>90</v>
      </c>
      <c r="C15" s="756"/>
      <c r="D15" s="383" t="s">
        <v>496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AD15" s="445" t="s">
        <v>380</v>
      </c>
    </row>
    <row r="16" spans="1:30" s="88" customFormat="1" x14ac:dyDescent="0.25">
      <c r="A16" s="166" t="s">
        <v>96</v>
      </c>
      <c r="B16" s="766" t="s">
        <v>477</v>
      </c>
      <c r="C16" s="181"/>
      <c r="D16" s="767" t="s">
        <v>101</v>
      </c>
      <c r="E16" s="753"/>
      <c r="F16" s="768"/>
      <c r="G16" s="769">
        <v>2</v>
      </c>
      <c r="H16" s="770">
        <f t="shared" si="0"/>
        <v>60</v>
      </c>
      <c r="I16" s="181">
        <f>J16+L16</f>
        <v>30</v>
      </c>
      <c r="J16" s="182">
        <v>15</v>
      </c>
      <c r="K16" s="182"/>
      <c r="L16" s="182">
        <v>15</v>
      </c>
      <c r="M16" s="183">
        <f t="shared" si="1"/>
        <v>30</v>
      </c>
      <c r="N16" s="340">
        <v>2</v>
      </c>
      <c r="O16" s="341"/>
      <c r="P16" s="194"/>
      <c r="Q16" s="179"/>
      <c r="R16" s="341"/>
      <c r="S16" s="194"/>
      <c r="T16" s="179"/>
      <c r="U16" s="341"/>
      <c r="V16" s="194"/>
      <c r="W16" s="179"/>
      <c r="X16" s="771"/>
      <c r="AD16" s="445"/>
    </row>
    <row r="17" spans="1:30" s="88" customFormat="1" x14ac:dyDescent="0.25">
      <c r="A17" s="166" t="s">
        <v>102</v>
      </c>
      <c r="B17" s="766" t="s">
        <v>103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f>J17+L17</f>
        <v>75</v>
      </c>
      <c r="J17" s="182">
        <v>45</v>
      </c>
      <c r="K17" s="182"/>
      <c r="L17" s="182">
        <v>30</v>
      </c>
      <c r="M17" s="183">
        <f t="shared" si="1"/>
        <v>105</v>
      </c>
      <c r="N17" s="340">
        <v>5</v>
      </c>
      <c r="O17" s="341"/>
      <c r="P17" s="194"/>
      <c r="Q17" s="179"/>
      <c r="R17" s="341"/>
      <c r="S17" s="194"/>
      <c r="T17" s="179"/>
      <c r="U17" s="341"/>
      <c r="V17" s="194"/>
      <c r="W17" s="179"/>
      <c r="X17" s="771"/>
      <c r="AD17" s="445"/>
    </row>
    <row r="18" spans="1:30" s="88" customFormat="1" ht="31.5" x14ac:dyDescent="0.25">
      <c r="A18" s="166" t="s">
        <v>104</v>
      </c>
      <c r="B18" s="766" t="s">
        <v>105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f>J18+L18</f>
        <v>36</v>
      </c>
      <c r="J18" s="182">
        <v>18</v>
      </c>
      <c r="K18" s="182"/>
      <c r="L18" s="182">
        <v>18</v>
      </c>
      <c r="M18" s="183">
        <f t="shared" si="1"/>
        <v>54</v>
      </c>
      <c r="N18" s="340"/>
      <c r="O18" s="341">
        <v>2</v>
      </c>
      <c r="P18" s="771">
        <v>2</v>
      </c>
      <c r="Q18" s="179"/>
      <c r="R18" s="341"/>
      <c r="S18" s="194"/>
      <c r="T18" s="179"/>
      <c r="U18" s="341"/>
      <c r="V18" s="194"/>
      <c r="W18" s="179"/>
      <c r="X18" s="194"/>
      <c r="AD18" s="445"/>
    </row>
    <row r="19" spans="1:30" s="88" customFormat="1" x14ac:dyDescent="0.25">
      <c r="A19" s="166" t="s">
        <v>485</v>
      </c>
      <c r="B19" s="773" t="s">
        <v>107</v>
      </c>
      <c r="C19" s="774"/>
      <c r="D19" s="1457">
        <v>3</v>
      </c>
      <c r="E19" s="1459"/>
      <c r="F19" s="775"/>
      <c r="G19" s="776">
        <v>3</v>
      </c>
      <c r="H19" s="777">
        <f t="shared" si="0"/>
        <v>90</v>
      </c>
      <c r="I19" s="1458">
        <f t="shared" ref="I19" si="2">J19+K19+L19</f>
        <v>45</v>
      </c>
      <c r="J19" s="1459">
        <v>15</v>
      </c>
      <c r="K19" s="1459"/>
      <c r="L19" s="1459">
        <v>30</v>
      </c>
      <c r="M19" s="775">
        <f t="shared" si="1"/>
        <v>45</v>
      </c>
      <c r="N19" s="778"/>
      <c r="O19" s="779"/>
      <c r="P19" s="780"/>
      <c r="Q19" s="781">
        <v>3</v>
      </c>
      <c r="R19" s="779"/>
      <c r="S19" s="780"/>
      <c r="T19" s="781"/>
      <c r="U19" s="779"/>
      <c r="V19" s="780"/>
      <c r="W19" s="781"/>
      <c r="X19" s="780"/>
      <c r="AD19" s="445" t="s">
        <v>381</v>
      </c>
    </row>
    <row r="20" spans="1:30" s="88" customFormat="1" x14ac:dyDescent="0.25">
      <c r="A20" s="166" t="s">
        <v>106</v>
      </c>
      <c r="B20" s="773" t="s">
        <v>109</v>
      </c>
      <c r="C20" s="774"/>
      <c r="D20" s="1457">
        <v>5</v>
      </c>
      <c r="E20" s="1459"/>
      <c r="F20" s="775"/>
      <c r="G20" s="776">
        <v>3</v>
      </c>
      <c r="H20" s="777">
        <f>G20*30</f>
        <v>90</v>
      </c>
      <c r="I20" s="1458">
        <f>J20+K20+L20</f>
        <v>30</v>
      </c>
      <c r="J20" s="1459">
        <v>15</v>
      </c>
      <c r="K20" s="1459"/>
      <c r="L20" s="1459">
        <v>15</v>
      </c>
      <c r="M20" s="775">
        <f>H20-I20</f>
        <v>60</v>
      </c>
      <c r="N20" s="778"/>
      <c r="O20" s="779"/>
      <c r="P20" s="780"/>
      <c r="Q20" s="781"/>
      <c r="R20" s="779"/>
      <c r="S20" s="780"/>
      <c r="T20" s="781">
        <v>2</v>
      </c>
      <c r="U20" s="779"/>
      <c r="V20" s="780"/>
      <c r="W20" s="781"/>
      <c r="X20" s="780"/>
      <c r="AD20" s="445"/>
    </row>
    <row r="21" spans="1:30" s="88" customFormat="1" x14ac:dyDescent="0.25">
      <c r="A21" s="166" t="s">
        <v>108</v>
      </c>
      <c r="B21" s="766" t="s">
        <v>111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f>J21+L21</f>
        <v>54</v>
      </c>
      <c r="J21" s="182">
        <v>36</v>
      </c>
      <c r="K21" s="182"/>
      <c r="L21" s="182">
        <v>18</v>
      </c>
      <c r="M21" s="183">
        <f>H21-I21</f>
        <v>96</v>
      </c>
      <c r="N21" s="340"/>
      <c r="O21" s="341">
        <v>3</v>
      </c>
      <c r="P21" s="771">
        <v>3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145" customFormat="1" x14ac:dyDescent="0.25">
      <c r="A22" s="166" t="s">
        <v>110</v>
      </c>
      <c r="B22" s="766" t="s">
        <v>114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f t="shared" ref="I22:I30" si="3">J22+K22+L22</f>
        <v>75</v>
      </c>
      <c r="J22" s="182">
        <v>30</v>
      </c>
      <c r="K22" s="182"/>
      <c r="L22" s="182">
        <v>45</v>
      </c>
      <c r="M22" s="183">
        <f t="shared" ref="M22:M23" si="4">H22-I22</f>
        <v>105</v>
      </c>
      <c r="N22" s="340">
        <v>5</v>
      </c>
      <c r="O22" s="341"/>
      <c r="P22" s="782"/>
      <c r="Q22" s="179"/>
      <c r="R22" s="341"/>
      <c r="S22" s="194"/>
      <c r="T22" s="179"/>
      <c r="U22" s="341"/>
      <c r="V22" s="194"/>
      <c r="W22" s="179"/>
      <c r="X22" s="194"/>
      <c r="AD22" s="446"/>
    </row>
    <row r="23" spans="1:30" s="88" customFormat="1" ht="31.5" x14ac:dyDescent="0.25">
      <c r="A23" s="166" t="s">
        <v>113</v>
      </c>
      <c r="B23" s="147" t="s">
        <v>116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f t="shared" si="3"/>
        <v>60</v>
      </c>
      <c r="J23" s="182">
        <v>30</v>
      </c>
      <c r="K23" s="182"/>
      <c r="L23" s="182">
        <v>30</v>
      </c>
      <c r="M23" s="183">
        <f t="shared" si="4"/>
        <v>90</v>
      </c>
      <c r="N23" s="340">
        <v>4</v>
      </c>
      <c r="O23" s="341"/>
      <c r="P23" s="194"/>
      <c r="Q23" s="179"/>
      <c r="R23" s="341"/>
      <c r="S23" s="194"/>
      <c r="T23" s="179"/>
      <c r="U23" s="341"/>
      <c r="V23" s="194"/>
      <c r="W23" s="179"/>
      <c r="X23" s="194"/>
      <c r="AD23" s="445"/>
    </row>
    <row r="24" spans="1:30" s="88" customFormat="1" x14ac:dyDescent="0.25">
      <c r="A24" s="166" t="s">
        <v>115</v>
      </c>
      <c r="B24" s="147" t="s">
        <v>120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f>J24+K24+L24</f>
        <v>60</v>
      </c>
      <c r="J24" s="182">
        <v>30</v>
      </c>
      <c r="K24" s="182"/>
      <c r="L24" s="182">
        <v>30</v>
      </c>
      <c r="M24" s="183">
        <f>H24-I24</f>
        <v>60</v>
      </c>
      <c r="N24" s="340"/>
      <c r="O24" s="341"/>
      <c r="P24" s="194"/>
      <c r="Q24" s="179">
        <v>4</v>
      </c>
      <c r="R24" s="341"/>
      <c r="S24" s="194"/>
      <c r="T24" s="179"/>
      <c r="U24" s="341"/>
      <c r="V24" s="194"/>
      <c r="W24" s="179"/>
      <c r="X24" s="194"/>
      <c r="AD24" s="445"/>
    </row>
    <row r="25" spans="1:30" s="88" customFormat="1" x14ac:dyDescent="0.25">
      <c r="A25" s="166" t="s">
        <v>117</v>
      </c>
      <c r="B25" s="819" t="s">
        <v>416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f>J25+K25+L25</f>
        <v>54</v>
      </c>
      <c r="J25" s="182">
        <v>36</v>
      </c>
      <c r="K25" s="182"/>
      <c r="L25" s="182">
        <v>18</v>
      </c>
      <c r="M25" s="182">
        <f>H25-I25</f>
        <v>96</v>
      </c>
      <c r="N25" s="808"/>
      <c r="O25" s="808">
        <v>3</v>
      </c>
      <c r="P25" s="808">
        <v>3</v>
      </c>
      <c r="Q25" s="808"/>
      <c r="R25" s="808"/>
      <c r="S25" s="194"/>
      <c r="T25" s="808"/>
      <c r="U25" s="808"/>
      <c r="V25" s="194"/>
      <c r="W25" s="808"/>
      <c r="X25" s="808"/>
      <c r="AD25" s="445"/>
    </row>
    <row r="26" spans="1:30" s="88" customFormat="1" x14ac:dyDescent="0.25">
      <c r="A26" s="166" t="s">
        <v>119</v>
      </c>
      <c r="B26" s="167" t="s">
        <v>410</v>
      </c>
      <c r="C26" s="1383">
        <v>1</v>
      </c>
      <c r="D26" s="169"/>
      <c r="E26" s="169"/>
      <c r="F26" s="170"/>
      <c r="G26" s="171">
        <v>4</v>
      </c>
      <c r="H26" s="770">
        <f>G26*30</f>
        <v>120</v>
      </c>
      <c r="I26" s="181">
        <f>J26+K26+L26</f>
        <v>45</v>
      </c>
      <c r="J26" s="182">
        <v>30</v>
      </c>
      <c r="K26" s="182"/>
      <c r="L26" s="182">
        <v>15</v>
      </c>
      <c r="M26" s="178">
        <f>H26-I26</f>
        <v>75</v>
      </c>
      <c r="N26" s="191">
        <v>3</v>
      </c>
      <c r="O26" s="192"/>
      <c r="P26" s="193"/>
      <c r="Q26" s="179"/>
      <c r="R26" s="180"/>
      <c r="S26" s="193"/>
      <c r="T26" s="179"/>
      <c r="U26" s="180"/>
      <c r="V26" s="193"/>
      <c r="W26" s="179"/>
      <c r="X26" s="194"/>
      <c r="AD26" s="445"/>
    </row>
    <row r="27" spans="1:30" s="88" customFormat="1" ht="31.5" x14ac:dyDescent="0.25">
      <c r="A27" s="166" t="s">
        <v>121</v>
      </c>
      <c r="B27" s="773" t="s">
        <v>122</v>
      </c>
      <c r="C27" s="774">
        <v>4</v>
      </c>
      <c r="D27" s="1457"/>
      <c r="E27" s="1459"/>
      <c r="F27" s="775"/>
      <c r="G27" s="776">
        <v>4</v>
      </c>
      <c r="H27" s="777">
        <f t="shared" ref="H27" si="5">G27*30</f>
        <v>120</v>
      </c>
      <c r="I27" s="1458">
        <f t="shared" ref="I27" si="6">J27+K27+L27</f>
        <v>54</v>
      </c>
      <c r="J27" s="1459">
        <v>36</v>
      </c>
      <c r="K27" s="1459"/>
      <c r="L27" s="1459">
        <v>18</v>
      </c>
      <c r="M27" s="775">
        <f t="shared" ref="M27" si="7">H27-I27</f>
        <v>66</v>
      </c>
      <c r="N27" s="778"/>
      <c r="O27" s="779"/>
      <c r="P27" s="780"/>
      <c r="Q27" s="781"/>
      <c r="R27" s="779">
        <v>3</v>
      </c>
      <c r="S27" s="780">
        <v>3</v>
      </c>
      <c r="T27" s="781"/>
      <c r="U27" s="779"/>
      <c r="V27" s="780"/>
      <c r="W27" s="781"/>
      <c r="X27" s="780"/>
      <c r="AD27" s="445" t="s">
        <v>382</v>
      </c>
    </row>
    <row r="28" spans="1:30" s="88" customFormat="1" ht="31.5" x14ac:dyDescent="0.25">
      <c r="A28" s="166" t="s">
        <v>123</v>
      </c>
      <c r="B28" s="773" t="s">
        <v>124</v>
      </c>
      <c r="C28" s="774"/>
      <c r="D28" s="1457">
        <v>7</v>
      </c>
      <c r="E28" s="1459"/>
      <c r="F28" s="775"/>
      <c r="G28" s="776">
        <v>3</v>
      </c>
      <c r="H28" s="777">
        <f t="shared" si="0"/>
        <v>90</v>
      </c>
      <c r="I28" s="1458">
        <f t="shared" si="3"/>
        <v>30</v>
      </c>
      <c r="J28" s="1459">
        <v>15</v>
      </c>
      <c r="K28" s="1459">
        <v>7</v>
      </c>
      <c r="L28" s="1459">
        <v>8</v>
      </c>
      <c r="M28" s="775">
        <f t="shared" si="1"/>
        <v>60</v>
      </c>
      <c r="N28" s="791"/>
      <c r="O28" s="792"/>
      <c r="P28" s="793"/>
      <c r="Q28" s="794"/>
      <c r="R28" s="792"/>
      <c r="S28" s="793"/>
      <c r="T28" s="794"/>
      <c r="U28" s="792"/>
      <c r="V28" s="793"/>
      <c r="W28" s="794">
        <v>2</v>
      </c>
      <c r="X28" s="793"/>
      <c r="AD28" s="445"/>
    </row>
    <row r="29" spans="1:30" s="88" customFormat="1" x14ac:dyDescent="0.25">
      <c r="A29" s="166" t="s">
        <v>486</v>
      </c>
      <c r="B29" s="773" t="s">
        <v>478</v>
      </c>
      <c r="C29" s="820"/>
      <c r="D29" s="182">
        <v>2</v>
      </c>
      <c r="E29" s="182"/>
      <c r="F29" s="775"/>
      <c r="G29" s="776">
        <v>3</v>
      </c>
      <c r="H29" s="777">
        <f t="shared" si="0"/>
        <v>90</v>
      </c>
      <c r="I29" s="1458">
        <f t="shared" si="3"/>
        <v>54</v>
      </c>
      <c r="J29" s="182">
        <v>18</v>
      </c>
      <c r="K29" s="182"/>
      <c r="L29" s="182">
        <v>36</v>
      </c>
      <c r="M29" s="775">
        <f t="shared" si="1"/>
        <v>36</v>
      </c>
      <c r="N29" s="1385"/>
      <c r="O29" s="808">
        <v>3</v>
      </c>
      <c r="P29" s="793">
        <v>3</v>
      </c>
      <c r="Q29" s="808"/>
      <c r="R29" s="808"/>
      <c r="S29" s="793"/>
      <c r="T29" s="808"/>
      <c r="U29" s="808"/>
      <c r="V29" s="793"/>
      <c r="W29" s="808"/>
      <c r="X29" s="808"/>
      <c r="AD29" s="445"/>
    </row>
    <row r="30" spans="1:30" s="88" customFormat="1" ht="32.25" thickBot="1" x14ac:dyDescent="0.3">
      <c r="A30" s="1439" t="s">
        <v>508</v>
      </c>
      <c r="B30" s="147" t="s">
        <v>509</v>
      </c>
      <c r="C30" s="783"/>
      <c r="D30" s="182">
        <v>5</v>
      </c>
      <c r="E30" s="182"/>
      <c r="F30" s="183"/>
      <c r="G30" s="769">
        <v>3</v>
      </c>
      <c r="H30" s="770">
        <f t="shared" si="0"/>
        <v>90</v>
      </c>
      <c r="I30" s="181">
        <f t="shared" si="3"/>
        <v>30</v>
      </c>
      <c r="J30" s="182">
        <v>15</v>
      </c>
      <c r="K30" s="182"/>
      <c r="L30" s="182">
        <v>15</v>
      </c>
      <c r="M30" s="183">
        <f t="shared" si="1"/>
        <v>60</v>
      </c>
      <c r="N30" s="808"/>
      <c r="O30" s="808"/>
      <c r="P30" s="752"/>
      <c r="Q30" s="808"/>
      <c r="R30" s="808"/>
      <c r="S30" s="752"/>
      <c r="T30" s="808">
        <v>2</v>
      </c>
      <c r="U30" s="808"/>
      <c r="V30" s="752"/>
      <c r="W30" s="808"/>
      <c r="X30" s="808"/>
      <c r="AD30" s="445"/>
    </row>
    <row r="31" spans="1:30" s="59" customFormat="1" ht="16.5" thickBot="1" x14ac:dyDescent="0.3">
      <c r="A31" s="1782" t="s">
        <v>125</v>
      </c>
      <c r="B31" s="1784"/>
      <c r="C31" s="1373"/>
      <c r="D31" s="1143"/>
      <c r="E31" s="1460"/>
      <c r="F31" s="1460"/>
      <c r="G31" s="1384">
        <f>SUM(G12:G30)</f>
        <v>73</v>
      </c>
      <c r="H31" s="1438">
        <f t="shared" ref="H31:X31" si="8">SUM(H12:H29)</f>
        <v>2100</v>
      </c>
      <c r="I31" s="1438">
        <f t="shared" si="8"/>
        <v>882</v>
      </c>
      <c r="J31" s="1438">
        <f>SUM(J12:J30)</f>
        <v>384</v>
      </c>
      <c r="K31" s="1438">
        <f t="shared" si="8"/>
        <v>7</v>
      </c>
      <c r="L31" s="1438">
        <f>SUM(L12:L30)</f>
        <v>521</v>
      </c>
      <c r="M31" s="1438">
        <f t="shared" si="8"/>
        <v>1218</v>
      </c>
      <c r="N31" s="1386">
        <f>SUM(N12:N29)</f>
        <v>22</v>
      </c>
      <c r="O31" s="1145">
        <f t="shared" si="8"/>
        <v>13</v>
      </c>
      <c r="P31" s="1145">
        <f t="shared" si="8"/>
        <v>13</v>
      </c>
      <c r="Q31" s="1145">
        <f t="shared" si="8"/>
        <v>10</v>
      </c>
      <c r="R31" s="1145">
        <f t="shared" si="8"/>
        <v>6</v>
      </c>
      <c r="S31" s="1145">
        <f t="shared" si="8"/>
        <v>6</v>
      </c>
      <c r="T31" s="1145">
        <f t="shared" si="8"/>
        <v>2</v>
      </c>
      <c r="U31" s="1145">
        <f t="shared" si="8"/>
        <v>0</v>
      </c>
      <c r="V31" s="1145">
        <f t="shared" si="8"/>
        <v>0</v>
      </c>
      <c r="W31" s="1145">
        <f t="shared" si="8"/>
        <v>2</v>
      </c>
      <c r="X31" s="1145">
        <f t="shared" si="8"/>
        <v>0</v>
      </c>
      <c r="Y31" s="156">
        <f>30*G31</f>
        <v>2190</v>
      </c>
      <c r="Z31" s="155">
        <f>SUM(Z12:Z28)</f>
        <v>0</v>
      </c>
      <c r="AA31" s="155">
        <f>SUM(AA12:AA28)</f>
        <v>0</v>
      </c>
      <c r="AB31" s="155">
        <f>SUM(AB12:AB28)</f>
        <v>0</v>
      </c>
      <c r="AC31" s="439">
        <f>SUM(AC12:AC28)</f>
        <v>0</v>
      </c>
      <c r="AD31" s="435"/>
    </row>
    <row r="32" spans="1:30" ht="16.5" thickBot="1" x14ac:dyDescent="0.3">
      <c r="A32" s="1678" t="s">
        <v>126</v>
      </c>
      <c r="B32" s="1679"/>
      <c r="C32" s="1679"/>
      <c r="D32" s="1679"/>
      <c r="E32" s="1679"/>
      <c r="F32" s="1679"/>
      <c r="G32" s="1679"/>
      <c r="H32" s="1680"/>
      <c r="I32" s="1680"/>
      <c r="J32" s="1680"/>
      <c r="K32" s="1680"/>
      <c r="L32" s="1680"/>
      <c r="M32" s="1680"/>
      <c r="N32" s="1680"/>
      <c r="O32" s="1680"/>
      <c r="P32" s="1680"/>
      <c r="Q32" s="1680"/>
      <c r="R32" s="1680"/>
      <c r="S32" s="1680"/>
      <c r="T32" s="1680"/>
      <c r="U32" s="1680"/>
      <c r="V32" s="1680"/>
      <c r="W32" s="1680"/>
      <c r="X32" s="1681"/>
    </row>
    <row r="33" spans="1:30" ht="16.5" thickBot="1" x14ac:dyDescent="0.3">
      <c r="A33" s="1382" t="s">
        <v>127</v>
      </c>
      <c r="B33" s="795" t="s">
        <v>128</v>
      </c>
      <c r="C33" s="796">
        <v>3</v>
      </c>
      <c r="D33" s="797"/>
      <c r="E33" s="797"/>
      <c r="F33" s="798"/>
      <c r="G33" s="799">
        <v>6</v>
      </c>
      <c r="H33" s="800">
        <f>G33*30</f>
        <v>180</v>
      </c>
      <c r="I33" s="729">
        <f t="shared" ref="I33:I48" si="9">J33+K33+L33</f>
        <v>60</v>
      </c>
      <c r="J33" s="797">
        <v>30</v>
      </c>
      <c r="K33" s="797"/>
      <c r="L33" s="797">
        <v>30</v>
      </c>
      <c r="M33" s="798">
        <f>H33-I33</f>
        <v>120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AD33" s="434" t="s">
        <v>381</v>
      </c>
    </row>
    <row r="34" spans="1:30" ht="32.25" thickBot="1" x14ac:dyDescent="0.3">
      <c r="A34" s="1382" t="s">
        <v>129</v>
      </c>
      <c r="B34" s="147" t="s">
        <v>480</v>
      </c>
      <c r="C34" s="783">
        <v>2</v>
      </c>
      <c r="D34" s="182"/>
      <c r="E34" s="182"/>
      <c r="F34" s="183"/>
      <c r="G34" s="776">
        <v>4</v>
      </c>
      <c r="H34" s="770">
        <f t="shared" ref="H34" si="10">G34*30</f>
        <v>120</v>
      </c>
      <c r="I34" s="181">
        <f t="shared" si="9"/>
        <v>54</v>
      </c>
      <c r="J34" s="182">
        <v>36</v>
      </c>
      <c r="K34" s="182"/>
      <c r="L34" s="182">
        <v>18</v>
      </c>
      <c r="M34" s="183">
        <f t="shared" ref="M34:M35" si="11">H34-I34</f>
        <v>66</v>
      </c>
      <c r="N34" s="340"/>
      <c r="O34" s="341">
        <v>3</v>
      </c>
      <c r="P34" s="194">
        <v>3</v>
      </c>
      <c r="Q34" s="179"/>
      <c r="R34" s="180"/>
      <c r="S34" s="193"/>
      <c r="T34" s="179"/>
      <c r="U34" s="180"/>
      <c r="V34" s="193"/>
      <c r="W34" s="179"/>
      <c r="X34" s="194"/>
      <c r="AD34" s="434" t="s">
        <v>382</v>
      </c>
    </row>
    <row r="35" spans="1:30" ht="16.5" thickBot="1" x14ac:dyDescent="0.3">
      <c r="A35" s="1382" t="s">
        <v>135</v>
      </c>
      <c r="B35" s="167" t="s">
        <v>481</v>
      </c>
      <c r="C35" s="1383"/>
      <c r="D35" s="169"/>
      <c r="E35" s="169"/>
      <c r="F35" s="170"/>
      <c r="G35" s="171">
        <f>G36+G37</f>
        <v>6</v>
      </c>
      <c r="H35" s="171">
        <f t="shared" ref="H35:L35" si="12">H36+H37</f>
        <v>180</v>
      </c>
      <c r="I35" s="171">
        <f t="shared" si="12"/>
        <v>60</v>
      </c>
      <c r="J35" s="171">
        <f t="shared" si="12"/>
        <v>30</v>
      </c>
      <c r="K35" s="171"/>
      <c r="L35" s="171">
        <f t="shared" si="12"/>
        <v>30</v>
      </c>
      <c r="M35" s="183">
        <f t="shared" si="11"/>
        <v>120</v>
      </c>
      <c r="N35" s="191"/>
      <c r="O35" s="192"/>
      <c r="P35" s="193"/>
      <c r="Q35" s="179"/>
      <c r="R35" s="180"/>
      <c r="S35" s="193"/>
      <c r="T35" s="179"/>
      <c r="U35" s="180"/>
      <c r="V35" s="193"/>
      <c r="W35" s="179"/>
      <c r="X35" s="194"/>
    </row>
    <row r="36" spans="1:30" ht="16.5" thickBot="1" x14ac:dyDescent="0.3">
      <c r="A36" s="1393" t="s">
        <v>487</v>
      </c>
      <c r="B36" s="185" t="s">
        <v>481</v>
      </c>
      <c r="C36" s="1387">
        <v>3</v>
      </c>
      <c r="D36" s="187"/>
      <c r="E36" s="187"/>
      <c r="F36" s="188"/>
      <c r="G36" s="189">
        <v>5</v>
      </c>
      <c r="H36" s="749">
        <f>G36*30</f>
        <v>150</v>
      </c>
      <c r="I36" s="179">
        <f>J36+K36+L36</f>
        <v>60</v>
      </c>
      <c r="J36" s="180">
        <v>30</v>
      </c>
      <c r="K36" s="180"/>
      <c r="L36" s="180">
        <v>30</v>
      </c>
      <c r="M36" s="193">
        <f>H36-I36</f>
        <v>90</v>
      </c>
      <c r="N36" s="191"/>
      <c r="O36" s="192"/>
      <c r="P36" s="193"/>
      <c r="Q36" s="179">
        <v>4</v>
      </c>
      <c r="R36" s="180"/>
      <c r="S36" s="193"/>
      <c r="T36" s="179"/>
      <c r="U36" s="180"/>
      <c r="V36" s="193"/>
      <c r="W36" s="179"/>
      <c r="X36" s="194"/>
    </row>
    <row r="37" spans="1:30" ht="31.5" x14ac:dyDescent="0.25">
      <c r="A37" s="1393" t="s">
        <v>488</v>
      </c>
      <c r="B37" s="185" t="s">
        <v>483</v>
      </c>
      <c r="C37" s="1387"/>
      <c r="D37" s="187"/>
      <c r="E37" s="187"/>
      <c r="F37" s="188" t="s">
        <v>95</v>
      </c>
      <c r="G37" s="189">
        <v>1</v>
      </c>
      <c r="H37" s="749">
        <f>G37*30</f>
        <v>30</v>
      </c>
      <c r="I37" s="179"/>
      <c r="J37" s="180"/>
      <c r="K37" s="180"/>
      <c r="L37" s="180"/>
      <c r="M37" s="193">
        <v>30</v>
      </c>
      <c r="N37" s="191"/>
      <c r="O37" s="192"/>
      <c r="P37" s="193"/>
      <c r="Q37" s="179"/>
      <c r="R37" s="180"/>
      <c r="S37" s="193"/>
      <c r="T37" s="179"/>
      <c r="U37" s="180"/>
      <c r="V37" s="193"/>
      <c r="W37" s="179"/>
      <c r="X37" s="194"/>
    </row>
    <row r="38" spans="1:30" x14ac:dyDescent="0.25">
      <c r="A38" s="166" t="s">
        <v>137</v>
      </c>
      <c r="B38" s="803" t="s">
        <v>136</v>
      </c>
      <c r="C38" s="783">
        <v>4</v>
      </c>
      <c r="D38" s="182"/>
      <c r="E38" s="182"/>
      <c r="F38" s="178"/>
      <c r="G38" s="804">
        <v>4</v>
      </c>
      <c r="H38" s="770">
        <f>G38*30</f>
        <v>120</v>
      </c>
      <c r="I38" s="181">
        <f>J38+K38+L38</f>
        <v>54</v>
      </c>
      <c r="J38" s="182">
        <v>36</v>
      </c>
      <c r="K38" s="182"/>
      <c r="L38" s="182">
        <v>18</v>
      </c>
      <c r="M38" s="178">
        <f>H38-I38</f>
        <v>66</v>
      </c>
      <c r="N38" s="179"/>
      <c r="O38" s="180"/>
      <c r="P38" s="193"/>
      <c r="Q38" s="179"/>
      <c r="R38" s="180">
        <v>3</v>
      </c>
      <c r="S38" s="193">
        <v>3</v>
      </c>
      <c r="T38" s="179"/>
      <c r="U38" s="180"/>
      <c r="V38" s="193"/>
      <c r="W38" s="179"/>
      <c r="X38" s="194"/>
      <c r="AD38" s="434" t="s">
        <v>383</v>
      </c>
    </row>
    <row r="39" spans="1:30" s="88" customFormat="1" x14ac:dyDescent="0.25">
      <c r="A39" s="166" t="s">
        <v>139</v>
      </c>
      <c r="B39" s="803" t="s">
        <v>138</v>
      </c>
      <c r="C39" s="783">
        <v>2</v>
      </c>
      <c r="D39" s="182"/>
      <c r="E39" s="182"/>
      <c r="F39" s="178"/>
      <c r="G39" s="804">
        <v>4</v>
      </c>
      <c r="H39" s="770">
        <f>G39*30</f>
        <v>120</v>
      </c>
      <c r="I39" s="181">
        <f>J39+K39+L39</f>
        <v>54</v>
      </c>
      <c r="J39" s="182">
        <v>36</v>
      </c>
      <c r="K39" s="182"/>
      <c r="L39" s="182">
        <v>18</v>
      </c>
      <c r="M39" s="178">
        <f>H39-I39</f>
        <v>66</v>
      </c>
      <c r="N39" s="179"/>
      <c r="O39" s="180">
        <v>3</v>
      </c>
      <c r="P39" s="193">
        <v>3</v>
      </c>
      <c r="Q39" s="179"/>
      <c r="R39" s="180"/>
      <c r="S39" s="193"/>
      <c r="T39" s="179"/>
      <c r="U39" s="180"/>
      <c r="V39" s="193"/>
      <c r="W39" s="179"/>
      <c r="X39" s="194"/>
      <c r="AD39" s="445" t="s">
        <v>381</v>
      </c>
    </row>
    <row r="40" spans="1:30" s="88" customFormat="1" x14ac:dyDescent="0.25">
      <c r="A40" s="166" t="s">
        <v>142</v>
      </c>
      <c r="B40" s="803" t="s">
        <v>482</v>
      </c>
      <c r="C40" s="783">
        <v>3</v>
      </c>
      <c r="D40" s="182"/>
      <c r="E40" s="182"/>
      <c r="F40" s="178"/>
      <c r="G40" s="804">
        <v>4</v>
      </c>
      <c r="H40" s="770">
        <f t="shared" ref="H40:H54" si="13">G40*30</f>
        <v>120</v>
      </c>
      <c r="I40" s="181">
        <f t="shared" ref="I40:I41" si="14">J40+K40+L40</f>
        <v>45</v>
      </c>
      <c r="J40" s="182">
        <v>30</v>
      </c>
      <c r="K40" s="182"/>
      <c r="L40" s="182">
        <v>15</v>
      </c>
      <c r="M40" s="178">
        <f t="shared" ref="M40:M41" si="15">H40-I40</f>
        <v>75</v>
      </c>
      <c r="N40" s="179"/>
      <c r="O40" s="180"/>
      <c r="P40" s="193"/>
      <c r="Q40" s="179">
        <v>3</v>
      </c>
      <c r="R40" s="180"/>
      <c r="S40" s="193"/>
      <c r="T40" s="179"/>
      <c r="U40" s="180"/>
      <c r="V40" s="193"/>
      <c r="W40" s="179"/>
      <c r="X40" s="194"/>
      <c r="AD40" s="445" t="s">
        <v>381</v>
      </c>
    </row>
    <row r="41" spans="1:30" x14ac:dyDescent="0.25">
      <c r="A41" s="166" t="s">
        <v>144</v>
      </c>
      <c r="B41" s="805" t="s">
        <v>143</v>
      </c>
      <c r="C41" s="181"/>
      <c r="D41" s="182">
        <v>4</v>
      </c>
      <c r="E41" s="182"/>
      <c r="F41" s="806"/>
      <c r="G41" s="804">
        <v>5</v>
      </c>
      <c r="H41" s="770">
        <f t="shared" si="13"/>
        <v>150</v>
      </c>
      <c r="I41" s="181">
        <f t="shared" si="14"/>
        <v>54</v>
      </c>
      <c r="J41" s="182">
        <v>36</v>
      </c>
      <c r="K41" s="182"/>
      <c r="L41" s="182">
        <v>18</v>
      </c>
      <c r="M41" s="178">
        <f t="shared" si="15"/>
        <v>96</v>
      </c>
      <c r="N41" s="179"/>
      <c r="O41" s="180"/>
      <c r="P41" s="807"/>
      <c r="Q41" s="179"/>
      <c r="R41" s="180">
        <v>3</v>
      </c>
      <c r="S41" s="193">
        <v>3</v>
      </c>
      <c r="T41" s="179"/>
      <c r="U41" s="180"/>
      <c r="V41" s="193"/>
      <c r="W41" s="179"/>
      <c r="X41" s="194"/>
      <c r="AD41" s="434" t="s">
        <v>381</v>
      </c>
    </row>
    <row r="42" spans="1:30" ht="47.25" x14ac:dyDescent="0.25">
      <c r="A42" s="166" t="s">
        <v>146</v>
      </c>
      <c r="B42" s="805" t="s">
        <v>145</v>
      </c>
      <c r="C42" s="181">
        <v>5</v>
      </c>
      <c r="D42" s="182"/>
      <c r="E42" s="182"/>
      <c r="F42" s="806"/>
      <c r="G42" s="804">
        <v>3</v>
      </c>
      <c r="H42" s="770">
        <f t="shared" si="13"/>
        <v>90</v>
      </c>
      <c r="I42" s="181">
        <f>J42+K42+L42</f>
        <v>45</v>
      </c>
      <c r="J42" s="182">
        <v>30</v>
      </c>
      <c r="K42" s="182"/>
      <c r="L42" s="182">
        <v>15</v>
      </c>
      <c r="M42" s="178">
        <f t="shared" ref="M42:M54" si="16">H42-I42</f>
        <v>45</v>
      </c>
      <c r="N42" s="179"/>
      <c r="O42" s="180"/>
      <c r="P42" s="807"/>
      <c r="Q42" s="179"/>
      <c r="R42" s="180"/>
      <c r="S42" s="193"/>
      <c r="T42" s="179">
        <v>3</v>
      </c>
      <c r="U42" s="180"/>
      <c r="V42" s="193"/>
      <c r="W42" s="179"/>
      <c r="X42" s="194"/>
    </row>
    <row r="43" spans="1:30" x14ac:dyDescent="0.25">
      <c r="A43" s="166" t="s">
        <v>148</v>
      </c>
      <c r="B43" s="805" t="s">
        <v>147</v>
      </c>
      <c r="C43" s="181">
        <v>4</v>
      </c>
      <c r="D43" s="182"/>
      <c r="E43" s="182"/>
      <c r="F43" s="806"/>
      <c r="G43" s="804">
        <v>6</v>
      </c>
      <c r="H43" s="770">
        <f t="shared" si="13"/>
        <v>180</v>
      </c>
      <c r="I43" s="181">
        <f>J43+K43+L43</f>
        <v>72</v>
      </c>
      <c r="J43" s="182">
        <v>36</v>
      </c>
      <c r="K43" s="182"/>
      <c r="L43" s="182">
        <v>36</v>
      </c>
      <c r="M43" s="178">
        <f t="shared" si="16"/>
        <v>108</v>
      </c>
      <c r="N43" s="179"/>
      <c r="O43" s="180"/>
      <c r="P43" s="807"/>
      <c r="Q43" s="179"/>
      <c r="R43" s="180">
        <v>4</v>
      </c>
      <c r="S43" s="193">
        <v>4</v>
      </c>
      <c r="T43" s="179"/>
      <c r="U43" s="180"/>
      <c r="V43" s="193"/>
      <c r="W43" s="179"/>
      <c r="X43" s="194"/>
      <c r="AD43" s="434" t="s">
        <v>381</v>
      </c>
    </row>
    <row r="44" spans="1:30" x14ac:dyDescent="0.25">
      <c r="A44" s="166" t="s">
        <v>150</v>
      </c>
      <c r="B44" s="803" t="s">
        <v>426</v>
      </c>
      <c r="C44" s="181">
        <v>4</v>
      </c>
      <c r="D44" s="182"/>
      <c r="E44" s="182"/>
      <c r="F44" s="806"/>
      <c r="G44" s="804">
        <v>3</v>
      </c>
      <c r="H44" s="770">
        <f t="shared" si="13"/>
        <v>90</v>
      </c>
      <c r="I44" s="181">
        <f>J44+K44+L44</f>
        <v>36</v>
      </c>
      <c r="J44" s="182"/>
      <c r="K44" s="182"/>
      <c r="L44" s="182">
        <v>36</v>
      </c>
      <c r="M44" s="178">
        <f t="shared" si="16"/>
        <v>54</v>
      </c>
      <c r="N44" s="179"/>
      <c r="O44" s="180"/>
      <c r="P44" s="807"/>
      <c r="Q44" s="179"/>
      <c r="R44" s="180">
        <v>2</v>
      </c>
      <c r="S44" s="193">
        <v>2</v>
      </c>
      <c r="T44" s="179"/>
      <c r="U44" s="1388"/>
      <c r="V44" s="1389"/>
      <c r="W44" s="179"/>
      <c r="X44" s="194"/>
    </row>
    <row r="45" spans="1:30" x14ac:dyDescent="0.25">
      <c r="A45" s="166" t="s">
        <v>152</v>
      </c>
      <c r="B45" s="805" t="s">
        <v>149</v>
      </c>
      <c r="C45" s="181">
        <v>5</v>
      </c>
      <c r="D45" s="182"/>
      <c r="E45" s="182"/>
      <c r="F45" s="806"/>
      <c r="G45" s="804">
        <v>4</v>
      </c>
      <c r="H45" s="770">
        <f t="shared" si="13"/>
        <v>120</v>
      </c>
      <c r="I45" s="181">
        <f>J45+K45+L45</f>
        <v>45</v>
      </c>
      <c r="J45" s="182">
        <v>30</v>
      </c>
      <c r="K45" s="182"/>
      <c r="L45" s="182">
        <v>15</v>
      </c>
      <c r="M45" s="178">
        <f t="shared" si="16"/>
        <v>75</v>
      </c>
      <c r="N45" s="179"/>
      <c r="O45" s="180"/>
      <c r="P45" s="807"/>
      <c r="Q45" s="179"/>
      <c r="R45" s="180"/>
      <c r="S45" s="193"/>
      <c r="T45" s="179">
        <v>3</v>
      </c>
      <c r="U45" s="180"/>
      <c r="V45" s="193"/>
      <c r="W45" s="179"/>
      <c r="X45" s="194"/>
    </row>
    <row r="46" spans="1:30" ht="31.5" x14ac:dyDescent="0.25">
      <c r="A46" s="166" t="s">
        <v>154</v>
      </c>
      <c r="B46" s="805" t="s">
        <v>151</v>
      </c>
      <c r="C46" s="181"/>
      <c r="D46" s="182">
        <v>5</v>
      </c>
      <c r="E46" s="182"/>
      <c r="F46" s="806"/>
      <c r="G46" s="804">
        <v>3</v>
      </c>
      <c r="H46" s="770">
        <f t="shared" si="13"/>
        <v>90</v>
      </c>
      <c r="I46" s="181">
        <f>J46+L46+K46</f>
        <v>45</v>
      </c>
      <c r="J46" s="182">
        <v>30</v>
      </c>
      <c r="K46" s="182">
        <v>15</v>
      </c>
      <c r="L46" s="182"/>
      <c r="M46" s="178">
        <f t="shared" si="16"/>
        <v>45</v>
      </c>
      <c r="N46" s="750"/>
      <c r="O46" s="808"/>
      <c r="P46" s="809"/>
      <c r="Q46" s="750"/>
      <c r="R46" s="808"/>
      <c r="S46" s="810"/>
      <c r="T46" s="750">
        <v>3</v>
      </c>
      <c r="U46" s="808"/>
      <c r="V46" s="810"/>
      <c r="W46" s="750"/>
      <c r="X46" s="752"/>
    </row>
    <row r="47" spans="1:30" ht="34.5" x14ac:dyDescent="0.25">
      <c r="A47" s="166" t="s">
        <v>155</v>
      </c>
      <c r="B47" s="803" t="s">
        <v>153</v>
      </c>
      <c r="C47" s="783">
        <v>6</v>
      </c>
      <c r="D47" s="182"/>
      <c r="E47" s="182"/>
      <c r="F47" s="178"/>
      <c r="G47" s="804">
        <v>3</v>
      </c>
      <c r="H47" s="770">
        <f t="shared" si="13"/>
        <v>90</v>
      </c>
      <c r="I47" s="181">
        <f>J47+K47+L47</f>
        <v>36</v>
      </c>
      <c r="J47" s="182">
        <v>18</v>
      </c>
      <c r="K47" s="182">
        <v>18</v>
      </c>
      <c r="L47" s="182"/>
      <c r="M47" s="178">
        <f t="shared" si="16"/>
        <v>54</v>
      </c>
      <c r="N47" s="750"/>
      <c r="O47" s="808"/>
      <c r="P47" s="810"/>
      <c r="Q47" s="750"/>
      <c r="R47" s="808"/>
      <c r="S47" s="810"/>
      <c r="T47" s="750"/>
      <c r="U47" s="808">
        <v>2</v>
      </c>
      <c r="V47" s="810">
        <v>2</v>
      </c>
      <c r="W47" s="750"/>
      <c r="X47" s="752"/>
      <c r="AD47" s="1390"/>
    </row>
    <row r="48" spans="1:30" x14ac:dyDescent="0.25">
      <c r="A48" s="166" t="s">
        <v>160</v>
      </c>
      <c r="B48" s="805" t="s">
        <v>449</v>
      </c>
      <c r="C48" s="181">
        <v>6</v>
      </c>
      <c r="D48" s="182"/>
      <c r="E48" s="182"/>
      <c r="F48" s="806"/>
      <c r="G48" s="804">
        <v>3</v>
      </c>
      <c r="H48" s="770">
        <f t="shared" si="13"/>
        <v>90</v>
      </c>
      <c r="I48" s="181">
        <f t="shared" si="9"/>
        <v>36</v>
      </c>
      <c r="J48" s="182">
        <v>18</v>
      </c>
      <c r="K48" s="182"/>
      <c r="L48" s="182">
        <v>18</v>
      </c>
      <c r="M48" s="178">
        <f t="shared" si="16"/>
        <v>54</v>
      </c>
      <c r="N48" s="179"/>
      <c r="O48" s="180"/>
      <c r="P48" s="807"/>
      <c r="Q48" s="179"/>
      <c r="R48" s="180"/>
      <c r="S48" s="193"/>
      <c r="T48" s="179"/>
      <c r="U48" s="180">
        <v>2</v>
      </c>
      <c r="V48" s="193">
        <v>2</v>
      </c>
      <c r="W48" s="179"/>
      <c r="X48" s="194"/>
    </row>
    <row r="49" spans="1:30" ht="31.5" x14ac:dyDescent="0.25">
      <c r="A49" s="166" t="s">
        <v>162</v>
      </c>
      <c r="B49" s="803" t="s">
        <v>156</v>
      </c>
      <c r="C49" s="783"/>
      <c r="D49" s="182"/>
      <c r="E49" s="182"/>
      <c r="F49" s="178"/>
      <c r="G49" s="171">
        <f>G50+G51</f>
        <v>6</v>
      </c>
      <c r="H49" s="172">
        <f>H50+H51</f>
        <v>180</v>
      </c>
      <c r="I49" s="173">
        <f>I50+I51</f>
        <v>60</v>
      </c>
      <c r="J49" s="174">
        <f>J50+J51</f>
        <v>30</v>
      </c>
      <c r="K49" s="174"/>
      <c r="L49" s="174">
        <f>L50+L51</f>
        <v>30</v>
      </c>
      <c r="M49" s="175">
        <f>M50+M51</f>
        <v>120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A49" s="1391">
        <f>13/60*100</f>
        <v>21.666666666666668</v>
      </c>
    </row>
    <row r="50" spans="1:30" x14ac:dyDescent="0.25">
      <c r="A50" s="166" t="s">
        <v>489</v>
      </c>
      <c r="B50" s="811" t="s">
        <v>156</v>
      </c>
      <c r="C50" s="783">
        <v>7</v>
      </c>
      <c r="D50" s="182"/>
      <c r="E50" s="182"/>
      <c r="F50" s="178"/>
      <c r="G50" s="189">
        <v>5</v>
      </c>
      <c r="H50" s="749">
        <f>G50*30</f>
        <v>150</v>
      </c>
      <c r="I50" s="179">
        <f>J50+K50+L50</f>
        <v>60</v>
      </c>
      <c r="J50" s="180">
        <v>30</v>
      </c>
      <c r="K50" s="180"/>
      <c r="L50" s="180">
        <v>30</v>
      </c>
      <c r="M50" s="193">
        <f>H50-I50</f>
        <v>90</v>
      </c>
      <c r="N50" s="179"/>
      <c r="O50" s="180"/>
      <c r="P50" s="193"/>
      <c r="Q50" s="179"/>
      <c r="R50" s="180"/>
      <c r="S50" s="193"/>
      <c r="T50" s="179"/>
      <c r="U50" s="180"/>
      <c r="V50" s="193"/>
      <c r="W50" s="179">
        <v>4</v>
      </c>
      <c r="X50" s="194"/>
    </row>
    <row r="51" spans="1:30" ht="31.5" x14ac:dyDescent="0.25">
      <c r="A51" s="166" t="s">
        <v>490</v>
      </c>
      <c r="B51" s="811" t="s">
        <v>159</v>
      </c>
      <c r="C51" s="783"/>
      <c r="D51" s="182"/>
      <c r="E51" s="182"/>
      <c r="F51" s="178">
        <v>7</v>
      </c>
      <c r="G51" s="189">
        <v>1</v>
      </c>
      <c r="H51" s="749">
        <f>G51*30</f>
        <v>30</v>
      </c>
      <c r="I51" s="179"/>
      <c r="J51" s="180"/>
      <c r="K51" s="180"/>
      <c r="L51" s="180"/>
      <c r="M51" s="193">
        <f>H51-I51</f>
        <v>30</v>
      </c>
      <c r="N51" s="179"/>
      <c r="O51" s="180"/>
      <c r="P51" s="193"/>
      <c r="Q51" s="179"/>
      <c r="R51" s="180"/>
      <c r="S51" s="193"/>
      <c r="T51" s="179"/>
      <c r="U51" s="180"/>
      <c r="V51" s="193"/>
      <c r="W51" s="179"/>
      <c r="X51" s="194"/>
    </row>
    <row r="52" spans="1:30" ht="48.75" customHeight="1" x14ac:dyDescent="0.25">
      <c r="A52" s="166" t="s">
        <v>165</v>
      </c>
      <c r="B52" s="803" t="s">
        <v>161</v>
      </c>
      <c r="C52" s="783">
        <v>8</v>
      </c>
      <c r="D52" s="182"/>
      <c r="E52" s="182"/>
      <c r="F52" s="178"/>
      <c r="G52" s="804">
        <v>5</v>
      </c>
      <c r="H52" s="770">
        <f t="shared" ref="H52" si="17">G52*30</f>
        <v>150</v>
      </c>
      <c r="I52" s="181">
        <f>J52+K52+L52</f>
        <v>52</v>
      </c>
      <c r="J52" s="182">
        <v>26</v>
      </c>
      <c r="K52" s="182"/>
      <c r="L52" s="182">
        <v>26</v>
      </c>
      <c r="M52" s="178">
        <f t="shared" ref="M52" si="18">H52-I52</f>
        <v>98</v>
      </c>
      <c r="N52" s="750"/>
      <c r="O52" s="808"/>
      <c r="P52" s="810"/>
      <c r="Q52" s="750"/>
      <c r="R52" s="808"/>
      <c r="S52" s="810"/>
      <c r="T52" s="750"/>
      <c r="U52" s="808"/>
      <c r="V52" s="810"/>
      <c r="W52" s="750"/>
      <c r="X52" s="752">
        <v>4</v>
      </c>
      <c r="AD52" s="1390"/>
    </row>
    <row r="53" spans="1:30" s="88" customFormat="1" x14ac:dyDescent="0.25">
      <c r="A53" s="166" t="s">
        <v>451</v>
      </c>
      <c r="B53" s="803" t="s">
        <v>163</v>
      </c>
      <c r="C53" s="783"/>
      <c r="D53" s="182">
        <v>1</v>
      </c>
      <c r="E53" s="182"/>
      <c r="F53" s="178"/>
      <c r="G53" s="804">
        <v>4</v>
      </c>
      <c r="H53" s="770">
        <f>G53*30</f>
        <v>120</v>
      </c>
      <c r="I53" s="181">
        <f>J53+K53+L53</f>
        <v>45</v>
      </c>
      <c r="J53" s="182">
        <v>15</v>
      </c>
      <c r="K53" s="182">
        <v>30</v>
      </c>
      <c r="L53" s="182"/>
      <c r="M53" s="178">
        <f>H53-I53</f>
        <v>75</v>
      </c>
      <c r="N53" s="179">
        <v>3</v>
      </c>
      <c r="O53" s="180"/>
      <c r="P53" s="193"/>
      <c r="Q53" s="179"/>
      <c r="R53" s="180"/>
      <c r="S53" s="193"/>
      <c r="T53" s="179"/>
      <c r="U53" s="180"/>
      <c r="V53" s="193"/>
      <c r="W53" s="179"/>
      <c r="X53" s="194"/>
      <c r="AD53" s="445"/>
    </row>
    <row r="54" spans="1:30" x14ac:dyDescent="0.25">
      <c r="A54" s="166" t="s">
        <v>457</v>
      </c>
      <c r="B54" s="813" t="s">
        <v>166</v>
      </c>
      <c r="C54" s="774">
        <v>7</v>
      </c>
      <c r="D54" s="1457"/>
      <c r="E54" s="1459"/>
      <c r="F54" s="814"/>
      <c r="G54" s="815">
        <v>4</v>
      </c>
      <c r="H54" s="777">
        <f t="shared" si="13"/>
        <v>120</v>
      </c>
      <c r="I54" s="1458">
        <f>J54+K54+L54</f>
        <v>45</v>
      </c>
      <c r="J54" s="1459">
        <v>15</v>
      </c>
      <c r="K54" s="1459">
        <v>30</v>
      </c>
      <c r="L54" s="1459"/>
      <c r="M54" s="814">
        <f t="shared" si="16"/>
        <v>75</v>
      </c>
      <c r="N54" s="794"/>
      <c r="O54" s="816"/>
      <c r="P54" s="817"/>
      <c r="Q54" s="794"/>
      <c r="R54" s="816"/>
      <c r="S54" s="817"/>
      <c r="T54" s="794"/>
      <c r="U54" s="816"/>
      <c r="V54" s="817"/>
      <c r="W54" s="794">
        <v>3</v>
      </c>
      <c r="X54" s="793"/>
    </row>
    <row r="55" spans="1:30" ht="31.5" x14ac:dyDescent="0.25">
      <c r="A55" s="166" t="s">
        <v>491</v>
      </c>
      <c r="B55" s="819" t="s">
        <v>433</v>
      </c>
      <c r="C55" s="820">
        <v>6</v>
      </c>
      <c r="D55" s="182"/>
      <c r="E55" s="182"/>
      <c r="F55" s="182"/>
      <c r="G55" s="821">
        <v>3</v>
      </c>
      <c r="H55" s="770">
        <f>G55*30</f>
        <v>90</v>
      </c>
      <c r="I55" s="181">
        <f>J55+K55+L55</f>
        <v>36</v>
      </c>
      <c r="J55" s="182">
        <v>18</v>
      </c>
      <c r="K55" s="182"/>
      <c r="L55" s="182">
        <v>18</v>
      </c>
      <c r="M55" s="178">
        <f>H55-I55</f>
        <v>54</v>
      </c>
      <c r="N55" s="808"/>
      <c r="O55" s="808"/>
      <c r="P55" s="808"/>
      <c r="Q55" s="808"/>
      <c r="R55" s="808"/>
      <c r="S55" s="808"/>
      <c r="T55" s="808"/>
      <c r="U55" s="808">
        <v>2</v>
      </c>
      <c r="V55" s="808">
        <v>2</v>
      </c>
      <c r="W55" s="808"/>
      <c r="X55" s="808"/>
    </row>
    <row r="56" spans="1:30" ht="16.5" thickBot="1" x14ac:dyDescent="0.3">
      <c r="A56" s="166" t="s">
        <v>492</v>
      </c>
      <c r="B56" s="819" t="s">
        <v>440</v>
      </c>
      <c r="C56" s="820">
        <v>7</v>
      </c>
      <c r="D56" s="182"/>
      <c r="E56" s="182"/>
      <c r="F56" s="182"/>
      <c r="G56" s="821">
        <v>3</v>
      </c>
      <c r="H56" s="770">
        <f>G56*30</f>
        <v>90</v>
      </c>
      <c r="I56" s="181">
        <f>J56+K56+L56</f>
        <v>30</v>
      </c>
      <c r="J56" s="182">
        <v>15</v>
      </c>
      <c r="K56" s="182"/>
      <c r="L56" s="182">
        <v>15</v>
      </c>
      <c r="M56" s="178">
        <f>H56-I56</f>
        <v>60</v>
      </c>
      <c r="N56" s="180"/>
      <c r="O56" s="180"/>
      <c r="P56" s="180"/>
      <c r="Q56" s="180"/>
      <c r="R56" s="180"/>
      <c r="S56" s="180"/>
      <c r="T56" s="180"/>
      <c r="U56" s="180"/>
      <c r="V56" s="180"/>
      <c r="W56" s="180">
        <v>2</v>
      </c>
      <c r="X56" s="808"/>
    </row>
    <row r="57" spans="1:30" ht="16.5" thickBot="1" x14ac:dyDescent="0.3">
      <c r="A57" s="1782" t="s">
        <v>167</v>
      </c>
      <c r="B57" s="1783"/>
      <c r="C57" s="1783"/>
      <c r="D57" s="1783"/>
      <c r="E57" s="1783"/>
      <c r="F57" s="1784"/>
      <c r="G57" s="823">
        <f>SUM(G33:G56)-G35-G49</f>
        <v>83</v>
      </c>
      <c r="H57" s="823">
        <f>SUM(H33:H56)-H35-H49</f>
        <v>2490</v>
      </c>
      <c r="I57" s="824">
        <f t="shared" ref="I57:M57" si="19">SUM(I33:I56)-I35-I49</f>
        <v>964</v>
      </c>
      <c r="J57" s="824">
        <f t="shared" si="19"/>
        <v>515</v>
      </c>
      <c r="K57" s="824">
        <f t="shared" si="19"/>
        <v>93</v>
      </c>
      <c r="L57" s="824">
        <f t="shared" si="19"/>
        <v>356</v>
      </c>
      <c r="M57" s="824">
        <f t="shared" si="19"/>
        <v>1526</v>
      </c>
      <c r="N57" s="824">
        <f t="shared" ref="N57:X57" si="20">SUM(N33:N56)-N37-N51</f>
        <v>3</v>
      </c>
      <c r="O57" s="824">
        <f t="shared" si="20"/>
        <v>6</v>
      </c>
      <c r="P57" s="824">
        <f t="shared" si="20"/>
        <v>6</v>
      </c>
      <c r="Q57" s="824">
        <f t="shared" si="20"/>
        <v>11</v>
      </c>
      <c r="R57" s="824">
        <f t="shared" si="20"/>
        <v>12</v>
      </c>
      <c r="S57" s="824">
        <f t="shared" si="20"/>
        <v>12</v>
      </c>
      <c r="T57" s="824">
        <f t="shared" si="20"/>
        <v>9</v>
      </c>
      <c r="U57" s="824">
        <f t="shared" si="20"/>
        <v>6</v>
      </c>
      <c r="V57" s="824">
        <f t="shared" si="20"/>
        <v>6</v>
      </c>
      <c r="W57" s="824">
        <f t="shared" si="20"/>
        <v>9</v>
      </c>
      <c r="X57" s="824">
        <f t="shared" si="20"/>
        <v>4</v>
      </c>
      <c r="Y57" s="156">
        <f>30*G57</f>
        <v>2490</v>
      </c>
      <c r="Z57" s="823" t="e">
        <f>SUM(Z33:Z54)-#REF!-Z49</f>
        <v>#REF!</v>
      </c>
      <c r="AA57" s="823" t="e">
        <f>SUM(AA33:AA54)-#REF!-AA49</f>
        <v>#REF!</v>
      </c>
      <c r="AB57" s="823" t="e">
        <f>SUM(AB33:AB54)-#REF!-AB49</f>
        <v>#REF!</v>
      </c>
      <c r="AC57" s="1392" t="e">
        <f>SUM(AC33:AC54)-#REF!-AC49</f>
        <v>#REF!</v>
      </c>
    </row>
    <row r="58" spans="1:30" ht="16.5" thickBot="1" x14ac:dyDescent="0.3">
      <c r="A58" s="1786" t="s">
        <v>168</v>
      </c>
      <c r="B58" s="1787"/>
      <c r="C58" s="1787"/>
      <c r="D58" s="1787"/>
      <c r="E58" s="1787"/>
      <c r="F58" s="1787"/>
      <c r="G58" s="1787"/>
      <c r="H58" s="1787"/>
      <c r="I58" s="1769"/>
      <c r="J58" s="1769"/>
      <c r="K58" s="1769"/>
      <c r="L58" s="1769"/>
      <c r="M58" s="1769"/>
      <c r="N58" s="1787"/>
      <c r="O58" s="1787"/>
      <c r="P58" s="1787"/>
      <c r="Q58" s="1787"/>
      <c r="R58" s="1787"/>
      <c r="S58" s="1787"/>
      <c r="T58" s="1787"/>
      <c r="U58" s="1787"/>
      <c r="V58" s="1787"/>
      <c r="W58" s="1787"/>
      <c r="X58" s="1788"/>
    </row>
    <row r="59" spans="1:30" s="59" customFormat="1" x14ac:dyDescent="0.25">
      <c r="A59" s="1382" t="s">
        <v>169</v>
      </c>
      <c r="B59" s="826" t="s">
        <v>50</v>
      </c>
      <c r="C59" s="21"/>
      <c r="D59" s="22">
        <v>2</v>
      </c>
      <c r="E59" s="22"/>
      <c r="F59" s="827"/>
      <c r="G59" s="828">
        <v>3</v>
      </c>
      <c r="H59" s="829">
        <f>G59*30</f>
        <v>90</v>
      </c>
      <c r="I59" s="729">
        <v>0</v>
      </c>
      <c r="J59" s="797"/>
      <c r="K59" s="797"/>
      <c r="L59" s="797"/>
      <c r="M59" s="830">
        <f>H59-I59</f>
        <v>90</v>
      </c>
      <c r="N59" s="831"/>
      <c r="O59" s="832"/>
      <c r="P59" s="833"/>
      <c r="Q59" s="834"/>
      <c r="R59" s="835"/>
      <c r="S59" s="833"/>
      <c r="T59" s="834"/>
      <c r="U59" s="835"/>
      <c r="V59" s="833"/>
      <c r="W59" s="834"/>
      <c r="X59" s="833"/>
      <c r="AD59" s="435"/>
    </row>
    <row r="60" spans="1:30" s="59" customFormat="1" x14ac:dyDescent="0.25">
      <c r="A60" s="166" t="s">
        <v>170</v>
      </c>
      <c r="B60" s="836" t="s">
        <v>171</v>
      </c>
      <c r="C60" s="837"/>
      <c r="D60" s="838" t="s">
        <v>95</v>
      </c>
      <c r="E60" s="838"/>
      <c r="F60" s="839"/>
      <c r="G60" s="840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 t="s">
        <v>382</v>
      </c>
    </row>
    <row r="61" spans="1:30" s="59" customFormat="1" x14ac:dyDescent="0.25">
      <c r="A61" s="166" t="s">
        <v>172</v>
      </c>
      <c r="B61" s="846" t="s">
        <v>504</v>
      </c>
      <c r="C61" s="27"/>
      <c r="D61" s="28" t="s">
        <v>174</v>
      </c>
      <c r="E61" s="28"/>
      <c r="F61" s="847"/>
      <c r="G61" s="848">
        <v>3</v>
      </c>
      <c r="H61" s="841">
        <f>G61*30</f>
        <v>90</v>
      </c>
      <c r="I61" s="181">
        <f>J61+K61+L61</f>
        <v>0</v>
      </c>
      <c r="J61" s="182"/>
      <c r="K61" s="182"/>
      <c r="L61" s="182"/>
      <c r="M61" s="183">
        <f>H61-I61</f>
        <v>90</v>
      </c>
      <c r="N61" s="842"/>
      <c r="O61" s="843"/>
      <c r="P61" s="844"/>
      <c r="Q61" s="845"/>
      <c r="R61" s="843"/>
      <c r="S61" s="844"/>
      <c r="T61" s="845"/>
      <c r="U61" s="843"/>
      <c r="V61" s="844"/>
      <c r="W61" s="845"/>
      <c r="X61" s="844"/>
      <c r="AD61" s="435"/>
    </row>
    <row r="62" spans="1:30" s="59" customFormat="1" ht="16.5" thickBot="1" x14ac:dyDescent="0.3">
      <c r="A62" s="812" t="s">
        <v>175</v>
      </c>
      <c r="B62" s="849" t="s">
        <v>176</v>
      </c>
      <c r="C62" s="850"/>
      <c r="D62" s="851" t="s">
        <v>177</v>
      </c>
      <c r="E62" s="851"/>
      <c r="F62" s="852"/>
      <c r="G62" s="853">
        <v>6</v>
      </c>
      <c r="H62" s="854">
        <f>G62*30</f>
        <v>180</v>
      </c>
      <c r="I62" s="790">
        <f>J62+K62+L62</f>
        <v>0</v>
      </c>
      <c r="J62" s="786"/>
      <c r="K62" s="786"/>
      <c r="L62" s="786"/>
      <c r="M62" s="787">
        <f>H62-I62</f>
        <v>180</v>
      </c>
      <c r="N62" s="855"/>
      <c r="O62" s="856"/>
      <c r="P62" s="857"/>
      <c r="Q62" s="858"/>
      <c r="R62" s="856"/>
      <c r="S62" s="857"/>
      <c r="T62" s="858"/>
      <c r="U62" s="856"/>
      <c r="V62" s="857"/>
      <c r="W62" s="858"/>
      <c r="X62" s="857"/>
      <c r="AD62" s="435"/>
    </row>
    <row r="63" spans="1:30" s="59" customFormat="1" ht="16.5" thickBot="1" x14ac:dyDescent="0.3">
      <c r="A63" s="1768" t="s">
        <v>178</v>
      </c>
      <c r="B63" s="1769"/>
      <c r="C63" s="1769"/>
      <c r="D63" s="1769"/>
      <c r="E63" s="1769"/>
      <c r="F63" s="1770"/>
      <c r="G63" s="1462">
        <f>SUM(G59:G62)</f>
        <v>15</v>
      </c>
      <c r="H63" s="860">
        <f>SUM(H59:H62)</f>
        <v>450</v>
      </c>
      <c r="I63" s="861">
        <f t="shared" ref="I63:X63" si="21">SUM(I59:I62)</f>
        <v>0</v>
      </c>
      <c r="J63" s="861">
        <f t="shared" si="21"/>
        <v>0</v>
      </c>
      <c r="K63" s="861">
        <f t="shared" si="21"/>
        <v>0</v>
      </c>
      <c r="L63" s="861">
        <f t="shared" si="21"/>
        <v>0</v>
      </c>
      <c r="M63" s="861">
        <f t="shared" si="21"/>
        <v>450</v>
      </c>
      <c r="N63" s="860">
        <f t="shared" si="21"/>
        <v>0</v>
      </c>
      <c r="O63" s="860">
        <f t="shared" si="21"/>
        <v>0</v>
      </c>
      <c r="P63" s="860">
        <f t="shared" si="21"/>
        <v>0</v>
      </c>
      <c r="Q63" s="860">
        <f t="shared" si="21"/>
        <v>0</v>
      </c>
      <c r="R63" s="860">
        <f t="shared" si="21"/>
        <v>0</v>
      </c>
      <c r="S63" s="860">
        <f t="shared" si="21"/>
        <v>0</v>
      </c>
      <c r="T63" s="860">
        <f t="shared" si="21"/>
        <v>0</v>
      </c>
      <c r="U63" s="860">
        <f t="shared" si="21"/>
        <v>0</v>
      </c>
      <c r="V63" s="860">
        <f t="shared" si="21"/>
        <v>0</v>
      </c>
      <c r="W63" s="860">
        <f t="shared" si="21"/>
        <v>0</v>
      </c>
      <c r="X63" s="860">
        <f t="shared" si="21"/>
        <v>0</v>
      </c>
      <c r="AD63" s="435"/>
    </row>
    <row r="64" spans="1:30" ht="16.5" thickBot="1" x14ac:dyDescent="0.3">
      <c r="A64" s="1768" t="s">
        <v>179</v>
      </c>
      <c r="B64" s="1769"/>
      <c r="C64" s="1769"/>
      <c r="D64" s="1769"/>
      <c r="E64" s="1769"/>
      <c r="F64" s="1769"/>
      <c r="G64" s="1769"/>
      <c r="H64" s="1769"/>
      <c r="I64" s="1769"/>
      <c r="J64" s="1769"/>
      <c r="K64" s="1769"/>
      <c r="L64" s="1769"/>
      <c r="M64" s="1769"/>
      <c r="N64" s="1769"/>
      <c r="O64" s="1769"/>
      <c r="P64" s="1769"/>
      <c r="Q64" s="1769"/>
      <c r="R64" s="1769"/>
      <c r="S64" s="1769"/>
      <c r="T64" s="1769"/>
      <c r="U64" s="1769"/>
      <c r="V64" s="1769"/>
      <c r="W64" s="1769"/>
      <c r="X64" s="1770"/>
    </row>
    <row r="65" spans="1:30" s="59" customFormat="1" ht="32.25" thickBot="1" x14ac:dyDescent="0.3">
      <c r="A65" s="862" t="s">
        <v>180</v>
      </c>
      <c r="B65" s="863" t="s">
        <v>181</v>
      </c>
      <c r="C65" s="864">
        <v>8</v>
      </c>
      <c r="D65" s="865"/>
      <c r="E65" s="865"/>
      <c r="F65" s="866"/>
      <c r="G65" s="867">
        <v>6</v>
      </c>
      <c r="H65" s="868">
        <f>G65*30</f>
        <v>180</v>
      </c>
      <c r="I65" s="869">
        <f>J65+K65+L65</f>
        <v>0</v>
      </c>
      <c r="J65" s="870"/>
      <c r="K65" s="870"/>
      <c r="L65" s="870"/>
      <c r="M65" s="871">
        <f>H65-I65</f>
        <v>180</v>
      </c>
      <c r="N65" s="872"/>
      <c r="O65" s="873"/>
      <c r="P65" s="874"/>
      <c r="Q65" s="875"/>
      <c r="R65" s="873"/>
      <c r="S65" s="874"/>
      <c r="T65" s="875"/>
      <c r="U65" s="873"/>
      <c r="V65" s="874"/>
      <c r="W65" s="875"/>
      <c r="X65" s="876"/>
      <c r="AD65" s="435"/>
    </row>
    <row r="66" spans="1:30" s="59" customFormat="1" ht="16.5" thickBot="1" x14ac:dyDescent="0.3">
      <c r="A66" s="862" t="s">
        <v>182</v>
      </c>
      <c r="B66" s="877" t="s">
        <v>183</v>
      </c>
      <c r="C66" s="878">
        <v>8</v>
      </c>
      <c r="D66" s="879"/>
      <c r="E66" s="879"/>
      <c r="F66" s="880"/>
      <c r="G66" s="881">
        <v>3</v>
      </c>
      <c r="H66" s="882">
        <f>G66*30</f>
        <v>90</v>
      </c>
      <c r="I66" s="883">
        <f>J66+K66+L66</f>
        <v>0</v>
      </c>
      <c r="J66" s="884"/>
      <c r="K66" s="884"/>
      <c r="L66" s="884"/>
      <c r="M66" s="885">
        <f>H66-I66</f>
        <v>90</v>
      </c>
      <c r="N66" s="886"/>
      <c r="O66" s="887"/>
      <c r="P66" s="888"/>
      <c r="Q66" s="889"/>
      <c r="R66" s="887"/>
      <c r="S66" s="888"/>
      <c r="T66" s="889"/>
      <c r="U66" s="887"/>
      <c r="V66" s="888"/>
      <c r="W66" s="889"/>
      <c r="X66" s="890"/>
      <c r="AD66" s="435"/>
    </row>
    <row r="67" spans="1:30" s="59" customFormat="1" ht="16.5" thickBot="1" x14ac:dyDescent="0.3">
      <c r="A67" s="1771" t="s">
        <v>184</v>
      </c>
      <c r="B67" s="1772"/>
      <c r="C67" s="1772"/>
      <c r="D67" s="1772"/>
      <c r="E67" s="1772"/>
      <c r="F67" s="1773"/>
      <c r="G67" s="891">
        <f>SUM(G65:G66)</f>
        <v>9</v>
      </c>
      <c r="H67" s="892">
        <f>SUM(H65:H66)</f>
        <v>270</v>
      </c>
      <c r="I67" s="892">
        <f>I65</f>
        <v>0</v>
      </c>
      <c r="J67" s="892">
        <f>J65</f>
        <v>0</v>
      </c>
      <c r="K67" s="892">
        <f>K65</f>
        <v>0</v>
      </c>
      <c r="L67" s="892">
        <f>L65</f>
        <v>0</v>
      </c>
      <c r="M67" s="892">
        <f>SUM(M65:M66)</f>
        <v>270</v>
      </c>
      <c r="N67" s="892">
        <f t="shared" ref="N67:X67" si="22">N65</f>
        <v>0</v>
      </c>
      <c r="O67" s="892">
        <f t="shared" si="22"/>
        <v>0</v>
      </c>
      <c r="P67" s="892">
        <f t="shared" si="22"/>
        <v>0</v>
      </c>
      <c r="Q67" s="892">
        <f t="shared" si="22"/>
        <v>0</v>
      </c>
      <c r="R67" s="892">
        <f t="shared" si="22"/>
        <v>0</v>
      </c>
      <c r="S67" s="892">
        <f t="shared" si="22"/>
        <v>0</v>
      </c>
      <c r="T67" s="892">
        <f t="shared" si="22"/>
        <v>0</v>
      </c>
      <c r="U67" s="892">
        <f t="shared" si="22"/>
        <v>0</v>
      </c>
      <c r="V67" s="892">
        <f t="shared" si="22"/>
        <v>0</v>
      </c>
      <c r="W67" s="892">
        <f t="shared" si="22"/>
        <v>0</v>
      </c>
      <c r="X67" s="893">
        <f t="shared" si="22"/>
        <v>0</v>
      </c>
      <c r="AD67" s="435"/>
    </row>
    <row r="68" spans="1:30" ht="16.5" thickBot="1" x14ac:dyDescent="0.3">
      <c r="A68" s="1774" t="s">
        <v>185</v>
      </c>
      <c r="B68" s="1775"/>
      <c r="C68" s="1775"/>
      <c r="D68" s="1775"/>
      <c r="E68" s="1775"/>
      <c r="F68" s="1775"/>
      <c r="G68" s="894">
        <f>G67+G63+G57+G31</f>
        <v>180</v>
      </c>
      <c r="H68" s="895">
        <f>H67+H63+H57+H31</f>
        <v>5310</v>
      </c>
      <c r="I68" s="895">
        <f t="shared" ref="I68:X68" si="23">I57+I31+I63+I67</f>
        <v>1846</v>
      </c>
      <c r="J68" s="895">
        <f t="shared" si="23"/>
        <v>899</v>
      </c>
      <c r="K68" s="895">
        <f t="shared" si="23"/>
        <v>100</v>
      </c>
      <c r="L68" s="895">
        <f t="shared" si="23"/>
        <v>877</v>
      </c>
      <c r="M68" s="895">
        <f t="shared" si="23"/>
        <v>3464</v>
      </c>
      <c r="N68" s="895">
        <f t="shared" si="23"/>
        <v>25</v>
      </c>
      <c r="O68" s="895">
        <f t="shared" si="23"/>
        <v>19</v>
      </c>
      <c r="P68" s="895">
        <f t="shared" si="23"/>
        <v>19</v>
      </c>
      <c r="Q68" s="895">
        <f t="shared" si="23"/>
        <v>21</v>
      </c>
      <c r="R68" s="895">
        <f t="shared" si="23"/>
        <v>18</v>
      </c>
      <c r="S68" s="895">
        <f t="shared" si="23"/>
        <v>18</v>
      </c>
      <c r="T68" s="895">
        <f t="shared" si="23"/>
        <v>11</v>
      </c>
      <c r="U68" s="895">
        <f t="shared" si="23"/>
        <v>6</v>
      </c>
      <c r="V68" s="895">
        <f t="shared" si="23"/>
        <v>6</v>
      </c>
      <c r="W68" s="895">
        <f t="shared" si="23"/>
        <v>11</v>
      </c>
      <c r="X68" s="895">
        <f t="shared" si="23"/>
        <v>4</v>
      </c>
      <c r="Y68" s="59"/>
    </row>
    <row r="69" spans="1:30" x14ac:dyDescent="0.25">
      <c r="A69" s="1776" t="s">
        <v>186</v>
      </c>
      <c r="B69" s="1777"/>
      <c r="C69" s="1777"/>
      <c r="D69" s="1777"/>
      <c r="E69" s="1777"/>
      <c r="F69" s="1777"/>
      <c r="G69" s="1777"/>
      <c r="H69" s="1777"/>
      <c r="I69" s="1777"/>
      <c r="J69" s="1777"/>
      <c r="K69" s="1777"/>
      <c r="L69" s="1777"/>
      <c r="M69" s="1777"/>
      <c r="N69" s="1777"/>
      <c r="O69" s="1777"/>
      <c r="P69" s="1777"/>
      <c r="Q69" s="1777"/>
      <c r="R69" s="1777"/>
      <c r="S69" s="1777"/>
      <c r="T69" s="1777"/>
      <c r="U69" s="1777"/>
      <c r="V69" s="1777"/>
      <c r="W69" s="1777"/>
      <c r="X69" s="1778"/>
    </row>
    <row r="70" spans="1:30" ht="16.5" thickBot="1" x14ac:dyDescent="0.3">
      <c r="A70" s="1779" t="s">
        <v>187</v>
      </c>
      <c r="B70" s="1780"/>
      <c r="C70" s="1780"/>
      <c r="D70" s="1780"/>
      <c r="E70" s="1780"/>
      <c r="F70" s="1780"/>
      <c r="G70" s="1780"/>
      <c r="H70" s="1780"/>
      <c r="I70" s="1780"/>
      <c r="J70" s="1780"/>
      <c r="K70" s="1780"/>
      <c r="L70" s="1780"/>
      <c r="M70" s="1780"/>
      <c r="N70" s="1780"/>
      <c r="O70" s="1780"/>
      <c r="P70" s="1780"/>
      <c r="Q70" s="1780"/>
      <c r="R70" s="1780"/>
      <c r="S70" s="1780"/>
      <c r="T70" s="1780"/>
      <c r="U70" s="1780"/>
      <c r="V70" s="1780"/>
      <c r="W70" s="1780"/>
      <c r="X70" s="1781"/>
    </row>
    <row r="71" spans="1:30" x14ac:dyDescent="0.25">
      <c r="A71" s="1751" t="s">
        <v>188</v>
      </c>
      <c r="B71" s="896" t="s">
        <v>189</v>
      </c>
      <c r="C71" s="897"/>
      <c r="D71" s="898">
        <v>3</v>
      </c>
      <c r="E71" s="898"/>
      <c r="F71" s="899"/>
      <c r="G71" s="303">
        <v>4</v>
      </c>
      <c r="H71" s="900">
        <f>G71*30</f>
        <v>120</v>
      </c>
      <c r="I71" s="901">
        <f>J71+K71+L71</f>
        <v>45</v>
      </c>
      <c r="J71" s="902">
        <v>15</v>
      </c>
      <c r="K71" s="902"/>
      <c r="L71" s="902">
        <v>30</v>
      </c>
      <c r="M71" s="903">
        <f>H71-I71</f>
        <v>75</v>
      </c>
      <c r="N71" s="897"/>
      <c r="O71" s="904"/>
      <c r="P71" s="899"/>
      <c r="Q71" s="897">
        <v>3</v>
      </c>
      <c r="R71" s="904"/>
      <c r="S71" s="899"/>
      <c r="T71" s="897"/>
      <c r="U71" s="904"/>
      <c r="V71" s="899"/>
      <c r="W71" s="897"/>
      <c r="X71" s="899"/>
      <c r="AD71" s="434" t="s">
        <v>382</v>
      </c>
    </row>
    <row r="72" spans="1:30" x14ac:dyDescent="0.25">
      <c r="A72" s="1752"/>
      <c r="B72" s="905" t="s">
        <v>190</v>
      </c>
      <c r="C72" s="906"/>
      <c r="D72" s="907">
        <v>3</v>
      </c>
      <c r="E72" s="907"/>
      <c r="F72" s="908"/>
      <c r="G72" s="304">
        <v>4</v>
      </c>
      <c r="H72" s="909">
        <v>120</v>
      </c>
      <c r="I72" s="910">
        <v>45</v>
      </c>
      <c r="J72" s="911">
        <v>15</v>
      </c>
      <c r="K72" s="911"/>
      <c r="L72" s="911">
        <v>30</v>
      </c>
      <c r="M72" s="912">
        <v>75</v>
      </c>
      <c r="N72" s="906"/>
      <c r="O72" s="913"/>
      <c r="P72" s="908"/>
      <c r="Q72" s="906">
        <v>3</v>
      </c>
      <c r="R72" s="913"/>
      <c r="S72" s="908"/>
      <c r="T72" s="906"/>
      <c r="U72" s="913"/>
      <c r="V72" s="908"/>
      <c r="W72" s="906"/>
      <c r="X72" s="908"/>
    </row>
    <row r="73" spans="1:30" ht="16.5" thickBot="1" x14ac:dyDescent="0.3">
      <c r="A73" s="1752"/>
      <c r="B73" s="914" t="s">
        <v>191</v>
      </c>
      <c r="C73" s="722"/>
      <c r="D73" s="915"/>
      <c r="E73" s="915"/>
      <c r="F73" s="916"/>
      <c r="G73" s="917"/>
      <c r="H73" s="918"/>
      <c r="I73" s="919"/>
      <c r="J73" s="920"/>
      <c r="K73" s="920"/>
      <c r="L73" s="920"/>
      <c r="M73" s="921"/>
      <c r="N73" s="722"/>
      <c r="O73" s="724"/>
      <c r="P73" s="916"/>
      <c r="Q73" s="722"/>
      <c r="R73" s="724"/>
      <c r="S73" s="916"/>
      <c r="T73" s="722"/>
      <c r="U73" s="724"/>
      <c r="V73" s="916"/>
      <c r="W73" s="722"/>
      <c r="X73" s="916"/>
    </row>
    <row r="74" spans="1:30" ht="31.5" x14ac:dyDescent="0.25">
      <c r="A74" s="1751" t="s">
        <v>192</v>
      </c>
      <c r="B74" s="896" t="s">
        <v>193</v>
      </c>
      <c r="C74" s="897"/>
      <c r="D74" s="898">
        <v>5</v>
      </c>
      <c r="E74" s="898"/>
      <c r="F74" s="899"/>
      <c r="G74" s="303">
        <v>4</v>
      </c>
      <c r="H74" s="900">
        <f>G74*30</f>
        <v>120</v>
      </c>
      <c r="I74" s="901">
        <f>J74+K74+L74</f>
        <v>45</v>
      </c>
      <c r="J74" s="902"/>
      <c r="K74" s="902"/>
      <c r="L74" s="902">
        <v>45</v>
      </c>
      <c r="M74" s="903">
        <f>H74-I74</f>
        <v>75</v>
      </c>
      <c r="N74" s="897"/>
      <c r="O74" s="904"/>
      <c r="P74" s="899"/>
      <c r="Q74" s="897"/>
      <c r="R74" s="904"/>
      <c r="S74" s="899"/>
      <c r="T74" s="897">
        <v>3</v>
      </c>
      <c r="U74" s="904"/>
      <c r="V74" s="899"/>
      <c r="W74" s="897"/>
      <c r="X74" s="899"/>
    </row>
    <row r="75" spans="1:30" x14ac:dyDescent="0.25">
      <c r="A75" s="1752"/>
      <c r="B75" s="905" t="s">
        <v>194</v>
      </c>
      <c r="C75" s="906"/>
      <c r="D75" s="907">
        <v>5</v>
      </c>
      <c r="E75" s="907"/>
      <c r="F75" s="908"/>
      <c r="G75" s="304">
        <v>4</v>
      </c>
      <c r="H75" s="909">
        <v>120</v>
      </c>
      <c r="I75" s="910"/>
      <c r="J75" s="911">
        <v>30</v>
      </c>
      <c r="K75" s="911"/>
      <c r="L75" s="911">
        <v>15</v>
      </c>
      <c r="M75" s="912">
        <v>75</v>
      </c>
      <c r="N75" s="906"/>
      <c r="O75" s="913"/>
      <c r="P75" s="908"/>
      <c r="Q75" s="906"/>
      <c r="R75" s="913"/>
      <c r="S75" s="908"/>
      <c r="T75" s="906">
        <v>3</v>
      </c>
      <c r="U75" s="913"/>
      <c r="V75" s="908"/>
      <c r="W75" s="906"/>
      <c r="X75" s="908"/>
    </row>
    <row r="76" spans="1:30" ht="16.5" thickBot="1" x14ac:dyDescent="0.3">
      <c r="A76" s="1753"/>
      <c r="B76" s="922" t="s">
        <v>191</v>
      </c>
      <c r="C76" s="923"/>
      <c r="D76" s="924"/>
      <c r="E76" s="924"/>
      <c r="F76" s="925"/>
      <c r="G76" s="926"/>
      <c r="H76" s="927"/>
      <c r="I76" s="928"/>
      <c r="J76" s="929"/>
      <c r="K76" s="929"/>
      <c r="L76" s="929"/>
      <c r="M76" s="930"/>
      <c r="N76" s="923"/>
      <c r="O76" s="931"/>
      <c r="P76" s="925"/>
      <c r="Q76" s="923"/>
      <c r="R76" s="931"/>
      <c r="S76" s="925"/>
      <c r="T76" s="923"/>
      <c r="U76" s="931"/>
      <c r="V76" s="925"/>
      <c r="W76" s="923"/>
      <c r="X76" s="925"/>
    </row>
    <row r="77" spans="1:30" ht="32.25" thickBot="1" x14ac:dyDescent="0.3">
      <c r="A77" s="1751" t="s">
        <v>195</v>
      </c>
      <c r="B77" s="896" t="s">
        <v>196</v>
      </c>
      <c r="C77" s="897"/>
      <c r="D77" s="898">
        <v>6</v>
      </c>
      <c r="E77" s="898"/>
      <c r="F77" s="899"/>
      <c r="G77" s="303">
        <v>4</v>
      </c>
      <c r="H77" s="900">
        <f t="shared" ref="H77:H85" si="24">G77*30</f>
        <v>120</v>
      </c>
      <c r="I77" s="901">
        <f t="shared" ref="I77:I85" si="25">J77+K77+L77</f>
        <v>54</v>
      </c>
      <c r="J77" s="902"/>
      <c r="K77" s="902"/>
      <c r="L77" s="902">
        <v>54</v>
      </c>
      <c r="M77" s="903">
        <f>H77-I77</f>
        <v>66</v>
      </c>
      <c r="N77" s="897"/>
      <c r="O77" s="904"/>
      <c r="P77" s="899"/>
      <c r="Q77" s="897"/>
      <c r="R77" s="904"/>
      <c r="S77" s="899"/>
      <c r="T77" s="897"/>
      <c r="U77" s="904">
        <v>3</v>
      </c>
      <c r="V77" s="899">
        <v>3</v>
      </c>
      <c r="W77" s="897"/>
      <c r="X77" s="899"/>
    </row>
    <row r="78" spans="1:30" ht="31.5" x14ac:dyDescent="0.25">
      <c r="A78" s="1752"/>
      <c r="B78" s="905" t="s">
        <v>197</v>
      </c>
      <c r="C78" s="906"/>
      <c r="D78" s="907">
        <v>6</v>
      </c>
      <c r="E78" s="907"/>
      <c r="F78" s="908"/>
      <c r="G78" s="303">
        <v>4</v>
      </c>
      <c r="H78" s="900">
        <f t="shared" ref="H78" si="26">G78*30</f>
        <v>120</v>
      </c>
      <c r="I78" s="901">
        <f t="shared" ref="I78" si="27">J78+K78+L78</f>
        <v>54</v>
      </c>
      <c r="J78" s="902"/>
      <c r="K78" s="902"/>
      <c r="L78" s="902">
        <v>54</v>
      </c>
      <c r="M78" s="903">
        <f>H78-I78</f>
        <v>66</v>
      </c>
      <c r="N78" s="897"/>
      <c r="O78" s="904"/>
      <c r="P78" s="899"/>
      <c r="Q78" s="897"/>
      <c r="R78" s="904"/>
      <c r="S78" s="899"/>
      <c r="T78" s="897"/>
      <c r="U78" s="904">
        <v>3</v>
      </c>
      <c r="V78" s="899">
        <v>3</v>
      </c>
      <c r="W78" s="906"/>
      <c r="X78" s="908"/>
    </row>
    <row r="79" spans="1:30" ht="16.5" thickBot="1" x14ac:dyDescent="0.3">
      <c r="A79" s="1752"/>
      <c r="B79" s="922" t="s">
        <v>191</v>
      </c>
      <c r="C79" s="923"/>
      <c r="D79" s="924"/>
      <c r="E79" s="924"/>
      <c r="F79" s="925"/>
      <c r="G79" s="926"/>
      <c r="H79" s="927">
        <f t="shared" si="24"/>
        <v>0</v>
      </c>
      <c r="I79" s="928">
        <f t="shared" si="25"/>
        <v>0</v>
      </c>
      <c r="J79" s="929"/>
      <c r="K79" s="929"/>
      <c r="L79" s="929"/>
      <c r="M79" s="930"/>
      <c r="N79" s="923"/>
      <c r="O79" s="931"/>
      <c r="P79" s="925"/>
      <c r="Q79" s="923"/>
      <c r="R79" s="931"/>
      <c r="S79" s="925"/>
      <c r="T79" s="923"/>
      <c r="U79" s="931"/>
      <c r="V79" s="925"/>
      <c r="W79" s="923"/>
      <c r="X79" s="925"/>
    </row>
    <row r="80" spans="1:30" ht="31.5" x14ac:dyDescent="0.25">
      <c r="A80" s="1751" t="s">
        <v>198</v>
      </c>
      <c r="B80" s="905" t="s">
        <v>199</v>
      </c>
      <c r="C80" s="906"/>
      <c r="D80" s="907">
        <v>7</v>
      </c>
      <c r="E80" s="907"/>
      <c r="F80" s="908"/>
      <c r="G80" s="304">
        <v>4</v>
      </c>
      <c r="H80" s="909">
        <f t="shared" si="24"/>
        <v>120</v>
      </c>
      <c r="I80" s="910">
        <f t="shared" si="25"/>
        <v>45</v>
      </c>
      <c r="J80" s="911"/>
      <c r="K80" s="911"/>
      <c r="L80" s="911">
        <v>45</v>
      </c>
      <c r="M80" s="912">
        <f>H80-I80</f>
        <v>75</v>
      </c>
      <c r="N80" s="906"/>
      <c r="O80" s="913"/>
      <c r="P80" s="908"/>
      <c r="Q80" s="906"/>
      <c r="R80" s="913"/>
      <c r="S80" s="908"/>
      <c r="T80" s="906"/>
      <c r="U80" s="913"/>
      <c r="V80" s="908"/>
      <c r="W80" s="906">
        <v>3</v>
      </c>
      <c r="X80" s="908"/>
    </row>
    <row r="81" spans="1:29" x14ac:dyDescent="0.25">
      <c r="A81" s="1752"/>
      <c r="B81" s="905" t="s">
        <v>200</v>
      </c>
      <c r="C81" s="906"/>
      <c r="D81" s="907">
        <v>7</v>
      </c>
      <c r="E81" s="907"/>
      <c r="F81" s="908"/>
      <c r="G81" s="304">
        <v>4</v>
      </c>
      <c r="H81" s="909">
        <v>120</v>
      </c>
      <c r="I81" s="910"/>
      <c r="J81" s="911">
        <v>15</v>
      </c>
      <c r="K81" s="911"/>
      <c r="L81" s="911">
        <v>30</v>
      </c>
      <c r="M81" s="912">
        <v>75</v>
      </c>
      <c r="N81" s="906"/>
      <c r="O81" s="913"/>
      <c r="P81" s="908"/>
      <c r="Q81" s="906"/>
      <c r="R81" s="913"/>
      <c r="S81" s="908"/>
      <c r="T81" s="906"/>
      <c r="U81" s="913"/>
      <c r="V81" s="908"/>
      <c r="W81" s="906">
        <v>3</v>
      </c>
      <c r="X81" s="908"/>
    </row>
    <row r="82" spans="1:29" ht="16.5" thickBot="1" x14ac:dyDescent="0.3">
      <c r="A82" s="1753"/>
      <c r="B82" s="914" t="s">
        <v>191</v>
      </c>
      <c r="C82" s="932"/>
      <c r="D82" s="933"/>
      <c r="E82" s="933"/>
      <c r="F82" s="934"/>
      <c r="G82" s="935"/>
      <c r="H82" s="918">
        <f t="shared" si="24"/>
        <v>0</v>
      </c>
      <c r="I82" s="919"/>
      <c r="J82" s="920"/>
      <c r="K82" s="920"/>
      <c r="L82" s="920"/>
      <c r="M82" s="921"/>
      <c r="N82" s="932"/>
      <c r="O82" s="936"/>
      <c r="P82" s="934"/>
      <c r="Q82" s="932"/>
      <c r="R82" s="936"/>
      <c r="S82" s="934"/>
      <c r="T82" s="932"/>
      <c r="U82" s="936"/>
      <c r="V82" s="934"/>
      <c r="W82" s="932"/>
      <c r="X82" s="934"/>
    </row>
    <row r="83" spans="1:29" x14ac:dyDescent="0.25">
      <c r="A83" s="1751" t="s">
        <v>201</v>
      </c>
      <c r="B83" s="896" t="s">
        <v>497</v>
      </c>
      <c r="C83" s="897"/>
      <c r="D83" s="898">
        <v>8</v>
      </c>
      <c r="E83" s="898"/>
      <c r="F83" s="899"/>
      <c r="G83" s="303">
        <v>4</v>
      </c>
      <c r="H83" s="900">
        <f t="shared" si="24"/>
        <v>120</v>
      </c>
      <c r="I83" s="901">
        <f t="shared" si="25"/>
        <v>52</v>
      </c>
      <c r="J83" s="902"/>
      <c r="K83" s="902"/>
      <c r="L83" s="902">
        <v>52</v>
      </c>
      <c r="M83" s="903">
        <f>H83-I83</f>
        <v>68</v>
      </c>
      <c r="N83" s="897"/>
      <c r="O83" s="904"/>
      <c r="P83" s="899"/>
      <c r="Q83" s="897"/>
      <c r="R83" s="904"/>
      <c r="S83" s="899"/>
      <c r="T83" s="897"/>
      <c r="U83" s="904"/>
      <c r="V83" s="899"/>
      <c r="W83" s="897"/>
      <c r="X83" s="899">
        <v>4</v>
      </c>
    </row>
    <row r="84" spans="1:29" ht="31.5" x14ac:dyDescent="0.25">
      <c r="A84" s="1752"/>
      <c r="B84" s="745" t="s">
        <v>203</v>
      </c>
      <c r="C84" s="937"/>
      <c r="D84" s="938">
        <v>8</v>
      </c>
      <c r="E84" s="938"/>
      <c r="F84" s="939"/>
      <c r="G84" s="308">
        <v>4</v>
      </c>
      <c r="H84" s="940">
        <v>120</v>
      </c>
      <c r="I84" s="941">
        <v>52</v>
      </c>
      <c r="J84" s="942"/>
      <c r="K84" s="942"/>
      <c r="L84" s="942">
        <v>52</v>
      </c>
      <c r="M84" s="943">
        <v>68</v>
      </c>
      <c r="N84" s="937"/>
      <c r="O84" s="944"/>
      <c r="P84" s="939"/>
      <c r="Q84" s="937"/>
      <c r="R84" s="944"/>
      <c r="S84" s="939"/>
      <c r="T84" s="937"/>
      <c r="U84" s="944"/>
      <c r="V84" s="939"/>
      <c r="W84" s="937"/>
      <c r="X84" s="939">
        <v>4</v>
      </c>
    </row>
    <row r="85" spans="1:29" ht="16.5" thickBot="1" x14ac:dyDescent="0.3">
      <c r="A85" s="1753"/>
      <c r="B85" s="922" t="s">
        <v>191</v>
      </c>
      <c r="C85" s="923"/>
      <c r="D85" s="924"/>
      <c r="E85" s="924"/>
      <c r="F85" s="925"/>
      <c r="G85" s="926"/>
      <c r="H85" s="926">
        <f t="shared" si="24"/>
        <v>0</v>
      </c>
      <c r="I85" s="928">
        <f t="shared" si="25"/>
        <v>0</v>
      </c>
      <c r="J85" s="929"/>
      <c r="K85" s="929"/>
      <c r="L85" s="929"/>
      <c r="M85" s="930"/>
      <c r="N85" s="923"/>
      <c r="O85" s="931"/>
      <c r="P85" s="925"/>
      <c r="Q85" s="923"/>
      <c r="R85" s="931"/>
      <c r="S85" s="925"/>
      <c r="T85" s="923"/>
      <c r="U85" s="931"/>
      <c r="V85" s="925"/>
      <c r="W85" s="923"/>
      <c r="X85" s="925"/>
    </row>
    <row r="86" spans="1:29" ht="16.5" thickBot="1" x14ac:dyDescent="0.3">
      <c r="A86" s="1782" t="s">
        <v>204</v>
      </c>
      <c r="B86" s="1783"/>
      <c r="C86" s="1783"/>
      <c r="D86" s="1783"/>
      <c r="E86" s="1783"/>
      <c r="F86" s="1784"/>
      <c r="G86" s="823">
        <f>G71+G74+G77+G80+G83</f>
        <v>20</v>
      </c>
      <c r="H86" s="824">
        <f t="shared" ref="H86:X86" si="28">H71+H74+H77+H80+H83</f>
        <v>600</v>
      </c>
      <c r="I86" s="824">
        <f t="shared" si="28"/>
        <v>241</v>
      </c>
      <c r="J86" s="824">
        <f t="shared" si="28"/>
        <v>15</v>
      </c>
      <c r="K86" s="824">
        <f t="shared" si="28"/>
        <v>0</v>
      </c>
      <c r="L86" s="824">
        <f t="shared" si="28"/>
        <v>226</v>
      </c>
      <c r="M86" s="824">
        <f t="shared" si="28"/>
        <v>359</v>
      </c>
      <c r="N86" s="824">
        <f t="shared" si="28"/>
        <v>0</v>
      </c>
      <c r="O86" s="824">
        <f t="shared" si="28"/>
        <v>0</v>
      </c>
      <c r="P86" s="824">
        <f t="shared" si="28"/>
        <v>0</v>
      </c>
      <c r="Q86" s="824">
        <f t="shared" si="28"/>
        <v>3</v>
      </c>
      <c r="R86" s="824">
        <f t="shared" si="28"/>
        <v>0</v>
      </c>
      <c r="S86" s="824">
        <f t="shared" si="28"/>
        <v>0</v>
      </c>
      <c r="T86" s="824">
        <f t="shared" si="28"/>
        <v>3</v>
      </c>
      <c r="U86" s="824">
        <f t="shared" si="28"/>
        <v>3</v>
      </c>
      <c r="V86" s="824">
        <f t="shared" si="28"/>
        <v>3</v>
      </c>
      <c r="W86" s="824">
        <f t="shared" si="28"/>
        <v>3</v>
      </c>
      <c r="X86" s="824">
        <f t="shared" si="28"/>
        <v>4</v>
      </c>
      <c r="Y86" s="302">
        <f t="shared" ref="Y86:AC86" si="29">SUM(Y71:Y85)</f>
        <v>0</v>
      </c>
      <c r="Z86" s="201">
        <f t="shared" si="29"/>
        <v>0</v>
      </c>
      <c r="AA86" s="201">
        <f t="shared" si="29"/>
        <v>0</v>
      </c>
      <c r="AB86" s="201">
        <f t="shared" si="29"/>
        <v>0</v>
      </c>
      <c r="AC86" s="441">
        <f t="shared" si="29"/>
        <v>0</v>
      </c>
    </row>
    <row r="87" spans="1:29" ht="16.5" thickBot="1" x14ac:dyDescent="0.3">
      <c r="A87" s="1871" t="s">
        <v>205</v>
      </c>
      <c r="B87" s="1872"/>
      <c r="C87" s="1872"/>
      <c r="D87" s="1872"/>
      <c r="E87" s="1872"/>
      <c r="F87" s="1872"/>
      <c r="G87" s="1872"/>
      <c r="H87" s="1872"/>
      <c r="I87" s="1872"/>
      <c r="J87" s="1872"/>
      <c r="K87" s="1872"/>
      <c r="L87" s="1872"/>
      <c r="M87" s="1872"/>
      <c r="N87" s="1872"/>
      <c r="O87" s="1872"/>
      <c r="P87" s="1872"/>
      <c r="Q87" s="1872"/>
      <c r="R87" s="1872"/>
      <c r="S87" s="1872"/>
      <c r="T87" s="1872"/>
      <c r="U87" s="1872"/>
      <c r="V87" s="1872"/>
      <c r="W87" s="1872"/>
      <c r="X87" s="1873"/>
    </row>
    <row r="88" spans="1:29" x14ac:dyDescent="0.25">
      <c r="A88" s="1752" t="s">
        <v>206</v>
      </c>
      <c r="B88" s="1395" t="s">
        <v>207</v>
      </c>
      <c r="C88" s="1398"/>
      <c r="D88" s="907">
        <v>5</v>
      </c>
      <c r="E88" s="907"/>
      <c r="F88" s="908"/>
      <c r="G88" s="304">
        <v>4</v>
      </c>
      <c r="H88" s="304">
        <f>G88*30</f>
        <v>120</v>
      </c>
      <c r="I88" s="910">
        <f>J88+K88+L88</f>
        <v>45</v>
      </c>
      <c r="J88" s="911">
        <v>15</v>
      </c>
      <c r="K88" s="911"/>
      <c r="L88" s="911">
        <v>30</v>
      </c>
      <c r="M88" s="912">
        <f>H88-I88</f>
        <v>75</v>
      </c>
      <c r="N88" s="906"/>
      <c r="O88" s="913"/>
      <c r="P88" s="908"/>
      <c r="Q88" s="906"/>
      <c r="R88" s="913"/>
      <c r="S88" s="908"/>
      <c r="T88" s="906">
        <v>3</v>
      </c>
      <c r="U88" s="913"/>
      <c r="V88" s="908"/>
      <c r="W88" s="906"/>
      <c r="X88" s="908"/>
    </row>
    <row r="89" spans="1:29" ht="31.5" x14ac:dyDescent="0.25">
      <c r="A89" s="1752"/>
      <c r="B89" s="1395" t="s">
        <v>405</v>
      </c>
      <c r="C89" s="1394"/>
      <c r="D89" s="938">
        <v>5</v>
      </c>
      <c r="E89" s="907"/>
      <c r="F89" s="908"/>
      <c r="G89" s="304">
        <v>4</v>
      </c>
      <c r="H89" s="304">
        <v>120</v>
      </c>
      <c r="I89" s="910">
        <v>45</v>
      </c>
      <c r="J89" s="911">
        <v>15</v>
      </c>
      <c r="K89" s="911"/>
      <c r="L89" s="911">
        <v>30</v>
      </c>
      <c r="M89" s="912">
        <v>75</v>
      </c>
      <c r="N89" s="906"/>
      <c r="O89" s="913"/>
      <c r="P89" s="908"/>
      <c r="Q89" s="906"/>
      <c r="R89" s="913"/>
      <c r="S89" s="908"/>
      <c r="T89" s="906">
        <v>3</v>
      </c>
      <c r="U89" s="913"/>
      <c r="V89" s="908"/>
      <c r="W89" s="906"/>
      <c r="X89" s="908"/>
    </row>
    <row r="90" spans="1:29" ht="16.5" thickBot="1" x14ac:dyDescent="0.3">
      <c r="A90" s="1752"/>
      <c r="B90" s="1396" t="s">
        <v>191</v>
      </c>
      <c r="C90" s="1397"/>
      <c r="D90" s="1397"/>
      <c r="E90" s="915"/>
      <c r="F90" s="916"/>
      <c r="G90" s="917"/>
      <c r="H90" s="917">
        <f>G90*30</f>
        <v>0</v>
      </c>
      <c r="I90" s="919">
        <f>J90+K90+L90</f>
        <v>0</v>
      </c>
      <c r="J90" s="920"/>
      <c r="K90" s="920"/>
      <c r="L90" s="920"/>
      <c r="M90" s="921"/>
      <c r="N90" s="722"/>
      <c r="O90" s="724"/>
      <c r="P90" s="916"/>
      <c r="Q90" s="722"/>
      <c r="R90" s="724"/>
      <c r="S90" s="916"/>
      <c r="T90" s="722"/>
      <c r="U90" s="724"/>
      <c r="V90" s="916"/>
      <c r="W90" s="722"/>
      <c r="X90" s="916"/>
    </row>
    <row r="91" spans="1:29" x14ac:dyDescent="0.25">
      <c r="A91" s="1751" t="s">
        <v>208</v>
      </c>
      <c r="B91" s="896" t="s">
        <v>209</v>
      </c>
      <c r="C91" s="906">
        <v>5</v>
      </c>
      <c r="D91" s="907"/>
      <c r="E91" s="898"/>
      <c r="F91" s="899"/>
      <c r="G91" s="303">
        <v>6</v>
      </c>
      <c r="H91" s="303">
        <f>G91*30</f>
        <v>180</v>
      </c>
      <c r="I91" s="901">
        <f>J91+K91+L91</f>
        <v>60</v>
      </c>
      <c r="J91" s="902">
        <v>30</v>
      </c>
      <c r="K91" s="902"/>
      <c r="L91" s="902">
        <v>30</v>
      </c>
      <c r="M91" s="903">
        <f>H91-I91</f>
        <v>120</v>
      </c>
      <c r="N91" s="897"/>
      <c r="O91" s="904"/>
      <c r="P91" s="899"/>
      <c r="Q91" s="897"/>
      <c r="R91" s="904"/>
      <c r="S91" s="899"/>
      <c r="T91" s="897">
        <v>4</v>
      </c>
      <c r="U91" s="904"/>
      <c r="V91" s="899"/>
      <c r="W91" s="897"/>
      <c r="X91" s="899"/>
    </row>
    <row r="92" spans="1:29" ht="31.5" x14ac:dyDescent="0.25">
      <c r="A92" s="1752"/>
      <c r="B92" s="905" t="s">
        <v>406</v>
      </c>
      <c r="C92" s="906">
        <v>5</v>
      </c>
      <c r="D92" s="907"/>
      <c r="E92" s="907"/>
      <c r="F92" s="908"/>
      <c r="G92" s="304">
        <v>6</v>
      </c>
      <c r="H92" s="304">
        <v>180</v>
      </c>
      <c r="I92" s="910">
        <v>60</v>
      </c>
      <c r="J92" s="911">
        <v>30</v>
      </c>
      <c r="K92" s="911"/>
      <c r="L92" s="911">
        <v>30</v>
      </c>
      <c r="M92" s="912">
        <v>120</v>
      </c>
      <c r="N92" s="906"/>
      <c r="O92" s="913"/>
      <c r="P92" s="908"/>
      <c r="Q92" s="906"/>
      <c r="R92" s="913"/>
      <c r="S92" s="908"/>
      <c r="T92" s="906">
        <v>4</v>
      </c>
      <c r="U92" s="913"/>
      <c r="V92" s="908"/>
      <c r="W92" s="906"/>
      <c r="X92" s="908"/>
    </row>
    <row r="93" spans="1:29" ht="16.5" thickBot="1" x14ac:dyDescent="0.3">
      <c r="A93" s="1753"/>
      <c r="B93" s="922" t="s">
        <v>191</v>
      </c>
      <c r="C93" s="923"/>
      <c r="D93" s="924"/>
      <c r="E93" s="924"/>
      <c r="F93" s="925"/>
      <c r="G93" s="926"/>
      <c r="H93" s="926">
        <f>G93*30</f>
        <v>0</v>
      </c>
      <c r="I93" s="928"/>
      <c r="J93" s="929"/>
      <c r="K93" s="929"/>
      <c r="L93" s="929"/>
      <c r="M93" s="930"/>
      <c r="N93" s="923"/>
      <c r="O93" s="931"/>
      <c r="P93" s="925"/>
      <c r="Q93" s="923"/>
      <c r="R93" s="931"/>
      <c r="S93" s="925"/>
      <c r="T93" s="923"/>
      <c r="U93" s="931"/>
      <c r="V93" s="925"/>
      <c r="W93" s="923"/>
      <c r="X93" s="925"/>
    </row>
    <row r="94" spans="1:29" ht="31.5" x14ac:dyDescent="0.25">
      <c r="A94" s="1752" t="s">
        <v>210</v>
      </c>
      <c r="B94" s="896" t="s">
        <v>211</v>
      </c>
      <c r="C94" s="898"/>
      <c r="D94" s="898">
        <v>6</v>
      </c>
      <c r="E94" s="898"/>
      <c r="F94" s="898"/>
      <c r="G94" s="303">
        <v>4</v>
      </c>
      <c r="H94" s="945">
        <f>G94*30</f>
        <v>120</v>
      </c>
      <c r="I94" s="897">
        <f>J94+L94+K94</f>
        <v>54</v>
      </c>
      <c r="J94" s="898">
        <v>18</v>
      </c>
      <c r="K94" s="898"/>
      <c r="L94" s="898">
        <v>36</v>
      </c>
      <c r="M94" s="946">
        <f>H94-I94</f>
        <v>66</v>
      </c>
      <c r="N94" s="947"/>
      <c r="O94" s="904"/>
      <c r="P94" s="899"/>
      <c r="Q94" s="897"/>
      <c r="R94" s="904"/>
      <c r="S94" s="899"/>
      <c r="T94" s="897"/>
      <c r="U94" s="904">
        <v>3</v>
      </c>
      <c r="V94" s="899">
        <v>3</v>
      </c>
      <c r="W94" s="897"/>
      <c r="X94" s="899"/>
    </row>
    <row r="95" spans="1:29" ht="31.5" x14ac:dyDescent="0.25">
      <c r="A95" s="1752"/>
      <c r="B95" s="948" t="s">
        <v>212</v>
      </c>
      <c r="C95" s="949"/>
      <c r="D95" s="938">
        <v>6</v>
      </c>
      <c r="E95" s="950"/>
      <c r="F95" s="950"/>
      <c r="G95" s="304">
        <v>4</v>
      </c>
      <c r="H95" s="951">
        <v>120</v>
      </c>
      <c r="I95" s="906">
        <v>54</v>
      </c>
      <c r="J95" s="907">
        <v>18</v>
      </c>
      <c r="K95" s="907"/>
      <c r="L95" s="907">
        <v>36</v>
      </c>
      <c r="M95" s="952">
        <v>66</v>
      </c>
      <c r="N95" s="953"/>
      <c r="O95" s="913"/>
      <c r="P95" s="908"/>
      <c r="Q95" s="906"/>
      <c r="R95" s="913"/>
      <c r="S95" s="908"/>
      <c r="T95" s="906"/>
      <c r="U95" s="913">
        <v>3</v>
      </c>
      <c r="V95" s="908">
        <v>3</v>
      </c>
      <c r="W95" s="906"/>
      <c r="X95" s="908"/>
    </row>
    <row r="96" spans="1:29" ht="16.5" thickBot="1" x14ac:dyDescent="0.3">
      <c r="A96" s="1752"/>
      <c r="B96" s="922" t="s">
        <v>191</v>
      </c>
      <c r="C96" s="305"/>
      <c r="D96" s="954"/>
      <c r="E96" s="955"/>
      <c r="F96" s="956"/>
      <c r="G96" s="306"/>
      <c r="H96" s="957"/>
      <c r="I96" s="958"/>
      <c r="J96" s="959"/>
      <c r="K96" s="959">
        <f>SUM(K97:K106)</f>
        <v>0</v>
      </c>
      <c r="L96" s="959"/>
      <c r="M96" s="960"/>
      <c r="N96" s="961"/>
      <c r="O96" s="962"/>
      <c r="P96" s="963"/>
      <c r="Q96" s="964"/>
      <c r="R96" s="962"/>
      <c r="S96" s="963"/>
      <c r="T96" s="964"/>
      <c r="U96" s="962"/>
      <c r="V96" s="963"/>
      <c r="W96" s="964"/>
      <c r="X96" s="963"/>
    </row>
    <row r="97" spans="1:24" ht="31.5" x14ac:dyDescent="0.25">
      <c r="A97" s="1751" t="s">
        <v>213</v>
      </c>
      <c r="B97" s="896" t="s">
        <v>214</v>
      </c>
      <c r="C97" s="965"/>
      <c r="D97" s="966" t="s">
        <v>215</v>
      </c>
      <c r="E97" s="967"/>
      <c r="F97" s="968"/>
      <c r="G97" s="303">
        <v>4</v>
      </c>
      <c r="H97" s="969">
        <f t="shared" ref="H97:H110" si="30">G97*30</f>
        <v>120</v>
      </c>
      <c r="I97" s="970">
        <f>J97+L97+K97</f>
        <v>54</v>
      </c>
      <c r="J97" s="971">
        <v>18</v>
      </c>
      <c r="K97" s="972"/>
      <c r="L97" s="972">
        <v>36</v>
      </c>
      <c r="M97" s="946">
        <f t="shared" ref="M97:M110" si="31">H97-I97</f>
        <v>66</v>
      </c>
      <c r="N97" s="973"/>
      <c r="O97" s="974"/>
      <c r="P97" s="975"/>
      <c r="Q97" s="976"/>
      <c r="R97" s="974"/>
      <c r="S97" s="975"/>
      <c r="T97" s="976"/>
      <c r="U97" s="974">
        <v>3</v>
      </c>
      <c r="V97" s="975">
        <v>3</v>
      </c>
      <c r="W97" s="976"/>
      <c r="X97" s="899"/>
    </row>
    <row r="98" spans="1:24" ht="31.5" x14ac:dyDescent="0.25">
      <c r="A98" s="1752"/>
      <c r="B98" s="948" t="s">
        <v>216</v>
      </c>
      <c r="C98" s="307"/>
      <c r="D98" s="977" t="s">
        <v>215</v>
      </c>
      <c r="E98" s="978"/>
      <c r="F98" s="979"/>
      <c r="G98" s="308">
        <v>4</v>
      </c>
      <c r="H98" s="980">
        <v>120</v>
      </c>
      <c r="I98" s="981">
        <v>54</v>
      </c>
      <c r="J98" s="982">
        <v>18</v>
      </c>
      <c r="K98" s="983"/>
      <c r="L98" s="983">
        <v>36</v>
      </c>
      <c r="M98" s="984">
        <v>66</v>
      </c>
      <c r="N98" s="985"/>
      <c r="O98" s="986"/>
      <c r="P98" s="987"/>
      <c r="Q98" s="988"/>
      <c r="R98" s="986"/>
      <c r="S98" s="987"/>
      <c r="T98" s="988"/>
      <c r="U98" s="986">
        <v>3</v>
      </c>
      <c r="V98" s="987">
        <v>3</v>
      </c>
      <c r="W98" s="988"/>
      <c r="X98" s="939"/>
    </row>
    <row r="99" spans="1:24" ht="16.5" thickBot="1" x14ac:dyDescent="0.3">
      <c r="A99" s="1753"/>
      <c r="B99" s="922" t="s">
        <v>191</v>
      </c>
      <c r="C99" s="305"/>
      <c r="D99" s="954"/>
      <c r="E99" s="955"/>
      <c r="F99" s="956"/>
      <c r="G99" s="306"/>
      <c r="H99" s="989"/>
      <c r="I99" s="990"/>
      <c r="J99" s="991"/>
      <c r="K99" s="992"/>
      <c r="L99" s="992"/>
      <c r="M99" s="993"/>
      <c r="N99" s="994"/>
      <c r="O99" s="995"/>
      <c r="P99" s="996"/>
      <c r="Q99" s="997"/>
      <c r="R99" s="995"/>
      <c r="S99" s="996"/>
      <c r="T99" s="997"/>
      <c r="U99" s="995"/>
      <c r="V99" s="996"/>
      <c r="W99" s="997"/>
      <c r="X99" s="963"/>
    </row>
    <row r="100" spans="1:24" x14ac:dyDescent="0.25">
      <c r="A100" s="1752" t="s">
        <v>217</v>
      </c>
      <c r="B100" s="905" t="s">
        <v>218</v>
      </c>
      <c r="C100" s="998">
        <v>6</v>
      </c>
      <c r="D100" s="999"/>
      <c r="E100" s="1000"/>
      <c r="F100" s="1001"/>
      <c r="G100" s="304">
        <v>6</v>
      </c>
      <c r="H100" s="1002">
        <f>G100*30</f>
        <v>180</v>
      </c>
      <c r="I100" s="1003">
        <f>J100+L100+K100</f>
        <v>72</v>
      </c>
      <c r="J100" s="1004">
        <v>36</v>
      </c>
      <c r="K100" s="1005"/>
      <c r="L100" s="1005">
        <v>36</v>
      </c>
      <c r="M100" s="952">
        <f>H100-I100</f>
        <v>108</v>
      </c>
      <c r="N100" s="1006"/>
      <c r="O100" s="1007"/>
      <c r="P100" s="1008"/>
      <c r="Q100" s="1009"/>
      <c r="R100" s="1007"/>
      <c r="S100" s="1008"/>
      <c r="T100" s="1009"/>
      <c r="U100" s="1007">
        <v>4</v>
      </c>
      <c r="V100" s="1008">
        <v>4</v>
      </c>
      <c r="W100" s="1009"/>
      <c r="X100" s="908"/>
    </row>
    <row r="101" spans="1:24" x14ac:dyDescent="0.25">
      <c r="A101" s="1752"/>
      <c r="B101" s="948" t="s">
        <v>484</v>
      </c>
      <c r="C101" s="307">
        <v>6</v>
      </c>
      <c r="D101" s="977"/>
      <c r="E101" s="978"/>
      <c r="F101" s="979"/>
      <c r="G101" s="308">
        <v>6</v>
      </c>
      <c r="H101" s="980">
        <v>180</v>
      </c>
      <c r="I101" s="981">
        <v>72</v>
      </c>
      <c r="J101" s="982">
        <v>36</v>
      </c>
      <c r="K101" s="983"/>
      <c r="L101" s="983">
        <v>36</v>
      </c>
      <c r="M101" s="984">
        <v>108</v>
      </c>
      <c r="N101" s="985"/>
      <c r="O101" s="986"/>
      <c r="P101" s="987"/>
      <c r="Q101" s="988"/>
      <c r="R101" s="986"/>
      <c r="S101" s="987"/>
      <c r="T101" s="988"/>
      <c r="U101" s="986">
        <v>4</v>
      </c>
      <c r="V101" s="987">
        <v>4</v>
      </c>
      <c r="W101" s="988"/>
      <c r="X101" s="939"/>
    </row>
    <row r="102" spans="1:24" ht="16.5" thickBot="1" x14ac:dyDescent="0.3">
      <c r="A102" s="1752"/>
      <c r="B102" s="914" t="s">
        <v>191</v>
      </c>
      <c r="C102" s="1010"/>
      <c r="D102" s="1011"/>
      <c r="E102" s="1012"/>
      <c r="F102" s="1013"/>
      <c r="G102" s="935"/>
      <c r="H102" s="1014"/>
      <c r="I102" s="1015"/>
      <c r="J102" s="1016"/>
      <c r="K102" s="1017"/>
      <c r="L102" s="1017"/>
      <c r="M102" s="1018"/>
      <c r="N102" s="1019"/>
      <c r="O102" s="1020"/>
      <c r="P102" s="1021"/>
      <c r="Q102" s="1022"/>
      <c r="R102" s="1020"/>
      <c r="S102" s="1021"/>
      <c r="T102" s="1022"/>
      <c r="U102" s="1020"/>
      <c r="V102" s="1021"/>
      <c r="W102" s="1022"/>
      <c r="X102" s="934"/>
    </row>
    <row r="103" spans="1:24" x14ac:dyDescent="0.25">
      <c r="A103" s="1751" t="s">
        <v>220</v>
      </c>
      <c r="B103" s="896" t="s">
        <v>458</v>
      </c>
      <c r="C103" s="965"/>
      <c r="D103" s="966" t="s">
        <v>459</v>
      </c>
      <c r="E103" s="967"/>
      <c r="F103" s="968"/>
      <c r="G103" s="303">
        <v>4</v>
      </c>
      <c r="H103" s="969">
        <f t="shared" si="30"/>
        <v>120</v>
      </c>
      <c r="I103" s="970">
        <f>J103+L103+K103</f>
        <v>45</v>
      </c>
      <c r="J103" s="971">
        <v>30</v>
      </c>
      <c r="K103" s="972"/>
      <c r="L103" s="972">
        <v>15</v>
      </c>
      <c r="M103" s="946">
        <f t="shared" si="31"/>
        <v>75</v>
      </c>
      <c r="N103" s="973"/>
      <c r="O103" s="974"/>
      <c r="P103" s="1023"/>
      <c r="Q103" s="976"/>
      <c r="R103" s="974"/>
      <c r="S103" s="975"/>
      <c r="T103" s="973"/>
      <c r="U103" s="974"/>
      <c r="V103" s="975"/>
      <c r="W103" s="976">
        <v>3</v>
      </c>
      <c r="X103" s="899"/>
    </row>
    <row r="104" spans="1:24" x14ac:dyDescent="0.25">
      <c r="A104" s="1752"/>
      <c r="B104" s="948" t="s">
        <v>221</v>
      </c>
      <c r="C104" s="307"/>
      <c r="D104" s="977" t="s">
        <v>459</v>
      </c>
      <c r="E104" s="978"/>
      <c r="F104" s="979"/>
      <c r="G104" s="308">
        <v>4</v>
      </c>
      <c r="H104" s="980">
        <v>120</v>
      </c>
      <c r="I104" s="981">
        <v>45</v>
      </c>
      <c r="J104" s="982">
        <v>30</v>
      </c>
      <c r="K104" s="983"/>
      <c r="L104" s="983">
        <v>15</v>
      </c>
      <c r="M104" s="984">
        <v>75</v>
      </c>
      <c r="N104" s="985"/>
      <c r="O104" s="986"/>
      <c r="P104" s="1024"/>
      <c r="Q104" s="988"/>
      <c r="R104" s="986"/>
      <c r="S104" s="987"/>
      <c r="T104" s="985"/>
      <c r="U104" s="986"/>
      <c r="V104" s="987"/>
      <c r="W104" s="988">
        <v>3</v>
      </c>
      <c r="X104" s="939"/>
    </row>
    <row r="105" spans="1:24" ht="31.5" x14ac:dyDescent="0.25">
      <c r="A105" s="1752"/>
      <c r="B105" s="948" t="s">
        <v>510</v>
      </c>
      <c r="C105" s="1010"/>
      <c r="D105" s="977" t="s">
        <v>459</v>
      </c>
      <c r="E105" s="978"/>
      <c r="F105" s="979"/>
      <c r="G105" s="308">
        <v>4</v>
      </c>
      <c r="H105" s="980">
        <v>120</v>
      </c>
      <c r="I105" s="981">
        <v>45</v>
      </c>
      <c r="J105" s="982">
        <v>30</v>
      </c>
      <c r="K105" s="983"/>
      <c r="L105" s="983">
        <v>15</v>
      </c>
      <c r="M105" s="984">
        <v>75</v>
      </c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>
        <v>3</v>
      </c>
      <c r="X105" s="934"/>
    </row>
    <row r="106" spans="1:24" ht="16.5" thickBot="1" x14ac:dyDescent="0.3">
      <c r="A106" s="1753"/>
      <c r="B106" s="922" t="s">
        <v>191</v>
      </c>
      <c r="C106" s="305"/>
      <c r="D106" s="954"/>
      <c r="E106" s="955"/>
      <c r="F106" s="956"/>
      <c r="G106" s="306"/>
      <c r="H106" s="989"/>
      <c r="I106" s="990"/>
      <c r="J106" s="991"/>
      <c r="K106" s="992"/>
      <c r="L106" s="992"/>
      <c r="M106" s="1025"/>
      <c r="N106" s="994"/>
      <c r="O106" s="995"/>
      <c r="P106" s="1026"/>
      <c r="Q106" s="997"/>
      <c r="R106" s="995"/>
      <c r="S106" s="996"/>
      <c r="T106" s="994"/>
      <c r="U106" s="995"/>
      <c r="V106" s="996"/>
      <c r="W106" s="997"/>
      <c r="X106" s="963"/>
    </row>
    <row r="107" spans="1:24" x14ac:dyDescent="0.25">
      <c r="A107" s="1752" t="s">
        <v>222</v>
      </c>
      <c r="B107" s="905" t="s">
        <v>223</v>
      </c>
      <c r="C107" s="998">
        <v>7</v>
      </c>
      <c r="D107" s="999"/>
      <c r="E107" s="1000"/>
      <c r="F107" s="1000"/>
      <c r="G107" s="304">
        <v>6</v>
      </c>
      <c r="H107" s="1027">
        <f t="shared" si="30"/>
        <v>180</v>
      </c>
      <c r="I107" s="1003">
        <f>J107+L107+K107</f>
        <v>60</v>
      </c>
      <c r="J107" s="1004">
        <v>30</v>
      </c>
      <c r="K107" s="1005"/>
      <c r="L107" s="1005">
        <v>30</v>
      </c>
      <c r="M107" s="952">
        <f t="shared" ref="M107" si="32">H107-I107</f>
        <v>120</v>
      </c>
      <c r="N107" s="1006"/>
      <c r="O107" s="1007"/>
      <c r="P107" s="1028"/>
      <c r="Q107" s="1009"/>
      <c r="R107" s="1007"/>
      <c r="S107" s="1008"/>
      <c r="T107" s="1006"/>
      <c r="U107" s="1007"/>
      <c r="V107" s="1008"/>
      <c r="W107" s="1009">
        <v>4</v>
      </c>
      <c r="X107" s="908"/>
    </row>
    <row r="108" spans="1:24" ht="31.5" x14ac:dyDescent="0.25">
      <c r="A108" s="1752"/>
      <c r="B108" s="948" t="s">
        <v>224</v>
      </c>
      <c r="C108" s="307">
        <v>7</v>
      </c>
      <c r="D108" s="977"/>
      <c r="E108" s="978"/>
      <c r="F108" s="978"/>
      <c r="G108" s="308">
        <v>6</v>
      </c>
      <c r="H108" s="1029">
        <v>180</v>
      </c>
      <c r="I108" s="981">
        <v>75</v>
      </c>
      <c r="J108" s="982">
        <v>30</v>
      </c>
      <c r="K108" s="983"/>
      <c r="L108" s="983">
        <v>30</v>
      </c>
      <c r="M108" s="984">
        <v>105</v>
      </c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>
        <v>4</v>
      </c>
      <c r="X108" s="939"/>
    </row>
    <row r="109" spans="1:24" ht="16.5" thickBot="1" x14ac:dyDescent="0.3">
      <c r="A109" s="1752"/>
      <c r="B109" s="914" t="s">
        <v>191</v>
      </c>
      <c r="C109" s="1010"/>
      <c r="D109" s="1011"/>
      <c r="E109" s="1012"/>
      <c r="F109" s="1012"/>
      <c r="G109" s="935"/>
      <c r="H109" s="1030"/>
      <c r="I109" s="1031"/>
      <c r="J109" s="1032"/>
      <c r="K109" s="1032"/>
      <c r="L109" s="1032"/>
      <c r="M109" s="1033"/>
      <c r="N109" s="1019"/>
      <c r="O109" s="1020"/>
      <c r="P109" s="1034"/>
      <c r="Q109" s="1022"/>
      <c r="R109" s="1020"/>
      <c r="S109" s="1021"/>
      <c r="T109" s="1019"/>
      <c r="U109" s="1020"/>
      <c r="V109" s="1021"/>
      <c r="W109" s="1022"/>
      <c r="X109" s="934"/>
    </row>
    <row r="110" spans="1:24" ht="31.5" x14ac:dyDescent="0.25">
      <c r="A110" s="1751" t="s">
        <v>225</v>
      </c>
      <c r="B110" s="1035" t="s">
        <v>226</v>
      </c>
      <c r="C110" s="965">
        <v>8</v>
      </c>
      <c r="D110" s="966"/>
      <c r="E110" s="967"/>
      <c r="F110" s="968"/>
      <c r="G110" s="303">
        <v>6</v>
      </c>
      <c r="H110" s="1036">
        <f t="shared" si="30"/>
        <v>180</v>
      </c>
      <c r="I110" s="970">
        <f>J110+L110</f>
        <v>65</v>
      </c>
      <c r="J110" s="971">
        <v>39</v>
      </c>
      <c r="K110" s="972"/>
      <c r="L110" s="972">
        <v>26</v>
      </c>
      <c r="M110" s="946">
        <f t="shared" si="31"/>
        <v>115</v>
      </c>
      <c r="N110" s="973"/>
      <c r="O110" s="974"/>
      <c r="P110" s="1023"/>
      <c r="Q110" s="976"/>
      <c r="R110" s="974"/>
      <c r="S110" s="975"/>
      <c r="T110" s="973"/>
      <c r="U110" s="974"/>
      <c r="V110" s="975"/>
      <c r="W110" s="976"/>
      <c r="X110" s="975">
        <v>5</v>
      </c>
    </row>
    <row r="111" spans="1:24" ht="31.5" x14ac:dyDescent="0.25">
      <c r="A111" s="1752"/>
      <c r="B111" s="1037" t="s">
        <v>227</v>
      </c>
      <c r="C111" s="307">
        <v>8</v>
      </c>
      <c r="D111" s="977"/>
      <c r="E111" s="978"/>
      <c r="F111" s="979"/>
      <c r="G111" s="308">
        <v>6</v>
      </c>
      <c r="H111" s="1029">
        <v>180</v>
      </c>
      <c r="I111" s="981">
        <v>65</v>
      </c>
      <c r="J111" s="982">
        <v>39</v>
      </c>
      <c r="K111" s="983"/>
      <c r="L111" s="983">
        <v>26</v>
      </c>
      <c r="M111" s="984">
        <v>115</v>
      </c>
      <c r="N111" s="985"/>
      <c r="O111" s="986"/>
      <c r="P111" s="1024"/>
      <c r="Q111" s="988"/>
      <c r="R111" s="986"/>
      <c r="S111" s="987"/>
      <c r="T111" s="985"/>
      <c r="U111" s="986"/>
      <c r="V111" s="987"/>
      <c r="W111" s="988"/>
      <c r="X111" s="987">
        <v>5</v>
      </c>
    </row>
    <row r="112" spans="1:24" x14ac:dyDescent="0.25">
      <c r="A112" s="1752"/>
      <c r="B112" s="1037" t="s">
        <v>511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65</v>
      </c>
      <c r="J112" s="982">
        <v>39</v>
      </c>
      <c r="K112" s="983"/>
      <c r="L112" s="983">
        <v>26</v>
      </c>
      <c r="M112" s="984">
        <v>115</v>
      </c>
      <c r="N112" s="985"/>
      <c r="O112" s="986"/>
      <c r="P112" s="1024"/>
      <c r="Q112" s="988"/>
      <c r="R112" s="986"/>
      <c r="S112" s="987"/>
      <c r="T112" s="985"/>
      <c r="U112" s="986"/>
      <c r="V112" s="987"/>
      <c r="W112" s="988"/>
      <c r="X112" s="987">
        <v>5</v>
      </c>
    </row>
    <row r="113" spans="1:47" ht="16.5" thickBot="1" x14ac:dyDescent="0.3">
      <c r="A113" s="1753"/>
      <c r="B113" s="922" t="s">
        <v>191</v>
      </c>
      <c r="C113" s="305"/>
      <c r="D113" s="954"/>
      <c r="E113" s="955"/>
      <c r="F113" s="956"/>
      <c r="G113" s="306"/>
      <c r="H113" s="1038"/>
      <c r="I113" s="990"/>
      <c r="J113" s="991"/>
      <c r="K113" s="992"/>
      <c r="L113" s="992"/>
      <c r="M113" s="993"/>
      <c r="N113" s="994"/>
      <c r="O113" s="995"/>
      <c r="P113" s="1026"/>
      <c r="Q113" s="997"/>
      <c r="R113" s="995"/>
      <c r="S113" s="996"/>
      <c r="T113" s="994"/>
      <c r="U113" s="995"/>
      <c r="V113" s="996"/>
      <c r="W113" s="997"/>
      <c r="X113" s="996"/>
    </row>
    <row r="114" spans="1:47" ht="16.5" thickBot="1" x14ac:dyDescent="0.3">
      <c r="A114" s="1676" t="s">
        <v>228</v>
      </c>
      <c r="B114" s="1754"/>
      <c r="C114" s="1754"/>
      <c r="D114" s="1754"/>
      <c r="E114" s="1754"/>
      <c r="F114" s="1677"/>
      <c r="G114" s="1039">
        <f>G88+G91+G94+G97+G100+G103+G107+G110</f>
        <v>40</v>
      </c>
      <c r="H114" s="1040">
        <f t="shared" ref="H114:X114" si="33">H88+H91+H94+H97+H100+H103+H107+H110</f>
        <v>1200</v>
      </c>
      <c r="I114" s="1040">
        <f t="shared" si="33"/>
        <v>455</v>
      </c>
      <c r="J114" s="1040">
        <f t="shared" si="33"/>
        <v>216</v>
      </c>
      <c r="K114" s="1040">
        <f t="shared" si="33"/>
        <v>0</v>
      </c>
      <c r="L114" s="1040">
        <f t="shared" si="33"/>
        <v>239</v>
      </c>
      <c r="M114" s="1040">
        <f t="shared" si="33"/>
        <v>745</v>
      </c>
      <c r="N114" s="1040">
        <f t="shared" si="33"/>
        <v>0</v>
      </c>
      <c r="O114" s="1040">
        <f t="shared" si="33"/>
        <v>0</v>
      </c>
      <c r="P114" s="1040">
        <f t="shared" si="33"/>
        <v>0</v>
      </c>
      <c r="Q114" s="1040">
        <f t="shared" si="33"/>
        <v>0</v>
      </c>
      <c r="R114" s="1040">
        <f t="shared" si="33"/>
        <v>0</v>
      </c>
      <c r="S114" s="1040">
        <f t="shared" si="33"/>
        <v>0</v>
      </c>
      <c r="T114" s="1040">
        <f t="shared" si="33"/>
        <v>7</v>
      </c>
      <c r="U114" s="1040">
        <f t="shared" si="33"/>
        <v>10</v>
      </c>
      <c r="V114" s="1040">
        <f t="shared" si="33"/>
        <v>10</v>
      </c>
      <c r="W114" s="1040">
        <f t="shared" si="33"/>
        <v>7</v>
      </c>
      <c r="X114" s="1040">
        <f t="shared" si="33"/>
        <v>5</v>
      </c>
      <c r="Y114" s="311">
        <f t="shared" ref="Y114:AC114" si="34">SUM(Y88:Y113)</f>
        <v>0</v>
      </c>
      <c r="Z114" s="310">
        <f t="shared" si="34"/>
        <v>0</v>
      </c>
      <c r="AA114" s="310">
        <f t="shared" si="34"/>
        <v>0</v>
      </c>
      <c r="AB114" s="310">
        <f t="shared" si="34"/>
        <v>0</v>
      </c>
      <c r="AC114" s="442">
        <f t="shared" si="34"/>
        <v>0</v>
      </c>
    </row>
    <row r="115" spans="1:47" ht="16.5" thickBot="1" x14ac:dyDescent="0.3">
      <c r="A115" s="1755" t="s">
        <v>229</v>
      </c>
      <c r="B115" s="1756"/>
      <c r="C115" s="1756"/>
      <c r="D115" s="1756"/>
      <c r="E115" s="1756"/>
      <c r="F115" s="1757"/>
      <c r="G115" s="1041">
        <f t="shared" ref="G115:AC115" si="35">G114+G86</f>
        <v>60</v>
      </c>
      <c r="H115" s="1042">
        <f t="shared" si="35"/>
        <v>1800</v>
      </c>
      <c r="I115" s="1042">
        <f t="shared" si="35"/>
        <v>696</v>
      </c>
      <c r="J115" s="1042">
        <f t="shared" si="35"/>
        <v>231</v>
      </c>
      <c r="K115" s="1042">
        <f t="shared" si="35"/>
        <v>0</v>
      </c>
      <c r="L115" s="1042">
        <f t="shared" si="35"/>
        <v>465</v>
      </c>
      <c r="M115" s="1042">
        <f t="shared" si="35"/>
        <v>1104</v>
      </c>
      <c r="N115" s="1040">
        <f t="shared" si="35"/>
        <v>0</v>
      </c>
      <c r="O115" s="1040">
        <f t="shared" si="35"/>
        <v>0</v>
      </c>
      <c r="P115" s="1040">
        <f t="shared" si="35"/>
        <v>0</v>
      </c>
      <c r="Q115" s="1040">
        <f t="shared" si="35"/>
        <v>3</v>
      </c>
      <c r="R115" s="1040">
        <f t="shared" si="35"/>
        <v>0</v>
      </c>
      <c r="S115" s="1040">
        <f t="shared" si="35"/>
        <v>0</v>
      </c>
      <c r="T115" s="1040">
        <f t="shared" si="35"/>
        <v>10</v>
      </c>
      <c r="U115" s="1040">
        <f t="shared" si="35"/>
        <v>13</v>
      </c>
      <c r="V115" s="1040">
        <f t="shared" si="35"/>
        <v>13</v>
      </c>
      <c r="W115" s="1040">
        <f t="shared" si="35"/>
        <v>10</v>
      </c>
      <c r="X115" s="1040">
        <f t="shared" si="35"/>
        <v>9</v>
      </c>
      <c r="Y115" s="311">
        <f t="shared" si="35"/>
        <v>0</v>
      </c>
      <c r="Z115" s="310">
        <f t="shared" si="35"/>
        <v>0</v>
      </c>
      <c r="AA115" s="310">
        <f t="shared" si="35"/>
        <v>0</v>
      </c>
      <c r="AB115" s="310">
        <f t="shared" si="35"/>
        <v>0</v>
      </c>
      <c r="AC115" s="442">
        <f t="shared" si="35"/>
        <v>0</v>
      </c>
    </row>
    <row r="116" spans="1:47" s="59" customFormat="1" ht="16.5" thickBot="1" x14ac:dyDescent="0.3">
      <c r="A116" s="1758" t="s">
        <v>230</v>
      </c>
      <c r="B116" s="1758"/>
      <c r="C116" s="1758"/>
      <c r="D116" s="1758"/>
      <c r="E116" s="1758"/>
      <c r="F116" s="1758"/>
      <c r="G116" s="1041">
        <f t="shared" ref="G116:AC116" si="36">G115+G68</f>
        <v>240</v>
      </c>
      <c r="H116" s="1042">
        <f t="shared" si="36"/>
        <v>7110</v>
      </c>
      <c r="I116" s="1042">
        <f t="shared" si="36"/>
        <v>2542</v>
      </c>
      <c r="J116" s="1042">
        <f t="shared" si="36"/>
        <v>1130</v>
      </c>
      <c r="K116" s="1042">
        <f t="shared" si="36"/>
        <v>100</v>
      </c>
      <c r="L116" s="1042">
        <f t="shared" si="36"/>
        <v>1342</v>
      </c>
      <c r="M116" s="1042">
        <f t="shared" si="36"/>
        <v>4568</v>
      </c>
      <c r="N116" s="1042">
        <f t="shared" si="36"/>
        <v>25</v>
      </c>
      <c r="O116" s="1042">
        <f t="shared" si="36"/>
        <v>19</v>
      </c>
      <c r="P116" s="1042">
        <f t="shared" si="36"/>
        <v>19</v>
      </c>
      <c r="Q116" s="1042">
        <f t="shared" si="36"/>
        <v>24</v>
      </c>
      <c r="R116" s="1042">
        <f t="shared" si="36"/>
        <v>18</v>
      </c>
      <c r="S116" s="1042">
        <f t="shared" si="36"/>
        <v>18</v>
      </c>
      <c r="T116" s="1042">
        <f t="shared" si="36"/>
        <v>21</v>
      </c>
      <c r="U116" s="1042">
        <f t="shared" si="36"/>
        <v>19</v>
      </c>
      <c r="V116" s="1042">
        <f t="shared" si="36"/>
        <v>19</v>
      </c>
      <c r="W116" s="1042">
        <f t="shared" si="36"/>
        <v>21</v>
      </c>
      <c r="X116" s="1042">
        <f t="shared" si="36"/>
        <v>13</v>
      </c>
      <c r="Y116" s="314">
        <f t="shared" si="36"/>
        <v>0</v>
      </c>
      <c r="Z116" s="312">
        <f t="shared" si="36"/>
        <v>0</v>
      </c>
      <c r="AA116" s="312">
        <f t="shared" si="36"/>
        <v>0</v>
      </c>
      <c r="AB116" s="312">
        <f t="shared" si="36"/>
        <v>0</v>
      </c>
      <c r="AC116" s="443">
        <f t="shared" si="36"/>
        <v>0</v>
      </c>
      <c r="AD116" s="435"/>
    </row>
    <row r="117" spans="1:47" s="59" customFormat="1" ht="16.5" thickBot="1" x14ac:dyDescent="0.3">
      <c r="A117" s="1746" t="s">
        <v>231</v>
      </c>
      <c r="B117" s="1746"/>
      <c r="C117" s="1746"/>
      <c r="D117" s="1746"/>
      <c r="E117" s="1746"/>
      <c r="F117" s="1746"/>
      <c r="G117" s="1746"/>
      <c r="H117" s="1746"/>
      <c r="I117" s="1746"/>
      <c r="J117" s="1746"/>
      <c r="K117" s="1746"/>
      <c r="L117" s="1746"/>
      <c r="M117" s="1746"/>
      <c r="N117" s="1040">
        <v>4</v>
      </c>
      <c r="O117" s="1043"/>
      <c r="P117" s="1044">
        <v>3</v>
      </c>
      <c r="Q117" s="1044">
        <v>3</v>
      </c>
      <c r="R117" s="1044"/>
      <c r="S117" s="1044">
        <v>4</v>
      </c>
      <c r="T117" s="1044">
        <v>3</v>
      </c>
      <c r="U117" s="1044"/>
      <c r="V117" s="1044">
        <v>4</v>
      </c>
      <c r="W117" s="1044">
        <v>4</v>
      </c>
      <c r="X117" s="1044">
        <v>3</v>
      </c>
      <c r="AD117" s="435"/>
    </row>
    <row r="118" spans="1:47" s="59" customFormat="1" ht="16.5" thickBot="1" x14ac:dyDescent="0.3">
      <c r="A118" s="1746" t="s">
        <v>232</v>
      </c>
      <c r="B118" s="1746"/>
      <c r="C118" s="1746"/>
      <c r="D118" s="1746"/>
      <c r="E118" s="1746"/>
      <c r="F118" s="1746"/>
      <c r="G118" s="1746"/>
      <c r="H118" s="1746"/>
      <c r="I118" s="1746"/>
      <c r="J118" s="1746"/>
      <c r="K118" s="1746"/>
      <c r="L118" s="1746"/>
      <c r="M118" s="1746"/>
      <c r="N118" s="895">
        <v>3</v>
      </c>
      <c r="O118" s="1045"/>
      <c r="P118" s="1046">
        <v>5</v>
      </c>
      <c r="Q118" s="1046">
        <v>4</v>
      </c>
      <c r="R118" s="1046"/>
      <c r="S118" s="1046">
        <v>3</v>
      </c>
      <c r="T118" s="1046">
        <v>5</v>
      </c>
      <c r="U118" s="1046"/>
      <c r="V118" s="1046">
        <v>4</v>
      </c>
      <c r="W118" s="1046">
        <v>3</v>
      </c>
      <c r="X118" s="1046">
        <v>2</v>
      </c>
      <c r="AD118" s="435"/>
    </row>
    <row r="119" spans="1:47" s="59" customFormat="1" ht="16.5" thickBot="1" x14ac:dyDescent="0.3">
      <c r="A119" s="1746" t="s">
        <v>233</v>
      </c>
      <c r="B119" s="1746"/>
      <c r="C119" s="1746"/>
      <c r="D119" s="1746"/>
      <c r="E119" s="1746"/>
      <c r="F119" s="1746"/>
      <c r="G119" s="1746"/>
      <c r="H119" s="1746"/>
      <c r="I119" s="1746"/>
      <c r="J119" s="1746"/>
      <c r="K119" s="1746"/>
      <c r="L119" s="1746"/>
      <c r="M119" s="1746"/>
      <c r="N119" s="1047"/>
      <c r="O119" s="1048"/>
      <c r="P119" s="1048"/>
      <c r="Q119" s="1049"/>
      <c r="R119" s="1049"/>
      <c r="S119" s="1049"/>
      <c r="T119" s="1049"/>
      <c r="U119" s="1049"/>
      <c r="V119" s="1049"/>
      <c r="W119" s="1049"/>
      <c r="X119" s="1049"/>
      <c r="AD119" s="435"/>
    </row>
    <row r="120" spans="1:47" s="59" customFormat="1" ht="16.5" thickBot="1" x14ac:dyDescent="0.3">
      <c r="A120" s="1747" t="s">
        <v>234</v>
      </c>
      <c r="B120" s="1747"/>
      <c r="C120" s="1747"/>
      <c r="D120" s="1747"/>
      <c r="E120" s="1747"/>
      <c r="F120" s="1747"/>
      <c r="G120" s="1747"/>
      <c r="H120" s="1747"/>
      <c r="I120" s="1747"/>
      <c r="J120" s="1747"/>
      <c r="K120" s="1747"/>
      <c r="L120" s="1747"/>
      <c r="M120" s="1747"/>
      <c r="N120" s="1050"/>
      <c r="O120" s="1048"/>
      <c r="P120" s="1048"/>
      <c r="Q120" s="1051"/>
      <c r="R120" s="1051"/>
      <c r="S120" s="1052">
        <v>1</v>
      </c>
      <c r="T120" s="1052"/>
      <c r="U120" s="1051"/>
      <c r="V120" s="1052"/>
      <c r="W120" s="1052">
        <v>1</v>
      </c>
      <c r="X120" s="1051"/>
      <c r="AD120" s="435"/>
    </row>
    <row r="121" spans="1:47" s="59" customFormat="1" x14ac:dyDescent="0.25">
      <c r="A121" s="1868" t="s">
        <v>235</v>
      </c>
      <c r="B121" s="1869"/>
      <c r="C121" s="1869"/>
      <c r="D121" s="1869"/>
      <c r="E121" s="1869"/>
      <c r="F121" s="1869"/>
      <c r="G121" s="1869"/>
      <c r="H121" s="1869"/>
      <c r="I121" s="1869"/>
      <c r="J121" s="1869"/>
      <c r="K121" s="1869"/>
      <c r="L121" s="1869"/>
      <c r="M121" s="1870"/>
      <c r="N121" s="1862" t="s">
        <v>236</v>
      </c>
      <c r="O121" s="1863"/>
      <c r="P121" s="1864"/>
      <c r="Q121" s="1865">
        <f>G68/G116*100</f>
        <v>75</v>
      </c>
      <c r="R121" s="1866"/>
      <c r="S121" s="1867"/>
      <c r="T121" s="1865" t="s">
        <v>237</v>
      </c>
      <c r="U121" s="1866"/>
      <c r="V121" s="1867"/>
      <c r="W121" s="1865">
        <f>G115/G116*100</f>
        <v>25</v>
      </c>
      <c r="X121" s="1867"/>
      <c r="Y121" s="324">
        <f>SUM(N121:X121)</f>
        <v>100</v>
      </c>
      <c r="AD121" s="1400"/>
    </row>
    <row r="122" spans="1:47" s="59" customFormat="1" x14ac:dyDescent="0.25">
      <c r="A122" s="1402"/>
      <c r="B122" s="1402"/>
      <c r="C122" s="1402"/>
      <c r="D122" s="1402"/>
      <c r="E122" s="1402"/>
      <c r="F122" s="1402"/>
      <c r="G122" s="1402"/>
      <c r="H122" s="1402"/>
      <c r="I122" s="1402"/>
      <c r="J122" s="1402"/>
      <c r="K122" s="1402"/>
      <c r="L122" s="1402"/>
      <c r="M122" s="1402"/>
      <c r="N122" s="1403"/>
      <c r="O122" s="1403"/>
      <c r="P122" s="1404"/>
      <c r="Q122" s="1462"/>
      <c r="R122" s="1462"/>
      <c r="S122" s="1405"/>
      <c r="T122" s="1462"/>
      <c r="U122" s="1462"/>
      <c r="V122" s="1405"/>
      <c r="W122" s="1462"/>
      <c r="X122" s="1405"/>
      <c r="Y122" s="324"/>
    </row>
    <row r="123" spans="1:47" s="59" customFormat="1" x14ac:dyDescent="0.25">
      <c r="A123" s="1402"/>
      <c r="B123" s="1402"/>
      <c r="C123" s="1402"/>
      <c r="D123" s="1402"/>
      <c r="E123" s="1402"/>
      <c r="F123" s="1402"/>
      <c r="G123" s="1402"/>
      <c r="H123" s="1402"/>
      <c r="I123" s="1402"/>
      <c r="J123" s="1402"/>
      <c r="K123" s="1402"/>
      <c r="L123" s="1402"/>
      <c r="M123" s="1402"/>
      <c r="N123" s="1403"/>
      <c r="O123" s="1403"/>
      <c r="P123" s="1404"/>
      <c r="Q123" s="1462"/>
      <c r="R123" s="1462"/>
      <c r="S123" s="1405"/>
      <c r="T123" s="1462"/>
      <c r="U123" s="1462"/>
      <c r="V123" s="1405"/>
      <c r="W123" s="1462"/>
      <c r="X123" s="1405"/>
      <c r="Y123" s="324"/>
    </row>
    <row r="124" spans="1:47" s="59" customFormat="1" x14ac:dyDescent="0.25">
      <c r="A124" s="818" t="s">
        <v>101</v>
      </c>
      <c r="B124" s="1406" t="s">
        <v>97</v>
      </c>
      <c r="C124" s="756"/>
      <c r="D124" s="383"/>
      <c r="E124" s="383"/>
      <c r="F124" s="1407"/>
      <c r="G124" s="1408">
        <f>G125+G126</f>
        <v>13.5</v>
      </c>
      <c r="H124" s="1408">
        <f t="shared" ref="H124:M124" si="37">H125+H126</f>
        <v>405</v>
      </c>
      <c r="I124" s="1408">
        <f t="shared" si="37"/>
        <v>264</v>
      </c>
      <c r="J124" s="1408">
        <f t="shared" si="37"/>
        <v>4</v>
      </c>
      <c r="K124" s="1408"/>
      <c r="L124" s="1408">
        <f t="shared" si="37"/>
        <v>260</v>
      </c>
      <c r="M124" s="1408">
        <f t="shared" si="37"/>
        <v>141</v>
      </c>
      <c r="N124" s="1409"/>
      <c r="O124" s="761"/>
      <c r="P124" s="762"/>
      <c r="Q124" s="760"/>
      <c r="R124" s="761"/>
      <c r="S124" s="762"/>
      <c r="T124" s="760"/>
      <c r="U124" s="761"/>
      <c r="V124" s="762"/>
      <c r="W124" s="760"/>
      <c r="X124" s="762"/>
      <c r="AI124" s="88" t="s">
        <v>77</v>
      </c>
      <c r="AJ124" s="1410" t="e">
        <f>#REF!</f>
        <v>#REF!</v>
      </c>
      <c r="AK124" s="1411">
        <f>AJ20</f>
        <v>0</v>
      </c>
      <c r="AL124" s="1411">
        <f>AJ47</f>
        <v>0</v>
      </c>
      <c r="AM124" s="1412">
        <f>AJ58</f>
        <v>0</v>
      </c>
      <c r="AN124" s="1412">
        <f>AJ90</f>
        <v>0</v>
      </c>
      <c r="AO124" s="1411" t="e">
        <f t="shared" ref="AO124:AO127" si="38">SUM(AJ124:AN124)</f>
        <v>#REF!</v>
      </c>
      <c r="AP124" s="1413"/>
      <c r="AQ124" s="1413"/>
      <c r="AR124" s="1413"/>
      <c r="AS124" s="1413"/>
      <c r="AT124" s="1413"/>
      <c r="AU124" s="1413"/>
    </row>
    <row r="125" spans="1:47" s="59" customFormat="1" x14ac:dyDescent="0.25">
      <c r="A125" s="1414" t="s">
        <v>498</v>
      </c>
      <c r="B125" s="1415" t="s">
        <v>97</v>
      </c>
      <c r="C125" s="756"/>
      <c r="D125" s="1416" t="s">
        <v>499</v>
      </c>
      <c r="E125" s="338"/>
      <c r="F125" s="1417"/>
      <c r="G125" s="1418">
        <v>6.5</v>
      </c>
      <c r="H125" s="1419">
        <f t="shared" ref="H125:H126" si="39">G125*30</f>
        <v>195</v>
      </c>
      <c r="I125" s="385">
        <f>J125+K125+L125</f>
        <v>132</v>
      </c>
      <c r="J125" s="838">
        <v>4</v>
      </c>
      <c r="K125" s="838"/>
      <c r="L125" s="838">
        <v>128</v>
      </c>
      <c r="M125" s="1420">
        <f>H125-I125</f>
        <v>63</v>
      </c>
      <c r="N125" s="1385">
        <v>4</v>
      </c>
      <c r="O125" s="751">
        <v>4</v>
      </c>
      <c r="P125" s="752">
        <v>4</v>
      </c>
      <c r="Q125" s="750"/>
      <c r="R125" s="751"/>
      <c r="S125" s="752"/>
      <c r="T125" s="1421"/>
      <c r="U125" s="345"/>
      <c r="V125" s="348"/>
      <c r="W125" s="1421"/>
      <c r="X125" s="348"/>
      <c r="AI125" s="88" t="s">
        <v>78</v>
      </c>
      <c r="AJ125" s="1410">
        <f>AJ1</f>
        <v>0</v>
      </c>
      <c r="AK125" s="1411">
        <f>AJ21</f>
        <v>0</v>
      </c>
      <c r="AL125" s="1411">
        <f>AJ48</f>
        <v>0</v>
      </c>
      <c r="AM125" s="1412">
        <f>AJ62</f>
        <v>0</v>
      </c>
      <c r="AN125" s="1412">
        <f>AJ97</f>
        <v>0</v>
      </c>
      <c r="AO125" s="1411">
        <f t="shared" si="38"/>
        <v>0</v>
      </c>
      <c r="AP125" s="1413"/>
      <c r="AQ125" s="1413"/>
      <c r="AR125" s="1413"/>
      <c r="AS125" s="1413"/>
      <c r="AT125" s="1413"/>
      <c r="AU125" s="1413"/>
    </row>
    <row r="126" spans="1:47" s="59" customFormat="1" x14ac:dyDescent="0.25">
      <c r="A126" s="1414" t="s">
        <v>500</v>
      </c>
      <c r="B126" s="1415" t="s">
        <v>97</v>
      </c>
      <c r="C126" s="756"/>
      <c r="D126" s="337" t="s">
        <v>241</v>
      </c>
      <c r="E126" s="338"/>
      <c r="F126" s="1417"/>
      <c r="G126" s="1422">
        <v>7</v>
      </c>
      <c r="H126" s="1423">
        <f t="shared" si="39"/>
        <v>210</v>
      </c>
      <c r="I126" s="179">
        <f t="shared" ref="I126" si="40">J126+K126+L126</f>
        <v>132</v>
      </c>
      <c r="J126" s="28"/>
      <c r="K126" s="28"/>
      <c r="L126" s="28">
        <v>132</v>
      </c>
      <c r="M126" s="1424">
        <f>H126-I126</f>
        <v>78</v>
      </c>
      <c r="N126" s="1385"/>
      <c r="O126" s="751"/>
      <c r="P126" s="752"/>
      <c r="Q126" s="750">
        <v>4</v>
      </c>
      <c r="R126" s="751">
        <v>4</v>
      </c>
      <c r="S126" s="752">
        <v>4</v>
      </c>
      <c r="T126" s="1421"/>
      <c r="U126" s="345"/>
      <c r="V126" s="348"/>
      <c r="W126" s="1421"/>
      <c r="X126" s="348"/>
      <c r="AI126" s="88" t="s">
        <v>79</v>
      </c>
      <c r="AJ126" s="1410">
        <f>AJ2</f>
        <v>0</v>
      </c>
      <c r="AK126" s="1411">
        <f>AJ22</f>
        <v>0</v>
      </c>
      <c r="AL126" s="1411">
        <f>AJ49</f>
        <v>0</v>
      </c>
      <c r="AM126" s="1412">
        <f>AJ63</f>
        <v>0</v>
      </c>
      <c r="AN126" s="1412">
        <f>AJ98</f>
        <v>0</v>
      </c>
      <c r="AO126" s="1411">
        <f t="shared" si="38"/>
        <v>0</v>
      </c>
      <c r="AP126" s="1413"/>
      <c r="AQ126" s="1413"/>
      <c r="AR126" s="1413"/>
      <c r="AS126" s="1413"/>
      <c r="AT126" s="1413"/>
      <c r="AU126" s="1413"/>
    </row>
    <row r="127" spans="1:47" s="59" customFormat="1" x14ac:dyDescent="0.25">
      <c r="A127" s="1414" t="s">
        <v>501</v>
      </c>
      <c r="B127" s="1415" t="s">
        <v>97</v>
      </c>
      <c r="C127" s="756"/>
      <c r="D127" s="1425" t="s">
        <v>243</v>
      </c>
      <c r="E127" s="1426"/>
      <c r="F127" s="1427"/>
      <c r="G127" s="1422"/>
      <c r="H127" s="1428"/>
      <c r="I127" s="1429"/>
      <c r="J127" s="28"/>
      <c r="K127" s="28"/>
      <c r="L127" s="28"/>
      <c r="M127" s="1424">
        <f t="shared" ref="M127" si="41">H127-I127</f>
        <v>0</v>
      </c>
      <c r="N127" s="1385"/>
      <c r="O127" s="751"/>
      <c r="P127" s="752"/>
      <c r="Q127" s="750"/>
      <c r="R127" s="751"/>
      <c r="S127" s="752"/>
      <c r="T127" s="1430" t="s">
        <v>244</v>
      </c>
      <c r="U127" s="1431" t="s">
        <v>244</v>
      </c>
      <c r="V127" s="1432" t="s">
        <v>244</v>
      </c>
      <c r="W127" s="1430" t="s">
        <v>244</v>
      </c>
      <c r="X127" s="348"/>
      <c r="AJ127" s="1410" t="e">
        <f>SUM(AJ123:AJ126)</f>
        <v>#REF!</v>
      </c>
      <c r="AK127" s="1411">
        <f>SUM(AK123:AK126)</f>
        <v>0</v>
      </c>
      <c r="AL127" s="1411">
        <f>SUM(AL123:AL126)</f>
        <v>0</v>
      </c>
      <c r="AM127" s="1412">
        <f t="shared" ref="AM127:AN127" si="42">SUM(AM123:AM126)</f>
        <v>0</v>
      </c>
      <c r="AN127" s="1412">
        <f t="shared" si="42"/>
        <v>0</v>
      </c>
      <c r="AO127" s="1411" t="e">
        <f t="shared" si="38"/>
        <v>#REF!</v>
      </c>
      <c r="AP127" s="1413"/>
      <c r="AQ127" s="1413"/>
      <c r="AR127" s="1413"/>
      <c r="AS127" s="1413"/>
      <c r="AT127" s="1413"/>
      <c r="AU127" s="1413"/>
    </row>
    <row r="128" spans="1:47" s="59" customFormat="1" ht="47.25" x14ac:dyDescent="0.25">
      <c r="A128" s="818" t="s">
        <v>502</v>
      </c>
      <c r="B128" s="1433" t="s">
        <v>246</v>
      </c>
      <c r="C128" s="765"/>
      <c r="D128" s="1434"/>
      <c r="E128" s="383"/>
      <c r="F128" s="1435"/>
      <c r="G128" s="1436">
        <f>SUM(G129:G132)</f>
        <v>21</v>
      </c>
      <c r="H128" s="1436">
        <f t="shared" ref="H128:M128" si="43">SUM(H129:H132)</f>
        <v>630</v>
      </c>
      <c r="I128" s="1436">
        <f t="shared" si="43"/>
        <v>327</v>
      </c>
      <c r="J128" s="1436">
        <f t="shared" si="43"/>
        <v>0</v>
      </c>
      <c r="K128" s="1436">
        <f t="shared" si="43"/>
        <v>0</v>
      </c>
      <c r="L128" s="1436">
        <f t="shared" si="43"/>
        <v>327</v>
      </c>
      <c r="M128" s="1436">
        <f t="shared" si="43"/>
        <v>303</v>
      </c>
      <c r="N128" s="808"/>
      <c r="O128" s="808"/>
      <c r="P128" s="808"/>
      <c r="Q128" s="808"/>
      <c r="R128" s="808"/>
      <c r="S128" s="808"/>
      <c r="T128" s="387"/>
      <c r="U128" s="387"/>
      <c r="V128" s="387"/>
      <c r="W128" s="387"/>
      <c r="X128" s="1394"/>
      <c r="AH128" s="1410"/>
      <c r="AI128" s="1411"/>
      <c r="AJ128" s="1411"/>
      <c r="AK128" s="1412"/>
      <c r="AL128" s="1412"/>
      <c r="AM128" s="1411"/>
      <c r="AN128" s="1413"/>
      <c r="AO128" s="1413"/>
      <c r="AP128" s="1413"/>
      <c r="AQ128" s="1413"/>
      <c r="AR128" s="1413"/>
      <c r="AS128" s="1413"/>
    </row>
    <row r="129" spans="1:45" s="59" customFormat="1" x14ac:dyDescent="0.25">
      <c r="A129" s="1414"/>
      <c r="B129" s="1437" t="s">
        <v>248</v>
      </c>
      <c r="C129" s="307">
        <v>2</v>
      </c>
      <c r="D129" s="307" t="s">
        <v>101</v>
      </c>
      <c r="E129" s="383"/>
      <c r="F129" s="1435"/>
      <c r="G129" s="1436">
        <v>6</v>
      </c>
      <c r="H129" s="28">
        <f>G129*30</f>
        <v>180</v>
      </c>
      <c r="I129" s="385">
        <f>J129+K129+L129</f>
        <v>99</v>
      </c>
      <c r="J129" s="28"/>
      <c r="K129" s="28"/>
      <c r="L129" s="28">
        <v>99</v>
      </c>
      <c r="M129" s="1424">
        <f>H129-I129</f>
        <v>81</v>
      </c>
      <c r="N129" s="808">
        <v>3</v>
      </c>
      <c r="O129" s="808">
        <v>3</v>
      </c>
      <c r="P129" s="808">
        <v>3</v>
      </c>
      <c r="Q129" s="808"/>
      <c r="R129" s="808"/>
      <c r="S129" s="808"/>
      <c r="T129" s="387"/>
      <c r="U129" s="387"/>
      <c r="V129" s="387"/>
      <c r="W129" s="387"/>
      <c r="X129" s="1394"/>
      <c r="AH129" s="1410"/>
      <c r="AI129" s="1411"/>
      <c r="AJ129" s="1411"/>
      <c r="AK129" s="1412"/>
      <c r="AL129" s="1412"/>
      <c r="AM129" s="1411"/>
      <c r="AN129" s="1413"/>
      <c r="AO129" s="1413"/>
      <c r="AP129" s="1413"/>
      <c r="AQ129" s="1413"/>
      <c r="AR129" s="1413"/>
      <c r="AS129" s="1413"/>
    </row>
    <row r="130" spans="1:45" s="59" customFormat="1" x14ac:dyDescent="0.25">
      <c r="A130" s="1414"/>
      <c r="B130" s="1437" t="s">
        <v>248</v>
      </c>
      <c r="C130" s="307">
        <v>4</v>
      </c>
      <c r="D130" s="307" t="s">
        <v>132</v>
      </c>
      <c r="E130" s="383"/>
      <c r="F130" s="1435"/>
      <c r="G130" s="1436">
        <v>6</v>
      </c>
      <c r="H130" s="28">
        <f t="shared" ref="H130:H132" si="44">G130*30</f>
        <v>180</v>
      </c>
      <c r="I130" s="385">
        <f t="shared" ref="I130:I132" si="45">J130+K130+L130</f>
        <v>99</v>
      </c>
      <c r="J130" s="28"/>
      <c r="K130" s="28"/>
      <c r="L130" s="28">
        <v>99</v>
      </c>
      <c r="M130" s="1424">
        <f t="shared" ref="M130:M132" si="46">H130-I130</f>
        <v>81</v>
      </c>
      <c r="N130" s="808"/>
      <c r="O130" s="808"/>
      <c r="P130" s="808"/>
      <c r="Q130" s="808">
        <v>3</v>
      </c>
      <c r="R130" s="808">
        <v>3</v>
      </c>
      <c r="S130" s="808">
        <v>3</v>
      </c>
      <c r="T130" s="387"/>
      <c r="U130" s="387"/>
      <c r="V130" s="387"/>
      <c r="W130" s="387"/>
      <c r="X130" s="1394"/>
      <c r="AH130" s="1410"/>
      <c r="AI130" s="1411"/>
      <c r="AJ130" s="1411"/>
      <c r="AK130" s="1412"/>
      <c r="AL130" s="1412"/>
      <c r="AM130" s="1411"/>
      <c r="AN130" s="1413"/>
      <c r="AO130" s="1413"/>
      <c r="AP130" s="1413"/>
      <c r="AQ130" s="1413"/>
      <c r="AR130" s="1413"/>
      <c r="AS130" s="1413"/>
    </row>
    <row r="131" spans="1:45" s="59" customFormat="1" x14ac:dyDescent="0.25">
      <c r="A131" s="1414"/>
      <c r="B131" s="1437" t="s">
        <v>248</v>
      </c>
      <c r="C131" s="307">
        <v>6</v>
      </c>
      <c r="D131" s="307" t="s">
        <v>251</v>
      </c>
      <c r="E131" s="383"/>
      <c r="F131" s="1435"/>
      <c r="G131" s="1436">
        <v>6</v>
      </c>
      <c r="H131" s="28">
        <f t="shared" si="44"/>
        <v>180</v>
      </c>
      <c r="I131" s="385">
        <f t="shared" si="45"/>
        <v>99</v>
      </c>
      <c r="J131" s="28"/>
      <c r="K131" s="28"/>
      <c r="L131" s="28">
        <v>99</v>
      </c>
      <c r="M131" s="1424">
        <f t="shared" si="46"/>
        <v>81</v>
      </c>
      <c r="N131" s="808"/>
      <c r="O131" s="808"/>
      <c r="P131" s="808"/>
      <c r="Q131" s="808"/>
      <c r="R131" s="808"/>
      <c r="S131" s="808"/>
      <c r="T131" s="387">
        <v>3</v>
      </c>
      <c r="U131" s="387">
        <v>3</v>
      </c>
      <c r="V131" s="387">
        <v>3</v>
      </c>
      <c r="W131" s="387"/>
      <c r="X131" s="1394"/>
      <c r="AH131" s="1410"/>
      <c r="AI131" s="1411"/>
      <c r="AJ131" s="1411"/>
      <c r="AK131" s="1412"/>
      <c r="AL131" s="1412"/>
      <c r="AM131" s="1411"/>
      <c r="AN131" s="1413"/>
      <c r="AO131" s="1413"/>
      <c r="AP131" s="1413"/>
      <c r="AQ131" s="1413"/>
      <c r="AR131" s="1413"/>
      <c r="AS131" s="1413"/>
    </row>
    <row r="132" spans="1:45" s="59" customFormat="1" x14ac:dyDescent="0.25">
      <c r="A132" s="1414"/>
      <c r="B132" s="1437" t="s">
        <v>248</v>
      </c>
      <c r="C132" s="307">
        <v>7</v>
      </c>
      <c r="D132" s="307"/>
      <c r="E132" s="383"/>
      <c r="F132" s="1435"/>
      <c r="G132" s="1436">
        <v>3</v>
      </c>
      <c r="H132" s="28">
        <f t="shared" si="44"/>
        <v>90</v>
      </c>
      <c r="I132" s="385">
        <f t="shared" si="45"/>
        <v>30</v>
      </c>
      <c r="J132" s="28"/>
      <c r="K132" s="28"/>
      <c r="L132" s="28">
        <v>30</v>
      </c>
      <c r="M132" s="1424">
        <f t="shared" si="46"/>
        <v>60</v>
      </c>
      <c r="N132" s="808"/>
      <c r="O132" s="808"/>
      <c r="P132" s="808"/>
      <c r="Q132" s="808"/>
      <c r="R132" s="808"/>
      <c r="S132" s="808"/>
      <c r="T132" s="387"/>
      <c r="U132" s="387"/>
      <c r="V132" s="387"/>
      <c r="W132" s="387">
        <v>2</v>
      </c>
      <c r="X132" s="1394"/>
      <c r="AH132" s="1410"/>
      <c r="AI132" s="1411"/>
      <c r="AJ132" s="1411"/>
      <c r="AK132" s="1412"/>
      <c r="AL132" s="1412"/>
      <c r="AM132" s="1411"/>
      <c r="AN132" s="1413"/>
      <c r="AO132" s="1413"/>
      <c r="AP132" s="1413"/>
      <c r="AQ132" s="1413"/>
      <c r="AR132" s="1413"/>
      <c r="AS132" s="1413"/>
    </row>
    <row r="133" spans="1:45" s="59" customFormat="1" x14ac:dyDescent="0.25">
      <c r="A133" s="1402"/>
      <c r="B133" s="1402"/>
      <c r="C133" s="1402"/>
      <c r="D133" s="1402"/>
      <c r="E133" s="1402"/>
      <c r="F133" s="1402"/>
      <c r="G133" s="1402"/>
      <c r="H133" s="1402"/>
      <c r="I133" s="1402"/>
      <c r="J133" s="1402"/>
      <c r="K133" s="1402"/>
      <c r="L133" s="1402"/>
      <c r="M133" s="1402"/>
      <c r="N133" s="1403"/>
      <c r="O133" s="1403"/>
      <c r="P133" s="1404"/>
      <c r="Q133" s="1462"/>
      <c r="R133" s="1462"/>
      <c r="S133" s="1405"/>
      <c r="T133" s="1462"/>
      <c r="U133" s="1462"/>
      <c r="V133" s="1405"/>
      <c r="W133" s="1462"/>
      <c r="X133" s="1405"/>
      <c r="Y133" s="324"/>
    </row>
    <row r="134" spans="1:45" s="59" customFormat="1" x14ac:dyDescent="0.25">
      <c r="A134" s="1402"/>
      <c r="B134" s="1402"/>
      <c r="C134" s="1402"/>
      <c r="D134" s="1402"/>
      <c r="E134" s="1402"/>
      <c r="F134" s="1402"/>
      <c r="G134" s="1402"/>
      <c r="H134" s="1402"/>
      <c r="I134" s="1402"/>
      <c r="J134" s="1402"/>
      <c r="K134" s="1402"/>
      <c r="L134" s="1402"/>
      <c r="M134" s="1402"/>
      <c r="N134" s="1403"/>
      <c r="O134" s="1403"/>
      <c r="P134" s="1404"/>
      <c r="Q134" s="1462"/>
      <c r="R134" s="1462"/>
      <c r="S134" s="1405"/>
      <c r="T134" s="1462"/>
      <c r="U134" s="1462"/>
      <c r="V134" s="1405"/>
      <c r="W134" s="1462"/>
      <c r="X134" s="1405"/>
      <c r="Y134" s="324"/>
    </row>
    <row r="135" spans="1:45" s="59" customFormat="1" x14ac:dyDescent="0.25">
      <c r="A135" s="1399"/>
      <c r="B135" s="1399"/>
      <c r="C135" s="1399"/>
      <c r="D135" s="1399"/>
      <c r="E135" s="1399"/>
      <c r="F135" s="1399"/>
      <c r="G135" s="1399"/>
      <c r="H135" s="1399"/>
      <c r="I135" s="1399"/>
      <c r="J135" s="1399"/>
      <c r="K135" s="1399"/>
      <c r="L135" s="1399"/>
      <c r="M135" s="1399"/>
      <c r="N135" s="1399"/>
      <c r="O135" s="1399"/>
      <c r="P135" s="1399"/>
      <c r="Q135" s="1399"/>
      <c r="R135" s="1399"/>
      <c r="S135" s="1399"/>
      <c r="T135" s="1399"/>
      <c r="U135" s="1399"/>
      <c r="V135" s="1399"/>
      <c r="W135" s="1399"/>
      <c r="X135" s="1399"/>
      <c r="Y135" s="324"/>
    </row>
    <row r="136" spans="1:45" s="59" customFormat="1" x14ac:dyDescent="0.25">
      <c r="A136" s="1399"/>
      <c r="B136" s="1399"/>
      <c r="C136" s="1399"/>
      <c r="D136" s="1399"/>
      <c r="E136" s="1399"/>
      <c r="F136" s="1399"/>
      <c r="G136" s="1399"/>
      <c r="H136" s="1399"/>
      <c r="I136" s="1399"/>
      <c r="J136" s="1399"/>
      <c r="K136" s="1399"/>
      <c r="L136" s="1399"/>
      <c r="M136" s="1399"/>
      <c r="N136" s="1399"/>
      <c r="O136" s="1399"/>
      <c r="P136" s="1399"/>
      <c r="Q136" s="1399"/>
      <c r="R136" s="1399"/>
      <c r="S136" s="1399"/>
      <c r="T136" s="1399"/>
      <c r="U136" s="1399"/>
      <c r="V136" s="1399"/>
      <c r="W136" s="1399"/>
      <c r="X136" s="1399"/>
      <c r="Y136" s="324"/>
      <c r="AD136" s="1401"/>
    </row>
    <row r="137" spans="1:45" x14ac:dyDescent="0.25">
      <c r="A137" s="1054"/>
      <c r="B137" s="1054"/>
      <c r="C137" s="1054"/>
      <c r="D137" s="1054"/>
      <c r="E137" s="1054"/>
      <c r="F137" s="1054"/>
      <c r="G137" s="1054"/>
      <c r="H137" s="1054"/>
      <c r="I137" s="1054"/>
      <c r="J137" s="1054"/>
      <c r="K137" s="1054"/>
      <c r="L137" s="1054"/>
      <c r="M137" s="1054"/>
      <c r="N137" s="1055"/>
      <c r="O137" s="1055"/>
      <c r="P137" s="1055"/>
      <c r="Q137" s="1056"/>
      <c r="R137" s="1056"/>
      <c r="S137" s="1056"/>
      <c r="T137" s="1055"/>
      <c r="U137" s="1055"/>
      <c r="V137" s="1055"/>
      <c r="W137" s="1055"/>
      <c r="X137" s="1055"/>
    </row>
    <row r="138" spans="1:45" x14ac:dyDescent="0.25">
      <c r="A138" s="59"/>
      <c r="B138" s="1372" t="s">
        <v>253</v>
      </c>
      <c r="C138" s="1372"/>
      <c r="D138" s="1730"/>
      <c r="E138" s="1730"/>
      <c r="F138" s="1731"/>
      <c r="G138" s="1731"/>
      <c r="H138" s="1461"/>
      <c r="I138" s="1741" t="s">
        <v>254</v>
      </c>
      <c r="J138" s="1742"/>
      <c r="K138" s="1742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</row>
    <row r="139" spans="1:45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45" x14ac:dyDescent="0.25">
      <c r="A140" s="59"/>
      <c r="B140" s="1372" t="s">
        <v>255</v>
      </c>
      <c r="C140" s="1372"/>
      <c r="D140" s="1730"/>
      <c r="E140" s="1730"/>
      <c r="F140" s="1731"/>
      <c r="G140" s="1731"/>
      <c r="H140" s="1461"/>
      <c r="I140" s="1741" t="s">
        <v>505</v>
      </c>
      <c r="J140" s="1861"/>
      <c r="K140" s="1861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45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45" x14ac:dyDescent="0.25">
      <c r="A142" s="59"/>
      <c r="B142" s="1372" t="s">
        <v>257</v>
      </c>
      <c r="C142" s="1372"/>
      <c r="D142" s="1730"/>
      <c r="E142" s="1730"/>
      <c r="F142" s="1731"/>
      <c r="G142" s="1731"/>
      <c r="H142" s="1461"/>
      <c r="I142" s="1741" t="s">
        <v>506</v>
      </c>
      <c r="J142" s="1861"/>
      <c r="K142" s="1861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45" x14ac:dyDescent="0.25">
      <c r="A143" s="724"/>
      <c r="B143" s="1059"/>
      <c r="C143" s="1734" t="s">
        <v>35</v>
      </c>
      <c r="D143" s="1734"/>
      <c r="E143" s="1734"/>
      <c r="F143" s="1734"/>
      <c r="G143" s="1734"/>
      <c r="H143" s="1734"/>
      <c r="I143" s="1734"/>
      <c r="J143" s="1734"/>
      <c r="K143" s="1734"/>
      <c r="L143" s="1060"/>
      <c r="M143" s="1060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5" spans="30:32" x14ac:dyDescent="0.25">
      <c r="AD145" s="436" t="s">
        <v>384</v>
      </c>
      <c r="AE145" s="444">
        <f t="shared" ref="AE145:AE169" si="47">SUMIF(AD$8:AD$121,AD145,G$8:G$121)</f>
        <v>0</v>
      </c>
      <c r="AF145" s="448">
        <f>AE145/60*100</f>
        <v>0</v>
      </c>
    </row>
    <row r="146" spans="30:32" x14ac:dyDescent="0.25">
      <c r="AD146" s="436" t="s">
        <v>385</v>
      </c>
      <c r="AE146" s="444">
        <f t="shared" si="47"/>
        <v>0</v>
      </c>
      <c r="AF146" s="448">
        <f t="shared" ref="AF146:AF169" si="48">AE146/60*100</f>
        <v>0</v>
      </c>
    </row>
    <row r="147" spans="30:32" x14ac:dyDescent="0.25">
      <c r="AD147" s="436" t="s">
        <v>386</v>
      </c>
      <c r="AE147" s="444">
        <f t="shared" si="47"/>
        <v>0</v>
      </c>
      <c r="AF147" s="448">
        <f t="shared" si="48"/>
        <v>0</v>
      </c>
    </row>
    <row r="148" spans="30:32" x14ac:dyDescent="0.25">
      <c r="AD148" s="436" t="s">
        <v>387</v>
      </c>
      <c r="AE148" s="444">
        <f t="shared" si="47"/>
        <v>0</v>
      </c>
      <c r="AF148" s="448">
        <f t="shared" si="48"/>
        <v>0</v>
      </c>
    </row>
    <row r="149" spans="30:32" x14ac:dyDescent="0.25">
      <c r="AD149" s="436" t="s">
        <v>388</v>
      </c>
      <c r="AE149" s="444">
        <f t="shared" si="47"/>
        <v>0</v>
      </c>
      <c r="AF149" s="448">
        <f t="shared" si="48"/>
        <v>0</v>
      </c>
    </row>
    <row r="150" spans="30:32" x14ac:dyDescent="0.25">
      <c r="AD150" s="436" t="s">
        <v>389</v>
      </c>
      <c r="AE150" s="444">
        <f t="shared" si="47"/>
        <v>0</v>
      </c>
      <c r="AF150" s="448">
        <f t="shared" si="48"/>
        <v>0</v>
      </c>
    </row>
    <row r="151" spans="30:32" x14ac:dyDescent="0.25">
      <c r="AD151" s="436" t="s">
        <v>390</v>
      </c>
      <c r="AE151" s="444">
        <f t="shared" si="47"/>
        <v>0</v>
      </c>
      <c r="AF151" s="448">
        <f t="shared" si="48"/>
        <v>0</v>
      </c>
    </row>
    <row r="152" spans="30:32" x14ac:dyDescent="0.25">
      <c r="AD152" s="436" t="s">
        <v>391</v>
      </c>
      <c r="AE152" s="444">
        <f t="shared" si="47"/>
        <v>0</v>
      </c>
      <c r="AF152" s="448">
        <f t="shared" si="48"/>
        <v>0</v>
      </c>
    </row>
    <row r="153" spans="30:32" x14ac:dyDescent="0.25">
      <c r="AD153" s="436" t="s">
        <v>392</v>
      </c>
      <c r="AE153" s="444">
        <f t="shared" si="47"/>
        <v>0</v>
      </c>
      <c r="AF153" s="448">
        <f t="shared" si="48"/>
        <v>0</v>
      </c>
    </row>
    <row r="154" spans="30:32" x14ac:dyDescent="0.25">
      <c r="AD154" s="436" t="s">
        <v>393</v>
      </c>
      <c r="AE154" s="444">
        <f t="shared" si="47"/>
        <v>0</v>
      </c>
      <c r="AF154" s="448">
        <f t="shared" si="48"/>
        <v>0</v>
      </c>
    </row>
    <row r="155" spans="30:32" x14ac:dyDescent="0.25">
      <c r="AD155" s="436" t="s">
        <v>394</v>
      </c>
      <c r="AE155" s="444">
        <f t="shared" si="47"/>
        <v>0</v>
      </c>
      <c r="AF155" s="448">
        <f t="shared" si="48"/>
        <v>0</v>
      </c>
    </row>
    <row r="156" spans="30:32" x14ac:dyDescent="0.25">
      <c r="AD156" s="436" t="s">
        <v>395</v>
      </c>
      <c r="AE156" s="444">
        <f t="shared" si="47"/>
        <v>0</v>
      </c>
      <c r="AF156" s="448">
        <f t="shared" si="48"/>
        <v>0</v>
      </c>
    </row>
    <row r="157" spans="30:32" x14ac:dyDescent="0.25">
      <c r="AD157" s="436" t="s">
        <v>396</v>
      </c>
      <c r="AE157" s="444">
        <f t="shared" si="47"/>
        <v>0</v>
      </c>
      <c r="AF157" s="448">
        <f t="shared" si="48"/>
        <v>0</v>
      </c>
    </row>
    <row r="158" spans="30:32" x14ac:dyDescent="0.25">
      <c r="AD158" s="436" t="s">
        <v>397</v>
      </c>
      <c r="AE158" s="444">
        <f t="shared" si="47"/>
        <v>0</v>
      </c>
      <c r="AF158" s="448">
        <f t="shared" si="48"/>
        <v>0</v>
      </c>
    </row>
    <row r="159" spans="30:32" x14ac:dyDescent="0.25">
      <c r="AD159" s="436" t="s">
        <v>398</v>
      </c>
      <c r="AE159" s="444">
        <f t="shared" si="47"/>
        <v>0</v>
      </c>
      <c r="AF159" s="448">
        <f t="shared" si="48"/>
        <v>0</v>
      </c>
    </row>
    <row r="160" spans="30:32" x14ac:dyDescent="0.25">
      <c r="AD160" s="436" t="s">
        <v>399</v>
      </c>
      <c r="AE160" s="444">
        <f t="shared" si="47"/>
        <v>0</v>
      </c>
      <c r="AF160" s="448">
        <f t="shared" si="48"/>
        <v>0</v>
      </c>
    </row>
    <row r="161" spans="1:32" x14ac:dyDescent="0.25">
      <c r="AD161" s="436" t="s">
        <v>400</v>
      </c>
      <c r="AE161" s="444">
        <f t="shared" si="47"/>
        <v>0</v>
      </c>
      <c r="AF161" s="448">
        <f t="shared" si="48"/>
        <v>0</v>
      </c>
    </row>
    <row r="162" spans="1:32" x14ac:dyDescent="0.25">
      <c r="AD162" s="436" t="s">
        <v>401</v>
      </c>
      <c r="AE162" s="444">
        <f t="shared" si="47"/>
        <v>0</v>
      </c>
      <c r="AF162" s="448">
        <f t="shared" si="48"/>
        <v>0</v>
      </c>
    </row>
    <row r="163" spans="1:32" x14ac:dyDescent="0.25">
      <c r="AD163" s="436" t="s">
        <v>402</v>
      </c>
      <c r="AE163" s="444">
        <f t="shared" si="47"/>
        <v>0</v>
      </c>
      <c r="AF163" s="448">
        <f t="shared" si="48"/>
        <v>0</v>
      </c>
    </row>
    <row r="164" spans="1:32" x14ac:dyDescent="0.25">
      <c r="AD164" s="436" t="s">
        <v>382</v>
      </c>
      <c r="AE164" s="444">
        <f t="shared" si="47"/>
        <v>15</v>
      </c>
      <c r="AF164" s="448">
        <f t="shared" si="48"/>
        <v>25</v>
      </c>
    </row>
    <row r="165" spans="1:32" x14ac:dyDescent="0.25">
      <c r="AD165" s="436" t="s">
        <v>381</v>
      </c>
      <c r="AE165" s="444">
        <f t="shared" si="47"/>
        <v>28</v>
      </c>
      <c r="AF165" s="448">
        <f t="shared" si="48"/>
        <v>46.666666666666664</v>
      </c>
    </row>
    <row r="166" spans="1:32" x14ac:dyDescent="0.25">
      <c r="AD166" s="436" t="s">
        <v>380</v>
      </c>
      <c r="AE166" s="444">
        <f t="shared" si="47"/>
        <v>8</v>
      </c>
      <c r="AF166" s="448">
        <f t="shared" si="48"/>
        <v>13.333333333333334</v>
      </c>
    </row>
    <row r="167" spans="1:32" x14ac:dyDescent="0.25">
      <c r="AD167" s="436" t="s">
        <v>403</v>
      </c>
      <c r="AE167" s="444">
        <f t="shared" si="47"/>
        <v>0</v>
      </c>
      <c r="AF167" s="448">
        <f t="shared" si="48"/>
        <v>0</v>
      </c>
    </row>
    <row r="168" spans="1:32" x14ac:dyDescent="0.25">
      <c r="AD168" s="436" t="s">
        <v>404</v>
      </c>
      <c r="AE168" s="444">
        <f t="shared" si="47"/>
        <v>0</v>
      </c>
      <c r="AF168" s="448">
        <f t="shared" si="48"/>
        <v>0</v>
      </c>
    </row>
    <row r="169" spans="1:32" x14ac:dyDescent="0.25">
      <c r="AD169" s="437" t="s">
        <v>383</v>
      </c>
      <c r="AE169" s="444">
        <f t="shared" si="47"/>
        <v>4</v>
      </c>
      <c r="AF169" s="448">
        <f t="shared" si="48"/>
        <v>6.666666666666667</v>
      </c>
    </row>
    <row r="170" spans="1:32" x14ac:dyDescent="0.25">
      <c r="AD170" s="447"/>
      <c r="AE170" s="438">
        <f>SUM(AE145:AE169)</f>
        <v>55</v>
      </c>
    </row>
    <row r="174" spans="1:32" x14ac:dyDescent="0.25">
      <c r="B174" s="157" t="s">
        <v>472</v>
      </c>
    </row>
    <row r="175" spans="1:32" s="88" customFormat="1" x14ac:dyDescent="0.25">
      <c r="A175" s="184" t="s">
        <v>91</v>
      </c>
      <c r="B175" s="745" t="s">
        <v>90</v>
      </c>
      <c r="C175" s="181"/>
      <c r="D175" s="337">
        <v>1</v>
      </c>
      <c r="E175" s="746"/>
      <c r="F175" s="747"/>
      <c r="G175" s="748">
        <v>3</v>
      </c>
      <c r="H175" s="749">
        <v>90</v>
      </c>
      <c r="I175" s="179">
        <v>45</v>
      </c>
      <c r="J175" s="180"/>
      <c r="K175" s="180"/>
      <c r="L175" s="180">
        <v>45</v>
      </c>
      <c r="M175" s="194">
        <v>45</v>
      </c>
      <c r="N175" s="340">
        <v>3</v>
      </c>
      <c r="O175" s="341"/>
      <c r="P175" s="194"/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2" s="88" customFormat="1" x14ac:dyDescent="0.25">
      <c r="A176" s="184" t="s">
        <v>98</v>
      </c>
      <c r="B176" s="745" t="s">
        <v>97</v>
      </c>
      <c r="C176" s="756"/>
      <c r="D176" s="383"/>
      <c r="E176" s="763"/>
      <c r="F176" s="757"/>
      <c r="G176" s="758">
        <v>3</v>
      </c>
      <c r="H176" s="749">
        <v>90</v>
      </c>
      <c r="I176" s="179">
        <v>60</v>
      </c>
      <c r="J176" s="28"/>
      <c r="K176" s="28"/>
      <c r="L176" s="28">
        <v>60</v>
      </c>
      <c r="M176" s="194">
        <v>30</v>
      </c>
      <c r="N176" s="31">
        <v>4</v>
      </c>
      <c r="O176" s="759"/>
      <c r="P176" s="29"/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x14ac:dyDescent="0.25">
      <c r="A177" s="166" t="s">
        <v>96</v>
      </c>
      <c r="B177" s="766" t="s">
        <v>100</v>
      </c>
      <c r="C177" s="181"/>
      <c r="D177" s="767" t="s">
        <v>101</v>
      </c>
      <c r="E177" s="753"/>
      <c r="F177" s="768"/>
      <c r="G177" s="769">
        <v>1</v>
      </c>
      <c r="H177" s="770">
        <v>30</v>
      </c>
      <c r="I177" s="181">
        <v>15</v>
      </c>
      <c r="J177" s="182">
        <v>8</v>
      </c>
      <c r="K177" s="182"/>
      <c r="L177" s="182">
        <v>7</v>
      </c>
      <c r="M177" s="183">
        <v>15</v>
      </c>
      <c r="N177" s="340">
        <v>1</v>
      </c>
      <c r="O177" s="341"/>
      <c r="P177" s="194"/>
      <c r="Q177" s="179"/>
      <c r="R177" s="341"/>
      <c r="S177" s="194"/>
      <c r="T177" s="179"/>
      <c r="U177" s="341"/>
      <c r="V177" s="194"/>
      <c r="W177" s="179"/>
      <c r="X177" s="771"/>
      <c r="AD177" s="445"/>
    </row>
    <row r="178" spans="1:30" s="88" customFormat="1" x14ac:dyDescent="0.25">
      <c r="A178" s="166" t="s">
        <v>102</v>
      </c>
      <c r="B178" s="766" t="s">
        <v>103</v>
      </c>
      <c r="C178" s="181">
        <v>1</v>
      </c>
      <c r="D178" s="767"/>
      <c r="E178" s="753"/>
      <c r="F178" s="768"/>
      <c r="G178" s="769">
        <v>7</v>
      </c>
      <c r="H178" s="770">
        <v>210</v>
      </c>
      <c r="I178" s="181">
        <v>75</v>
      </c>
      <c r="J178" s="182">
        <v>45</v>
      </c>
      <c r="K178" s="182"/>
      <c r="L178" s="182">
        <v>30</v>
      </c>
      <c r="M178" s="183">
        <v>135</v>
      </c>
      <c r="N178" s="340">
        <v>5</v>
      </c>
      <c r="O178" s="341"/>
      <c r="P178" s="194"/>
      <c r="Q178" s="179"/>
      <c r="R178" s="341"/>
      <c r="S178" s="194"/>
      <c r="T178" s="179"/>
      <c r="U178" s="341"/>
      <c r="V178" s="194"/>
      <c r="W178" s="179"/>
      <c r="X178" s="771"/>
      <c r="AD178" s="445"/>
    </row>
    <row r="179" spans="1:30" s="145" customFormat="1" x14ac:dyDescent="0.25">
      <c r="A179" s="166" t="s">
        <v>113</v>
      </c>
      <c r="B179" s="766" t="s">
        <v>114</v>
      </c>
      <c r="C179" s="181">
        <v>1</v>
      </c>
      <c r="D179" s="182"/>
      <c r="E179" s="178"/>
      <c r="F179" s="772"/>
      <c r="G179" s="769">
        <v>6</v>
      </c>
      <c r="H179" s="770">
        <v>180</v>
      </c>
      <c r="I179" s="181">
        <v>75</v>
      </c>
      <c r="J179" s="182">
        <v>30</v>
      </c>
      <c r="K179" s="182"/>
      <c r="L179" s="182">
        <v>45</v>
      </c>
      <c r="M179" s="183">
        <v>105</v>
      </c>
      <c r="N179" s="340">
        <v>5</v>
      </c>
      <c r="O179" s="341"/>
      <c r="P179" s="782"/>
      <c r="Q179" s="179"/>
      <c r="R179" s="341"/>
      <c r="S179" s="194"/>
      <c r="T179" s="179"/>
      <c r="U179" s="341"/>
      <c r="V179" s="194"/>
      <c r="W179" s="179"/>
      <c r="X179" s="194"/>
      <c r="AD179" s="446"/>
    </row>
    <row r="180" spans="1:30" s="88" customFormat="1" ht="31.5" x14ac:dyDescent="0.25">
      <c r="A180" s="166" t="s">
        <v>115</v>
      </c>
      <c r="B180" s="147" t="s">
        <v>116</v>
      </c>
      <c r="C180" s="783">
        <v>1</v>
      </c>
      <c r="D180" s="182"/>
      <c r="E180" s="182"/>
      <c r="F180" s="183"/>
      <c r="G180" s="776">
        <v>5</v>
      </c>
      <c r="H180" s="770">
        <v>150</v>
      </c>
      <c r="I180" s="181">
        <v>60</v>
      </c>
      <c r="J180" s="182">
        <v>30</v>
      </c>
      <c r="K180" s="182"/>
      <c r="L180" s="182">
        <v>30</v>
      </c>
      <c r="M180" s="183">
        <v>90</v>
      </c>
      <c r="N180" s="340">
        <v>4</v>
      </c>
      <c r="O180" s="341"/>
      <c r="P180" s="194"/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88" customFormat="1" x14ac:dyDescent="0.25">
      <c r="A181" s="166" t="s">
        <v>162</v>
      </c>
      <c r="B181" s="803" t="s">
        <v>163</v>
      </c>
      <c r="C181" s="783"/>
      <c r="D181" s="182" t="s">
        <v>164</v>
      </c>
      <c r="E181" s="182"/>
      <c r="F181" s="178"/>
      <c r="G181" s="804">
        <v>5</v>
      </c>
      <c r="H181" s="770">
        <v>150</v>
      </c>
      <c r="I181" s="181">
        <v>60</v>
      </c>
      <c r="J181" s="182">
        <v>15</v>
      </c>
      <c r="K181" s="182">
        <v>45</v>
      </c>
      <c r="L181" s="182"/>
      <c r="M181" s="178">
        <v>90</v>
      </c>
      <c r="N181" s="179">
        <v>4</v>
      </c>
      <c r="O181" s="180"/>
      <c r="P181" s="193"/>
      <c r="Q181" s="179"/>
      <c r="R181" s="180"/>
      <c r="S181" s="193"/>
      <c r="T181" s="179"/>
      <c r="U181" s="180"/>
      <c r="V181" s="193"/>
      <c r="W181" s="179"/>
      <c r="X181" s="194"/>
      <c r="AD181" s="445"/>
    </row>
    <row r="183" spans="1:30" x14ac:dyDescent="0.25">
      <c r="B183" s="157" t="s">
        <v>473</v>
      </c>
    </row>
    <row r="184" spans="1:30" s="88" customFormat="1" x14ac:dyDescent="0.25">
      <c r="A184" s="184" t="s">
        <v>92</v>
      </c>
      <c r="B184" s="745" t="s">
        <v>90</v>
      </c>
      <c r="C184" s="181"/>
      <c r="D184" s="337">
        <v>2</v>
      </c>
      <c r="E184" s="746"/>
      <c r="F184" s="747"/>
      <c r="G184" s="748">
        <v>3</v>
      </c>
      <c r="H184" s="749">
        <v>90</v>
      </c>
      <c r="I184" s="179">
        <v>36</v>
      </c>
      <c r="J184" s="180"/>
      <c r="K184" s="180"/>
      <c r="L184" s="180">
        <v>36</v>
      </c>
      <c r="M184" s="194">
        <v>54</v>
      </c>
      <c r="N184" s="340"/>
      <c r="O184" s="341">
        <v>2</v>
      </c>
      <c r="P184" s="194">
        <v>2</v>
      </c>
      <c r="Q184" s="179"/>
      <c r="R184" s="341"/>
      <c r="S184" s="194"/>
      <c r="T184" s="750"/>
      <c r="U184" s="751"/>
      <c r="V184" s="752"/>
      <c r="W184" s="750"/>
      <c r="X184" s="752"/>
      <c r="AD184" s="445"/>
    </row>
    <row r="185" spans="1:30" s="88" customFormat="1" x14ac:dyDescent="0.25">
      <c r="A185" s="184" t="s">
        <v>99</v>
      </c>
      <c r="B185" s="745" t="s">
        <v>97</v>
      </c>
      <c r="C185" s="756"/>
      <c r="D185" s="383"/>
      <c r="E185" s="763"/>
      <c r="F185" s="757"/>
      <c r="G185" s="758">
        <v>3.5</v>
      </c>
      <c r="H185" s="749">
        <v>105</v>
      </c>
      <c r="I185" s="179">
        <v>72</v>
      </c>
      <c r="J185" s="28"/>
      <c r="K185" s="28"/>
      <c r="L185" s="28">
        <v>72</v>
      </c>
      <c r="M185" s="194">
        <v>33</v>
      </c>
      <c r="N185" s="31"/>
      <c r="O185" s="759">
        <v>4</v>
      </c>
      <c r="P185" s="29">
        <v>4</v>
      </c>
      <c r="Q185" s="27"/>
      <c r="R185" s="759"/>
      <c r="S185" s="29"/>
      <c r="T185" s="760"/>
      <c r="U185" s="761"/>
      <c r="V185" s="762"/>
      <c r="W185" s="760"/>
      <c r="X185" s="762"/>
      <c r="AD185" s="445"/>
    </row>
    <row r="186" spans="1:30" s="88" customFormat="1" ht="31.5" x14ac:dyDescent="0.25">
      <c r="A186" s="166" t="s">
        <v>104</v>
      </c>
      <c r="B186" s="766" t="s">
        <v>105</v>
      </c>
      <c r="C186" s="181">
        <v>2</v>
      </c>
      <c r="D186" s="182"/>
      <c r="E186" s="178"/>
      <c r="F186" s="772"/>
      <c r="G186" s="769">
        <v>3</v>
      </c>
      <c r="H186" s="770">
        <v>90</v>
      </c>
      <c r="I186" s="181">
        <v>36</v>
      </c>
      <c r="J186" s="182">
        <v>18</v>
      </c>
      <c r="K186" s="182"/>
      <c r="L186" s="182">
        <v>18</v>
      </c>
      <c r="M186" s="183">
        <v>54</v>
      </c>
      <c r="N186" s="340"/>
      <c r="O186" s="341">
        <v>2</v>
      </c>
      <c r="P186" s="771">
        <v>2</v>
      </c>
      <c r="Q186" s="179"/>
      <c r="R186" s="341"/>
      <c r="S186" s="194"/>
      <c r="T186" s="179"/>
      <c r="U186" s="341"/>
      <c r="V186" s="194"/>
      <c r="W186" s="179"/>
      <c r="X186" s="194"/>
      <c r="AD186" s="445"/>
    </row>
    <row r="187" spans="1:30" s="88" customFormat="1" x14ac:dyDescent="0.25">
      <c r="A187" s="166" t="s">
        <v>110</v>
      </c>
      <c r="B187" s="766" t="s">
        <v>111</v>
      </c>
      <c r="C187" s="181"/>
      <c r="D187" s="182" t="s">
        <v>112</v>
      </c>
      <c r="E187" s="178"/>
      <c r="F187" s="772"/>
      <c r="G187" s="769">
        <v>5</v>
      </c>
      <c r="H187" s="770">
        <v>150</v>
      </c>
      <c r="I187" s="181">
        <v>54</v>
      </c>
      <c r="J187" s="182">
        <v>36</v>
      </c>
      <c r="K187" s="182"/>
      <c r="L187" s="182">
        <v>18</v>
      </c>
      <c r="M187" s="183">
        <v>96</v>
      </c>
      <c r="N187" s="340"/>
      <c r="O187" s="341">
        <v>3</v>
      </c>
      <c r="P187" s="771">
        <v>3</v>
      </c>
      <c r="Q187" s="179"/>
      <c r="R187" s="341"/>
      <c r="S187" s="194"/>
      <c r="T187" s="179"/>
      <c r="U187" s="341"/>
      <c r="V187" s="194"/>
      <c r="W187" s="179"/>
      <c r="X187" s="194"/>
      <c r="AD187" s="445"/>
    </row>
    <row r="188" spans="1:30" s="88" customFormat="1" x14ac:dyDescent="0.25">
      <c r="A188" s="166" t="s">
        <v>117</v>
      </c>
      <c r="B188" s="147" t="s">
        <v>118</v>
      </c>
      <c r="C188" s="783">
        <v>2</v>
      </c>
      <c r="D188" s="182"/>
      <c r="E188" s="182"/>
      <c r="F188" s="183"/>
      <c r="G188" s="776">
        <v>6</v>
      </c>
      <c r="H188" s="770">
        <v>180</v>
      </c>
      <c r="I188" s="181">
        <v>72</v>
      </c>
      <c r="J188" s="182">
        <v>36</v>
      </c>
      <c r="K188" s="182"/>
      <c r="L188" s="182">
        <v>36</v>
      </c>
      <c r="M188" s="183">
        <v>108</v>
      </c>
      <c r="N188" s="340"/>
      <c r="O188" s="341">
        <v>4</v>
      </c>
      <c r="P188" s="194">
        <v>4</v>
      </c>
      <c r="Q188" s="179"/>
      <c r="R188" s="341"/>
      <c r="S188" s="194"/>
      <c r="T188" s="179"/>
      <c r="U188" s="341"/>
      <c r="V188" s="194"/>
      <c r="W188" s="179"/>
      <c r="X188" s="194"/>
      <c r="AD188" s="445"/>
    </row>
    <row r="189" spans="1:30" s="88" customFormat="1" ht="16.5" thickBot="1" x14ac:dyDescent="0.3">
      <c r="A189" s="166" t="s">
        <v>119</v>
      </c>
      <c r="B189" s="147" t="s">
        <v>120</v>
      </c>
      <c r="C189" s="783">
        <v>2</v>
      </c>
      <c r="D189" s="182"/>
      <c r="E189" s="178"/>
      <c r="F189" s="183"/>
      <c r="G189" s="769">
        <v>5</v>
      </c>
      <c r="H189" s="770">
        <v>150</v>
      </c>
      <c r="I189" s="181">
        <v>72</v>
      </c>
      <c r="J189" s="182">
        <v>36</v>
      </c>
      <c r="K189" s="182"/>
      <c r="L189" s="182">
        <v>36</v>
      </c>
      <c r="M189" s="183">
        <v>78</v>
      </c>
      <c r="N189" s="340"/>
      <c r="O189" s="341">
        <v>4</v>
      </c>
      <c r="P189" s="194">
        <v>4</v>
      </c>
      <c r="Q189" s="179"/>
      <c r="R189" s="341"/>
      <c r="S189" s="194"/>
      <c r="T189" s="179"/>
      <c r="U189" s="341"/>
      <c r="V189" s="194"/>
      <c r="W189" s="179"/>
      <c r="X189" s="194"/>
      <c r="AD189" s="445"/>
    </row>
    <row r="190" spans="1:30" s="59" customFormat="1" x14ac:dyDescent="0.25">
      <c r="A190" s="1374" t="s">
        <v>169</v>
      </c>
      <c r="B190" s="826" t="s">
        <v>50</v>
      </c>
      <c r="C190" s="21"/>
      <c r="D190" s="22">
        <v>2</v>
      </c>
      <c r="E190" s="22"/>
      <c r="F190" s="827"/>
      <c r="G190" s="828">
        <v>4.5</v>
      </c>
      <c r="H190" s="829">
        <v>135</v>
      </c>
      <c r="I190" s="729">
        <v>18</v>
      </c>
      <c r="J190" s="797"/>
      <c r="K190" s="797"/>
      <c r="L190" s="797">
        <v>18</v>
      </c>
      <c r="M190" s="830">
        <v>117</v>
      </c>
      <c r="N190" s="831"/>
      <c r="O190" s="832">
        <v>1</v>
      </c>
      <c r="P190" s="833">
        <v>1</v>
      </c>
      <c r="Q190" s="834"/>
      <c r="R190" s="835"/>
      <c r="S190" s="833"/>
      <c r="T190" s="834"/>
      <c r="U190" s="835"/>
      <c r="V190" s="833"/>
      <c r="W190" s="834"/>
      <c r="X190" s="833"/>
      <c r="AD190" s="435"/>
    </row>
    <row r="193" spans="1:30" x14ac:dyDescent="0.25">
      <c r="B193" s="157" t="s">
        <v>475</v>
      </c>
    </row>
    <row r="194" spans="1:30" s="88" customFormat="1" x14ac:dyDescent="0.25">
      <c r="A194" s="184" t="s">
        <v>93</v>
      </c>
      <c r="B194" s="745" t="s">
        <v>90</v>
      </c>
      <c r="C194" s="181"/>
      <c r="D194" s="337">
        <v>3</v>
      </c>
      <c r="E194" s="753"/>
      <c r="F194" s="747"/>
      <c r="G194" s="748">
        <v>4</v>
      </c>
      <c r="H194" s="749">
        <v>120</v>
      </c>
      <c r="I194" s="179">
        <v>60</v>
      </c>
      <c r="J194" s="180"/>
      <c r="K194" s="180"/>
      <c r="L194" s="180">
        <v>60</v>
      </c>
      <c r="M194" s="194">
        <v>60</v>
      </c>
      <c r="N194" s="340"/>
      <c r="O194" s="341"/>
      <c r="P194" s="194"/>
      <c r="Q194" s="179">
        <v>4</v>
      </c>
      <c r="R194" s="341"/>
      <c r="S194" s="194"/>
      <c r="T194" s="750"/>
      <c r="U194" s="751"/>
      <c r="V194" s="752"/>
      <c r="W194" s="754"/>
      <c r="X194" s="755"/>
      <c r="Y194" s="88" t="s">
        <v>380</v>
      </c>
      <c r="AD194" s="445" t="s">
        <v>380</v>
      </c>
    </row>
    <row r="195" spans="1:30" s="88" customFormat="1" ht="16.5" thickBot="1" x14ac:dyDescent="0.3">
      <c r="A195" s="166" t="s">
        <v>106</v>
      </c>
      <c r="B195" s="773" t="s">
        <v>107</v>
      </c>
      <c r="C195" s="774"/>
      <c r="D195" s="1457">
        <v>3</v>
      </c>
      <c r="E195" s="1459"/>
      <c r="F195" s="775"/>
      <c r="G195" s="776">
        <v>3</v>
      </c>
      <c r="H195" s="777">
        <v>90</v>
      </c>
      <c r="I195" s="1458">
        <v>30</v>
      </c>
      <c r="J195" s="1459">
        <v>15</v>
      </c>
      <c r="K195" s="1459"/>
      <c r="L195" s="1459">
        <v>15</v>
      </c>
      <c r="M195" s="775">
        <v>60</v>
      </c>
      <c r="N195" s="778"/>
      <c r="O195" s="779"/>
      <c r="P195" s="780"/>
      <c r="Q195" s="781">
        <v>2</v>
      </c>
      <c r="R195" s="779"/>
      <c r="S195" s="780"/>
      <c r="T195" s="781"/>
      <c r="U195" s="779"/>
      <c r="V195" s="780"/>
      <c r="W195" s="781"/>
      <c r="X195" s="780"/>
      <c r="Y195" s="88" t="s">
        <v>381</v>
      </c>
      <c r="AD195" s="445" t="s">
        <v>381</v>
      </c>
    </row>
    <row r="196" spans="1:30" x14ac:dyDescent="0.25">
      <c r="A196" s="1374" t="s">
        <v>127</v>
      </c>
      <c r="B196" s="795" t="s">
        <v>128</v>
      </c>
      <c r="C196" s="796">
        <v>3</v>
      </c>
      <c r="D196" s="797"/>
      <c r="E196" s="797"/>
      <c r="F196" s="798"/>
      <c r="G196" s="799">
        <v>5</v>
      </c>
      <c r="H196" s="800">
        <v>150</v>
      </c>
      <c r="I196" s="729">
        <v>60</v>
      </c>
      <c r="J196" s="797">
        <v>30</v>
      </c>
      <c r="K196" s="797"/>
      <c r="L196" s="797">
        <v>30</v>
      </c>
      <c r="M196" s="798">
        <v>90</v>
      </c>
      <c r="N196" s="741"/>
      <c r="O196" s="801"/>
      <c r="P196" s="802"/>
      <c r="Q196" s="741">
        <v>4</v>
      </c>
      <c r="R196" s="801"/>
      <c r="S196" s="802"/>
      <c r="T196" s="741"/>
      <c r="U196" s="801"/>
      <c r="V196" s="802"/>
      <c r="W196" s="741"/>
      <c r="X196" s="740"/>
      <c r="Y196" s="157" t="s">
        <v>381</v>
      </c>
      <c r="AD196" s="434" t="s">
        <v>381</v>
      </c>
    </row>
    <row r="197" spans="1:30" x14ac:dyDescent="0.25">
      <c r="A197" s="184" t="s">
        <v>131</v>
      </c>
      <c r="B197" s="185" t="s">
        <v>130</v>
      </c>
      <c r="C197" s="186" t="s">
        <v>132</v>
      </c>
      <c r="D197" s="187"/>
      <c r="E197" s="187"/>
      <c r="F197" s="188"/>
      <c r="G197" s="189">
        <v>5</v>
      </c>
      <c r="H197" s="749">
        <v>150</v>
      </c>
      <c r="I197" s="179">
        <v>60</v>
      </c>
      <c r="J197" s="180">
        <v>30</v>
      </c>
      <c r="K197" s="180"/>
      <c r="L197" s="180">
        <v>30</v>
      </c>
      <c r="M197" s="193">
        <v>90</v>
      </c>
      <c r="N197" s="191"/>
      <c r="O197" s="192"/>
      <c r="P197" s="193"/>
      <c r="Q197" s="179">
        <v>4</v>
      </c>
      <c r="R197" s="180"/>
      <c r="S197" s="193"/>
      <c r="T197" s="179"/>
      <c r="U197" s="180"/>
      <c r="V197" s="193"/>
      <c r="W197" s="179"/>
      <c r="X197" s="194"/>
      <c r="Y197" s="157" t="s">
        <v>382</v>
      </c>
      <c r="AD197" s="434" t="s">
        <v>382</v>
      </c>
    </row>
    <row r="198" spans="1:30" s="88" customFormat="1" x14ac:dyDescent="0.25">
      <c r="A198" s="166" t="s">
        <v>137</v>
      </c>
      <c r="B198" s="803" t="s">
        <v>138</v>
      </c>
      <c r="C198" s="783">
        <v>3</v>
      </c>
      <c r="D198" s="182"/>
      <c r="E198" s="182"/>
      <c r="F198" s="178"/>
      <c r="G198" s="804">
        <v>5</v>
      </c>
      <c r="H198" s="770">
        <v>150</v>
      </c>
      <c r="I198" s="181">
        <v>60</v>
      </c>
      <c r="J198" s="182">
        <v>30</v>
      </c>
      <c r="K198" s="182"/>
      <c r="L198" s="182">
        <v>30</v>
      </c>
      <c r="M198" s="178">
        <v>90</v>
      </c>
      <c r="N198" s="179"/>
      <c r="O198" s="180"/>
      <c r="P198" s="193"/>
      <c r="Q198" s="179">
        <v>4</v>
      </c>
      <c r="R198" s="180"/>
      <c r="S198" s="193"/>
      <c r="T198" s="179"/>
      <c r="U198" s="180"/>
      <c r="V198" s="193"/>
      <c r="W198" s="179"/>
      <c r="X198" s="194"/>
      <c r="Y198" s="88" t="s">
        <v>381</v>
      </c>
      <c r="AD198" s="445" t="s">
        <v>381</v>
      </c>
    </row>
    <row r="199" spans="1:30" s="88" customFormat="1" ht="16.5" thickBot="1" x14ac:dyDescent="0.3">
      <c r="A199" s="166" t="s">
        <v>139</v>
      </c>
      <c r="B199" s="803" t="s">
        <v>140</v>
      </c>
      <c r="C199" s="783"/>
      <c r="D199" s="182" t="s">
        <v>141</v>
      </c>
      <c r="E199" s="182"/>
      <c r="F199" s="178"/>
      <c r="G199" s="804">
        <v>4</v>
      </c>
      <c r="H199" s="770">
        <v>120</v>
      </c>
      <c r="I199" s="181">
        <v>45</v>
      </c>
      <c r="J199" s="182">
        <v>15</v>
      </c>
      <c r="K199" s="182"/>
      <c r="L199" s="182">
        <v>30</v>
      </c>
      <c r="M199" s="178">
        <v>75</v>
      </c>
      <c r="N199" s="179"/>
      <c r="O199" s="180"/>
      <c r="P199" s="193"/>
      <c r="Q199" s="179">
        <v>3</v>
      </c>
      <c r="R199" s="180"/>
      <c r="S199" s="193"/>
      <c r="T199" s="179"/>
      <c r="U199" s="180"/>
      <c r="V199" s="193"/>
      <c r="W199" s="179"/>
      <c r="X199" s="194"/>
      <c r="Y199" s="88" t="s">
        <v>381</v>
      </c>
      <c r="AD199" s="445" t="s">
        <v>381</v>
      </c>
    </row>
    <row r="200" spans="1:30" x14ac:dyDescent="0.25">
      <c r="B200" s="896" t="s">
        <v>474</v>
      </c>
      <c r="C200" s="897"/>
      <c r="D200" s="898">
        <v>3</v>
      </c>
      <c r="E200" s="898"/>
      <c r="F200" s="899"/>
      <c r="G200" s="303">
        <v>4</v>
      </c>
      <c r="H200" s="900">
        <f>G200*30</f>
        <v>120</v>
      </c>
      <c r="I200" s="901">
        <f>J200+K200+L200</f>
        <v>45</v>
      </c>
      <c r="J200" s="902">
        <v>15</v>
      </c>
      <c r="K200" s="902"/>
      <c r="L200" s="902">
        <v>30</v>
      </c>
      <c r="M200" s="903">
        <f>H200-I200</f>
        <v>75</v>
      </c>
      <c r="N200" s="897"/>
      <c r="O200" s="904"/>
      <c r="P200" s="899"/>
      <c r="Q200" s="897">
        <v>3</v>
      </c>
      <c r="R200" s="904"/>
      <c r="S200" s="899"/>
      <c r="T200" s="897"/>
      <c r="U200" s="904"/>
      <c r="V200" s="899"/>
      <c r="W200" s="897"/>
      <c r="X200" s="899"/>
      <c r="Y200" s="157" t="s">
        <v>382</v>
      </c>
      <c r="AD200" s="434" t="s">
        <v>382</v>
      </c>
    </row>
    <row r="203" spans="1:30" x14ac:dyDescent="0.25">
      <c r="B203" s="157" t="s">
        <v>476</v>
      </c>
    </row>
    <row r="204" spans="1:30" s="88" customFormat="1" x14ac:dyDescent="0.25">
      <c r="A204" s="184" t="s">
        <v>94</v>
      </c>
      <c r="B204" s="745" t="s">
        <v>90</v>
      </c>
      <c r="C204" s="756"/>
      <c r="D204" s="383" t="s">
        <v>95</v>
      </c>
      <c r="E204" s="383"/>
      <c r="F204" s="757"/>
      <c r="G204" s="758">
        <v>4</v>
      </c>
      <c r="H204" s="749">
        <v>120</v>
      </c>
      <c r="I204" s="179">
        <v>54</v>
      </c>
      <c r="J204" s="28"/>
      <c r="K204" s="28"/>
      <c r="L204" s="28">
        <v>54</v>
      </c>
      <c r="M204" s="194">
        <v>66</v>
      </c>
      <c r="N204" s="31"/>
      <c r="O204" s="759"/>
      <c r="P204" s="29"/>
      <c r="Q204" s="27"/>
      <c r="R204" s="759">
        <v>3</v>
      </c>
      <c r="S204" s="29">
        <v>3</v>
      </c>
      <c r="T204" s="760"/>
      <c r="U204" s="761"/>
      <c r="V204" s="762"/>
      <c r="W204" s="760"/>
      <c r="X204" s="762"/>
      <c r="Y204" s="88" t="s">
        <v>380</v>
      </c>
      <c r="AD204" s="445" t="s">
        <v>380</v>
      </c>
    </row>
    <row r="205" spans="1:30" s="88" customFormat="1" ht="31.5" x14ac:dyDescent="0.25">
      <c r="A205" s="166" t="s">
        <v>121</v>
      </c>
      <c r="B205" s="773" t="s">
        <v>122</v>
      </c>
      <c r="C205" s="774">
        <v>4</v>
      </c>
      <c r="D205" s="1457"/>
      <c r="E205" s="1459"/>
      <c r="F205" s="775"/>
      <c r="G205" s="776">
        <v>4</v>
      </c>
      <c r="H205" s="777">
        <v>120</v>
      </c>
      <c r="I205" s="1458">
        <v>54</v>
      </c>
      <c r="J205" s="1459">
        <v>18</v>
      </c>
      <c r="K205" s="1459"/>
      <c r="L205" s="1459">
        <v>36</v>
      </c>
      <c r="M205" s="775">
        <v>66</v>
      </c>
      <c r="N205" s="778"/>
      <c r="O205" s="779"/>
      <c r="P205" s="780"/>
      <c r="Q205" s="781"/>
      <c r="R205" s="779">
        <v>3</v>
      </c>
      <c r="S205" s="780">
        <v>3</v>
      </c>
      <c r="T205" s="781"/>
      <c r="U205" s="779"/>
      <c r="V205" s="780"/>
      <c r="W205" s="781"/>
      <c r="X205" s="780"/>
      <c r="Y205" s="88" t="s">
        <v>382</v>
      </c>
      <c r="AD205" s="445" t="s">
        <v>382</v>
      </c>
    </row>
    <row r="206" spans="1:30" ht="31.5" x14ac:dyDescent="0.25">
      <c r="A206" s="184" t="s">
        <v>133</v>
      </c>
      <c r="B206" s="185" t="s">
        <v>134</v>
      </c>
      <c r="C206" s="186"/>
      <c r="D206" s="187"/>
      <c r="E206" s="187"/>
      <c r="F206" s="188" t="s">
        <v>95</v>
      </c>
      <c r="G206" s="189">
        <v>1</v>
      </c>
      <c r="H206" s="749">
        <v>30</v>
      </c>
      <c r="I206" s="179"/>
      <c r="J206" s="180"/>
      <c r="K206" s="180"/>
      <c r="L206" s="180"/>
      <c r="M206" s="193">
        <v>30</v>
      </c>
      <c r="N206" s="191"/>
      <c r="O206" s="192"/>
      <c r="P206" s="193"/>
      <c r="Q206" s="179"/>
      <c r="R206" s="180" t="s">
        <v>466</v>
      </c>
      <c r="S206" s="193" t="s">
        <v>466</v>
      </c>
      <c r="T206" s="179"/>
      <c r="U206" s="180"/>
      <c r="V206" s="193"/>
      <c r="W206" s="179"/>
      <c r="X206" s="194"/>
      <c r="AD206" s="434" t="s">
        <v>382</v>
      </c>
    </row>
    <row r="207" spans="1:30" x14ac:dyDescent="0.25">
      <c r="A207" s="166" t="s">
        <v>135</v>
      </c>
      <c r="B207" s="803" t="s">
        <v>136</v>
      </c>
      <c r="C207" s="783">
        <v>4</v>
      </c>
      <c r="D207" s="182"/>
      <c r="E207" s="182"/>
      <c r="F207" s="178"/>
      <c r="G207" s="804">
        <v>5.5</v>
      </c>
      <c r="H207" s="770">
        <v>165</v>
      </c>
      <c r="I207" s="181">
        <v>72</v>
      </c>
      <c r="J207" s="182">
        <v>36</v>
      </c>
      <c r="K207" s="182"/>
      <c r="L207" s="182">
        <v>36</v>
      </c>
      <c r="M207" s="178">
        <v>93</v>
      </c>
      <c r="N207" s="179"/>
      <c r="O207" s="180"/>
      <c r="P207" s="193"/>
      <c r="Q207" s="179"/>
      <c r="R207" s="180">
        <v>4</v>
      </c>
      <c r="S207" s="193">
        <v>4</v>
      </c>
      <c r="T207" s="179"/>
      <c r="U207" s="180"/>
      <c r="V207" s="193"/>
      <c r="W207" s="179"/>
      <c r="X207" s="194"/>
      <c r="Y207" s="157" t="s">
        <v>383</v>
      </c>
      <c r="AD207" s="434" t="s">
        <v>383</v>
      </c>
    </row>
    <row r="208" spans="1:30" x14ac:dyDescent="0.25">
      <c r="A208" s="166" t="s">
        <v>142</v>
      </c>
      <c r="B208" s="805" t="s">
        <v>143</v>
      </c>
      <c r="C208" s="181"/>
      <c r="D208" s="182" t="s">
        <v>95</v>
      </c>
      <c r="E208" s="182"/>
      <c r="F208" s="806"/>
      <c r="G208" s="804">
        <v>5</v>
      </c>
      <c r="H208" s="770">
        <v>150</v>
      </c>
      <c r="I208" s="181">
        <v>72</v>
      </c>
      <c r="J208" s="182">
        <v>36</v>
      </c>
      <c r="K208" s="182"/>
      <c r="L208" s="182">
        <v>36</v>
      </c>
      <c r="M208" s="178">
        <v>78</v>
      </c>
      <c r="N208" s="179"/>
      <c r="O208" s="180"/>
      <c r="P208" s="807"/>
      <c r="Q208" s="179"/>
      <c r="R208" s="180">
        <v>4</v>
      </c>
      <c r="S208" s="193">
        <v>4</v>
      </c>
      <c r="T208" s="179"/>
      <c r="U208" s="180"/>
      <c r="V208" s="193"/>
      <c r="W208" s="179"/>
      <c r="X208" s="194"/>
      <c r="Y208" s="157" t="s">
        <v>381</v>
      </c>
      <c r="AD208" s="434" t="s">
        <v>381</v>
      </c>
    </row>
    <row r="209" spans="1:30" x14ac:dyDescent="0.25">
      <c r="A209" s="166" t="s">
        <v>146</v>
      </c>
      <c r="B209" s="805" t="s">
        <v>147</v>
      </c>
      <c r="C209" s="181">
        <v>4</v>
      </c>
      <c r="D209" s="182"/>
      <c r="E209" s="182"/>
      <c r="F209" s="806"/>
      <c r="G209" s="804">
        <v>6</v>
      </c>
      <c r="H209" s="770">
        <v>180</v>
      </c>
      <c r="I209" s="181">
        <v>72</v>
      </c>
      <c r="J209" s="182">
        <v>36</v>
      </c>
      <c r="K209" s="182"/>
      <c r="L209" s="182">
        <v>36</v>
      </c>
      <c r="M209" s="178">
        <v>108</v>
      </c>
      <c r="N209" s="179"/>
      <c r="O209" s="180"/>
      <c r="P209" s="807"/>
      <c r="Q209" s="179"/>
      <c r="R209" s="180">
        <v>4</v>
      </c>
      <c r="S209" s="193">
        <v>4</v>
      </c>
      <c r="T209" s="179"/>
      <c r="U209" s="180"/>
      <c r="V209" s="193"/>
      <c r="W209" s="179"/>
      <c r="X209" s="194"/>
      <c r="Y209" s="157" t="s">
        <v>381</v>
      </c>
      <c r="AD209" s="434" t="s">
        <v>381</v>
      </c>
    </row>
    <row r="210" spans="1:30" s="59" customFormat="1" x14ac:dyDescent="0.25">
      <c r="A210" s="166" t="s">
        <v>170</v>
      </c>
      <c r="B210" s="836" t="s">
        <v>171</v>
      </c>
      <c r="C210" s="837"/>
      <c r="D210" s="838" t="s">
        <v>95</v>
      </c>
      <c r="E210" s="838"/>
      <c r="F210" s="839"/>
      <c r="G210" s="840">
        <v>4.5</v>
      </c>
      <c r="H210" s="841">
        <f>G210*30</f>
        <v>135</v>
      </c>
      <c r="I210" s="181">
        <f>J210+K210+L210</f>
        <v>0</v>
      </c>
      <c r="J210" s="182"/>
      <c r="K210" s="182"/>
      <c r="L210" s="182"/>
      <c r="M210" s="183">
        <f>H210-I210</f>
        <v>135</v>
      </c>
      <c r="N210" s="842"/>
      <c r="O210" s="843"/>
      <c r="P210" s="844"/>
      <c r="Q210" s="845"/>
      <c r="R210" s="843"/>
      <c r="S210" s="844"/>
      <c r="T210" s="845"/>
      <c r="U210" s="843"/>
      <c r="V210" s="844"/>
      <c r="W210" s="845"/>
      <c r="X210" s="844"/>
      <c r="Y210" s="59" t="s">
        <v>382</v>
      </c>
      <c r="AD210" s="435" t="s">
        <v>382</v>
      </c>
    </row>
  </sheetData>
  <mergeCells count="70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3:F63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7:F57"/>
    <mergeCell ref="A58:X58"/>
    <mergeCell ref="A87:X87"/>
    <mergeCell ref="A64:X64"/>
    <mergeCell ref="A67:F67"/>
    <mergeCell ref="A68:F68"/>
    <mergeCell ref="A69:X69"/>
    <mergeCell ref="A70:X70"/>
    <mergeCell ref="A71:A73"/>
    <mergeCell ref="A74:A76"/>
    <mergeCell ref="A77:A79"/>
    <mergeCell ref="A80:A82"/>
    <mergeCell ref="A83:A85"/>
    <mergeCell ref="A86:F86"/>
    <mergeCell ref="A115:F115"/>
    <mergeCell ref="A88:A90"/>
    <mergeCell ref="A91:A93"/>
    <mergeCell ref="A94:A96"/>
    <mergeCell ref="A97:A99"/>
    <mergeCell ref="A100:A102"/>
    <mergeCell ref="A103:A106"/>
    <mergeCell ref="A107:A109"/>
    <mergeCell ref="A110:A113"/>
    <mergeCell ref="A114:F114"/>
    <mergeCell ref="A116:F116"/>
    <mergeCell ref="A117:M117"/>
    <mergeCell ref="A118:M118"/>
    <mergeCell ref="A119:M119"/>
    <mergeCell ref="A120:M120"/>
    <mergeCell ref="N121:P121"/>
    <mergeCell ref="Q121:S121"/>
    <mergeCell ref="T121:V121"/>
    <mergeCell ref="W121:X121"/>
    <mergeCell ref="D138:G138"/>
    <mergeCell ref="I138:K138"/>
    <mergeCell ref="A121:M121"/>
    <mergeCell ref="D140:G140"/>
    <mergeCell ref="I140:K140"/>
    <mergeCell ref="D142:G142"/>
    <mergeCell ref="I142:K142"/>
    <mergeCell ref="C143:K14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6" max="16383" man="1"/>
    <brk id="10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13" sqref="C13"/>
    </sheetView>
  </sheetViews>
  <sheetFormatPr defaultRowHeight="15.75" x14ac:dyDescent="0.25"/>
  <cols>
    <col min="1" max="1" width="9.140625" style="1455"/>
    <col min="2" max="2" width="38.42578125" style="1456" customWidth="1"/>
    <col min="3" max="3" width="8.42578125" style="1455" bestFit="1" customWidth="1"/>
    <col min="4" max="4" width="12.42578125" style="1455" customWidth="1"/>
    <col min="5" max="5" width="19" style="1455" customWidth="1"/>
    <col min="6" max="6" width="7.5703125" style="1455" bestFit="1" customWidth="1"/>
    <col min="7" max="7" width="6" style="1455" bestFit="1" customWidth="1"/>
    <col min="8" max="8" width="4.85546875" style="1455" bestFit="1" customWidth="1"/>
    <col min="9" max="9" width="7" style="1455" bestFit="1" customWidth="1"/>
    <col min="10" max="10" width="7.5703125" style="1455" bestFit="1" customWidth="1"/>
    <col min="11" max="11" width="6" style="1455" bestFit="1" customWidth="1"/>
    <col min="12" max="12" width="4.85546875" style="1455" bestFit="1" customWidth="1"/>
    <col min="13" max="13" width="7" style="1455" bestFit="1" customWidth="1"/>
    <col min="14" max="14" width="77.7109375" style="1447" customWidth="1"/>
    <col min="15" max="15" width="46.7109375" customWidth="1"/>
  </cols>
  <sheetData>
    <row r="1" spans="1:15" ht="45" customHeight="1" x14ac:dyDescent="0.25">
      <c r="A1" s="1876" t="s">
        <v>512</v>
      </c>
      <c r="B1" s="1876" t="s">
        <v>513</v>
      </c>
      <c r="C1" s="1876" t="s">
        <v>514</v>
      </c>
      <c r="D1" s="1876" t="s">
        <v>515</v>
      </c>
      <c r="E1" s="1876" t="s">
        <v>516</v>
      </c>
      <c r="F1" s="1877" t="s">
        <v>517</v>
      </c>
      <c r="G1" s="1877"/>
      <c r="H1" s="1877"/>
      <c r="I1" s="1877"/>
      <c r="J1" s="1874" t="s">
        <v>518</v>
      </c>
      <c r="K1" s="1874"/>
      <c r="L1" s="1874"/>
      <c r="M1" s="1874"/>
      <c r="N1" s="1440" t="s">
        <v>519</v>
      </c>
      <c r="O1" s="1441" t="s">
        <v>520</v>
      </c>
    </row>
    <row r="2" spans="1:15" ht="31.5" x14ac:dyDescent="0.25">
      <c r="A2" s="1876"/>
      <c r="B2" s="1876"/>
      <c r="C2" s="1876"/>
      <c r="D2" s="1876"/>
      <c r="E2" s="1876"/>
      <c r="F2" s="1442" t="s">
        <v>521</v>
      </c>
      <c r="G2" s="1443" t="s">
        <v>522</v>
      </c>
      <c r="H2" s="1443" t="s">
        <v>523</v>
      </c>
      <c r="I2" s="1443" t="s">
        <v>524</v>
      </c>
      <c r="J2" s="1442" t="s">
        <v>521</v>
      </c>
      <c r="K2" s="1443" t="s">
        <v>522</v>
      </c>
      <c r="L2" s="1443" t="s">
        <v>523</v>
      </c>
      <c r="M2" s="1443" t="s">
        <v>524</v>
      </c>
      <c r="N2" s="1444"/>
      <c r="O2" s="1441"/>
    </row>
    <row r="3" spans="1:15" x14ac:dyDescent="0.25">
      <c r="A3" s="1875" t="s">
        <v>526</v>
      </c>
      <c r="B3" s="1875"/>
      <c r="C3" s="1875"/>
      <c r="D3" s="1875"/>
      <c r="E3" s="1875"/>
      <c r="F3" s="1875"/>
      <c r="G3" s="1875"/>
      <c r="H3" s="1875"/>
      <c r="I3" s="1875"/>
      <c r="J3" s="1875"/>
      <c r="K3" s="1875"/>
      <c r="L3" s="1875"/>
      <c r="M3" s="1875"/>
      <c r="O3" s="1441"/>
    </row>
    <row r="4" spans="1:15" x14ac:dyDescent="0.25">
      <c r="A4" s="1443"/>
      <c r="B4" s="382" t="s">
        <v>111</v>
      </c>
      <c r="C4" s="1443">
        <v>2</v>
      </c>
      <c r="D4" s="1443">
        <v>281</v>
      </c>
      <c r="E4" s="1443" t="s">
        <v>525</v>
      </c>
      <c r="F4" s="1443">
        <v>4</v>
      </c>
      <c r="G4" s="1443">
        <v>36</v>
      </c>
      <c r="H4" s="1443">
        <v>0</v>
      </c>
      <c r="I4" s="1443">
        <v>36</v>
      </c>
      <c r="J4" s="1443">
        <v>3</v>
      </c>
      <c r="K4" s="1443">
        <v>36</v>
      </c>
      <c r="L4" s="1443">
        <v>0</v>
      </c>
      <c r="M4" s="1443">
        <v>18</v>
      </c>
      <c r="N4" s="1444" t="s">
        <v>527</v>
      </c>
      <c r="O4" s="1441"/>
    </row>
    <row r="5" spans="1:15" x14ac:dyDescent="0.25">
      <c r="A5" s="1443"/>
      <c r="B5" s="1445" t="s">
        <v>416</v>
      </c>
      <c r="C5" s="1443">
        <v>2</v>
      </c>
      <c r="D5" s="1443">
        <v>281</v>
      </c>
      <c r="E5" s="1443" t="s">
        <v>525</v>
      </c>
      <c r="F5" s="1443">
        <v>4</v>
      </c>
      <c r="G5" s="1443">
        <v>36</v>
      </c>
      <c r="H5" s="1443">
        <v>0</v>
      </c>
      <c r="I5" s="1443">
        <v>36</v>
      </c>
      <c r="J5" s="1443">
        <v>3</v>
      </c>
      <c r="K5" s="180">
        <v>36</v>
      </c>
      <c r="L5" s="180">
        <v>0</v>
      </c>
      <c r="M5" s="180">
        <v>18</v>
      </c>
      <c r="N5" s="1444"/>
      <c r="O5" s="1441"/>
    </row>
    <row r="6" spans="1:15" x14ac:dyDescent="0.25">
      <c r="A6" s="1443"/>
      <c r="B6" s="1445" t="s">
        <v>90</v>
      </c>
      <c r="C6" s="1443">
        <v>3</v>
      </c>
      <c r="D6" s="1443">
        <v>281</v>
      </c>
      <c r="E6" s="1443" t="s">
        <v>525</v>
      </c>
      <c r="F6" s="1443">
        <v>4</v>
      </c>
      <c r="G6" s="1443">
        <v>0</v>
      </c>
      <c r="H6" s="1443">
        <v>0</v>
      </c>
      <c r="I6" s="1443">
        <v>60</v>
      </c>
      <c r="J6" s="1443">
        <v>3</v>
      </c>
      <c r="K6" s="1443">
        <v>0</v>
      </c>
      <c r="L6" s="1443">
        <v>0</v>
      </c>
      <c r="M6" s="1443">
        <v>45</v>
      </c>
      <c r="N6" s="1448" t="s">
        <v>528</v>
      </c>
      <c r="O6" s="1441"/>
    </row>
    <row r="7" spans="1:15" x14ac:dyDescent="0.25">
      <c r="A7" s="1443"/>
      <c r="B7" s="1445" t="s">
        <v>482</v>
      </c>
      <c r="C7" s="1449">
        <v>3</v>
      </c>
      <c r="D7" s="1446">
        <v>281</v>
      </c>
      <c r="E7" s="1446" t="s">
        <v>525</v>
      </c>
      <c r="F7" s="1446">
        <v>4</v>
      </c>
      <c r="G7" s="180">
        <v>30</v>
      </c>
      <c r="H7" s="180">
        <v>0</v>
      </c>
      <c r="I7" s="180">
        <v>30</v>
      </c>
      <c r="J7" s="1446">
        <v>3</v>
      </c>
      <c r="K7" s="180">
        <v>30</v>
      </c>
      <c r="L7" s="180">
        <v>0</v>
      </c>
      <c r="M7" s="180">
        <v>15</v>
      </c>
      <c r="N7" s="1444"/>
      <c r="O7" s="1441"/>
    </row>
    <row r="8" spans="1:15" x14ac:dyDescent="0.25">
      <c r="A8" s="1443"/>
      <c r="B8" s="382" t="s">
        <v>143</v>
      </c>
      <c r="C8" s="180">
        <v>4</v>
      </c>
      <c r="D8" s="1446">
        <v>281</v>
      </c>
      <c r="E8" s="1446" t="s">
        <v>525</v>
      </c>
      <c r="F8" s="1446">
        <v>4</v>
      </c>
      <c r="G8" s="180">
        <v>36</v>
      </c>
      <c r="H8" s="180">
        <v>0</v>
      </c>
      <c r="I8" s="180">
        <v>36</v>
      </c>
      <c r="J8" s="1446">
        <v>3</v>
      </c>
      <c r="K8" s="180">
        <v>18</v>
      </c>
      <c r="L8" s="180">
        <v>0</v>
      </c>
      <c r="M8" s="180">
        <v>36</v>
      </c>
      <c r="N8" s="1444"/>
      <c r="O8" s="1441"/>
    </row>
    <row r="9" spans="1:15" x14ac:dyDescent="0.25">
      <c r="A9" s="1443"/>
      <c r="B9" s="382" t="s">
        <v>149</v>
      </c>
      <c r="C9" s="1443">
        <v>5</v>
      </c>
      <c r="D9" s="1446">
        <v>281</v>
      </c>
      <c r="E9" s="1446" t="s">
        <v>525</v>
      </c>
      <c r="F9" s="1443">
        <v>4</v>
      </c>
      <c r="G9" s="1443">
        <v>30</v>
      </c>
      <c r="H9" s="1443">
        <v>0</v>
      </c>
      <c r="I9" s="1443">
        <v>30</v>
      </c>
      <c r="J9" s="1443">
        <v>3</v>
      </c>
      <c r="K9" s="1443">
        <v>30</v>
      </c>
      <c r="L9" s="1443">
        <v>0</v>
      </c>
      <c r="M9" s="1443">
        <v>15</v>
      </c>
      <c r="N9" s="1444" t="s">
        <v>529</v>
      </c>
      <c r="O9" s="1441"/>
    </row>
    <row r="10" spans="1:15" ht="31.5" x14ac:dyDescent="0.25">
      <c r="A10" s="1443"/>
      <c r="B10" s="1445" t="s">
        <v>153</v>
      </c>
      <c r="C10" s="1446">
        <v>6</v>
      </c>
      <c r="D10" s="1446">
        <v>281</v>
      </c>
      <c r="E10" s="1446" t="s">
        <v>525</v>
      </c>
      <c r="F10" s="1446">
        <v>3</v>
      </c>
      <c r="G10" s="180">
        <v>18</v>
      </c>
      <c r="H10" s="180">
        <v>36</v>
      </c>
      <c r="I10" s="180">
        <v>0</v>
      </c>
      <c r="J10" s="1446">
        <v>2</v>
      </c>
      <c r="K10" s="180">
        <v>18</v>
      </c>
      <c r="L10" s="180">
        <v>18</v>
      </c>
      <c r="M10" s="180">
        <v>0</v>
      </c>
      <c r="N10" s="1444"/>
      <c r="O10" s="1441"/>
    </row>
    <row r="11" spans="1:15" x14ac:dyDescent="0.25">
      <c r="A11" s="1443"/>
      <c r="B11" s="382" t="s">
        <v>449</v>
      </c>
      <c r="C11" s="1446">
        <v>6</v>
      </c>
      <c r="D11" s="1446">
        <v>281</v>
      </c>
      <c r="E11" s="1446" t="s">
        <v>525</v>
      </c>
      <c r="F11" s="1446">
        <v>3</v>
      </c>
      <c r="G11" s="180">
        <v>18</v>
      </c>
      <c r="H11" s="180">
        <v>0</v>
      </c>
      <c r="I11" s="180">
        <v>36</v>
      </c>
      <c r="J11" s="1446">
        <v>2</v>
      </c>
      <c r="K11" s="180">
        <v>18</v>
      </c>
      <c r="L11" s="180">
        <v>0</v>
      </c>
      <c r="M11" s="180">
        <v>18</v>
      </c>
      <c r="N11" s="1444"/>
      <c r="O11" s="1441"/>
    </row>
    <row r="12" spans="1:15" ht="47.25" x14ac:dyDescent="0.25">
      <c r="A12" s="1443"/>
      <c r="B12" s="1445" t="s">
        <v>161</v>
      </c>
      <c r="C12" s="1443">
        <v>8</v>
      </c>
      <c r="D12" s="1446">
        <v>281</v>
      </c>
      <c r="E12" s="1446" t="s">
        <v>525</v>
      </c>
      <c r="F12" s="1443">
        <v>6</v>
      </c>
      <c r="G12" s="1443">
        <v>39</v>
      </c>
      <c r="H12" s="1443">
        <v>0</v>
      </c>
      <c r="I12" s="1443">
        <v>39</v>
      </c>
      <c r="J12" s="1443">
        <v>5</v>
      </c>
      <c r="K12" s="180">
        <v>26</v>
      </c>
      <c r="L12" s="180">
        <v>0</v>
      </c>
      <c r="M12" s="180">
        <v>26</v>
      </c>
      <c r="N12" s="1450"/>
      <c r="O12" s="1451"/>
    </row>
    <row r="13" spans="1:15" x14ac:dyDescent="0.25">
      <c r="A13" s="1443"/>
      <c r="B13" s="1445" t="s">
        <v>440</v>
      </c>
      <c r="C13" s="820">
        <v>7</v>
      </c>
      <c r="D13" s="1446">
        <v>281</v>
      </c>
      <c r="E13" s="1446" t="s">
        <v>525</v>
      </c>
      <c r="F13" s="1443">
        <v>3</v>
      </c>
      <c r="G13" s="1443">
        <v>30</v>
      </c>
      <c r="H13" s="1443">
        <v>0</v>
      </c>
      <c r="I13" s="1443">
        <v>15</v>
      </c>
      <c r="J13" s="1443">
        <v>2</v>
      </c>
      <c r="K13" s="1443">
        <v>15</v>
      </c>
      <c r="L13" s="1443">
        <v>0</v>
      </c>
      <c r="M13" s="1443">
        <v>15</v>
      </c>
      <c r="N13" s="1450"/>
      <c r="O13" s="1451"/>
    </row>
    <row r="14" spans="1:15" x14ac:dyDescent="0.25">
      <c r="A14" s="1443"/>
      <c r="B14" s="1445" t="s">
        <v>223</v>
      </c>
      <c r="C14" s="982">
        <v>7</v>
      </c>
      <c r="D14" s="1446">
        <v>281</v>
      </c>
      <c r="E14" s="1446" t="s">
        <v>525</v>
      </c>
      <c r="F14" s="1443">
        <v>5</v>
      </c>
      <c r="G14" s="982">
        <v>30</v>
      </c>
      <c r="H14" s="983">
        <v>0</v>
      </c>
      <c r="I14" s="983">
        <v>45</v>
      </c>
      <c r="J14" s="1443">
        <v>4</v>
      </c>
      <c r="K14" s="1443">
        <v>30</v>
      </c>
      <c r="L14" s="1443">
        <v>0</v>
      </c>
      <c r="M14" s="1443">
        <v>30</v>
      </c>
      <c r="N14" s="1450"/>
      <c r="O14" s="1451"/>
    </row>
    <row r="15" spans="1:15" ht="31.5" x14ac:dyDescent="0.25">
      <c r="A15" s="1443"/>
      <c r="B15" s="1445" t="s">
        <v>224</v>
      </c>
      <c r="C15" s="982">
        <v>7</v>
      </c>
      <c r="D15" s="1446">
        <v>281</v>
      </c>
      <c r="E15" s="1446" t="s">
        <v>525</v>
      </c>
      <c r="F15" s="1443">
        <v>5</v>
      </c>
      <c r="G15" s="982">
        <v>30</v>
      </c>
      <c r="H15" s="983">
        <v>0</v>
      </c>
      <c r="I15" s="983">
        <v>45</v>
      </c>
      <c r="J15" s="1443">
        <v>4</v>
      </c>
      <c r="K15" s="1443">
        <v>30</v>
      </c>
      <c r="L15" s="1443">
        <v>0</v>
      </c>
      <c r="M15" s="1443">
        <v>30</v>
      </c>
      <c r="N15" s="1450"/>
      <c r="O15" s="1451"/>
    </row>
    <row r="16" spans="1:15" ht="31.5" x14ac:dyDescent="0.25">
      <c r="A16" s="1446"/>
      <c r="B16" s="1452" t="s">
        <v>122</v>
      </c>
      <c r="C16" s="187" t="s">
        <v>82</v>
      </c>
      <c r="D16" s="1446">
        <v>281</v>
      </c>
      <c r="E16" s="1446" t="s">
        <v>525</v>
      </c>
      <c r="F16" s="1446">
        <v>3</v>
      </c>
      <c r="G16" s="1446">
        <v>18</v>
      </c>
      <c r="H16" s="1446">
        <v>0</v>
      </c>
      <c r="I16" s="1446">
        <v>36</v>
      </c>
      <c r="J16" s="1446">
        <v>3</v>
      </c>
      <c r="K16" s="1446">
        <v>36</v>
      </c>
      <c r="L16" s="1446">
        <v>0</v>
      </c>
      <c r="M16" s="1446">
        <v>18</v>
      </c>
      <c r="N16" s="1453" t="s">
        <v>530</v>
      </c>
    </row>
    <row r="17" spans="1:14" ht="31.5" x14ac:dyDescent="0.25">
      <c r="A17" s="1446"/>
      <c r="B17" s="1452" t="s">
        <v>122</v>
      </c>
      <c r="C17" s="187" t="s">
        <v>83</v>
      </c>
      <c r="D17" s="1446">
        <v>281</v>
      </c>
      <c r="E17" s="1446" t="s">
        <v>525</v>
      </c>
      <c r="F17" s="1446">
        <v>3</v>
      </c>
      <c r="G17" s="1446">
        <v>18</v>
      </c>
      <c r="H17" s="1446">
        <v>0</v>
      </c>
      <c r="I17" s="1446">
        <v>36</v>
      </c>
      <c r="J17" s="1446">
        <v>3</v>
      </c>
      <c r="K17" s="1446">
        <v>36</v>
      </c>
      <c r="L17" s="1446">
        <v>0</v>
      </c>
      <c r="M17" s="1446">
        <v>18</v>
      </c>
      <c r="N17" s="1453"/>
    </row>
    <row r="18" spans="1:14" x14ac:dyDescent="0.25">
      <c r="A18" s="1446"/>
      <c r="B18" s="1454" t="s">
        <v>107</v>
      </c>
      <c r="C18" s="1446">
        <v>3</v>
      </c>
      <c r="D18" s="1446">
        <v>281</v>
      </c>
      <c r="E18" s="1446" t="s">
        <v>525</v>
      </c>
      <c r="F18" s="1446">
        <v>2</v>
      </c>
      <c r="G18" s="1446">
        <v>15</v>
      </c>
      <c r="H18" s="1446">
        <v>0</v>
      </c>
      <c r="I18" s="1446">
        <v>15</v>
      </c>
      <c r="J18" s="1446">
        <v>3</v>
      </c>
      <c r="K18" s="1446">
        <v>30</v>
      </c>
      <c r="L18" s="1446">
        <v>0</v>
      </c>
      <c r="M18" s="1446">
        <v>15</v>
      </c>
      <c r="N18" s="1453" t="s">
        <v>531</v>
      </c>
    </row>
  </sheetData>
  <autoFilter ref="C1:C15"/>
  <mergeCells count="8">
    <mergeCell ref="J1:M1"/>
    <mergeCell ref="A3:M3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845" t="s">
        <v>259</v>
      </c>
      <c r="D1" s="1845"/>
      <c r="E1" s="1845"/>
      <c r="F1" s="1845"/>
      <c r="G1" s="1845"/>
      <c r="H1" s="1845"/>
      <c r="I1" s="1845"/>
      <c r="J1" s="1845"/>
      <c r="K1" s="1845"/>
      <c r="L1" s="1845"/>
      <c r="M1" s="1845"/>
    </row>
    <row r="2" spans="1:15" x14ac:dyDescent="0.25">
      <c r="C2" s="406" t="s">
        <v>260</v>
      </c>
    </row>
    <row r="3" spans="1:15" x14ac:dyDescent="0.25">
      <c r="C3" s="1846" t="s">
        <v>261</v>
      </c>
      <c r="D3" s="1847" t="s">
        <v>262</v>
      </c>
      <c r="E3" s="1848" t="s">
        <v>263</v>
      </c>
      <c r="F3" s="1848"/>
      <c r="G3" s="1848"/>
      <c r="H3" s="1848"/>
      <c r="I3" s="1848"/>
      <c r="J3" s="1849"/>
      <c r="K3" s="1847" t="s">
        <v>264</v>
      </c>
      <c r="L3" s="1847" t="s">
        <v>265</v>
      </c>
      <c r="M3" s="1847" t="s">
        <v>266</v>
      </c>
    </row>
    <row r="4" spans="1:15" x14ac:dyDescent="0.25">
      <c r="C4" s="1846"/>
      <c r="D4" s="1847"/>
      <c r="E4" s="1847" t="s">
        <v>68</v>
      </c>
      <c r="F4" s="1850" t="s">
        <v>267</v>
      </c>
      <c r="G4" s="1850"/>
      <c r="H4" s="1850"/>
      <c r="I4" s="1850"/>
      <c r="J4" s="1847" t="s">
        <v>268</v>
      </c>
      <c r="K4" s="1847"/>
      <c r="L4" s="1847"/>
      <c r="M4" s="1847"/>
    </row>
    <row r="5" spans="1:15" x14ac:dyDescent="0.25">
      <c r="C5" s="1846"/>
      <c r="D5" s="1847"/>
      <c r="E5" s="1849"/>
      <c r="F5" s="1847" t="s">
        <v>269</v>
      </c>
      <c r="G5" s="1848" t="s">
        <v>270</v>
      </c>
      <c r="H5" s="1849"/>
      <c r="I5" s="1849"/>
      <c r="J5" s="1849"/>
      <c r="K5" s="1847"/>
      <c r="L5" s="1847"/>
      <c r="M5" s="1847"/>
    </row>
    <row r="6" spans="1:15" x14ac:dyDescent="0.25">
      <c r="C6" s="1846"/>
      <c r="D6" s="1847"/>
      <c r="E6" s="1849"/>
      <c r="F6" s="1851"/>
      <c r="G6" s="1847" t="s">
        <v>271</v>
      </c>
      <c r="H6" s="1847" t="s">
        <v>272</v>
      </c>
      <c r="I6" s="1847" t="s">
        <v>32</v>
      </c>
      <c r="J6" s="1849"/>
      <c r="K6" s="1847"/>
      <c r="L6" s="1847"/>
      <c r="M6" s="1847"/>
    </row>
    <row r="7" spans="1:15" x14ac:dyDescent="0.25">
      <c r="C7" s="1846"/>
      <c r="D7" s="1847"/>
      <c r="E7" s="1849"/>
      <c r="F7" s="1851"/>
      <c r="G7" s="1847"/>
      <c r="H7" s="1847"/>
      <c r="I7" s="1847"/>
      <c r="J7" s="1849"/>
      <c r="K7" s="1847"/>
      <c r="L7" s="1847"/>
      <c r="M7" s="1847"/>
    </row>
    <row r="8" spans="1:15" x14ac:dyDescent="0.25">
      <c r="C8" s="1846"/>
      <c r="D8" s="1847"/>
      <c r="E8" s="1849"/>
      <c r="F8" s="1851"/>
      <c r="G8" s="1847"/>
      <c r="H8" s="1847"/>
      <c r="I8" s="1847"/>
      <c r="J8" s="1849"/>
      <c r="K8" s="1847"/>
      <c r="L8" s="1847"/>
      <c r="M8" s="1847"/>
    </row>
    <row r="9" spans="1:15" x14ac:dyDescent="0.25">
      <c r="C9" s="1846"/>
      <c r="D9" s="1847"/>
      <c r="E9" s="1849"/>
      <c r="F9" s="1851"/>
      <c r="G9" s="1847"/>
      <c r="H9" s="1847"/>
      <c r="I9" s="1847"/>
      <c r="J9" s="1849"/>
      <c r="K9" s="1847"/>
      <c r="L9" s="1847"/>
      <c r="M9" s="1847"/>
    </row>
    <row r="10" spans="1:15" x14ac:dyDescent="0.25">
      <c r="A10" s="19" t="s">
        <v>273</v>
      </c>
      <c r="B10" s="19" t="s">
        <v>274</v>
      </c>
      <c r="C10" s="408" t="s">
        <v>275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273</v>
      </c>
      <c r="M10" s="411">
        <f t="shared" ref="M10:M16" si="4">F10/E10*100</f>
        <v>50</v>
      </c>
      <c r="N10" t="s">
        <v>276</v>
      </c>
    </row>
    <row r="11" spans="1:15" x14ac:dyDescent="0.25">
      <c r="A11" s="19" t="s">
        <v>273</v>
      </c>
      <c r="B11" s="19" t="s">
        <v>274</v>
      </c>
      <c r="C11" s="408" t="s">
        <v>277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273</v>
      </c>
      <c r="M11" s="411">
        <f t="shared" si="4"/>
        <v>66.666666666666657</v>
      </c>
      <c r="N11" t="s">
        <v>278</v>
      </c>
    </row>
    <row r="12" spans="1:15" x14ac:dyDescent="0.25">
      <c r="A12" s="19" t="s">
        <v>273</v>
      </c>
      <c r="B12" s="19" t="s">
        <v>274</v>
      </c>
      <c r="C12" s="408" t="s">
        <v>279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280</v>
      </c>
      <c r="M12" s="411">
        <f t="shared" si="4"/>
        <v>35.714285714285715</v>
      </c>
    </row>
    <row r="13" spans="1:15" x14ac:dyDescent="0.25">
      <c r="A13" s="19" t="s">
        <v>273</v>
      </c>
      <c r="B13" s="19" t="s">
        <v>274</v>
      </c>
      <c r="C13" s="408" t="s">
        <v>281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280</v>
      </c>
      <c r="M13" s="411">
        <f t="shared" si="4"/>
        <v>41.666666666666671</v>
      </c>
      <c r="N13" t="s">
        <v>282</v>
      </c>
    </row>
    <row r="14" spans="1:15" x14ac:dyDescent="0.25">
      <c r="A14" s="19" t="s">
        <v>273</v>
      </c>
      <c r="B14" s="19" t="s">
        <v>274</v>
      </c>
      <c r="C14" s="408" t="s">
        <v>283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280</v>
      </c>
      <c r="M14" s="411">
        <f t="shared" si="4"/>
        <v>40</v>
      </c>
      <c r="N14" t="s">
        <v>284</v>
      </c>
      <c r="O14" t="s">
        <v>285</v>
      </c>
    </row>
    <row r="15" spans="1:15" x14ac:dyDescent="0.25">
      <c r="A15" s="19" t="s">
        <v>273</v>
      </c>
      <c r="B15" s="19" t="s">
        <v>274</v>
      </c>
      <c r="C15" s="408" t="s">
        <v>286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287</v>
      </c>
      <c r="M15" s="411">
        <f t="shared" si="4"/>
        <v>40</v>
      </c>
      <c r="N15" t="s">
        <v>284</v>
      </c>
      <c r="O15" t="s">
        <v>288</v>
      </c>
    </row>
    <row r="16" spans="1:15" x14ac:dyDescent="0.25">
      <c r="A16" s="19" t="s">
        <v>273</v>
      </c>
      <c r="B16" s="19" t="s">
        <v>274</v>
      </c>
      <c r="C16" s="408" t="s">
        <v>289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273</v>
      </c>
      <c r="M16" s="411">
        <f t="shared" si="4"/>
        <v>50</v>
      </c>
      <c r="N16" t="s">
        <v>284</v>
      </c>
      <c r="O16" t="s">
        <v>290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54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291</v>
      </c>
    </row>
    <row r="22" spans="1:18" x14ac:dyDescent="0.25">
      <c r="C22" s="1846" t="s">
        <v>261</v>
      </c>
      <c r="D22" s="1847" t="s">
        <v>262</v>
      </c>
      <c r="E22" s="1848" t="s">
        <v>263</v>
      </c>
      <c r="F22" s="1848"/>
      <c r="G22" s="1848"/>
      <c r="H22" s="1848"/>
      <c r="I22" s="1848"/>
      <c r="J22" s="1849"/>
      <c r="K22" s="1847" t="s">
        <v>264</v>
      </c>
      <c r="L22" s="1847" t="s">
        <v>265</v>
      </c>
      <c r="M22" s="1847" t="s">
        <v>266</v>
      </c>
    </row>
    <row r="23" spans="1:18" x14ac:dyDescent="0.25">
      <c r="C23" s="1846"/>
      <c r="D23" s="1847"/>
      <c r="E23" s="1847" t="s">
        <v>68</v>
      </c>
      <c r="F23" s="1850" t="s">
        <v>267</v>
      </c>
      <c r="G23" s="1850"/>
      <c r="H23" s="1850"/>
      <c r="I23" s="1850"/>
      <c r="J23" s="1847" t="s">
        <v>268</v>
      </c>
      <c r="K23" s="1847"/>
      <c r="L23" s="1847"/>
      <c r="M23" s="1847"/>
    </row>
    <row r="24" spans="1:18" x14ac:dyDescent="0.25">
      <c r="C24" s="1846"/>
      <c r="D24" s="1847"/>
      <c r="E24" s="1849"/>
      <c r="F24" s="1847" t="s">
        <v>269</v>
      </c>
      <c r="G24" s="1848" t="s">
        <v>270</v>
      </c>
      <c r="H24" s="1849"/>
      <c r="I24" s="1849"/>
      <c r="J24" s="1849"/>
      <c r="K24" s="1847"/>
      <c r="L24" s="1847"/>
      <c r="M24" s="1847"/>
    </row>
    <row r="25" spans="1:18" x14ac:dyDescent="0.25">
      <c r="C25" s="1846"/>
      <c r="D25" s="1847"/>
      <c r="E25" s="1849"/>
      <c r="F25" s="1851"/>
      <c r="G25" s="1847" t="s">
        <v>271</v>
      </c>
      <c r="H25" s="1847" t="s">
        <v>272</v>
      </c>
      <c r="I25" s="1847" t="s">
        <v>32</v>
      </c>
      <c r="J25" s="1849"/>
      <c r="K25" s="1847"/>
      <c r="L25" s="1847"/>
      <c r="M25" s="1847"/>
    </row>
    <row r="26" spans="1:18" x14ac:dyDescent="0.25">
      <c r="C26" s="1846"/>
      <c r="D26" s="1847"/>
      <c r="E26" s="1849"/>
      <c r="F26" s="1851"/>
      <c r="G26" s="1847"/>
      <c r="H26" s="1847"/>
      <c r="I26" s="1847"/>
      <c r="J26" s="1849"/>
      <c r="K26" s="1847"/>
      <c r="L26" s="1847"/>
      <c r="M26" s="1847"/>
    </row>
    <row r="27" spans="1:18" x14ac:dyDescent="0.25">
      <c r="C27" s="1846"/>
      <c r="D27" s="1847"/>
      <c r="E27" s="1849"/>
      <c r="F27" s="1851"/>
      <c r="G27" s="1847"/>
      <c r="H27" s="1847"/>
      <c r="I27" s="1847"/>
      <c r="J27" s="1849"/>
      <c r="K27" s="1847"/>
      <c r="L27" s="1847"/>
      <c r="M27" s="1847"/>
    </row>
    <row r="28" spans="1:18" x14ac:dyDescent="0.25">
      <c r="C28" s="1846"/>
      <c r="D28" s="1847"/>
      <c r="E28" s="1849"/>
      <c r="F28" s="1851"/>
      <c r="G28" s="1847"/>
      <c r="H28" s="1847"/>
      <c r="I28" s="1847"/>
      <c r="J28" s="1849"/>
      <c r="K28" s="1847"/>
      <c r="L28" s="1847"/>
      <c r="M28" s="1847"/>
      <c r="R28" s="432"/>
    </row>
    <row r="29" spans="1:18" x14ac:dyDescent="0.25">
      <c r="A29" s="19" t="s">
        <v>273</v>
      </c>
      <c r="B29" s="19" t="s">
        <v>274</v>
      </c>
      <c r="C29" s="408" t="s">
        <v>275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273</v>
      </c>
      <c r="M29" s="411">
        <f t="shared" ref="M29:M35" si="10">F29/E29*100</f>
        <v>40</v>
      </c>
      <c r="N29" t="s">
        <v>276</v>
      </c>
    </row>
    <row r="30" spans="1:18" x14ac:dyDescent="0.25">
      <c r="A30" s="19" t="s">
        <v>273</v>
      </c>
      <c r="B30" s="19" t="s">
        <v>274</v>
      </c>
      <c r="C30" s="408" t="s">
        <v>277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273</v>
      </c>
      <c r="M30" s="411">
        <f t="shared" si="10"/>
        <v>68.571428571428569</v>
      </c>
      <c r="N30" t="s">
        <v>278</v>
      </c>
    </row>
    <row r="31" spans="1:18" x14ac:dyDescent="0.25">
      <c r="A31" s="19" t="s">
        <v>273</v>
      </c>
      <c r="B31" s="19" t="s">
        <v>274</v>
      </c>
      <c r="C31" s="408" t="s">
        <v>292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280</v>
      </c>
      <c r="M31" s="411">
        <f t="shared" si="10"/>
        <v>48</v>
      </c>
      <c r="N31" t="s">
        <v>293</v>
      </c>
    </row>
    <row r="32" spans="1:18" x14ac:dyDescent="0.25">
      <c r="A32" s="19" t="s">
        <v>273</v>
      </c>
      <c r="B32" s="19" t="s">
        <v>274</v>
      </c>
      <c r="C32" s="408" t="s">
        <v>294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287</v>
      </c>
      <c r="M32" s="411">
        <f t="shared" si="10"/>
        <v>36</v>
      </c>
      <c r="N32" t="s">
        <v>284</v>
      </c>
      <c r="O32" t="s">
        <v>295</v>
      </c>
      <c r="P32" t="s">
        <v>296</v>
      </c>
    </row>
    <row r="33" spans="1:20" x14ac:dyDescent="0.25">
      <c r="A33" s="19" t="s">
        <v>273</v>
      </c>
      <c r="B33" s="19" t="s">
        <v>274</v>
      </c>
      <c r="C33" s="408" t="s">
        <v>297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280</v>
      </c>
      <c r="M33" s="411">
        <f t="shared" si="10"/>
        <v>40</v>
      </c>
      <c r="N33" t="s">
        <v>298</v>
      </c>
      <c r="O33" t="s">
        <v>285</v>
      </c>
    </row>
    <row r="34" spans="1:20" x14ac:dyDescent="0.25">
      <c r="A34" s="19" t="s">
        <v>273</v>
      </c>
      <c r="B34" s="19" t="s">
        <v>274</v>
      </c>
      <c r="C34" s="408" t="s">
        <v>299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280</v>
      </c>
      <c r="M34" s="411">
        <f t="shared" si="10"/>
        <v>40</v>
      </c>
      <c r="N34" t="s">
        <v>276</v>
      </c>
    </row>
    <row r="35" spans="1:20" x14ac:dyDescent="0.25">
      <c r="A35" s="19" t="s">
        <v>273</v>
      </c>
      <c r="B35" s="19" t="s">
        <v>274</v>
      </c>
      <c r="C35" s="408" t="s">
        <v>300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273</v>
      </c>
      <c r="M35" s="411">
        <f t="shared" si="10"/>
        <v>13.333333333333334</v>
      </c>
      <c r="N35" t="s">
        <v>284</v>
      </c>
      <c r="O35" t="s">
        <v>301</v>
      </c>
    </row>
    <row r="36" spans="1:20" x14ac:dyDescent="0.25">
      <c r="C36" s="412" t="s">
        <v>54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302</v>
      </c>
    </row>
    <row r="40" spans="1:20" x14ac:dyDescent="0.25">
      <c r="C40" s="1846" t="s">
        <v>261</v>
      </c>
      <c r="D40" s="1847" t="s">
        <v>262</v>
      </c>
      <c r="E40" s="1848" t="s">
        <v>263</v>
      </c>
      <c r="F40" s="1848"/>
      <c r="G40" s="1848"/>
      <c r="H40" s="1848"/>
      <c r="I40" s="1848"/>
      <c r="J40" s="1849"/>
      <c r="K40" s="1847" t="s">
        <v>264</v>
      </c>
      <c r="L40" s="1847" t="s">
        <v>265</v>
      </c>
      <c r="M40" s="1847" t="s">
        <v>266</v>
      </c>
    </row>
    <row r="41" spans="1:20" x14ac:dyDescent="0.25">
      <c r="C41" s="1846"/>
      <c r="D41" s="1847"/>
      <c r="E41" s="1847" t="s">
        <v>68</v>
      </c>
      <c r="F41" s="1850" t="s">
        <v>267</v>
      </c>
      <c r="G41" s="1850"/>
      <c r="H41" s="1850"/>
      <c r="I41" s="1850"/>
      <c r="J41" s="1847" t="s">
        <v>268</v>
      </c>
      <c r="K41" s="1847"/>
      <c r="L41" s="1847"/>
      <c r="M41" s="1847"/>
      <c r="R41" t="s">
        <v>276</v>
      </c>
      <c r="S41" s="432">
        <f>D47+D66</f>
        <v>8</v>
      </c>
      <c r="T41">
        <f>S41/60*100</f>
        <v>13.333333333333334</v>
      </c>
    </row>
    <row r="42" spans="1:20" x14ac:dyDescent="0.25">
      <c r="C42" s="1846"/>
      <c r="D42" s="1847"/>
      <c r="E42" s="1849"/>
      <c r="F42" s="1847" t="s">
        <v>269</v>
      </c>
      <c r="G42" s="1848" t="s">
        <v>270</v>
      </c>
      <c r="H42" s="1849"/>
      <c r="I42" s="1849"/>
      <c r="J42" s="1849"/>
      <c r="K42" s="1847"/>
      <c r="L42" s="1847"/>
      <c r="M42" s="1847"/>
      <c r="R42" t="s">
        <v>378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846"/>
      <c r="D43" s="1847"/>
      <c r="E43" s="1849"/>
      <c r="F43" s="1851"/>
      <c r="G43" s="1847" t="s">
        <v>271</v>
      </c>
      <c r="H43" s="1847" t="s">
        <v>272</v>
      </c>
      <c r="I43" s="1847" t="s">
        <v>32</v>
      </c>
      <c r="J43" s="1849"/>
      <c r="K43" s="1847"/>
      <c r="L43" s="1847"/>
      <c r="M43" s="1847"/>
      <c r="R43" t="s">
        <v>284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846"/>
      <c r="D44" s="1847"/>
      <c r="E44" s="1849"/>
      <c r="F44" s="1851"/>
      <c r="G44" s="1847"/>
      <c r="H44" s="1847"/>
      <c r="I44" s="1847"/>
      <c r="J44" s="1849"/>
      <c r="K44" s="1847"/>
      <c r="L44" s="1847"/>
      <c r="M44" s="1847"/>
      <c r="R44" t="s">
        <v>379</v>
      </c>
      <c r="S44" s="433">
        <f>D69</f>
        <v>5.5</v>
      </c>
      <c r="T44">
        <f t="shared" si="12"/>
        <v>9.1666666666666661</v>
      </c>
    </row>
    <row r="45" spans="1:20" x14ac:dyDescent="0.25">
      <c r="C45" s="1846"/>
      <c r="D45" s="1847"/>
      <c r="E45" s="1849"/>
      <c r="F45" s="1851"/>
      <c r="G45" s="1847"/>
      <c r="H45" s="1847"/>
      <c r="I45" s="1847"/>
      <c r="J45" s="1849"/>
      <c r="K45" s="1847"/>
      <c r="L45" s="1847"/>
      <c r="M45" s="1847"/>
    </row>
    <row r="46" spans="1:20" x14ac:dyDescent="0.25">
      <c r="C46" s="1846"/>
      <c r="D46" s="1847"/>
      <c r="E46" s="1849"/>
      <c r="F46" s="1851"/>
      <c r="G46" s="1847"/>
      <c r="H46" s="1847"/>
      <c r="I46" s="1847"/>
      <c r="J46" s="1849"/>
      <c r="K46" s="1847"/>
      <c r="L46" s="1847"/>
      <c r="M46" s="1847"/>
    </row>
    <row r="47" spans="1:20" x14ac:dyDescent="0.25">
      <c r="A47" s="19" t="s">
        <v>273</v>
      </c>
      <c r="B47" s="19" t="s">
        <v>274</v>
      </c>
      <c r="C47" s="417" t="s">
        <v>275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273</v>
      </c>
      <c r="M47" s="411">
        <f t="shared" ref="M47:M53" si="17">F47/E47*100</f>
        <v>50</v>
      </c>
      <c r="N47" s="418" t="s">
        <v>276</v>
      </c>
      <c r="O47" s="418"/>
      <c r="P47" s="418"/>
    </row>
    <row r="48" spans="1:20" x14ac:dyDescent="0.25">
      <c r="A48" s="19" t="s">
        <v>32</v>
      </c>
      <c r="B48" s="19" t="s">
        <v>274</v>
      </c>
      <c r="C48" s="408" t="s">
        <v>303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280</v>
      </c>
      <c r="M48" s="411">
        <f t="shared" si="17"/>
        <v>40</v>
      </c>
      <c r="N48" s="418" t="s">
        <v>284</v>
      </c>
      <c r="O48" s="418" t="s">
        <v>304</v>
      </c>
      <c r="P48" s="418"/>
    </row>
    <row r="49" spans="1:16" x14ac:dyDescent="0.25">
      <c r="A49" s="19" t="s">
        <v>32</v>
      </c>
      <c r="B49" s="19" t="s">
        <v>274</v>
      </c>
      <c r="C49" s="417" t="s">
        <v>305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280</v>
      </c>
      <c r="M49" s="411">
        <f t="shared" si="17"/>
        <v>40</v>
      </c>
      <c r="N49" s="418" t="s">
        <v>298</v>
      </c>
      <c r="O49" s="418"/>
      <c r="P49" s="418" t="s">
        <v>306</v>
      </c>
    </row>
    <row r="50" spans="1:16" x14ac:dyDescent="0.25">
      <c r="A50" s="19" t="s">
        <v>32</v>
      </c>
      <c r="B50" s="19" t="s">
        <v>274</v>
      </c>
      <c r="C50" s="417" t="s">
        <v>307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280</v>
      </c>
      <c r="M50" s="411">
        <f t="shared" si="17"/>
        <v>40</v>
      </c>
      <c r="N50" s="418" t="s">
        <v>308</v>
      </c>
      <c r="O50" s="418" t="s">
        <v>309</v>
      </c>
      <c r="P50" s="418" t="s">
        <v>306</v>
      </c>
    </row>
    <row r="51" spans="1:16" x14ac:dyDescent="0.25">
      <c r="A51" s="19" t="s">
        <v>32</v>
      </c>
      <c r="B51" s="19" t="s">
        <v>274</v>
      </c>
      <c r="C51" s="408" t="s">
        <v>310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287</v>
      </c>
      <c r="M51" s="411">
        <f t="shared" si="17"/>
        <v>37.5</v>
      </c>
      <c r="N51" s="418" t="s">
        <v>284</v>
      </c>
      <c r="O51" s="418" t="s">
        <v>296</v>
      </c>
      <c r="P51" s="418"/>
    </row>
    <row r="52" spans="1:16" x14ac:dyDescent="0.25">
      <c r="A52" s="19" t="s">
        <v>273</v>
      </c>
      <c r="B52" s="19" t="s">
        <v>274</v>
      </c>
      <c r="C52" s="417" t="s">
        <v>311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273</v>
      </c>
      <c r="M52" s="411">
        <f t="shared" si="17"/>
        <v>33.333333333333329</v>
      </c>
      <c r="N52" s="418" t="s">
        <v>312</v>
      </c>
      <c r="O52" s="418"/>
      <c r="P52" s="418" t="s">
        <v>313</v>
      </c>
    </row>
    <row r="53" spans="1:16" ht="26.25" x14ac:dyDescent="0.25">
      <c r="A53" s="19" t="s">
        <v>273</v>
      </c>
      <c r="B53" s="19" t="s">
        <v>314</v>
      </c>
      <c r="C53" s="408" t="s">
        <v>315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273</v>
      </c>
      <c r="M53" s="411">
        <f t="shared" si="17"/>
        <v>37.5</v>
      </c>
      <c r="N53" s="418" t="s">
        <v>284</v>
      </c>
      <c r="O53" s="418" t="s">
        <v>316</v>
      </c>
      <c r="P53" s="418"/>
    </row>
    <row r="54" spans="1:16" x14ac:dyDescent="0.25">
      <c r="C54" s="412" t="s">
        <v>54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317</v>
      </c>
    </row>
    <row r="58" spans="1:16" x14ac:dyDescent="0.25">
      <c r="C58" s="1846" t="s">
        <v>261</v>
      </c>
      <c r="D58" s="1847" t="s">
        <v>262</v>
      </c>
      <c r="E58" s="1848" t="s">
        <v>263</v>
      </c>
      <c r="F58" s="1848"/>
      <c r="G58" s="1848"/>
      <c r="H58" s="1848"/>
      <c r="I58" s="1848"/>
      <c r="J58" s="1849"/>
      <c r="K58" s="1847" t="s">
        <v>264</v>
      </c>
      <c r="L58" s="1847" t="s">
        <v>265</v>
      </c>
      <c r="M58" s="1847" t="s">
        <v>266</v>
      </c>
    </row>
    <row r="59" spans="1:16" x14ac:dyDescent="0.25">
      <c r="C59" s="1846"/>
      <c r="D59" s="1847"/>
      <c r="E59" s="1847" t="s">
        <v>68</v>
      </c>
      <c r="F59" s="1850" t="s">
        <v>267</v>
      </c>
      <c r="G59" s="1850"/>
      <c r="H59" s="1850"/>
      <c r="I59" s="1850"/>
      <c r="J59" s="1847" t="s">
        <v>268</v>
      </c>
      <c r="K59" s="1847"/>
      <c r="L59" s="1847"/>
      <c r="M59" s="1847"/>
    </row>
    <row r="60" spans="1:16" x14ac:dyDescent="0.25">
      <c r="C60" s="1846"/>
      <c r="D60" s="1847"/>
      <c r="E60" s="1849"/>
      <c r="F60" s="1847" t="s">
        <v>269</v>
      </c>
      <c r="G60" s="1848" t="s">
        <v>270</v>
      </c>
      <c r="H60" s="1849"/>
      <c r="I60" s="1849"/>
      <c r="J60" s="1849"/>
      <c r="K60" s="1847"/>
      <c r="L60" s="1847"/>
      <c r="M60" s="1847"/>
    </row>
    <row r="61" spans="1:16" x14ac:dyDescent="0.25">
      <c r="C61" s="1846"/>
      <c r="D61" s="1847"/>
      <c r="E61" s="1849"/>
      <c r="F61" s="1851"/>
      <c r="G61" s="1847" t="s">
        <v>271</v>
      </c>
      <c r="H61" s="1847" t="s">
        <v>272</v>
      </c>
      <c r="I61" s="1847" t="s">
        <v>32</v>
      </c>
      <c r="J61" s="1849"/>
      <c r="K61" s="1847"/>
      <c r="L61" s="1847"/>
      <c r="M61" s="1847"/>
    </row>
    <row r="62" spans="1:16" x14ac:dyDescent="0.25">
      <c r="C62" s="1846"/>
      <c r="D62" s="1847"/>
      <c r="E62" s="1849"/>
      <c r="F62" s="1851"/>
      <c r="G62" s="1847"/>
      <c r="H62" s="1847"/>
      <c r="I62" s="1847"/>
      <c r="J62" s="1849"/>
      <c r="K62" s="1847"/>
      <c r="L62" s="1847"/>
      <c r="M62" s="1847"/>
    </row>
    <row r="63" spans="1:16" x14ac:dyDescent="0.25">
      <c r="C63" s="1846"/>
      <c r="D63" s="1847"/>
      <c r="E63" s="1849"/>
      <c r="F63" s="1851"/>
      <c r="G63" s="1847"/>
      <c r="H63" s="1847"/>
      <c r="I63" s="1847"/>
      <c r="J63" s="1849"/>
      <c r="K63" s="1847"/>
      <c r="L63" s="1847"/>
      <c r="M63" s="1847"/>
    </row>
    <row r="64" spans="1:16" x14ac:dyDescent="0.25">
      <c r="C64" s="1846"/>
      <c r="D64" s="1847"/>
      <c r="E64" s="1849"/>
      <c r="F64" s="1851"/>
      <c r="G64" s="1847"/>
      <c r="H64" s="1847"/>
      <c r="I64" s="1847"/>
      <c r="J64" s="1849"/>
      <c r="K64" s="1847"/>
      <c r="L64" s="1847"/>
      <c r="M64" s="1847"/>
    </row>
    <row r="65" spans="1:16" x14ac:dyDescent="0.25">
      <c r="A65" s="19" t="s">
        <v>32</v>
      </c>
      <c r="B65" s="19" t="s">
        <v>274</v>
      </c>
      <c r="C65" s="419" t="s">
        <v>318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287</v>
      </c>
      <c r="M65" s="411">
        <f t="shared" ref="M65:M70" si="23">F65/E65*100</f>
        <v>0</v>
      </c>
      <c r="N65" s="418" t="s">
        <v>284</v>
      </c>
      <c r="O65" s="418" t="s">
        <v>288</v>
      </c>
      <c r="P65" s="418"/>
    </row>
    <row r="66" spans="1:16" x14ac:dyDescent="0.25">
      <c r="A66" s="19" t="s">
        <v>273</v>
      </c>
      <c r="B66" s="19" t="s">
        <v>274</v>
      </c>
      <c r="C66" s="417" t="s">
        <v>275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287</v>
      </c>
      <c r="M66" s="411">
        <f t="shared" si="23"/>
        <v>45</v>
      </c>
      <c r="N66" s="418" t="s">
        <v>276</v>
      </c>
      <c r="O66" s="418"/>
      <c r="P66" s="418" t="s">
        <v>306</v>
      </c>
    </row>
    <row r="67" spans="1:16" ht="26.25" x14ac:dyDescent="0.25">
      <c r="A67" s="19" t="s">
        <v>273</v>
      </c>
      <c r="B67" s="19" t="s">
        <v>274</v>
      </c>
      <c r="C67" s="417" t="s">
        <v>319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280</v>
      </c>
      <c r="M67" s="411">
        <f t="shared" si="23"/>
        <v>45</v>
      </c>
      <c r="N67" s="418" t="s">
        <v>284</v>
      </c>
      <c r="O67" s="418" t="s">
        <v>320</v>
      </c>
      <c r="P67" s="418" t="s">
        <v>306</v>
      </c>
    </row>
    <row r="68" spans="1:16" x14ac:dyDescent="0.25">
      <c r="A68" s="19" t="s">
        <v>32</v>
      </c>
      <c r="B68" s="19" t="s">
        <v>274</v>
      </c>
      <c r="C68" s="408" t="s">
        <v>321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287</v>
      </c>
      <c r="M68" s="411">
        <f>F68/E68*100</f>
        <v>48</v>
      </c>
      <c r="N68" s="418" t="s">
        <v>284</v>
      </c>
      <c r="O68" s="418" t="s">
        <v>296</v>
      </c>
      <c r="P68" s="418"/>
    </row>
    <row r="69" spans="1:16" x14ac:dyDescent="0.25">
      <c r="A69" s="19" t="s">
        <v>32</v>
      </c>
      <c r="B69" s="19" t="s">
        <v>274</v>
      </c>
      <c r="C69" s="408" t="s">
        <v>322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280</v>
      </c>
      <c r="M69" s="411">
        <f t="shared" si="23"/>
        <v>43.636363636363633</v>
      </c>
      <c r="N69" s="418" t="s">
        <v>293</v>
      </c>
      <c r="O69" s="418" t="s">
        <v>304</v>
      </c>
      <c r="P69" s="418"/>
    </row>
    <row r="70" spans="1:16" x14ac:dyDescent="0.25">
      <c r="A70" s="19" t="s">
        <v>32</v>
      </c>
      <c r="B70" s="19" t="s">
        <v>274</v>
      </c>
      <c r="C70" s="408" t="s">
        <v>323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280</v>
      </c>
      <c r="M70" s="411">
        <f t="shared" si="23"/>
        <v>40</v>
      </c>
      <c r="N70" s="418" t="s">
        <v>284</v>
      </c>
      <c r="O70" s="418" t="s">
        <v>295</v>
      </c>
      <c r="P70" s="418"/>
    </row>
    <row r="71" spans="1:16" ht="30" x14ac:dyDescent="0.25">
      <c r="A71" s="19" t="s">
        <v>32</v>
      </c>
      <c r="B71" s="19" t="s">
        <v>274</v>
      </c>
      <c r="C71" s="408" t="s">
        <v>324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287</v>
      </c>
      <c r="M71" s="411">
        <f>F71/E71*100</f>
        <v>0</v>
      </c>
      <c r="N71" s="418" t="s">
        <v>284</v>
      </c>
      <c r="O71" s="420" t="s">
        <v>325</v>
      </c>
      <c r="P71" s="418"/>
    </row>
    <row r="72" spans="1:16" x14ac:dyDescent="0.25">
      <c r="C72" s="412" t="s">
        <v>54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326</v>
      </c>
    </row>
    <row r="76" spans="1:16" x14ac:dyDescent="0.25">
      <c r="C76" s="1846" t="s">
        <v>261</v>
      </c>
      <c r="D76" s="1847" t="s">
        <v>262</v>
      </c>
      <c r="E76" s="1848" t="s">
        <v>263</v>
      </c>
      <c r="F76" s="1848"/>
      <c r="G76" s="1848"/>
      <c r="H76" s="1848"/>
      <c r="I76" s="1848"/>
      <c r="J76" s="1849"/>
      <c r="K76" s="1847" t="s">
        <v>264</v>
      </c>
      <c r="L76" s="1847" t="s">
        <v>265</v>
      </c>
      <c r="M76" s="1847" t="s">
        <v>266</v>
      </c>
    </row>
    <row r="77" spans="1:16" ht="9" customHeight="1" x14ac:dyDescent="0.25">
      <c r="C77" s="1846"/>
      <c r="D77" s="1847"/>
      <c r="E77" s="1847" t="s">
        <v>68</v>
      </c>
      <c r="F77" s="1850" t="s">
        <v>267</v>
      </c>
      <c r="G77" s="1850"/>
      <c r="H77" s="1850"/>
      <c r="I77" s="1850"/>
      <c r="J77" s="1847" t="s">
        <v>268</v>
      </c>
      <c r="K77" s="1847"/>
      <c r="L77" s="1847"/>
      <c r="M77" s="1847"/>
    </row>
    <row r="78" spans="1:16" ht="9" customHeight="1" x14ac:dyDescent="0.25">
      <c r="C78" s="1846"/>
      <c r="D78" s="1847"/>
      <c r="E78" s="1849"/>
      <c r="F78" s="1847" t="s">
        <v>269</v>
      </c>
      <c r="G78" s="1848" t="s">
        <v>270</v>
      </c>
      <c r="H78" s="1849"/>
      <c r="I78" s="1849"/>
      <c r="J78" s="1849"/>
      <c r="K78" s="1847"/>
      <c r="L78" s="1847"/>
      <c r="M78" s="1847"/>
    </row>
    <row r="79" spans="1:16" ht="9" customHeight="1" x14ac:dyDescent="0.25">
      <c r="C79" s="1846"/>
      <c r="D79" s="1847"/>
      <c r="E79" s="1849"/>
      <c r="F79" s="1851"/>
      <c r="G79" s="1847" t="s">
        <v>271</v>
      </c>
      <c r="H79" s="1847" t="s">
        <v>272</v>
      </c>
      <c r="I79" s="1847" t="s">
        <v>32</v>
      </c>
      <c r="J79" s="1849"/>
      <c r="K79" s="1847"/>
      <c r="L79" s="1847"/>
      <c r="M79" s="1847"/>
    </row>
    <row r="80" spans="1:16" ht="9" customHeight="1" x14ac:dyDescent="0.25">
      <c r="C80" s="1846"/>
      <c r="D80" s="1847"/>
      <c r="E80" s="1849"/>
      <c r="F80" s="1851"/>
      <c r="G80" s="1847"/>
      <c r="H80" s="1847"/>
      <c r="I80" s="1847"/>
      <c r="J80" s="1849"/>
      <c r="K80" s="1847"/>
      <c r="L80" s="1847"/>
      <c r="M80" s="1847"/>
    </row>
    <row r="81" spans="1:16" ht="9" customHeight="1" x14ac:dyDescent="0.25">
      <c r="C81" s="1846"/>
      <c r="D81" s="1847"/>
      <c r="E81" s="1849"/>
      <c r="F81" s="1851"/>
      <c r="G81" s="1847"/>
      <c r="H81" s="1847"/>
      <c r="I81" s="1847"/>
      <c r="J81" s="1849"/>
      <c r="K81" s="1847"/>
      <c r="L81" s="1847"/>
      <c r="M81" s="1847"/>
    </row>
    <row r="82" spans="1:16" ht="9" customHeight="1" x14ac:dyDescent="0.25">
      <c r="C82" s="1846"/>
      <c r="D82" s="1847"/>
      <c r="E82" s="1849"/>
      <c r="F82" s="1851"/>
      <c r="G82" s="1847"/>
      <c r="H82" s="1847"/>
      <c r="I82" s="1847"/>
      <c r="J82" s="1849"/>
      <c r="K82" s="1847"/>
      <c r="L82" s="1847"/>
      <c r="M82" s="1847"/>
    </row>
    <row r="83" spans="1:16" ht="26.25" x14ac:dyDescent="0.25">
      <c r="A83" s="19" t="s">
        <v>273</v>
      </c>
      <c r="B83" s="19" t="s">
        <v>314</v>
      </c>
      <c r="C83" s="408" t="s">
        <v>327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273</v>
      </c>
      <c r="M83" s="411">
        <f t="shared" ref="M83:M89" si="29">F83/E83*100</f>
        <v>37.5</v>
      </c>
      <c r="N83" s="418" t="s">
        <v>276</v>
      </c>
      <c r="O83" s="418" t="s">
        <v>296</v>
      </c>
      <c r="P83" s="418"/>
    </row>
    <row r="84" spans="1:16" ht="26.25" x14ac:dyDescent="0.25">
      <c r="A84" s="19" t="s">
        <v>32</v>
      </c>
      <c r="B84" s="19" t="s">
        <v>274</v>
      </c>
      <c r="C84" s="421" t="s">
        <v>328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287</v>
      </c>
      <c r="M84" s="411">
        <f>F84/E84*100</f>
        <v>40</v>
      </c>
      <c r="N84" s="418" t="s">
        <v>284</v>
      </c>
      <c r="O84" s="418" t="s">
        <v>329</v>
      </c>
      <c r="P84" s="418"/>
    </row>
    <row r="85" spans="1:16" ht="26.25" x14ac:dyDescent="0.25">
      <c r="A85" s="19" t="s">
        <v>32</v>
      </c>
      <c r="B85" s="19" t="s">
        <v>274</v>
      </c>
      <c r="C85" s="408" t="s">
        <v>330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280</v>
      </c>
      <c r="M85" s="411">
        <f t="shared" si="29"/>
        <v>37.5</v>
      </c>
      <c r="N85" s="418" t="s">
        <v>284</v>
      </c>
      <c r="O85" s="418" t="s">
        <v>296</v>
      </c>
      <c r="P85" s="418"/>
    </row>
    <row r="86" spans="1:16" x14ac:dyDescent="0.25">
      <c r="A86" s="19" t="s">
        <v>32</v>
      </c>
      <c r="B86" s="19" t="s">
        <v>274</v>
      </c>
      <c r="C86" s="408" t="s">
        <v>331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280</v>
      </c>
      <c r="M86" s="411">
        <f t="shared" si="29"/>
        <v>40</v>
      </c>
      <c r="N86" s="418" t="s">
        <v>284</v>
      </c>
      <c r="O86" s="418" t="s">
        <v>295</v>
      </c>
      <c r="P86" s="418"/>
    </row>
    <row r="87" spans="1:16" ht="26.25" x14ac:dyDescent="0.25">
      <c r="A87" s="19" t="s">
        <v>32</v>
      </c>
      <c r="B87" s="19" t="s">
        <v>314</v>
      </c>
      <c r="C87" s="408" t="s">
        <v>332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273</v>
      </c>
      <c r="M87" s="411">
        <f t="shared" si="29"/>
        <v>37.5</v>
      </c>
      <c r="N87" s="418" t="s">
        <v>284</v>
      </c>
      <c r="O87" s="418" t="s">
        <v>333</v>
      </c>
      <c r="P87" s="418"/>
    </row>
    <row r="88" spans="1:16" x14ac:dyDescent="0.25">
      <c r="A88" s="19" t="s">
        <v>32</v>
      </c>
      <c r="B88" s="19" t="s">
        <v>314</v>
      </c>
      <c r="C88" s="408" t="s">
        <v>334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280</v>
      </c>
      <c r="M88" s="411">
        <f t="shared" si="29"/>
        <v>40</v>
      </c>
      <c r="N88" s="418" t="s">
        <v>284</v>
      </c>
      <c r="O88" s="418" t="s">
        <v>329</v>
      </c>
      <c r="P88" s="418"/>
    </row>
    <row r="89" spans="1:16" x14ac:dyDescent="0.25">
      <c r="A89" s="19" t="s">
        <v>273</v>
      </c>
      <c r="B89" s="19" t="s">
        <v>274</v>
      </c>
      <c r="C89" s="408" t="s">
        <v>335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273</v>
      </c>
      <c r="M89" s="411">
        <f t="shared" si="29"/>
        <v>33.333333333333329</v>
      </c>
      <c r="N89" s="418" t="s">
        <v>312</v>
      </c>
      <c r="O89" s="418" t="s">
        <v>336</v>
      </c>
      <c r="P89" s="418" t="s">
        <v>313</v>
      </c>
    </row>
    <row r="90" spans="1:16" x14ac:dyDescent="0.25">
      <c r="C90" s="412" t="s">
        <v>54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337</v>
      </c>
    </row>
    <row r="94" spans="1:16" x14ac:dyDescent="0.25">
      <c r="C94" s="1846" t="s">
        <v>261</v>
      </c>
      <c r="D94" s="1847" t="s">
        <v>262</v>
      </c>
      <c r="E94" s="1848" t="s">
        <v>263</v>
      </c>
      <c r="F94" s="1848"/>
      <c r="G94" s="1848"/>
      <c r="H94" s="1848"/>
      <c r="I94" s="1848"/>
      <c r="J94" s="1849"/>
      <c r="K94" s="1847" t="s">
        <v>264</v>
      </c>
      <c r="L94" s="1847" t="s">
        <v>265</v>
      </c>
      <c r="M94" s="1847" t="s">
        <v>266</v>
      </c>
    </row>
    <row r="95" spans="1:16" ht="6" customHeight="1" x14ac:dyDescent="0.25">
      <c r="C95" s="1846"/>
      <c r="D95" s="1847"/>
      <c r="E95" s="1847" t="s">
        <v>68</v>
      </c>
      <c r="F95" s="1850" t="s">
        <v>267</v>
      </c>
      <c r="G95" s="1850"/>
      <c r="H95" s="1850"/>
      <c r="I95" s="1850"/>
      <c r="J95" s="1847" t="s">
        <v>268</v>
      </c>
      <c r="K95" s="1847"/>
      <c r="L95" s="1847"/>
      <c r="M95" s="1847"/>
    </row>
    <row r="96" spans="1:16" ht="6" customHeight="1" x14ac:dyDescent="0.25">
      <c r="C96" s="1846"/>
      <c r="D96" s="1847"/>
      <c r="E96" s="1849"/>
      <c r="F96" s="1847" t="s">
        <v>269</v>
      </c>
      <c r="G96" s="1848" t="s">
        <v>270</v>
      </c>
      <c r="H96" s="1849"/>
      <c r="I96" s="1849"/>
      <c r="J96" s="1849"/>
      <c r="K96" s="1847"/>
      <c r="L96" s="1847"/>
      <c r="M96" s="1847"/>
    </row>
    <row r="97" spans="1:15" ht="6" customHeight="1" x14ac:dyDescent="0.25">
      <c r="C97" s="1846"/>
      <c r="D97" s="1847"/>
      <c r="E97" s="1849"/>
      <c r="F97" s="1851"/>
      <c r="G97" s="1847" t="s">
        <v>271</v>
      </c>
      <c r="H97" s="1847" t="s">
        <v>272</v>
      </c>
      <c r="I97" s="1847" t="s">
        <v>32</v>
      </c>
      <c r="J97" s="1849"/>
      <c r="K97" s="1847"/>
      <c r="L97" s="1847"/>
      <c r="M97" s="1847"/>
    </row>
    <row r="98" spans="1:15" ht="6" customHeight="1" x14ac:dyDescent="0.25">
      <c r="C98" s="1846"/>
      <c r="D98" s="1847"/>
      <c r="E98" s="1849"/>
      <c r="F98" s="1851"/>
      <c r="G98" s="1847"/>
      <c r="H98" s="1847"/>
      <c r="I98" s="1847"/>
      <c r="J98" s="1849"/>
      <c r="K98" s="1847"/>
      <c r="L98" s="1847"/>
      <c r="M98" s="1847"/>
    </row>
    <row r="99" spans="1:15" ht="6" customHeight="1" x14ac:dyDescent="0.25">
      <c r="C99" s="1846"/>
      <c r="D99" s="1847"/>
      <c r="E99" s="1849"/>
      <c r="F99" s="1851"/>
      <c r="G99" s="1847"/>
      <c r="H99" s="1847"/>
      <c r="I99" s="1847"/>
      <c r="J99" s="1849"/>
      <c r="K99" s="1847"/>
      <c r="L99" s="1847"/>
      <c r="M99" s="1847"/>
    </row>
    <row r="100" spans="1:15" ht="6" customHeight="1" x14ac:dyDescent="0.25">
      <c r="C100" s="1846"/>
      <c r="D100" s="1847"/>
      <c r="E100" s="1849"/>
      <c r="F100" s="1851"/>
      <c r="G100" s="1847"/>
      <c r="H100" s="1847"/>
      <c r="I100" s="1847"/>
      <c r="J100" s="1849"/>
      <c r="K100" s="1847"/>
      <c r="L100" s="1847"/>
      <c r="M100" s="1847"/>
    </row>
    <row r="101" spans="1:15" ht="25.5" x14ac:dyDescent="0.25">
      <c r="A101" s="19" t="s">
        <v>32</v>
      </c>
      <c r="B101" s="19" t="s">
        <v>274</v>
      </c>
      <c r="C101" s="419" t="s">
        <v>338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287</v>
      </c>
      <c r="M101" s="411">
        <f t="shared" ref="M101:M107" si="35">F101/E101*100</f>
        <v>0</v>
      </c>
      <c r="N101" s="418" t="s">
        <v>284</v>
      </c>
      <c r="O101" s="418" t="s">
        <v>288</v>
      </c>
    </row>
    <row r="102" spans="1:15" ht="39" x14ac:dyDescent="0.25">
      <c r="A102" s="19" t="s">
        <v>273</v>
      </c>
      <c r="B102" s="19" t="s">
        <v>314</v>
      </c>
      <c r="C102" s="408" t="s">
        <v>339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287</v>
      </c>
      <c r="M102" s="411">
        <f t="shared" si="35"/>
        <v>45</v>
      </c>
      <c r="N102" s="418" t="s">
        <v>340</v>
      </c>
      <c r="O102" s="418" t="s">
        <v>341</v>
      </c>
    </row>
    <row r="103" spans="1:15" ht="26.25" x14ac:dyDescent="0.25">
      <c r="A103" s="19" t="s">
        <v>32</v>
      </c>
      <c r="B103" s="19" t="s">
        <v>274</v>
      </c>
      <c r="C103" s="408" t="s">
        <v>342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280</v>
      </c>
      <c r="M103" s="411">
        <f t="shared" si="35"/>
        <v>45</v>
      </c>
      <c r="N103" s="418" t="s">
        <v>284</v>
      </c>
      <c r="O103" s="418" t="s">
        <v>343</v>
      </c>
    </row>
    <row r="104" spans="1:15" ht="26.25" x14ac:dyDescent="0.25">
      <c r="A104" s="19" t="s">
        <v>32</v>
      </c>
      <c r="B104" s="19" t="s">
        <v>274</v>
      </c>
      <c r="C104" s="408" t="s">
        <v>344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280</v>
      </c>
      <c r="M104" s="411">
        <f t="shared" si="35"/>
        <v>45</v>
      </c>
      <c r="N104" s="418" t="s">
        <v>284</v>
      </c>
      <c r="O104" s="418" t="s">
        <v>345</v>
      </c>
    </row>
    <row r="105" spans="1:15" ht="39" x14ac:dyDescent="0.25">
      <c r="A105" s="19" t="s">
        <v>32</v>
      </c>
      <c r="B105" s="19" t="s">
        <v>314</v>
      </c>
      <c r="C105" s="421" t="s">
        <v>346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287</v>
      </c>
      <c r="M105" s="411">
        <f t="shared" si="35"/>
        <v>40</v>
      </c>
      <c r="N105" s="418" t="s">
        <v>284</v>
      </c>
      <c r="O105" s="418" t="s">
        <v>304</v>
      </c>
    </row>
    <row r="106" spans="1:15" ht="39" x14ac:dyDescent="0.25">
      <c r="A106" s="19" t="s">
        <v>32</v>
      </c>
      <c r="B106" s="19" t="s">
        <v>314</v>
      </c>
      <c r="C106" s="408" t="s">
        <v>347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273</v>
      </c>
      <c r="M106" s="411">
        <f t="shared" si="35"/>
        <v>45</v>
      </c>
      <c r="N106" s="418" t="s">
        <v>284</v>
      </c>
      <c r="O106" s="418" t="s">
        <v>348</v>
      </c>
    </row>
    <row r="107" spans="1:15" ht="26.25" x14ac:dyDescent="0.25">
      <c r="A107" s="19" t="s">
        <v>32</v>
      </c>
      <c r="B107" s="19" t="s">
        <v>314</v>
      </c>
      <c r="C107" s="408" t="s">
        <v>349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280</v>
      </c>
      <c r="M107" s="411">
        <f t="shared" si="35"/>
        <v>36</v>
      </c>
      <c r="N107" s="418" t="s">
        <v>284</v>
      </c>
      <c r="O107" s="418" t="s">
        <v>295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350</v>
      </c>
    </row>
    <row r="111" spans="1:15" x14ac:dyDescent="0.25">
      <c r="C111" s="1846" t="s">
        <v>261</v>
      </c>
      <c r="D111" s="1847" t="s">
        <v>262</v>
      </c>
      <c r="E111" s="1848" t="s">
        <v>263</v>
      </c>
      <c r="F111" s="1848"/>
      <c r="G111" s="1848"/>
      <c r="H111" s="1848"/>
      <c r="I111" s="1848"/>
      <c r="J111" s="1849"/>
      <c r="K111" s="1847" t="s">
        <v>264</v>
      </c>
      <c r="L111" s="1847" t="s">
        <v>265</v>
      </c>
      <c r="M111" s="1847" t="s">
        <v>266</v>
      </c>
    </row>
    <row r="112" spans="1:15" x14ac:dyDescent="0.25">
      <c r="C112" s="1846"/>
      <c r="D112" s="1847"/>
      <c r="E112" s="1847" t="s">
        <v>68</v>
      </c>
      <c r="F112" s="1850" t="s">
        <v>267</v>
      </c>
      <c r="G112" s="1850"/>
      <c r="H112" s="1850"/>
      <c r="I112" s="1850"/>
      <c r="J112" s="1847" t="s">
        <v>268</v>
      </c>
      <c r="K112" s="1847"/>
      <c r="L112" s="1847"/>
      <c r="M112" s="1847"/>
    </row>
    <row r="113" spans="1:15" x14ac:dyDescent="0.25">
      <c r="C113" s="1846"/>
      <c r="D113" s="1847"/>
      <c r="E113" s="1849"/>
      <c r="F113" s="1847" t="s">
        <v>269</v>
      </c>
      <c r="G113" s="1848" t="s">
        <v>270</v>
      </c>
      <c r="H113" s="1849"/>
      <c r="I113" s="1849"/>
      <c r="J113" s="1849"/>
      <c r="K113" s="1847"/>
      <c r="L113" s="1847"/>
      <c r="M113" s="1847"/>
    </row>
    <row r="114" spans="1:15" ht="15" customHeight="1" x14ac:dyDescent="0.25">
      <c r="C114" s="1846"/>
      <c r="D114" s="1847"/>
      <c r="E114" s="1849"/>
      <c r="F114" s="1851"/>
      <c r="G114" s="1847" t="s">
        <v>271</v>
      </c>
      <c r="H114" s="1847" t="s">
        <v>272</v>
      </c>
      <c r="I114" s="1847" t="s">
        <v>32</v>
      </c>
      <c r="J114" s="1849"/>
      <c r="K114" s="1847"/>
      <c r="L114" s="1847"/>
      <c r="M114" s="1847"/>
    </row>
    <row r="115" spans="1:15" ht="6" customHeight="1" x14ac:dyDescent="0.25">
      <c r="C115" s="1846"/>
      <c r="D115" s="1847"/>
      <c r="E115" s="1849"/>
      <c r="F115" s="1851"/>
      <c r="G115" s="1847"/>
      <c r="H115" s="1847"/>
      <c r="I115" s="1847"/>
      <c r="J115" s="1849"/>
      <c r="K115" s="1847"/>
      <c r="L115" s="1847"/>
      <c r="M115" s="1847"/>
    </row>
    <row r="116" spans="1:15" ht="6" customHeight="1" x14ac:dyDescent="0.25">
      <c r="C116" s="1846"/>
      <c r="D116" s="1847"/>
      <c r="E116" s="1849"/>
      <c r="F116" s="1851"/>
      <c r="G116" s="1847"/>
      <c r="H116" s="1847"/>
      <c r="I116" s="1847"/>
      <c r="J116" s="1849"/>
      <c r="K116" s="1847"/>
      <c r="L116" s="1847"/>
      <c r="M116" s="1847"/>
    </row>
    <row r="117" spans="1:15" ht="6" customHeight="1" x14ac:dyDescent="0.25">
      <c r="C117" s="1846"/>
      <c r="D117" s="1847"/>
      <c r="E117" s="1849"/>
      <c r="F117" s="1851"/>
      <c r="G117" s="1847"/>
      <c r="H117" s="1847"/>
      <c r="I117" s="1847"/>
      <c r="J117" s="1849"/>
      <c r="K117" s="1847"/>
      <c r="L117" s="1847"/>
      <c r="M117" s="1847"/>
    </row>
    <row r="118" spans="1:15" ht="26.25" x14ac:dyDescent="0.25">
      <c r="A118" s="19" t="s">
        <v>273</v>
      </c>
      <c r="B118" s="19" t="s">
        <v>314</v>
      </c>
      <c r="C118" s="408" t="s">
        <v>351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287</v>
      </c>
      <c r="M118" s="411">
        <f t="shared" ref="M118:M124" si="41">F118/E118*100</f>
        <v>50</v>
      </c>
      <c r="N118" s="418" t="s">
        <v>340</v>
      </c>
      <c r="O118" s="418" t="s">
        <v>352</v>
      </c>
    </row>
    <row r="119" spans="1:15" ht="26.25" x14ac:dyDescent="0.25">
      <c r="A119" s="19" t="s">
        <v>32</v>
      </c>
      <c r="B119" s="19" t="s">
        <v>314</v>
      </c>
      <c r="C119" s="408" t="s">
        <v>353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287</v>
      </c>
      <c r="M119" s="411">
        <f t="shared" si="41"/>
        <v>40</v>
      </c>
      <c r="N119" s="418" t="s">
        <v>284</v>
      </c>
      <c r="O119" s="418" t="s">
        <v>345</v>
      </c>
    </row>
    <row r="120" spans="1:15" ht="26.25" x14ac:dyDescent="0.25">
      <c r="A120" s="19" t="s">
        <v>32</v>
      </c>
      <c r="B120" s="19" t="s">
        <v>314</v>
      </c>
      <c r="C120" s="421" t="s">
        <v>354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280</v>
      </c>
      <c r="M120" s="411">
        <f t="shared" si="41"/>
        <v>35.714285714285715</v>
      </c>
      <c r="N120" s="418" t="s">
        <v>284</v>
      </c>
      <c r="O120" s="418" t="s">
        <v>355</v>
      </c>
    </row>
    <row r="121" spans="1:15" ht="26.25" x14ac:dyDescent="0.25">
      <c r="A121" s="19" t="s">
        <v>32</v>
      </c>
      <c r="B121" s="19" t="s">
        <v>274</v>
      </c>
      <c r="C121" s="408" t="s">
        <v>356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280</v>
      </c>
      <c r="M121" s="411">
        <f t="shared" si="41"/>
        <v>33.333333333333329</v>
      </c>
      <c r="N121" s="418" t="s">
        <v>284</v>
      </c>
      <c r="O121" s="418" t="s">
        <v>301</v>
      </c>
    </row>
    <row r="122" spans="1:15" ht="26.25" x14ac:dyDescent="0.25">
      <c r="A122" s="19" t="s">
        <v>32</v>
      </c>
      <c r="B122" s="19" t="s">
        <v>274</v>
      </c>
      <c r="C122" s="408" t="s">
        <v>357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287</v>
      </c>
      <c r="M122" s="411"/>
      <c r="N122" s="418"/>
      <c r="O122" s="418" t="s">
        <v>358</v>
      </c>
    </row>
    <row r="123" spans="1:15" x14ac:dyDescent="0.25">
      <c r="A123" s="19" t="s">
        <v>32</v>
      </c>
      <c r="B123" s="19" t="s">
        <v>274</v>
      </c>
      <c r="C123" s="408" t="s">
        <v>359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280</v>
      </c>
      <c r="M123" s="411">
        <f>F123/E123*100</f>
        <v>40</v>
      </c>
      <c r="N123" s="418" t="s">
        <v>284</v>
      </c>
      <c r="O123" s="418" t="s">
        <v>288</v>
      </c>
    </row>
    <row r="124" spans="1:15" ht="26.25" x14ac:dyDescent="0.25">
      <c r="A124" s="19" t="s">
        <v>273</v>
      </c>
      <c r="B124" s="19" t="s">
        <v>274</v>
      </c>
      <c r="C124" s="421" t="s">
        <v>360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287</v>
      </c>
      <c r="M124" s="411">
        <f t="shared" si="41"/>
        <v>33.333333333333329</v>
      </c>
      <c r="N124" s="418" t="s">
        <v>361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54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362</v>
      </c>
      <c r="D127" s="416">
        <f>30-D126</f>
        <v>0</v>
      </c>
    </row>
    <row r="128" spans="1:15" x14ac:dyDescent="0.25">
      <c r="C128" s="406" t="s">
        <v>363</v>
      </c>
    </row>
    <row r="129" spans="1:15" x14ac:dyDescent="0.25">
      <c r="C129" s="1846" t="s">
        <v>261</v>
      </c>
      <c r="D129" s="1847" t="s">
        <v>262</v>
      </c>
      <c r="E129" s="1848" t="s">
        <v>263</v>
      </c>
      <c r="F129" s="1848"/>
      <c r="G129" s="1848"/>
      <c r="H129" s="1848"/>
      <c r="I129" s="1848"/>
      <c r="J129" s="1849"/>
      <c r="K129" s="1847" t="s">
        <v>264</v>
      </c>
      <c r="L129" s="1847" t="s">
        <v>265</v>
      </c>
      <c r="M129" s="1847" t="s">
        <v>266</v>
      </c>
    </row>
    <row r="130" spans="1:15" x14ac:dyDescent="0.25">
      <c r="C130" s="1846"/>
      <c r="D130" s="1847"/>
      <c r="E130" s="1847" t="s">
        <v>68</v>
      </c>
      <c r="F130" s="1850" t="s">
        <v>267</v>
      </c>
      <c r="G130" s="1850"/>
      <c r="H130" s="1850"/>
      <c r="I130" s="1850"/>
      <c r="J130" s="1847" t="s">
        <v>268</v>
      </c>
      <c r="K130" s="1847"/>
      <c r="L130" s="1847"/>
      <c r="M130" s="1847"/>
    </row>
    <row r="131" spans="1:15" x14ac:dyDescent="0.25">
      <c r="C131" s="1846"/>
      <c r="D131" s="1847"/>
      <c r="E131" s="1849"/>
      <c r="F131" s="1847" t="s">
        <v>269</v>
      </c>
      <c r="G131" s="1848" t="s">
        <v>270</v>
      </c>
      <c r="H131" s="1849"/>
      <c r="I131" s="1849"/>
      <c r="J131" s="1849"/>
      <c r="K131" s="1847"/>
      <c r="L131" s="1847"/>
      <c r="M131" s="1847"/>
    </row>
    <row r="132" spans="1:15" x14ac:dyDescent="0.25">
      <c r="C132" s="1846"/>
      <c r="D132" s="1847"/>
      <c r="E132" s="1849"/>
      <c r="F132" s="1851"/>
      <c r="G132" s="1847" t="s">
        <v>271</v>
      </c>
      <c r="H132" s="1847" t="s">
        <v>272</v>
      </c>
      <c r="I132" s="1847" t="s">
        <v>32</v>
      </c>
      <c r="J132" s="1849"/>
      <c r="K132" s="1847"/>
      <c r="L132" s="1847"/>
      <c r="M132" s="1847"/>
    </row>
    <row r="133" spans="1:15" ht="12.75" customHeight="1" x14ac:dyDescent="0.25">
      <c r="C133" s="1846"/>
      <c r="D133" s="1847"/>
      <c r="E133" s="1849"/>
      <c r="F133" s="1851"/>
      <c r="G133" s="1847"/>
      <c r="H133" s="1847"/>
      <c r="I133" s="1847"/>
      <c r="J133" s="1849"/>
      <c r="K133" s="1847"/>
      <c r="L133" s="1847"/>
      <c r="M133" s="1847"/>
    </row>
    <row r="134" spans="1:15" ht="12.75" customHeight="1" x14ac:dyDescent="0.25">
      <c r="C134" s="1846"/>
      <c r="D134" s="1847"/>
      <c r="E134" s="1849"/>
      <c r="F134" s="1851"/>
      <c r="G134" s="1847"/>
      <c r="H134" s="1847"/>
      <c r="I134" s="1847"/>
      <c r="J134" s="1849"/>
      <c r="K134" s="1847"/>
      <c r="L134" s="1847"/>
      <c r="M134" s="1847"/>
    </row>
    <row r="135" spans="1:15" ht="12.75" customHeight="1" x14ac:dyDescent="0.25">
      <c r="C135" s="1846"/>
      <c r="D135" s="1847"/>
      <c r="E135" s="1849"/>
      <c r="F135" s="1851"/>
      <c r="G135" s="1847"/>
      <c r="H135" s="1847"/>
      <c r="I135" s="1847"/>
      <c r="J135" s="1849"/>
      <c r="K135" s="1847"/>
      <c r="L135" s="1847"/>
      <c r="M135" s="1847"/>
    </row>
    <row r="136" spans="1:15" ht="25.5" x14ac:dyDescent="0.25">
      <c r="A136" s="19" t="s">
        <v>32</v>
      </c>
      <c r="B136" s="19" t="s">
        <v>274</v>
      </c>
      <c r="C136" s="419" t="s">
        <v>364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287</v>
      </c>
      <c r="M136" s="411">
        <f t="shared" ref="M136:M142" si="46">F136/E136*100</f>
        <v>0</v>
      </c>
      <c r="N136" s="418" t="s">
        <v>284</v>
      </c>
      <c r="O136" s="418" t="s">
        <v>365</v>
      </c>
    </row>
    <row r="137" spans="1:15" ht="26.25" x14ac:dyDescent="0.25">
      <c r="A137" s="19" t="s">
        <v>32</v>
      </c>
      <c r="B137" s="19" t="s">
        <v>274</v>
      </c>
      <c r="C137" s="408" t="s">
        <v>366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280</v>
      </c>
      <c r="M137" s="411">
        <f t="shared" si="46"/>
        <v>36.111111111111107</v>
      </c>
      <c r="N137" s="418" t="s">
        <v>284</v>
      </c>
      <c r="O137" s="418" t="s">
        <v>329</v>
      </c>
    </row>
    <row r="138" spans="1:15" ht="39" x14ac:dyDescent="0.25">
      <c r="A138" s="19" t="s">
        <v>273</v>
      </c>
      <c r="B138" s="19" t="s">
        <v>314</v>
      </c>
      <c r="C138" s="408" t="s">
        <v>367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287</v>
      </c>
      <c r="M138" s="411">
        <f>F138/E138*100</f>
        <v>34.666666666666671</v>
      </c>
      <c r="N138" s="418" t="s">
        <v>340</v>
      </c>
      <c r="O138" s="418" t="s">
        <v>368</v>
      </c>
    </row>
    <row r="139" spans="1:15" ht="39" x14ac:dyDescent="0.25">
      <c r="A139" s="19" t="s">
        <v>32</v>
      </c>
      <c r="B139" s="19" t="s">
        <v>314</v>
      </c>
      <c r="C139" s="421" t="s">
        <v>369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280</v>
      </c>
      <c r="M139" s="411">
        <f>F139/E139*100</f>
        <v>39.393939393939391</v>
      </c>
      <c r="N139" s="418" t="s">
        <v>284</v>
      </c>
      <c r="O139" s="418" t="s">
        <v>285</v>
      </c>
    </row>
    <row r="140" spans="1:15" x14ac:dyDescent="0.25">
      <c r="A140" s="19" t="s">
        <v>32</v>
      </c>
      <c r="B140" s="19" t="s">
        <v>274</v>
      </c>
      <c r="C140" s="408" t="s">
        <v>370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284</v>
      </c>
      <c r="O140" s="418" t="s">
        <v>358</v>
      </c>
    </row>
    <row r="141" spans="1:15" x14ac:dyDescent="0.25">
      <c r="A141" s="19" t="s">
        <v>32</v>
      </c>
      <c r="B141" s="19" t="s">
        <v>274</v>
      </c>
      <c r="C141" s="408" t="s">
        <v>371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284</v>
      </c>
      <c r="O141" s="418"/>
    </row>
    <row r="142" spans="1:15" ht="26.25" x14ac:dyDescent="0.25">
      <c r="A142" s="19" t="s">
        <v>32</v>
      </c>
      <c r="B142" s="19" t="s">
        <v>274</v>
      </c>
      <c r="C142" s="408" t="s">
        <v>372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284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284</v>
      </c>
      <c r="O143" t="s">
        <v>288</v>
      </c>
    </row>
    <row r="144" spans="1:15" x14ac:dyDescent="0.25">
      <c r="C144" s="412" t="s">
        <v>54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362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54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274</v>
      </c>
      <c r="C148" s="406" t="s">
        <v>373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314</v>
      </c>
      <c r="C149" s="406" t="s">
        <v>237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273</v>
      </c>
      <c r="B151" s="19"/>
      <c r="C151" s="406" t="s">
        <v>374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32</v>
      </c>
      <c r="B152" s="19"/>
      <c r="C152" s="406" t="s">
        <v>375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</vt:lpstr>
      <vt:lpstr>порівняльна таблиця</vt:lpstr>
      <vt:lpstr>Семестровка 2019 перех</vt:lpstr>
      <vt:lpstr>план!Область_печати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2024-06-26T11:04:48Z</dcterms:modified>
</cp:coreProperties>
</file>