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на сайт плани 23-24\плани 23-24 для розміщення на сайті\136\"/>
    </mc:Choice>
  </mc:AlternateContent>
  <bookViews>
    <workbookView xWindow="0" yWindow="0" windowWidth="28800" windowHeight="11865"/>
  </bookViews>
  <sheets>
    <sheet name="Титулка" sheetId="4" r:id="rId1"/>
    <sheet name="1 курс (2)" sheetId="2" state="hidden" r:id="rId2"/>
    <sheet name="План" sheetId="3" r:id="rId3"/>
    <sheet name="семестровка 1, 2 курси" sheetId="1" state="hidden" r:id="rId4"/>
    <sheet name="семестровка 1, 2 курси (2024 р)" sheetId="5" state="hidden" r:id="rId5"/>
  </sheets>
  <definedNames>
    <definedName name="_xlnm.Print_Titles" localSheetId="2">План!$8:$8</definedName>
    <definedName name="_xlnm.Print_Area" localSheetId="2">План!$A$1:$S$205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5" l="1"/>
  <c r="H47" i="5"/>
  <c r="G47" i="5"/>
  <c r="F47" i="5"/>
  <c r="G26" i="5"/>
  <c r="F26" i="5"/>
  <c r="T37" i="4" l="1"/>
  <c r="F37" i="4"/>
  <c r="C37" i="4"/>
  <c r="W36" i="4"/>
  <c r="W35" i="4"/>
  <c r="W34" i="4"/>
  <c r="W37" i="4" l="1"/>
  <c r="R176" i="3"/>
  <c r="H101" i="3"/>
  <c r="G104" i="3"/>
  <c r="H45" i="1"/>
  <c r="F45" i="1"/>
  <c r="I104" i="3"/>
  <c r="BA101" i="3"/>
  <c r="BA100" i="3"/>
  <c r="BA99" i="3"/>
  <c r="BA98" i="3"/>
  <c r="BA97" i="3"/>
  <c r="BA96" i="3"/>
  <c r="BA95" i="3"/>
  <c r="BA94" i="3"/>
  <c r="BA93" i="3"/>
  <c r="BA92" i="3"/>
  <c r="BA91" i="3"/>
  <c r="BA90" i="3"/>
  <c r="BA89" i="3"/>
  <c r="BA88" i="3"/>
  <c r="BA87" i="3"/>
  <c r="BA86" i="3"/>
  <c r="BA85" i="3"/>
  <c r="BA84" i="3"/>
  <c r="BA83" i="3"/>
  <c r="BA82" i="3"/>
  <c r="BA81" i="3"/>
  <c r="BA80" i="3"/>
  <c r="BA79" i="3"/>
  <c r="BA78" i="3"/>
  <c r="BA77" i="3"/>
  <c r="BA76" i="3"/>
  <c r="BA75" i="3"/>
  <c r="BA74" i="3"/>
  <c r="BA73" i="3"/>
  <c r="BA72" i="3"/>
  <c r="BA71" i="3"/>
  <c r="BA70" i="3"/>
  <c r="BA69" i="3"/>
  <c r="BA68" i="3"/>
  <c r="BA67" i="3"/>
  <c r="BA66" i="3"/>
  <c r="BA65" i="3"/>
  <c r="BA64" i="3"/>
  <c r="BA63" i="3"/>
  <c r="BA62" i="3"/>
  <c r="BA61" i="3"/>
  <c r="BA60" i="3"/>
  <c r="BA59" i="3"/>
  <c r="BA58" i="3"/>
  <c r="BA57" i="3"/>
  <c r="BA56" i="3"/>
  <c r="BA55" i="3"/>
  <c r="BA54" i="3"/>
  <c r="BA53" i="3"/>
  <c r="BA52" i="3"/>
  <c r="AZ101" i="3"/>
  <c r="AZ100" i="3"/>
  <c r="AZ99" i="3"/>
  <c r="AZ98" i="3"/>
  <c r="AZ97" i="3"/>
  <c r="AZ96" i="3"/>
  <c r="AZ95" i="3"/>
  <c r="AZ94" i="3"/>
  <c r="AZ93" i="3"/>
  <c r="AZ92" i="3"/>
  <c r="AZ91" i="3"/>
  <c r="AZ90" i="3"/>
  <c r="AZ89" i="3"/>
  <c r="AZ88" i="3"/>
  <c r="AZ87" i="3"/>
  <c r="AZ86" i="3"/>
  <c r="AZ85" i="3"/>
  <c r="AZ84" i="3"/>
  <c r="AZ83" i="3"/>
  <c r="AZ82" i="3"/>
  <c r="AZ81" i="3"/>
  <c r="AZ80" i="3"/>
  <c r="AZ79" i="3"/>
  <c r="AZ78" i="3"/>
  <c r="AZ77" i="3"/>
  <c r="AZ76" i="3"/>
  <c r="AZ75" i="3"/>
  <c r="AZ74" i="3"/>
  <c r="AZ73" i="3"/>
  <c r="AZ72" i="3"/>
  <c r="AZ71" i="3"/>
  <c r="AZ70" i="3"/>
  <c r="AZ69" i="3"/>
  <c r="AZ68" i="3"/>
  <c r="AZ67" i="3"/>
  <c r="AZ66" i="3"/>
  <c r="AZ65" i="3"/>
  <c r="AZ64" i="3"/>
  <c r="AZ63" i="3"/>
  <c r="AZ62" i="3"/>
  <c r="AZ61" i="3"/>
  <c r="AZ60" i="3"/>
  <c r="AZ59" i="3"/>
  <c r="AZ58" i="3"/>
  <c r="AZ57" i="3"/>
  <c r="AZ56" i="3"/>
  <c r="AZ55" i="3"/>
  <c r="AZ54" i="3"/>
  <c r="AZ53" i="3"/>
  <c r="AZ52" i="3"/>
  <c r="AY101" i="3"/>
  <c r="AY100" i="3"/>
  <c r="AY99" i="3"/>
  <c r="AY98" i="3"/>
  <c r="AY97" i="3"/>
  <c r="AY96" i="3"/>
  <c r="AY95" i="3"/>
  <c r="AY94" i="3"/>
  <c r="AY93" i="3"/>
  <c r="AY92" i="3"/>
  <c r="AY91" i="3"/>
  <c r="AY90" i="3"/>
  <c r="AY89" i="3"/>
  <c r="AY88" i="3"/>
  <c r="AY87" i="3"/>
  <c r="AY86" i="3"/>
  <c r="AY85" i="3"/>
  <c r="AY84" i="3"/>
  <c r="AY83" i="3"/>
  <c r="AY82" i="3"/>
  <c r="AY81" i="3"/>
  <c r="AY80" i="3"/>
  <c r="AY79" i="3"/>
  <c r="AY78" i="3"/>
  <c r="AY77" i="3"/>
  <c r="AY76" i="3"/>
  <c r="AY75" i="3"/>
  <c r="AY74" i="3"/>
  <c r="AY73" i="3"/>
  <c r="AY72" i="3"/>
  <c r="AY71" i="3"/>
  <c r="AY70" i="3"/>
  <c r="AY69" i="3"/>
  <c r="AY68" i="3"/>
  <c r="AY67" i="3"/>
  <c r="AY66" i="3"/>
  <c r="AY65" i="3"/>
  <c r="AY64" i="3"/>
  <c r="AY63" i="3"/>
  <c r="AY62" i="3"/>
  <c r="AY61" i="3"/>
  <c r="AY60" i="3"/>
  <c r="AY59" i="3"/>
  <c r="AY58" i="3"/>
  <c r="AY57" i="3"/>
  <c r="AY56" i="3"/>
  <c r="AY55" i="3"/>
  <c r="AY54" i="3"/>
  <c r="AY53" i="3"/>
  <c r="AY52" i="3"/>
  <c r="AX101" i="3"/>
  <c r="AX100" i="3"/>
  <c r="AX99" i="3"/>
  <c r="AX98" i="3"/>
  <c r="AX97" i="3"/>
  <c r="AX96" i="3"/>
  <c r="AX95" i="3"/>
  <c r="AX94" i="3"/>
  <c r="AX93" i="3"/>
  <c r="AX92" i="3"/>
  <c r="AX91" i="3"/>
  <c r="AX90" i="3"/>
  <c r="AX89" i="3"/>
  <c r="AX88" i="3"/>
  <c r="AX87" i="3"/>
  <c r="AX86" i="3"/>
  <c r="AX85" i="3"/>
  <c r="AX84" i="3"/>
  <c r="AX83" i="3"/>
  <c r="AX82" i="3"/>
  <c r="AX81" i="3"/>
  <c r="AX80" i="3"/>
  <c r="AX79" i="3"/>
  <c r="AX78" i="3"/>
  <c r="AX77" i="3"/>
  <c r="AX76" i="3"/>
  <c r="AX75" i="3"/>
  <c r="AX74" i="3"/>
  <c r="AX73" i="3"/>
  <c r="AX72" i="3"/>
  <c r="AX71" i="3"/>
  <c r="AX70" i="3"/>
  <c r="AX69" i="3"/>
  <c r="AX68" i="3"/>
  <c r="AX67" i="3"/>
  <c r="AX66" i="3"/>
  <c r="AX65" i="3"/>
  <c r="AX64" i="3"/>
  <c r="AX63" i="3"/>
  <c r="AX62" i="3"/>
  <c r="AX61" i="3"/>
  <c r="AX60" i="3"/>
  <c r="AX59" i="3"/>
  <c r="AX58" i="3"/>
  <c r="AX57" i="3"/>
  <c r="AX56" i="3"/>
  <c r="AX55" i="3"/>
  <c r="AX54" i="3"/>
  <c r="AX53" i="3"/>
  <c r="AX52" i="3"/>
  <c r="AW101" i="3"/>
  <c r="AW100" i="3"/>
  <c r="AW99" i="3"/>
  <c r="AW98" i="3"/>
  <c r="AW97" i="3"/>
  <c r="AW96" i="3"/>
  <c r="AW95" i="3"/>
  <c r="AW94" i="3"/>
  <c r="AW93" i="3"/>
  <c r="AW92" i="3"/>
  <c r="AW91" i="3"/>
  <c r="AW90" i="3"/>
  <c r="AW89" i="3"/>
  <c r="AW88" i="3"/>
  <c r="AW87" i="3"/>
  <c r="AW86" i="3"/>
  <c r="AW85" i="3"/>
  <c r="AW84" i="3"/>
  <c r="AW83" i="3"/>
  <c r="AW82" i="3"/>
  <c r="AW81" i="3"/>
  <c r="AW80" i="3"/>
  <c r="AW79" i="3"/>
  <c r="AW78" i="3"/>
  <c r="AW77" i="3"/>
  <c r="AW76" i="3"/>
  <c r="AW75" i="3"/>
  <c r="AW74" i="3"/>
  <c r="AW73" i="3"/>
  <c r="AW72" i="3"/>
  <c r="AW71" i="3"/>
  <c r="AW70" i="3"/>
  <c r="AW69" i="3"/>
  <c r="AW68" i="3"/>
  <c r="AW67" i="3"/>
  <c r="AW66" i="3"/>
  <c r="AW65" i="3"/>
  <c r="AW64" i="3"/>
  <c r="AW63" i="3"/>
  <c r="AW62" i="3"/>
  <c r="AW61" i="3"/>
  <c r="AW60" i="3"/>
  <c r="AW59" i="3"/>
  <c r="AW58" i="3"/>
  <c r="AW57" i="3"/>
  <c r="AW56" i="3"/>
  <c r="AW55" i="3"/>
  <c r="AW54" i="3"/>
  <c r="AW53" i="3"/>
  <c r="AW52" i="3"/>
  <c r="AW103" i="3" s="1"/>
  <c r="AV53" i="3"/>
  <c r="AV54" i="3"/>
  <c r="AV55" i="3"/>
  <c r="AV56" i="3"/>
  <c r="AV57" i="3"/>
  <c r="AV58" i="3"/>
  <c r="AV59" i="3"/>
  <c r="AV60" i="3"/>
  <c r="AV61" i="3"/>
  <c r="AV62" i="3"/>
  <c r="AV63" i="3"/>
  <c r="AV64" i="3"/>
  <c r="AV65" i="3"/>
  <c r="AV66" i="3"/>
  <c r="AV67" i="3"/>
  <c r="AV68" i="3"/>
  <c r="AV69" i="3"/>
  <c r="AV70" i="3"/>
  <c r="AV71" i="3"/>
  <c r="AV72" i="3"/>
  <c r="AV73" i="3"/>
  <c r="AV74" i="3"/>
  <c r="AV75" i="3"/>
  <c r="AV76" i="3"/>
  <c r="AV77" i="3"/>
  <c r="AV78" i="3"/>
  <c r="AV79" i="3"/>
  <c r="AV80" i="3"/>
  <c r="AV81" i="3"/>
  <c r="AV82" i="3"/>
  <c r="AV83" i="3"/>
  <c r="AV84" i="3"/>
  <c r="AV85" i="3"/>
  <c r="AV86" i="3"/>
  <c r="AV87" i="3"/>
  <c r="AV88" i="3"/>
  <c r="AV89" i="3"/>
  <c r="AV90" i="3"/>
  <c r="AV91" i="3"/>
  <c r="AV92" i="3"/>
  <c r="AV93" i="3"/>
  <c r="AV94" i="3"/>
  <c r="AV95" i="3"/>
  <c r="AV96" i="3"/>
  <c r="AV97" i="3"/>
  <c r="AV98" i="3"/>
  <c r="AV99" i="3"/>
  <c r="AV100" i="3"/>
  <c r="AV101" i="3"/>
  <c r="AV52" i="3"/>
  <c r="BA47" i="3"/>
  <c r="BA46" i="3"/>
  <c r="BA45" i="3"/>
  <c r="BA44" i="3"/>
  <c r="BA43" i="3"/>
  <c r="BA42" i="3"/>
  <c r="BA41" i="3"/>
  <c r="BA40" i="3"/>
  <c r="BA39" i="3"/>
  <c r="BA38" i="3"/>
  <c r="BA37" i="3"/>
  <c r="BA36" i="3"/>
  <c r="BA35" i="3"/>
  <c r="BA34" i="3"/>
  <c r="BA33" i="3"/>
  <c r="BA32" i="3"/>
  <c r="BA31" i="3"/>
  <c r="BA30" i="3"/>
  <c r="BA29" i="3"/>
  <c r="BA28" i="3"/>
  <c r="BA27" i="3"/>
  <c r="BA26" i="3"/>
  <c r="BA25" i="3"/>
  <c r="BA24" i="3"/>
  <c r="BA23" i="3"/>
  <c r="BA22" i="3"/>
  <c r="BA21" i="3"/>
  <c r="BA20" i="3"/>
  <c r="BA19" i="3"/>
  <c r="BA18" i="3"/>
  <c r="BA17" i="3"/>
  <c r="BA16" i="3"/>
  <c r="BA15" i="3"/>
  <c r="BA14" i="3"/>
  <c r="BA13" i="3"/>
  <c r="BA12" i="3"/>
  <c r="BA11" i="3"/>
  <c r="AZ47" i="3"/>
  <c r="AZ46" i="3"/>
  <c r="AZ45" i="3"/>
  <c r="AZ44" i="3"/>
  <c r="AZ43" i="3"/>
  <c r="AZ42" i="3"/>
  <c r="AZ41" i="3"/>
  <c r="AZ40" i="3"/>
  <c r="AZ39" i="3"/>
  <c r="AZ38" i="3"/>
  <c r="AZ37" i="3"/>
  <c r="AZ36" i="3"/>
  <c r="AZ35" i="3"/>
  <c r="AZ34" i="3"/>
  <c r="AZ33" i="3"/>
  <c r="AZ32" i="3"/>
  <c r="AZ31" i="3"/>
  <c r="AZ30" i="3"/>
  <c r="AZ29" i="3"/>
  <c r="AZ28" i="3"/>
  <c r="AZ27" i="3"/>
  <c r="AZ26" i="3"/>
  <c r="AZ25" i="3"/>
  <c r="AZ24" i="3"/>
  <c r="AZ23" i="3"/>
  <c r="AZ22" i="3"/>
  <c r="AZ21" i="3"/>
  <c r="AZ20" i="3"/>
  <c r="AZ19" i="3"/>
  <c r="AZ18" i="3"/>
  <c r="AZ17" i="3"/>
  <c r="AZ16" i="3"/>
  <c r="AZ15" i="3"/>
  <c r="AZ14" i="3"/>
  <c r="AZ13" i="3"/>
  <c r="AZ12" i="3"/>
  <c r="AZ11" i="3"/>
  <c r="AY47" i="3"/>
  <c r="AY46" i="3"/>
  <c r="AY45" i="3"/>
  <c r="AY44" i="3"/>
  <c r="AY43" i="3"/>
  <c r="AY42" i="3"/>
  <c r="AY41" i="3"/>
  <c r="AY40" i="3"/>
  <c r="AY39" i="3"/>
  <c r="AY38" i="3"/>
  <c r="AY37" i="3"/>
  <c r="AY36" i="3"/>
  <c r="AY35" i="3"/>
  <c r="AY34" i="3"/>
  <c r="AY33" i="3"/>
  <c r="AY32" i="3"/>
  <c r="AY31" i="3"/>
  <c r="AY30" i="3"/>
  <c r="AY29" i="3"/>
  <c r="AY28" i="3"/>
  <c r="AY27" i="3"/>
  <c r="AY26" i="3"/>
  <c r="AY25" i="3"/>
  <c r="AY24" i="3"/>
  <c r="AY23" i="3"/>
  <c r="AY22" i="3"/>
  <c r="AY21" i="3"/>
  <c r="AY20" i="3"/>
  <c r="AY19" i="3"/>
  <c r="AY18" i="3"/>
  <c r="AY17" i="3"/>
  <c r="AY16" i="3"/>
  <c r="AY15" i="3"/>
  <c r="AY14" i="3"/>
  <c r="AY13" i="3"/>
  <c r="AY12" i="3"/>
  <c r="AY11" i="3"/>
  <c r="AX47" i="3"/>
  <c r="AX46" i="3"/>
  <c r="AX45" i="3"/>
  <c r="AX44" i="3"/>
  <c r="AX43" i="3"/>
  <c r="AX42" i="3"/>
  <c r="AX41" i="3"/>
  <c r="AX40" i="3"/>
  <c r="AX39" i="3"/>
  <c r="AX38" i="3"/>
  <c r="AX37" i="3"/>
  <c r="AX36" i="3"/>
  <c r="AX35" i="3"/>
  <c r="AX34" i="3"/>
  <c r="AX33" i="3"/>
  <c r="AX32" i="3"/>
  <c r="AX31" i="3"/>
  <c r="AX30" i="3"/>
  <c r="AX29" i="3"/>
  <c r="AX28" i="3"/>
  <c r="AX27" i="3"/>
  <c r="AX26" i="3"/>
  <c r="AX25" i="3"/>
  <c r="AX24" i="3"/>
  <c r="AX23" i="3"/>
  <c r="AX22" i="3"/>
  <c r="AX21" i="3"/>
  <c r="AX20" i="3"/>
  <c r="AX19" i="3"/>
  <c r="AX18" i="3"/>
  <c r="AX17" i="3"/>
  <c r="AX16" i="3"/>
  <c r="AX15" i="3"/>
  <c r="AX14" i="3"/>
  <c r="AX13" i="3"/>
  <c r="AX12" i="3"/>
  <c r="AX11" i="3"/>
  <c r="AW47" i="3"/>
  <c r="AW46" i="3"/>
  <c r="AW45" i="3"/>
  <c r="AW44" i="3"/>
  <c r="AW43" i="3"/>
  <c r="AW42" i="3"/>
  <c r="AW41" i="3"/>
  <c r="AW40" i="3"/>
  <c r="AW39" i="3"/>
  <c r="AW38" i="3"/>
  <c r="AW37" i="3"/>
  <c r="AW36" i="3"/>
  <c r="AW35" i="3"/>
  <c r="AW34" i="3"/>
  <c r="AW33" i="3"/>
  <c r="AW32" i="3"/>
  <c r="AW31" i="3"/>
  <c r="AW30" i="3"/>
  <c r="AW29" i="3"/>
  <c r="AW28" i="3"/>
  <c r="AW27" i="3"/>
  <c r="AW26" i="3"/>
  <c r="AW25" i="3"/>
  <c r="AW24" i="3"/>
  <c r="AW23" i="3"/>
  <c r="AW22" i="3"/>
  <c r="AW21" i="3"/>
  <c r="AW20" i="3"/>
  <c r="AW19" i="3"/>
  <c r="AW18" i="3"/>
  <c r="AW17" i="3"/>
  <c r="AW16" i="3"/>
  <c r="AW15" i="3"/>
  <c r="AW14" i="3"/>
  <c r="AW13" i="3"/>
  <c r="AW12" i="3"/>
  <c r="AW11" i="3"/>
  <c r="AV12" i="3"/>
  <c r="AV13" i="3"/>
  <c r="AV14" i="3"/>
  <c r="AV15" i="3"/>
  <c r="AV16" i="3"/>
  <c r="AV17" i="3"/>
  <c r="AV18" i="3"/>
  <c r="AV19" i="3"/>
  <c r="AV20" i="3"/>
  <c r="AV21" i="3"/>
  <c r="AV22" i="3"/>
  <c r="AV23" i="3"/>
  <c r="AV24" i="3"/>
  <c r="AV25" i="3"/>
  <c r="AV26" i="3"/>
  <c r="AV27" i="3"/>
  <c r="AV28" i="3"/>
  <c r="AV29" i="3"/>
  <c r="AV30" i="3"/>
  <c r="AV31" i="3"/>
  <c r="AV32" i="3"/>
  <c r="AV33" i="3"/>
  <c r="AV34" i="3"/>
  <c r="AV35" i="3"/>
  <c r="AV36" i="3"/>
  <c r="AV37" i="3"/>
  <c r="AV38" i="3"/>
  <c r="AV39" i="3"/>
  <c r="AV40" i="3"/>
  <c r="AV41" i="3"/>
  <c r="AV42" i="3"/>
  <c r="AV43" i="3"/>
  <c r="AV44" i="3"/>
  <c r="AV45" i="3"/>
  <c r="AV46" i="3"/>
  <c r="AV47" i="3"/>
  <c r="AV11" i="3"/>
  <c r="AP72" i="3"/>
  <c r="G103" i="3"/>
  <c r="AP71" i="3"/>
  <c r="G49" i="3"/>
  <c r="G50" i="3"/>
  <c r="H87" i="3"/>
  <c r="M87" i="3" s="1"/>
  <c r="H78" i="3"/>
  <c r="H77" i="3"/>
  <c r="M78" i="3"/>
  <c r="M75" i="3"/>
  <c r="H75" i="3"/>
  <c r="H74" i="3"/>
  <c r="H21" i="3"/>
  <c r="H22" i="3"/>
  <c r="M22" i="3" s="1"/>
  <c r="AZ49" i="3" l="1"/>
  <c r="BA103" i="3"/>
  <c r="AV103" i="3"/>
  <c r="BA49" i="3"/>
  <c r="AX103" i="3"/>
  <c r="AV49" i="3"/>
  <c r="AW49" i="3"/>
  <c r="AW170" i="3" s="1"/>
  <c r="AY103" i="3"/>
  <c r="AX49" i="3"/>
  <c r="AZ103" i="3"/>
  <c r="AZ170" i="3" s="1"/>
  <c r="AY49" i="3"/>
  <c r="BA170" i="3"/>
  <c r="H103" i="3"/>
  <c r="BB103" i="3" l="1"/>
  <c r="AY170" i="3"/>
  <c r="AX170" i="3"/>
  <c r="BB49" i="3"/>
  <c r="AV170" i="3"/>
  <c r="G41" i="3"/>
  <c r="G23" i="3"/>
  <c r="G159" i="3"/>
  <c r="H159" i="3" s="1"/>
  <c r="H54" i="3"/>
  <c r="H55" i="3"/>
  <c r="G52" i="3"/>
  <c r="H97" i="3"/>
  <c r="M97" i="3" s="1"/>
  <c r="H96" i="3"/>
  <c r="H93" i="3"/>
  <c r="H94" i="3"/>
  <c r="M94" i="3" s="1"/>
  <c r="H71" i="3"/>
  <c r="H72" i="3"/>
  <c r="M72" i="3" s="1"/>
  <c r="H150" i="3"/>
  <c r="H149" i="3"/>
  <c r="M149" i="3" s="1"/>
  <c r="H148" i="3"/>
  <c r="M148" i="3" s="1"/>
  <c r="H147" i="3"/>
  <c r="M147" i="3" s="1"/>
  <c r="M55" i="3" l="1"/>
  <c r="G61" i="3"/>
  <c r="H44" i="3" l="1"/>
  <c r="M44" i="3" s="1"/>
  <c r="H26" i="3"/>
  <c r="M26" i="3" s="1"/>
  <c r="I195" i="3"/>
  <c r="H195" i="3"/>
  <c r="I194" i="3"/>
  <c r="H194" i="3"/>
  <c r="I193" i="3"/>
  <c r="H193" i="3"/>
  <c r="L192" i="3"/>
  <c r="G192" i="3"/>
  <c r="I190" i="3"/>
  <c r="I189" i="3" s="1"/>
  <c r="H190" i="3"/>
  <c r="H189" i="3" s="1"/>
  <c r="L189" i="3"/>
  <c r="G189" i="3"/>
  <c r="S176" i="3"/>
  <c r="Q176" i="3"/>
  <c r="P176" i="3"/>
  <c r="P177" i="3" s="1"/>
  <c r="N176" i="3"/>
  <c r="N177" i="3" s="1"/>
  <c r="H175" i="3"/>
  <c r="H174" i="3"/>
  <c r="H173" i="3"/>
  <c r="M173" i="3" s="1"/>
  <c r="H172" i="3"/>
  <c r="M172" i="3" s="1"/>
  <c r="H171" i="3"/>
  <c r="M171" i="3" s="1"/>
  <c r="G170" i="3"/>
  <c r="H170" i="3" s="1"/>
  <c r="M170" i="3" s="1"/>
  <c r="H168" i="3"/>
  <c r="H167" i="3"/>
  <c r="M167" i="3" s="1"/>
  <c r="I165" i="3"/>
  <c r="H166" i="3"/>
  <c r="M166" i="3" s="1"/>
  <c r="M165" i="3" s="1"/>
  <c r="L165" i="3"/>
  <c r="J165" i="3"/>
  <c r="G165" i="3"/>
  <c r="H165" i="3" s="1"/>
  <c r="H163" i="3"/>
  <c r="H162" i="3"/>
  <c r="H161" i="3"/>
  <c r="H160" i="3"/>
  <c r="H157" i="3"/>
  <c r="H156" i="3"/>
  <c r="H155" i="3"/>
  <c r="H154" i="3"/>
  <c r="H153" i="3"/>
  <c r="K152" i="3"/>
  <c r="G152" i="3"/>
  <c r="P144" i="3"/>
  <c r="O144" i="3"/>
  <c r="G144" i="3"/>
  <c r="H143" i="3"/>
  <c r="H142" i="3"/>
  <c r="H141" i="3"/>
  <c r="H140" i="3"/>
  <c r="H139" i="3"/>
  <c r="H138" i="3"/>
  <c r="H137" i="3"/>
  <c r="H136" i="3"/>
  <c r="M136" i="3" s="1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G114" i="3"/>
  <c r="H113" i="3"/>
  <c r="H114" i="3" s="1"/>
  <c r="G111" i="3"/>
  <c r="G110" i="3"/>
  <c r="G116" i="3" s="1"/>
  <c r="H108" i="3"/>
  <c r="H107" i="3"/>
  <c r="H106" i="3"/>
  <c r="H110" i="3" s="1"/>
  <c r="H100" i="3"/>
  <c r="H99" i="3"/>
  <c r="G98" i="3"/>
  <c r="H95" i="3"/>
  <c r="H92" i="3"/>
  <c r="H91" i="3"/>
  <c r="H90" i="3"/>
  <c r="H89" i="3"/>
  <c r="G88" i="3"/>
  <c r="H86" i="3"/>
  <c r="H85" i="3"/>
  <c r="H84" i="3"/>
  <c r="G83" i="3"/>
  <c r="H83" i="3" s="1"/>
  <c r="H82" i="3"/>
  <c r="M82" i="3" s="1"/>
  <c r="H81" i="3"/>
  <c r="H80" i="3"/>
  <c r="G79" i="3"/>
  <c r="H79" i="3" s="1"/>
  <c r="H76" i="3"/>
  <c r="H73" i="3"/>
  <c r="H70" i="3"/>
  <c r="H69" i="3"/>
  <c r="H68" i="3"/>
  <c r="G67" i="3"/>
  <c r="H67" i="3" s="1"/>
  <c r="H66" i="3"/>
  <c r="H65" i="3"/>
  <c r="H64" i="3"/>
  <c r="H63" i="3"/>
  <c r="H62" i="3"/>
  <c r="H61" i="3"/>
  <c r="H60" i="3"/>
  <c r="H59" i="3"/>
  <c r="H58" i="3"/>
  <c r="G57" i="3"/>
  <c r="H57" i="3" s="1"/>
  <c r="H56" i="3"/>
  <c r="H53" i="3"/>
  <c r="H47" i="3"/>
  <c r="H46" i="3"/>
  <c r="G45" i="3"/>
  <c r="H43" i="3"/>
  <c r="M43" i="3" s="1"/>
  <c r="H42" i="3"/>
  <c r="H39" i="3"/>
  <c r="H38" i="3"/>
  <c r="G37" i="3"/>
  <c r="H37" i="3" s="1"/>
  <c r="H36" i="3"/>
  <c r="H35" i="3"/>
  <c r="G34" i="3"/>
  <c r="H33" i="3"/>
  <c r="M33" i="3" s="1"/>
  <c r="H32" i="3"/>
  <c r="G31" i="3"/>
  <c r="H30" i="3"/>
  <c r="I50" i="3"/>
  <c r="H29" i="3"/>
  <c r="H28" i="3"/>
  <c r="H27" i="3"/>
  <c r="H25" i="3"/>
  <c r="M25" i="3" s="1"/>
  <c r="H24" i="3"/>
  <c r="I20" i="3"/>
  <c r="H20" i="3"/>
  <c r="H19" i="3"/>
  <c r="H18" i="3"/>
  <c r="H17" i="3"/>
  <c r="G16" i="3"/>
  <c r="H15" i="3"/>
  <c r="H14" i="3"/>
  <c r="H13" i="3"/>
  <c r="H12" i="3"/>
  <c r="G11" i="3"/>
  <c r="H46" i="2"/>
  <c r="G46" i="2"/>
  <c r="F46" i="2"/>
  <c r="H21" i="2"/>
  <c r="G21" i="2"/>
  <c r="F21" i="2"/>
  <c r="H152" i="3" l="1"/>
  <c r="G48" i="3"/>
  <c r="I192" i="3"/>
  <c r="H50" i="3"/>
  <c r="M56" i="3"/>
  <c r="H104" i="3"/>
  <c r="H98" i="3"/>
  <c r="AP70" i="3"/>
  <c r="G102" i="3"/>
  <c r="H102" i="3" s="1"/>
  <c r="G176" i="3"/>
  <c r="H176" i="3" s="1"/>
  <c r="G109" i="3"/>
  <c r="K117" i="3"/>
  <c r="K180" i="3" s="1"/>
  <c r="M81" i="3"/>
  <c r="M59" i="3"/>
  <c r="M60" i="3"/>
  <c r="M153" i="3"/>
  <c r="M155" i="3"/>
  <c r="M156" i="3"/>
  <c r="M195" i="3"/>
  <c r="H88" i="3"/>
  <c r="M123" i="3"/>
  <c r="M124" i="3"/>
  <c r="M125" i="3"/>
  <c r="M127" i="3"/>
  <c r="M128" i="3"/>
  <c r="M69" i="3"/>
  <c r="M18" i="3"/>
  <c r="M29" i="3"/>
  <c r="M39" i="3"/>
  <c r="H49" i="3"/>
  <c r="H48" i="3" s="1"/>
  <c r="H16" i="3"/>
  <c r="H34" i="3"/>
  <c r="H41" i="3"/>
  <c r="H45" i="3"/>
  <c r="M63" i="3"/>
  <c r="M84" i="3"/>
  <c r="M86" i="3"/>
  <c r="M90" i="3"/>
  <c r="M100" i="3"/>
  <c r="H111" i="3"/>
  <c r="H109" i="3" s="1"/>
  <c r="M132" i="3"/>
  <c r="M133" i="3"/>
  <c r="M134" i="3"/>
  <c r="M137" i="3"/>
  <c r="M138" i="3"/>
  <c r="M139" i="3"/>
  <c r="M140" i="3"/>
  <c r="M141" i="3"/>
  <c r="M142" i="3"/>
  <c r="I152" i="3"/>
  <c r="I176" i="3" s="1"/>
  <c r="I177" i="3" s="1"/>
  <c r="M162" i="3"/>
  <c r="H192" i="3"/>
  <c r="M47" i="3"/>
  <c r="M36" i="3"/>
  <c r="H23" i="3"/>
  <c r="H31" i="3"/>
  <c r="H11" i="3"/>
  <c r="M13" i="3"/>
  <c r="H52" i="3"/>
  <c r="J117" i="3"/>
  <c r="J180" i="3" s="1"/>
  <c r="L117" i="3"/>
  <c r="L180" i="3" s="1"/>
  <c r="M66" i="3"/>
  <c r="M85" i="3"/>
  <c r="M91" i="3"/>
  <c r="M101" i="3"/>
  <c r="H144" i="3"/>
  <c r="M144" i="3" s="1"/>
  <c r="M122" i="3"/>
  <c r="M126" i="3"/>
  <c r="M131" i="3"/>
  <c r="G177" i="3"/>
  <c r="M154" i="3"/>
  <c r="M160" i="3"/>
  <c r="M161" i="3"/>
  <c r="M190" i="3"/>
  <c r="M189" i="3" s="1"/>
  <c r="M193" i="3"/>
  <c r="M194" i="3"/>
  <c r="M50" i="3" l="1"/>
  <c r="M176" i="3"/>
  <c r="M177" i="3" s="1"/>
  <c r="M104" i="3"/>
  <c r="H117" i="3"/>
  <c r="H177" i="3"/>
  <c r="I117" i="3"/>
  <c r="M192" i="3"/>
  <c r="M152" i="3"/>
  <c r="G117" i="3"/>
  <c r="G180" i="3" s="1"/>
  <c r="M159" i="3"/>
  <c r="H116" i="3"/>
  <c r="G179" i="3"/>
  <c r="H180" i="3" l="1"/>
  <c r="G115" i="3"/>
  <c r="I180" i="3"/>
  <c r="M117" i="3"/>
  <c r="M180" i="3" s="1"/>
  <c r="H115" i="3"/>
  <c r="H179" i="3"/>
  <c r="G178" i="3"/>
  <c r="H178" i="3" l="1"/>
  <c r="G45" i="1"/>
  <c r="G21" i="1" l="1"/>
  <c r="H21" i="1"/>
  <c r="F21" i="1"/>
</calcChain>
</file>

<file path=xl/sharedStrings.xml><?xml version="1.0" encoding="utf-8"?>
<sst xmlns="http://schemas.openxmlformats.org/spreadsheetml/2006/main" count="1185" uniqueCount="442">
  <si>
    <t>семестр</t>
  </si>
  <si>
    <t>цикл</t>
  </si>
  <si>
    <t>Освітній компонент</t>
  </si>
  <si>
    <t>потік, групи</t>
  </si>
  <si>
    <t>лекц.</t>
  </si>
  <si>
    <t>лаб.</t>
  </si>
  <si>
    <t>практ</t>
  </si>
  <si>
    <t>контроль</t>
  </si>
  <si>
    <t>1 семестр</t>
  </si>
  <si>
    <t>ЗО</t>
  </si>
  <si>
    <t>залік</t>
  </si>
  <si>
    <t>лв</t>
  </si>
  <si>
    <t>еса</t>
  </si>
  <si>
    <t>екзамен</t>
  </si>
  <si>
    <t>Вища математика</t>
  </si>
  <si>
    <t>2 семестр</t>
  </si>
  <si>
    <t>Вступ до освітнього  процесу</t>
  </si>
  <si>
    <t>Фізика</t>
  </si>
  <si>
    <t>ПО</t>
  </si>
  <si>
    <t>Інформатика</t>
  </si>
  <si>
    <t>курс.роб.</t>
  </si>
  <si>
    <t>ПВ</t>
  </si>
  <si>
    <t>МЕТ-23-1зт (ЛВ)</t>
  </si>
  <si>
    <t xml:space="preserve">Інженерна та комп'ютерна графіка </t>
  </si>
  <si>
    <t xml:space="preserve">Хімія </t>
  </si>
  <si>
    <t>Фізична хімія та аналітичний контроль</t>
  </si>
  <si>
    <t xml:space="preserve">Металознавство і термічна обробка </t>
  </si>
  <si>
    <t>Прикладна механіка</t>
  </si>
  <si>
    <t>МЕТ-23-1зт</t>
  </si>
  <si>
    <t>кредити в 
денному плані</t>
  </si>
  <si>
    <t>разом</t>
  </si>
  <si>
    <t>ФПО</t>
  </si>
  <si>
    <t>ДДМА</t>
  </si>
  <si>
    <t>кредити</t>
  </si>
  <si>
    <t xml:space="preserve">Філософія та основи суспільствознавства </t>
  </si>
  <si>
    <t>Корозія та захист металів / (треба альтернатива)</t>
  </si>
  <si>
    <t>ЛВ-23-1зт</t>
  </si>
  <si>
    <t>3 семестр</t>
  </si>
  <si>
    <t>Металознавство і термічна обробка</t>
  </si>
  <si>
    <t xml:space="preserve">Основи САПР </t>
  </si>
  <si>
    <t xml:space="preserve">Кристалографія і мінералогія </t>
  </si>
  <si>
    <t xml:space="preserve">Теоретичні основи ливарного виробництва </t>
  </si>
  <si>
    <t>Теорія і технологія металургійного виробництва (ТТМВ -1)</t>
  </si>
  <si>
    <t xml:space="preserve">Теплотехніка та печі ливарних цехів </t>
  </si>
  <si>
    <t>4 семестр</t>
  </si>
  <si>
    <t xml:space="preserve">Електротехніка, електроніка та мікропроцесорна техніка </t>
  </si>
  <si>
    <t xml:space="preserve">Виробництво виливків із чавунів </t>
  </si>
  <si>
    <t xml:space="preserve">Виробництво виливків із чавунів (к.роб.) </t>
  </si>
  <si>
    <t xml:space="preserve">Контроль якості виливків </t>
  </si>
  <si>
    <t>Ливарна гідравліка на базі академії</t>
  </si>
  <si>
    <t>Основи теорії плавки ливарних сплавів</t>
  </si>
  <si>
    <t xml:space="preserve">Теоретичні основи формоутворення </t>
  </si>
  <si>
    <t>Теорія і технологія металургійного виробництва (ТТМВ -2)</t>
  </si>
  <si>
    <t xml:space="preserve">Теплотехніка та печі ливарних цехів (к.пр.) </t>
  </si>
  <si>
    <t>курс.проект</t>
  </si>
  <si>
    <t>дочитка</t>
  </si>
  <si>
    <t>Виробництво виливків із сталей</t>
  </si>
  <si>
    <t>Теоретичні основи формоутворення</t>
  </si>
  <si>
    <t>Технологія ливарної форми</t>
  </si>
  <si>
    <t>3 дисципліни</t>
  </si>
  <si>
    <t>ЗВ</t>
  </si>
  <si>
    <t>1 дисципліна</t>
  </si>
  <si>
    <t>№ з/п</t>
  </si>
  <si>
    <t>НАЗВА НАВЧАЛЬНОЇ ДИСЦИПЛІНИ</t>
  </si>
  <si>
    <t>Розподіл за семестрами</t>
  </si>
  <si>
    <t>Кількість кредитів ЄКТС</t>
  </si>
  <si>
    <t>Кількість годин</t>
  </si>
  <si>
    <t>загальний обсяг</t>
  </si>
  <si>
    <t>аудиторних</t>
  </si>
  <si>
    <t>самостійна робота</t>
  </si>
  <si>
    <t>1 курс</t>
  </si>
  <si>
    <t>2 курс</t>
  </si>
  <si>
    <t>3 курс</t>
  </si>
  <si>
    <t>екзамени</t>
  </si>
  <si>
    <t>заліки</t>
  </si>
  <si>
    <t>курсові</t>
  </si>
  <si>
    <t>всього</t>
  </si>
  <si>
    <t>у тому числі:</t>
  </si>
  <si>
    <t>проєкти</t>
  </si>
  <si>
    <t>роботи</t>
  </si>
  <si>
    <t>лекції</t>
  </si>
  <si>
    <t>лабораторні</t>
  </si>
  <si>
    <t>практичні</t>
  </si>
  <si>
    <t>кількість тижнів у семестрі</t>
  </si>
  <si>
    <t>2</t>
  </si>
  <si>
    <t>1 ОБОВ'ЯЗКОВІ НАВЧАЛЬНІ ДИСЦИПЛІНИ</t>
  </si>
  <si>
    <t xml:space="preserve">1.1 Цикл загальної підготовки   </t>
  </si>
  <si>
    <t>1.1.1</t>
  </si>
  <si>
    <t>Іноземна мова (за професійним спрямуванням) (загальний обсяг)</t>
  </si>
  <si>
    <t>на базі фахової передвищої освіти</t>
  </si>
  <si>
    <t>1.1.1.1</t>
  </si>
  <si>
    <t>на базі академії</t>
  </si>
  <si>
    <t>6б</t>
  </si>
  <si>
    <t>1.1.2</t>
  </si>
  <si>
    <t>Історія України та української культури (на базі фахової передвищої освіти)</t>
  </si>
  <si>
    <t>екз.</t>
  </si>
  <si>
    <t>1.1.3</t>
  </si>
  <si>
    <t>Українська мова (за професійним спрямуванням) (на базі фахової передвищої освіти)</t>
  </si>
  <si>
    <t>1.1.4</t>
  </si>
  <si>
    <t>Філософія та основи суспільствознавства (загальний обсяг)</t>
  </si>
  <si>
    <t>1.1.4.1</t>
  </si>
  <si>
    <t>4/0</t>
  </si>
  <si>
    <t>1.1.5</t>
  </si>
  <si>
    <t>Безпека життєдіяльності та основи здорового способу життя (на базі фахової передвищої освіти)</t>
  </si>
  <si>
    <t>зал.</t>
  </si>
  <si>
    <t>1.1.6</t>
  </si>
  <si>
    <t>Основи охорони праці</t>
  </si>
  <si>
    <t>1.1.7</t>
  </si>
  <si>
    <t>Вища математика (загальний обсяг)</t>
  </si>
  <si>
    <t>1.1.7.1</t>
  </si>
  <si>
    <t>1.1.8</t>
  </si>
  <si>
    <t>Вступ до освітнього процесу</t>
  </si>
  <si>
    <t>1.1.8.1</t>
  </si>
  <si>
    <t>1.1.9</t>
  </si>
  <si>
    <t>Екологія (на базі фахової передвищої освіти)</t>
  </si>
  <si>
    <t>1.1.10</t>
  </si>
  <si>
    <t>Інформатика  (загальний обсяг)</t>
  </si>
  <si>
    <t>1.1.10.1</t>
  </si>
  <si>
    <t>1.1.11</t>
  </si>
  <si>
    <t>Інженерна та комп'ютерна графіка         (загальний обсяг)</t>
  </si>
  <si>
    <t>1.1.11.1</t>
  </si>
  <si>
    <t>1.1.12</t>
  </si>
  <si>
    <t>Електротехніка, електроніка та мікропроцесорна техніка (загальний обсяг)</t>
  </si>
  <si>
    <t>1.1.12.1</t>
  </si>
  <si>
    <t>1.1.13</t>
  </si>
  <si>
    <t>Фізика (загальний обсяг)</t>
  </si>
  <si>
    <t>1.1.13.1</t>
  </si>
  <si>
    <t>1.1.14</t>
  </si>
  <si>
    <t>Хімія (загальний обсяг)</t>
  </si>
  <si>
    <t>1.1.14.1</t>
  </si>
  <si>
    <t>Разом п. 1.1</t>
  </si>
  <si>
    <t>у тому числі на базі фахової передвищої освіти</t>
  </si>
  <si>
    <t>у тому числі на базі академії</t>
  </si>
  <si>
    <t>1.2 Цикл професійної підготовки</t>
  </si>
  <si>
    <t>1.2.1</t>
  </si>
  <si>
    <t>Виробництво виливків із чавунів</t>
  </si>
  <si>
    <t>1.2.1.1</t>
  </si>
  <si>
    <t>1.2.1.2</t>
  </si>
  <si>
    <t>Виробництво виливків із чавунів (к. роб.)</t>
  </si>
  <si>
    <t>1.2.2</t>
  </si>
  <si>
    <t>1.2.2.1</t>
  </si>
  <si>
    <t>1.2.3</t>
  </si>
  <si>
    <t>Виробництво виливків із кольорових металів</t>
  </si>
  <si>
    <t>1.2.4</t>
  </si>
  <si>
    <t>Фізична хімія та аналітичний контроль (загальний обсяг)</t>
  </si>
  <si>
    <t>1.2.4.1</t>
  </si>
  <si>
    <t>1.2.5</t>
  </si>
  <si>
    <t>Металознавство і термічна обробка (загальний обсяг)</t>
  </si>
  <si>
    <t>1.2.5.1</t>
  </si>
  <si>
    <t>1.2.6</t>
  </si>
  <si>
    <t>Прикладна механіка (загальний обсяг)</t>
  </si>
  <si>
    <t>1.2.6.1</t>
  </si>
  <si>
    <t>1.2.7</t>
  </si>
  <si>
    <t>Кристалографія і мінералогія</t>
  </si>
  <si>
    <t>2 к</t>
  </si>
  <si>
    <t>1.2.8</t>
  </si>
  <si>
    <t>Підприємницька діяльність та економіка підприємства</t>
  </si>
  <si>
    <t>1.2.9</t>
  </si>
  <si>
    <t>Менеджмент та організація виробництва</t>
  </si>
  <si>
    <t>1.2.10</t>
  </si>
  <si>
    <t>Теплотехніка та печі ливарних цехів</t>
  </si>
  <si>
    <t>1.2.10.1</t>
  </si>
  <si>
    <t>1.2.10.2</t>
  </si>
  <si>
    <t>1.2.10.3</t>
  </si>
  <si>
    <t>2к</t>
  </si>
  <si>
    <t>1.2.11</t>
  </si>
  <si>
    <t>Обладнання ливарних цехів</t>
  </si>
  <si>
    <t>1.2.11.1</t>
  </si>
  <si>
    <t>1.2.11.2</t>
  </si>
  <si>
    <t>Обладнання ливарних цехів (к.пр.)</t>
  </si>
  <si>
    <t>1.2.12</t>
  </si>
  <si>
    <t>Проектування та виробництво оснастки</t>
  </si>
  <si>
    <t>5</t>
  </si>
  <si>
    <t>1.2.13</t>
  </si>
  <si>
    <t>Спеціальні види литва</t>
  </si>
  <si>
    <t>1.2.14</t>
  </si>
  <si>
    <t>Теорія і технологія металургійного виробництва (загальний обсяг)</t>
  </si>
  <si>
    <t>1.2.14.1</t>
  </si>
  <si>
    <t>на базі академії Теорія і технологія металургійного виробництва-1</t>
  </si>
  <si>
    <t>1.2.14.2</t>
  </si>
  <si>
    <t>на базі академії Теорія і технологія металургійного виробництва-2,3</t>
  </si>
  <si>
    <t>Теоретичні основи ливарного виробництва</t>
  </si>
  <si>
    <t>1.2.16</t>
  </si>
  <si>
    <t>1.2.17</t>
  </si>
  <si>
    <t>1.2.17.1</t>
  </si>
  <si>
    <t>1.2.17.2</t>
  </si>
  <si>
    <t>1.2.17.3</t>
  </si>
  <si>
    <t>Технологія ливарної форми (к.пр.)</t>
  </si>
  <si>
    <t>Разом п. 1.2</t>
  </si>
  <si>
    <t>1.3 Практична підготовка</t>
  </si>
  <si>
    <t>1.3.1</t>
  </si>
  <si>
    <t>Виробнича практика (ознайомча) (на базі фахової передвищої освіти)</t>
  </si>
  <si>
    <t>1.3.2</t>
  </si>
  <si>
    <t>Виробнича практика (конструкторсько-технологічна)</t>
  </si>
  <si>
    <t>1.3.3</t>
  </si>
  <si>
    <t>Переддипломна практика</t>
  </si>
  <si>
    <t>Разом п. 1.3</t>
  </si>
  <si>
    <t>1.4 Атестація</t>
  </si>
  <si>
    <t>1.4.1</t>
  </si>
  <si>
    <t>Кваліфікаційна робота бакалавра</t>
  </si>
  <si>
    <t>Разом п. 1.4 (на базі академії)</t>
  </si>
  <si>
    <t>Разом обов'язкові компоненти освітньої програми</t>
  </si>
  <si>
    <t>2 ДИСЦИПЛІНИ ВІЛЬНОГО ВИБОРУ</t>
  </si>
  <si>
    <t>2.1 Цикл загальної підготовки</t>
  </si>
  <si>
    <t>Здобувач вищої освіти повинен вибрати дисципліни обсягом 9 кредитів</t>
  </si>
  <si>
    <t>2.1.1</t>
  </si>
  <si>
    <t>Дисципліна вільного вибору 1 циклу загальної підготовки</t>
  </si>
  <si>
    <t>2.1.1.1</t>
  </si>
  <si>
    <t>Героїчні особистості в Україні</t>
  </si>
  <si>
    <t>2.1.1.2</t>
  </si>
  <si>
    <t>Етика та естетика</t>
  </si>
  <si>
    <t>2.1.1.3</t>
  </si>
  <si>
    <t>Іноземна мова</t>
  </si>
  <si>
    <t>2.1.1.4</t>
  </si>
  <si>
    <t>Інформаційні війни</t>
  </si>
  <si>
    <t>2.1.1.5</t>
  </si>
  <si>
    <t>Історія науки і техніки</t>
  </si>
  <si>
    <t>2.1.1.6</t>
  </si>
  <si>
    <t>Релігієзнавство</t>
  </si>
  <si>
    <t>2.1.1.7</t>
  </si>
  <si>
    <t>Соціологія</t>
  </si>
  <si>
    <t>2.1.1.8</t>
  </si>
  <si>
    <t>Дисципліна з інших ОП ДДМА</t>
  </si>
  <si>
    <t>2.1.2</t>
  </si>
  <si>
    <t>Дисципліна вільного вибору 2 циклу загальної підготовки</t>
  </si>
  <si>
    <t>2.1.2.1</t>
  </si>
  <si>
    <t>2.1.2.2</t>
  </si>
  <si>
    <t>Політологія</t>
  </si>
  <si>
    <t>2.1.2.3</t>
  </si>
  <si>
    <t>Правознавство</t>
  </si>
  <si>
    <t>2.1.2.4</t>
  </si>
  <si>
    <t>Психологія</t>
  </si>
  <si>
    <t>2.1.2.5</t>
  </si>
  <si>
    <t>2.1.3</t>
  </si>
  <si>
    <t>Дисципліна вільного вибору 3 циклу загальної підготовки</t>
  </si>
  <si>
    <t>2.1.3.1</t>
  </si>
  <si>
    <t>Господарське та трудове право</t>
  </si>
  <si>
    <t>2.1.3.2</t>
  </si>
  <si>
    <t>Ділова риторика</t>
  </si>
  <si>
    <t>2.1.3.3</t>
  </si>
  <si>
    <t>Етика сімейних відносин</t>
  </si>
  <si>
    <t>2.1.3.4</t>
  </si>
  <si>
    <t>2.1.3.5</t>
  </si>
  <si>
    <t>Основи економічної теорії</t>
  </si>
  <si>
    <t>2.1.3.6</t>
  </si>
  <si>
    <t>Тайм-менеджмент</t>
  </si>
  <si>
    <t>2.1.3.7</t>
  </si>
  <si>
    <t>Технології психічної саморегуляції та взаємодії</t>
  </si>
  <si>
    <t>Разом п. 2.1</t>
  </si>
  <si>
    <t>2.2 Цикл професійної підготовки</t>
  </si>
  <si>
    <t>2.2.1</t>
  </si>
  <si>
    <t>Дисципліни вільного вибору (3 семестр)</t>
  </si>
  <si>
    <t>2.2.1.1</t>
  </si>
  <si>
    <t>Основи теорії і плавка ливарних сплавів</t>
  </si>
  <si>
    <t>3</t>
  </si>
  <si>
    <t>2.2.1.2</t>
  </si>
  <si>
    <t>Основи САПР</t>
  </si>
  <si>
    <t>2.2.1.3</t>
  </si>
  <si>
    <t>Нові матеріали у ливарному виробництві</t>
  </si>
  <si>
    <t>2.2.1.4</t>
  </si>
  <si>
    <t>Історія ливарного виробництва</t>
  </si>
  <si>
    <t>2.2.1.5</t>
  </si>
  <si>
    <t>Історія художнього та ювелірного литва</t>
  </si>
  <si>
    <t>Дисципліни з інших ОП ДДМА</t>
  </si>
  <si>
    <t>2.2.2</t>
  </si>
  <si>
    <t>Дисципліна вільного вибору (4 семестр)</t>
  </si>
  <si>
    <t>2.2.2.1</t>
  </si>
  <si>
    <t>Ливарна гідравліка</t>
  </si>
  <si>
    <t>2.2.2.2</t>
  </si>
  <si>
    <t>Сплави для художнього та ювелірного литва</t>
  </si>
  <si>
    <t>2.2.2.3</t>
  </si>
  <si>
    <t xml:space="preserve">Теорія будови рідких, аморфних та кристалічних матеріалів </t>
  </si>
  <si>
    <t>Корозія та захист металів</t>
  </si>
  <si>
    <t>2.2.2.5</t>
  </si>
  <si>
    <t>2.2.3</t>
  </si>
  <si>
    <t>Дисципліна вільного вибору (5 семестр)</t>
  </si>
  <si>
    <t>2.2.3.1</t>
  </si>
  <si>
    <t>Науково-дослідна робота студентів у ливарному виробництві</t>
  </si>
  <si>
    <t>2.2.3.2</t>
  </si>
  <si>
    <t>Моделювання ливарних систем і процесів</t>
  </si>
  <si>
    <t>2.2.3.3</t>
  </si>
  <si>
    <t>2.2.4</t>
  </si>
  <si>
    <t>Дисципліна вільного вибору (6 семестр)</t>
  </si>
  <si>
    <t>2.2.4.1</t>
  </si>
  <si>
    <t>2.2.4.2</t>
  </si>
  <si>
    <t>Технології художнього та ювелірного литва</t>
  </si>
  <si>
    <t>2.2.4.3</t>
  </si>
  <si>
    <t>Виробництво виливків із тугоплавких металів</t>
  </si>
  <si>
    <t>2.2.4.4</t>
  </si>
  <si>
    <t>2.2.4.5</t>
  </si>
  <si>
    <t>Разом п. 2.2</t>
  </si>
  <si>
    <t>Разом вибіркові компоненти освітньої програми</t>
  </si>
  <si>
    <t>Загальна кількість</t>
  </si>
  <si>
    <t>Кількість екзаменів</t>
  </si>
  <si>
    <t>Кількість заліків</t>
  </si>
  <si>
    <t>Кількість курсових проєктів</t>
  </si>
  <si>
    <t>Кількість курсових робіт</t>
  </si>
  <si>
    <t>Кількість кредитів ЄКТС за курсами</t>
  </si>
  <si>
    <t>Частка кредитів ЄКТС у відсотках</t>
  </si>
  <si>
    <t>обов'язкові</t>
  </si>
  <si>
    <t>вибіркові</t>
  </si>
  <si>
    <t>НАВЧАЛЬНІ ДИСЦИПЛІНИ, ЩО ВИВЧАЮТЬСЯ ПОНАД НОРМАТИВНУ КІЛЬКІСТЬ КРЕДИТІВ ЄКТС (240 КРЕДИТІВ)</t>
  </si>
  <si>
    <t>1</t>
  </si>
  <si>
    <t xml:space="preserve">Фізичне виховання </t>
  </si>
  <si>
    <t>1.1</t>
  </si>
  <si>
    <t>1, 2д*</t>
  </si>
  <si>
    <t>2 + с*</t>
  </si>
  <si>
    <t>1.2</t>
  </si>
  <si>
    <t>3ф*, 4ф*, 5ф*</t>
  </si>
  <si>
    <t>с*</t>
  </si>
  <si>
    <t>Українська мова як іноземна (для іноземних громадян та осіб без громадянства)</t>
  </si>
  <si>
    <t>2.1</t>
  </si>
  <si>
    <t>Українська мова як іноземна</t>
  </si>
  <si>
    <t>2.2</t>
  </si>
  <si>
    <t>2.3</t>
  </si>
  <si>
    <t>Примітки: КРБ* – захист кваліфікаційної роботи бакалавра; д*- диференційований залік; ф* – факультатив; с* – секційні заняття; кількість екзаменів та заліків наведена без урахування факультативних дисциплін</t>
  </si>
  <si>
    <t>Гарант освітньої програми</t>
  </si>
  <si>
    <t>______________________</t>
  </si>
  <si>
    <t>Микола Федоров</t>
  </si>
  <si>
    <t>Зав. кафедри ТОЛВ</t>
  </si>
  <si>
    <t>Павло Агравал</t>
  </si>
  <si>
    <t>Директор ЦДЗО</t>
  </si>
  <si>
    <t>8/4</t>
  </si>
  <si>
    <t>4/4</t>
  </si>
  <si>
    <t>8/0</t>
  </si>
  <si>
    <t>0/4</t>
  </si>
  <si>
    <t>1.1.7.2</t>
  </si>
  <si>
    <t>3 заліки</t>
  </si>
  <si>
    <t>12/4</t>
  </si>
  <si>
    <t>1.1.13.2</t>
  </si>
  <si>
    <t>0/2</t>
  </si>
  <si>
    <t>8/2</t>
  </si>
  <si>
    <t>4/2</t>
  </si>
  <si>
    <t xml:space="preserve">Здобувач вищої освіти повинен вибрати одну дисципліну </t>
  </si>
  <si>
    <t>вичитано</t>
  </si>
  <si>
    <t>1.2.7.1</t>
  </si>
  <si>
    <t>8/8</t>
  </si>
  <si>
    <t>12/0</t>
  </si>
  <si>
    <t>4/8</t>
  </si>
  <si>
    <t>5 екзаменів ТТМВ1 пропоную залік</t>
  </si>
  <si>
    <t>6/2</t>
  </si>
  <si>
    <t>2/2</t>
  </si>
  <si>
    <t>Дисципліни вільного вибору (2 семестр)</t>
  </si>
  <si>
    <t>2 дисципліни</t>
  </si>
  <si>
    <t>0/12</t>
  </si>
  <si>
    <t xml:space="preserve">Здобувач вищої освіти повинен вибрати три  дисципліни  </t>
  </si>
  <si>
    <t>0/8</t>
  </si>
  <si>
    <t>12/12</t>
  </si>
  <si>
    <t>Здобувач вищої освіти повинен вибрати дві дисципліни</t>
  </si>
  <si>
    <t>фпо</t>
  </si>
  <si>
    <t>ддма</t>
  </si>
  <si>
    <t>1.2.15</t>
  </si>
  <si>
    <t>практика</t>
  </si>
  <si>
    <t>48/14</t>
  </si>
  <si>
    <t>20/8</t>
  </si>
  <si>
    <t>Розподіл годин на тиждень
 за курсами і семестрами</t>
  </si>
  <si>
    <t>16/10</t>
  </si>
  <si>
    <t>44/32</t>
  </si>
  <si>
    <t>16/4</t>
  </si>
  <si>
    <t>36/12</t>
  </si>
  <si>
    <t>16/8</t>
  </si>
  <si>
    <t>12/8</t>
  </si>
  <si>
    <t>16/12</t>
  </si>
  <si>
    <t>Корозія та захист металів / Історія литва (вивчають "Корозію")</t>
  </si>
  <si>
    <t>36/18</t>
  </si>
  <si>
    <t>разом за 2 курс</t>
  </si>
  <si>
    <t>кредити в денному плані</t>
  </si>
  <si>
    <t>40/12</t>
  </si>
  <si>
    <t>40/18</t>
  </si>
  <si>
    <t>56/44</t>
  </si>
  <si>
    <t>48/16</t>
  </si>
  <si>
    <t>36/20</t>
  </si>
  <si>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</si>
  <si>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</si>
  <si>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</si>
  <si>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</si>
  <si>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>Кваліфікація: Бакалавр з металургії</t>
  </si>
  <si>
    <t>Строк навчання - 2 рік 10 місяців</t>
  </si>
  <si>
    <t xml:space="preserve">на основі ОПП молодшого спеціаліста        
</t>
  </si>
  <si>
    <t>Ректор __________________</t>
  </si>
  <si>
    <t>(Ковальов В.Д.)</t>
  </si>
  <si>
    <t xml:space="preserve">ІНТЕГРОВАННИЙ  НАВЧАЛЬНИЙ ПЛАН 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</si>
  <si>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</t>
    </r>
  </si>
  <si>
    <r>
      <t xml:space="preserve">галузь знань: </t>
    </r>
    <r>
      <rPr>
        <b/>
        <sz val="20"/>
        <rFont val="Times New Roman"/>
        <family val="1"/>
        <charset val="204"/>
      </rPr>
      <t>13 "Механічна інженерія"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</si>
  <si>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136 "Металургія"</t>
    </r>
  </si>
  <si>
    <r>
      <t xml:space="preserve">форма навчання: </t>
    </r>
    <r>
      <rPr>
        <b/>
        <sz val="20"/>
        <rFont val="Times New Roman"/>
        <family val="1"/>
        <charset val="204"/>
      </rPr>
      <t>заочна зі скороченим терміном навчання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</si>
  <si>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</si>
  <si>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</si>
  <si>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</si>
  <si>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</si>
  <si>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</si>
  <si>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</si>
  <si>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</si>
  <si>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</si>
  <si>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</si>
  <si>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</si>
  <si>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</si>
  <si>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</si>
  <si>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</si>
  <si>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</si>
  <si>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Н</t>
  </si>
  <si>
    <t>С</t>
  </si>
  <si>
    <t xml:space="preserve">К  </t>
  </si>
  <si>
    <t>К</t>
  </si>
  <si>
    <t>Н/</t>
  </si>
  <si>
    <t>С/Н</t>
  </si>
  <si>
    <t>/С</t>
  </si>
  <si>
    <t>Д</t>
  </si>
  <si>
    <t>А</t>
  </si>
  <si>
    <t>-</t>
  </si>
  <si>
    <t xml:space="preserve"> </t>
  </si>
  <si>
    <t xml:space="preserve">Позначення:  Н– настановна сесія; С – екзаменаційна сесія; П – практика; К – канікули; Д– виконання кваліфікаційної роботи; А – атестація </t>
  </si>
  <si>
    <t>Теоретичне навчання</t>
  </si>
  <si>
    <t>Виконання кваліф. роботи</t>
  </si>
  <si>
    <t>Атест.</t>
  </si>
  <si>
    <t>Канікули</t>
  </si>
  <si>
    <t>Усього</t>
  </si>
  <si>
    <t>№</t>
  </si>
  <si>
    <t>Семестр</t>
  </si>
  <si>
    <t>Всього</t>
  </si>
  <si>
    <r>
      <t xml:space="preserve">освітньо - професійна програма: </t>
    </r>
    <r>
      <rPr>
        <b/>
        <sz val="20"/>
        <rFont val="Times New Roman"/>
        <family val="1"/>
        <charset val="204"/>
      </rPr>
      <t>"Ливарне виробництво чорних та кольорових металів і сплавів"</t>
    </r>
  </si>
  <si>
    <t>Настановна  сесія</t>
  </si>
  <si>
    <t>Екзаменаційна сесія</t>
  </si>
  <si>
    <t>Назва
 практики</t>
  </si>
  <si>
    <t>Тижні</t>
  </si>
  <si>
    <t>Форма  атестації 
(екзамен, кваліфікаційна робота)</t>
  </si>
  <si>
    <t>Переддипломна</t>
  </si>
  <si>
    <t>Кваліфікаційна робота
 бакалавра</t>
  </si>
  <si>
    <t xml:space="preserve">                                       II. ЗВЕДЕНІ ДАНІ ПРО БЮДЖЕТ ЧАСУ, тижні                                                                                       III. ПРАКТИКА                                         IV.  АТЕСТАЦІЯ</t>
  </si>
  <si>
    <t>Н/П</t>
  </si>
  <si>
    <t>П</t>
  </si>
  <si>
    <t>Здобувач вищої освіти повинен вибрати одну  дисципліну</t>
  </si>
  <si>
    <t xml:space="preserve">Здобувач вищої освіти повинен вибрати три дисципліни </t>
  </si>
  <si>
    <t>Теплотехніка та печі ливарних цехів (к.пр.)</t>
  </si>
  <si>
    <t>Контроль якості виливків</t>
  </si>
  <si>
    <t>САПР ливарних технології та обладнання</t>
  </si>
  <si>
    <t>V ПЛАН ОСВІТНЬОГО ПРОЦЕСУ НА 2024/2025 НАВЧАЛЬНИЙ РІК        ( прийом 2023, 2024 р. р.)</t>
  </si>
  <si>
    <t>(прийом 2023, 2024 р.р.)</t>
  </si>
  <si>
    <t>20/6</t>
  </si>
  <si>
    <t>32/ 14</t>
  </si>
  <si>
    <t>протокол № 9</t>
  </si>
  <si>
    <t>"  25   "    квітня    2024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</si>
</sst>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\ _₽_-;\-* #,##0.00\ _₽_-;_-* &quot;-&quot;??\ _₽_-;_-@_-"/>
    <numFmt numFmtId="164" formatCode="#,##0_-;\-* #,##0_-;\ _-;_-@_-"/>
    <numFmt numFmtId="165" formatCode="0.0"/>
    <numFmt numFmtId="166" formatCode="#,##0;\-* #,##0_-;\ _-;_-@_-"/>
    <numFmt numFmtId="167" formatCode="#,##0_-;\-* #,##0_-;\ &quot;&quot;_-;_-@_-"/>
    <numFmt numFmtId="168" formatCode="#,##0.000_ ;\-#,##0.000\ "/>
    <numFmt numFmtId="169" formatCode="#,##0.0_ ;\-#,##0.0\ "/>
    <numFmt numFmtId="170" formatCode="#,##0.0;\-* #,##0.0_-;\ &quot;&quot;_-;_-@_-"/>
    <numFmt numFmtId="171" formatCode="#,##0;\-* #,##0_-;\ &quot;&quot;_-;_-@_-"/>
    <numFmt numFmtId="172" formatCode="#,##0_ ;\-#,##0\ 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name val="Times New Roman"/>
      <family val="1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Arial Cyr"/>
      <family val="2"/>
      <charset val="204"/>
    </font>
    <font>
      <sz val="10"/>
      <name val="Arial Cyr"/>
      <charset val="204"/>
    </font>
    <font>
      <i/>
      <sz val="12"/>
      <name val="Times New Roman"/>
      <family val="1"/>
      <charset val="204"/>
    </font>
    <font>
      <b/>
      <sz val="1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2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  <charset val="204"/>
    </font>
    <font>
      <b/>
      <sz val="24"/>
      <name val="Times New Roman"/>
      <family val="1"/>
      <charset val="204"/>
    </font>
    <font>
      <sz val="8"/>
      <name val="Times New Roman"/>
      <family val="1"/>
      <charset val="204"/>
    </font>
    <font>
      <sz val="22"/>
      <name val="Times New Roman"/>
      <family val="1"/>
      <charset val="204"/>
    </font>
    <font>
      <sz val="18"/>
      <name val="Arial Cyr"/>
      <family val="2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Arial Cyr"/>
      <charset val="204"/>
    </font>
    <font>
      <u/>
      <sz val="2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Arial Cyr"/>
      <family val="2"/>
      <charset val="204"/>
    </font>
    <font>
      <b/>
      <sz val="2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Arial Cyr"/>
      <charset val="204"/>
    </font>
    <font>
      <b/>
      <sz val="12"/>
      <name val="Times New Roman Cyr"/>
      <charset val="204"/>
    </font>
    <font>
      <sz val="14"/>
      <name val="Arial Cyr"/>
      <family val="2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16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0" fontId="9" fillId="0" borderId="0"/>
    <xf numFmtId="0" fontId="13" fillId="0" borderId="0"/>
    <xf numFmtId="43" fontId="9" fillId="0" borderId="0" applyFont="0" applyFill="0" applyBorder="0" applyAlignment="0" applyProtection="0"/>
    <xf numFmtId="0" fontId="9" fillId="0" borderId="0"/>
    <xf numFmtId="0" fontId="13" fillId="0" borderId="0"/>
    <xf numFmtId="0" fontId="13" fillId="0" borderId="0"/>
    <xf numFmtId="0" fontId="9" fillId="0" borderId="0"/>
    <xf numFmtId="0" fontId="9" fillId="0" borderId="0"/>
  </cellStyleXfs>
  <cellXfs count="1292">
    <xf numFmtId="0" fontId="0" fillId="0" borderId="0" xfId="0"/>
    <xf numFmtId="0" fontId="3" fillId="0" borderId="1" xfId="0" applyFont="1" applyBorder="1"/>
    <xf numFmtId="0" fontId="3" fillId="0" borderId="0" xfId="0" applyFont="1"/>
    <xf numFmtId="0" fontId="0" fillId="0" borderId="1" xfId="0" applyBorder="1"/>
    <xf numFmtId="0" fontId="4" fillId="0" borderId="1" xfId="0" applyFont="1" applyBorder="1"/>
    <xf numFmtId="49" fontId="5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vertical="center" wrapText="1"/>
    </xf>
    <xf numFmtId="0" fontId="2" fillId="0" borderId="1" xfId="0" applyFont="1" applyBorder="1"/>
    <xf numFmtId="0" fontId="6" fillId="0" borderId="1" xfId="0" applyFont="1" applyBorder="1"/>
    <xf numFmtId="49" fontId="7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49" fontId="8" fillId="0" borderId="5" xfId="0" applyNumberFormat="1" applyFont="1" applyBorder="1" applyAlignment="1">
      <alignment horizontal="left" vertical="center" wrapText="1"/>
    </xf>
    <xf numFmtId="0" fontId="0" fillId="2" borderId="1" xfId="0" applyFill="1" applyBorder="1"/>
    <xf numFmtId="0" fontId="0" fillId="3" borderId="0" xfId="0" applyFill="1"/>
    <xf numFmtId="49" fontId="7" fillId="0" borderId="6" xfId="0" applyNumberFormat="1" applyFont="1" applyBorder="1" applyAlignment="1">
      <alignment horizontal="left" vertical="center" wrapText="1"/>
    </xf>
    <xf numFmtId="0" fontId="0" fillId="0" borderId="7" xfId="0" applyBorder="1"/>
    <xf numFmtId="0" fontId="7" fillId="0" borderId="6" xfId="0" applyFont="1" applyBorder="1"/>
    <xf numFmtId="49" fontId="7" fillId="0" borderId="0" xfId="0" applyNumberFormat="1" applyFont="1" applyAlignment="1">
      <alignment horizontal="left" vertical="center" wrapText="1"/>
    </xf>
    <xf numFmtId="0" fontId="0" fillId="0" borderId="8" xfId="0" applyBorder="1"/>
    <xf numFmtId="164" fontId="7" fillId="0" borderId="0" xfId="2" applyNumberFormat="1" applyFont="1" applyAlignment="1">
      <alignment vertical="center"/>
    </xf>
    <xf numFmtId="165" fontId="7" fillId="0" borderId="0" xfId="2" applyNumberFormat="1" applyFont="1" applyAlignment="1">
      <alignment vertical="center"/>
    </xf>
    <xf numFmtId="164" fontId="7" fillId="0" borderId="0" xfId="2" applyNumberFormat="1" applyFont="1" applyAlignment="1">
      <alignment horizontal="center" vertical="center"/>
    </xf>
    <xf numFmtId="166" fontId="7" fillId="0" borderId="36" xfId="2" applyNumberFormat="1" applyFont="1" applyBorder="1" applyAlignment="1">
      <alignment horizontal="center" vertical="center"/>
    </xf>
    <xf numFmtId="166" fontId="7" fillId="0" borderId="37" xfId="2" applyNumberFormat="1" applyFont="1" applyBorder="1" applyAlignment="1">
      <alignment horizontal="center" vertical="center"/>
    </xf>
    <xf numFmtId="0" fontId="7" fillId="0" borderId="47" xfId="2" applyFont="1" applyBorder="1" applyAlignment="1">
      <alignment horizontal="center" vertical="center"/>
    </xf>
    <xf numFmtId="0" fontId="7" fillId="0" borderId="48" xfId="2" applyFont="1" applyBorder="1" applyAlignment="1">
      <alignment horizontal="center" vertical="center"/>
    </xf>
    <xf numFmtId="0" fontId="7" fillId="0" borderId="49" xfId="2" applyFont="1" applyBorder="1" applyAlignment="1">
      <alignment horizontal="center" vertical="center"/>
    </xf>
    <xf numFmtId="0" fontId="7" fillId="0" borderId="50" xfId="2" applyFont="1" applyBorder="1" applyAlignment="1">
      <alignment horizontal="center" vertical="center"/>
    </xf>
    <xf numFmtId="49" fontId="7" fillId="0" borderId="50" xfId="2" applyNumberFormat="1" applyFont="1" applyBorder="1" applyAlignment="1">
      <alignment horizontal="center" vertical="center"/>
    </xf>
    <xf numFmtId="164" fontId="7" fillId="0" borderId="51" xfId="2" applyNumberFormat="1" applyFont="1" applyBorder="1" applyAlignment="1">
      <alignment horizontal="center" vertical="center"/>
    </xf>
    <xf numFmtId="164" fontId="7" fillId="0" borderId="53" xfId="2" applyNumberFormat="1" applyFont="1" applyBorder="1" applyAlignment="1">
      <alignment horizontal="center" vertical="center"/>
    </xf>
    <xf numFmtId="164" fontId="7" fillId="0" borderId="54" xfId="2" applyNumberFormat="1" applyFont="1" applyBorder="1" applyAlignment="1">
      <alignment horizontal="center" vertical="center"/>
    </xf>
    <xf numFmtId="0" fontId="9" fillId="0" borderId="1" xfId="2" applyBorder="1"/>
    <xf numFmtId="164" fontId="7" fillId="5" borderId="0" xfId="2" applyNumberFormat="1" applyFont="1" applyFill="1" applyAlignment="1">
      <alignment vertical="center"/>
    </xf>
    <xf numFmtId="165" fontId="7" fillId="5" borderId="0" xfId="2" applyNumberFormat="1" applyFont="1" applyFill="1" applyAlignment="1">
      <alignment vertical="center"/>
    </xf>
    <xf numFmtId="0" fontId="7" fillId="0" borderId="66" xfId="2" applyFont="1" applyBorder="1" applyAlignment="1">
      <alignment horizontal="center" vertical="center"/>
    </xf>
    <xf numFmtId="0" fontId="7" fillId="0" borderId="65" xfId="2" applyFont="1" applyBorder="1" applyAlignment="1">
      <alignment horizontal="center" vertical="center"/>
    </xf>
    <xf numFmtId="0" fontId="7" fillId="0" borderId="45" xfId="2" applyFont="1" applyBorder="1" applyAlignment="1">
      <alignment horizontal="center" vertical="center" wrapText="1"/>
    </xf>
    <xf numFmtId="0" fontId="7" fillId="0" borderId="43" xfId="2" applyFont="1" applyBorder="1" applyAlignment="1">
      <alignment horizontal="center" vertical="center" wrapText="1"/>
    </xf>
    <xf numFmtId="0" fontId="7" fillId="0" borderId="38" xfId="2" applyFont="1" applyBorder="1" applyAlignment="1">
      <alignment horizontal="center" vertical="center" wrapText="1"/>
    </xf>
    <xf numFmtId="0" fontId="7" fillId="0" borderId="33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/>
    </xf>
    <xf numFmtId="0" fontId="7" fillId="0" borderId="1" xfId="2" applyFont="1" applyBorder="1" applyAlignment="1">
      <alignment horizontal="center" vertical="center"/>
    </xf>
    <xf numFmtId="1" fontId="7" fillId="0" borderId="121" xfId="2" applyNumberFormat="1" applyFont="1" applyBorder="1" applyAlignment="1">
      <alignment horizontal="center" vertical="center" wrapText="1"/>
    </xf>
    <xf numFmtId="1" fontId="7" fillId="0" borderId="122" xfId="2" applyNumberFormat="1" applyFont="1" applyBorder="1" applyAlignment="1">
      <alignment horizontal="center" vertical="center" wrapText="1"/>
    </xf>
    <xf numFmtId="1" fontId="7" fillId="0" borderId="96" xfId="2" applyNumberFormat="1" applyFont="1" applyBorder="1" applyAlignment="1">
      <alignment horizontal="center" vertical="center" wrapText="1"/>
    </xf>
    <xf numFmtId="1" fontId="7" fillId="0" borderId="123" xfId="2" applyNumberFormat="1" applyFont="1" applyBorder="1" applyAlignment="1">
      <alignment horizontal="center" vertical="center" wrapText="1"/>
    </xf>
    <xf numFmtId="43" fontId="7" fillId="0" borderId="0" xfId="4" applyFont="1" applyFill="1" applyBorder="1" applyAlignment="1" applyProtection="1">
      <alignment vertical="center"/>
    </xf>
    <xf numFmtId="43" fontId="0" fillId="0" borderId="1" xfId="4" applyFont="1" applyFill="1" applyBorder="1"/>
    <xf numFmtId="43" fontId="0" fillId="0" borderId="1" xfId="4" applyFont="1" applyFill="1" applyBorder="1" applyAlignment="1">
      <alignment horizontal="center" vertical="center"/>
    </xf>
    <xf numFmtId="43" fontId="7" fillId="0" borderId="1" xfId="4" applyFont="1" applyFill="1" applyBorder="1" applyAlignment="1" applyProtection="1">
      <alignment horizontal="center" vertical="center"/>
    </xf>
    <xf numFmtId="165" fontId="7" fillId="0" borderId="0" xfId="4" applyNumberFormat="1" applyFont="1" applyFill="1" applyBorder="1" applyAlignment="1" applyProtection="1">
      <alignment vertical="center"/>
    </xf>
    <xf numFmtId="1" fontId="7" fillId="0" borderId="71" xfId="2" applyNumberFormat="1" applyFont="1" applyBorder="1" applyAlignment="1">
      <alignment horizontal="center" vertical="center" wrapText="1"/>
    </xf>
    <xf numFmtId="1" fontId="7" fillId="0" borderId="38" xfId="2" applyNumberFormat="1" applyFont="1" applyBorder="1" applyAlignment="1">
      <alignment horizontal="center" vertical="center" wrapText="1"/>
    </xf>
    <xf numFmtId="1" fontId="7" fillId="0" borderId="33" xfId="2" applyNumberFormat="1" applyFont="1" applyBorder="1" applyAlignment="1">
      <alignment horizontal="center" vertical="center" wrapText="1"/>
    </xf>
    <xf numFmtId="0" fontId="7" fillId="0" borderId="21" xfId="2" applyFont="1" applyBorder="1" applyAlignment="1">
      <alignment horizontal="center" vertical="center"/>
    </xf>
    <xf numFmtId="0" fontId="10" fillId="0" borderId="125" xfId="2" applyFont="1" applyBorder="1" applyAlignment="1">
      <alignment wrapText="1"/>
    </xf>
    <xf numFmtId="0" fontId="9" fillId="0" borderId="57" xfId="2" applyBorder="1"/>
    <xf numFmtId="0" fontId="7" fillId="0" borderId="59" xfId="2" applyFont="1" applyBorder="1" applyAlignment="1">
      <alignment horizontal="center" vertical="center"/>
    </xf>
    <xf numFmtId="0" fontId="9" fillId="0" borderId="126" xfId="2" applyBorder="1"/>
    <xf numFmtId="49" fontId="7" fillId="0" borderId="127" xfId="2" applyNumberFormat="1" applyFont="1" applyBorder="1" applyAlignment="1">
      <alignment horizontal="center" vertical="center" wrapText="1"/>
    </xf>
    <xf numFmtId="0" fontId="10" fillId="0" borderId="21" xfId="2" applyFont="1" applyBorder="1" applyAlignment="1">
      <alignment horizontal="left" vertical="center" wrapText="1"/>
    </xf>
    <xf numFmtId="0" fontId="7" fillId="0" borderId="128" xfId="2" applyFont="1" applyBorder="1" applyAlignment="1">
      <alignment horizontal="center" vertical="center" wrapText="1"/>
    </xf>
    <xf numFmtId="164" fontId="10" fillId="0" borderId="132" xfId="2" applyNumberFormat="1" applyFont="1" applyBorder="1" applyAlignment="1">
      <alignment horizontal="center" vertical="center"/>
    </xf>
    <xf numFmtId="164" fontId="10" fillId="0" borderId="128" xfId="2" applyNumberFormat="1" applyFont="1" applyBorder="1" applyAlignment="1">
      <alignment horizontal="center" vertical="center"/>
    </xf>
    <xf numFmtId="164" fontId="10" fillId="0" borderId="133" xfId="2" applyNumberFormat="1" applyFont="1" applyBorder="1" applyAlignment="1">
      <alignment horizontal="center" vertical="center"/>
    </xf>
    <xf numFmtId="49" fontId="7" fillId="0" borderId="134" xfId="2" applyNumberFormat="1" applyFont="1" applyBorder="1" applyAlignment="1">
      <alignment horizontal="center" vertical="center" wrapText="1"/>
    </xf>
    <xf numFmtId="0" fontId="10" fillId="0" borderId="135" xfId="2" applyFont="1" applyBorder="1" applyAlignment="1">
      <alignment horizontal="left" vertical="center" wrapText="1"/>
    </xf>
    <xf numFmtId="0" fontId="7" fillId="0" borderId="136" xfId="2" applyFont="1" applyBorder="1" applyAlignment="1">
      <alignment horizontal="center" vertical="center" wrapText="1"/>
    </xf>
    <xf numFmtId="164" fontId="10" fillId="0" borderId="140" xfId="2" applyNumberFormat="1" applyFont="1" applyBorder="1" applyAlignment="1">
      <alignment horizontal="center" vertical="center"/>
    </xf>
    <xf numFmtId="164" fontId="10" fillId="0" borderId="136" xfId="2" applyNumberFormat="1" applyFont="1" applyBorder="1" applyAlignment="1">
      <alignment horizontal="center" vertical="center"/>
    </xf>
    <xf numFmtId="164" fontId="10" fillId="0" borderId="141" xfId="2" applyNumberFormat="1" applyFont="1" applyBorder="1" applyAlignment="1">
      <alignment horizontal="center" vertical="center"/>
    </xf>
    <xf numFmtId="0" fontId="10" fillId="0" borderId="143" xfId="2" applyFont="1" applyBorder="1" applyAlignment="1">
      <alignment horizontal="center" vertical="center"/>
    </xf>
    <xf numFmtId="164" fontId="10" fillId="0" borderId="144" xfId="2" applyNumberFormat="1" applyFont="1" applyBorder="1" applyAlignment="1">
      <alignment horizontal="center" vertical="center"/>
    </xf>
    <xf numFmtId="164" fontId="10" fillId="0" borderId="121" xfId="2" applyNumberFormat="1" applyFont="1" applyBorder="1" applyAlignment="1">
      <alignment horizontal="center" vertical="center"/>
    </xf>
    <xf numFmtId="164" fontId="10" fillId="0" borderId="145" xfId="2" applyNumberFormat="1" applyFont="1" applyBorder="1" applyAlignment="1">
      <alignment horizontal="center" vertical="center"/>
    </xf>
    <xf numFmtId="164" fontId="10" fillId="0" borderId="148" xfId="2" applyNumberFormat="1" applyFont="1" applyBorder="1" applyAlignment="1">
      <alignment horizontal="center" vertical="center"/>
    </xf>
    <xf numFmtId="164" fontId="10" fillId="0" borderId="151" xfId="2" applyNumberFormat="1" applyFont="1" applyBorder="1" applyAlignment="1">
      <alignment horizontal="center" vertical="center"/>
    </xf>
    <xf numFmtId="164" fontId="10" fillId="0" borderId="152" xfId="2" applyNumberFormat="1" applyFont="1" applyBorder="1" applyAlignment="1">
      <alignment horizontal="center" vertical="center"/>
    </xf>
    <xf numFmtId="164" fontId="10" fillId="0" borderId="153" xfId="2" applyNumberFormat="1" applyFont="1" applyBorder="1" applyAlignment="1">
      <alignment horizontal="center" vertical="center"/>
    </xf>
    <xf numFmtId="49" fontId="7" fillId="0" borderId="116" xfId="2" applyNumberFormat="1" applyFont="1" applyBorder="1" applyAlignment="1">
      <alignment horizontal="center" vertical="center" wrapText="1"/>
    </xf>
    <xf numFmtId="0" fontId="7" fillId="0" borderId="147" xfId="2" applyFont="1" applyBorder="1" applyAlignment="1">
      <alignment horizontal="left" vertical="center" wrapText="1"/>
    </xf>
    <xf numFmtId="0" fontId="7" fillId="0" borderId="148" xfId="2" applyFont="1" applyBorder="1" applyAlignment="1">
      <alignment horizontal="center" vertical="center" wrapText="1"/>
    </xf>
    <xf numFmtId="0" fontId="10" fillId="0" borderId="152" xfId="2" applyFont="1" applyBorder="1" applyAlignment="1">
      <alignment horizontal="center" vertical="center"/>
    </xf>
    <xf numFmtId="164" fontId="10" fillId="0" borderId="150" xfId="2" applyNumberFormat="1" applyFont="1" applyBorder="1" applyAlignment="1">
      <alignment horizontal="center" vertical="center"/>
    </xf>
    <xf numFmtId="164" fontId="10" fillId="0" borderId="117" xfId="2" applyNumberFormat="1" applyFont="1" applyBorder="1" applyAlignment="1">
      <alignment horizontal="center" vertical="center"/>
    </xf>
    <xf numFmtId="0" fontId="7" fillId="0" borderId="142" xfId="2" applyFont="1" applyBorder="1" applyAlignment="1">
      <alignment horizontal="center" vertical="center"/>
    </xf>
    <xf numFmtId="0" fontId="10" fillId="0" borderId="0" xfId="2" applyFont="1" applyAlignment="1">
      <alignment wrapText="1"/>
    </xf>
    <xf numFmtId="0" fontId="10" fillId="0" borderId="156" xfId="2" applyFont="1" applyBorder="1" applyAlignment="1">
      <alignment horizontal="center" vertical="center"/>
    </xf>
    <xf numFmtId="0" fontId="7" fillId="0" borderId="125" xfId="2" applyFont="1" applyBorder="1" applyAlignment="1">
      <alignment horizontal="center" vertical="center"/>
    </xf>
    <xf numFmtId="0" fontId="7" fillId="0" borderId="125" xfId="2" applyFont="1" applyBorder="1" applyAlignment="1">
      <alignment vertical="center"/>
    </xf>
    <xf numFmtId="0" fontId="7" fillId="0" borderId="157" xfId="2" applyFont="1" applyBorder="1" applyAlignment="1">
      <alignment horizontal="center" vertical="center"/>
    </xf>
    <xf numFmtId="0" fontId="7" fillId="0" borderId="67" xfId="2" applyFont="1" applyBorder="1" applyAlignment="1">
      <alignment horizontal="center" vertical="center"/>
    </xf>
    <xf numFmtId="0" fontId="7" fillId="0" borderId="67" xfId="2" applyFont="1" applyBorder="1" applyAlignment="1">
      <alignment vertical="center"/>
    </xf>
    <xf numFmtId="49" fontId="7" fillId="0" borderId="67" xfId="2" applyNumberFormat="1" applyFont="1" applyBorder="1" applyAlignment="1">
      <alignment horizontal="center" vertical="center"/>
    </xf>
    <xf numFmtId="49" fontId="7" fillId="0" borderId="159" xfId="2" applyNumberFormat="1" applyFont="1" applyBorder="1" applyAlignment="1">
      <alignment horizontal="center" vertical="center"/>
    </xf>
    <xf numFmtId="0" fontId="7" fillId="0" borderId="159" xfId="2" applyFont="1" applyBorder="1" applyAlignment="1">
      <alignment vertical="center"/>
    </xf>
    <xf numFmtId="0" fontId="7" fillId="0" borderId="89" xfId="2" applyFont="1" applyBorder="1" applyAlignment="1">
      <alignment horizontal="center" vertical="center"/>
    </xf>
    <xf numFmtId="0" fontId="7" fillId="0" borderId="91" xfId="2" applyFont="1" applyBorder="1" applyAlignment="1">
      <alignment horizontal="center" vertical="center"/>
    </xf>
    <xf numFmtId="0" fontId="7" fillId="0" borderId="161" xfId="2" applyFont="1" applyBorder="1" applyAlignment="1">
      <alignment horizontal="center" vertical="center"/>
    </xf>
    <xf numFmtId="49" fontId="7" fillId="0" borderId="162" xfId="2" applyNumberFormat="1" applyFont="1" applyBorder="1" applyAlignment="1">
      <alignment horizontal="center" vertical="center"/>
    </xf>
    <xf numFmtId="0" fontId="10" fillId="0" borderId="163" xfId="2" applyFont="1" applyBorder="1" applyAlignment="1">
      <alignment vertical="center" wrapText="1"/>
    </xf>
    <xf numFmtId="0" fontId="10" fillId="0" borderId="164" xfId="2" applyFont="1" applyBorder="1" applyAlignment="1">
      <alignment horizontal="center" vertical="center"/>
    </xf>
    <xf numFmtId="0" fontId="10" fillId="0" borderId="169" xfId="2" applyFont="1" applyBorder="1" applyAlignment="1">
      <alignment horizontal="center" vertical="center"/>
    </xf>
    <xf numFmtId="0" fontId="10" fillId="0" borderId="170" xfId="2" applyFont="1" applyBorder="1" applyAlignment="1">
      <alignment horizontal="center" vertical="center"/>
    </xf>
    <xf numFmtId="49" fontId="7" fillId="0" borderId="171" xfId="2" applyNumberFormat="1" applyFont="1" applyBorder="1" applyAlignment="1">
      <alignment horizontal="center" vertical="center"/>
    </xf>
    <xf numFmtId="0" fontId="7" fillId="0" borderId="171" xfId="2" applyFont="1" applyBorder="1" applyAlignment="1">
      <alignment vertical="center"/>
    </xf>
    <xf numFmtId="0" fontId="7" fillId="0" borderId="79" xfId="2" applyFont="1" applyBorder="1" applyAlignment="1">
      <alignment horizontal="center" vertical="center"/>
    </xf>
    <xf numFmtId="0" fontId="7" fillId="0" borderId="81" xfId="2" applyFont="1" applyBorder="1" applyAlignment="1">
      <alignment horizontal="center" vertical="center"/>
    </xf>
    <xf numFmtId="49" fontId="7" fillId="0" borderId="173" xfId="2" applyNumberFormat="1" applyFont="1" applyBorder="1" applyAlignment="1">
      <alignment horizontal="center" vertical="center"/>
    </xf>
    <xf numFmtId="0" fontId="7" fillId="0" borderId="23" xfId="2" applyFont="1" applyBorder="1" applyAlignment="1">
      <alignment vertical="center"/>
    </xf>
    <xf numFmtId="0" fontId="7" fillId="0" borderId="26" xfId="2" applyFont="1" applyBorder="1" applyAlignment="1">
      <alignment horizontal="center" vertical="center"/>
    </xf>
    <xf numFmtId="0" fontId="7" fillId="0" borderId="61" xfId="2" applyFont="1" applyBorder="1" applyAlignment="1">
      <alignment horizontal="center" vertical="center"/>
    </xf>
    <xf numFmtId="49" fontId="7" fillId="0" borderId="23" xfId="2" applyNumberFormat="1" applyFont="1" applyBorder="1" applyAlignment="1">
      <alignment horizontal="center" vertical="center"/>
    </xf>
    <xf numFmtId="49" fontId="7" fillId="0" borderId="110" xfId="2" applyNumberFormat="1" applyFont="1" applyBorder="1" applyAlignment="1">
      <alignment horizontal="center" vertical="center"/>
    </xf>
    <xf numFmtId="0" fontId="7" fillId="0" borderId="174" xfId="2" applyFont="1" applyBorder="1" applyAlignment="1">
      <alignment vertical="center"/>
    </xf>
    <xf numFmtId="0" fontId="7" fillId="0" borderId="175" xfId="2" applyFont="1" applyBorder="1" applyAlignment="1">
      <alignment horizontal="center" vertical="center"/>
    </xf>
    <xf numFmtId="0" fontId="7" fillId="0" borderId="35" xfId="2" applyFont="1" applyBorder="1" applyAlignment="1">
      <alignment horizontal="center" vertical="center"/>
    </xf>
    <xf numFmtId="0" fontId="7" fillId="0" borderId="147" xfId="2" applyFont="1" applyBorder="1" applyAlignment="1">
      <alignment horizontal="center"/>
    </xf>
    <xf numFmtId="0" fontId="7" fillId="0" borderId="155" xfId="2" applyFont="1" applyBorder="1"/>
    <xf numFmtId="0" fontId="7" fillId="0" borderId="152" xfId="2" applyFont="1" applyBorder="1" applyAlignment="1">
      <alignment horizontal="center"/>
    </xf>
    <xf numFmtId="0" fontId="7" fillId="0" borderId="150" xfId="2" applyFont="1" applyBorder="1" applyAlignment="1">
      <alignment horizontal="center"/>
    </xf>
    <xf numFmtId="0" fontId="9" fillId="0" borderId="69" xfId="2" applyBorder="1"/>
    <xf numFmtId="0" fontId="7" fillId="0" borderId="176" xfId="2" applyFont="1" applyBorder="1" applyAlignment="1">
      <alignment horizontal="center"/>
    </xf>
    <xf numFmtId="0" fontId="7" fillId="0" borderId="177" xfId="2" applyFont="1" applyBorder="1" applyAlignment="1">
      <alignment vertical="center"/>
    </xf>
    <xf numFmtId="0" fontId="7" fillId="0" borderId="71" xfId="2" applyFont="1" applyBorder="1" applyAlignment="1">
      <alignment horizontal="center" vertical="center"/>
    </xf>
    <xf numFmtId="0" fontId="7" fillId="0" borderId="38" xfId="2" applyFont="1" applyBorder="1" applyAlignment="1">
      <alignment horizontal="center" vertical="center"/>
    </xf>
    <xf numFmtId="49" fontId="7" fillId="0" borderId="70" xfId="2" applyNumberFormat="1" applyFont="1" applyBorder="1" applyAlignment="1">
      <alignment horizontal="center" vertical="center"/>
    </xf>
    <xf numFmtId="0" fontId="7" fillId="0" borderId="178" xfId="2" applyFont="1" applyBorder="1" applyAlignment="1">
      <alignment vertical="center"/>
    </xf>
    <xf numFmtId="49" fontId="7" fillId="0" borderId="179" xfId="2" applyNumberFormat="1" applyFont="1" applyBorder="1" applyAlignment="1">
      <alignment horizontal="center" vertical="center"/>
    </xf>
    <xf numFmtId="0" fontId="7" fillId="0" borderId="23" xfId="2" applyFont="1" applyBorder="1" applyAlignment="1">
      <alignment vertical="center" wrapText="1"/>
    </xf>
    <xf numFmtId="0" fontId="10" fillId="0" borderId="54" xfId="2" applyFont="1" applyBorder="1" applyAlignment="1">
      <alignment horizontal="center" vertical="center"/>
    </xf>
    <xf numFmtId="0" fontId="10" fillId="0" borderId="53" xfId="2" applyFont="1" applyBorder="1" applyAlignment="1">
      <alignment horizontal="center" vertical="center"/>
    </xf>
    <xf numFmtId="0" fontId="10" fillId="0" borderId="13" xfId="2" applyFont="1" applyBorder="1" applyAlignment="1">
      <alignment horizontal="right" vertical="center" wrapText="1"/>
    </xf>
    <xf numFmtId="0" fontId="10" fillId="0" borderId="14" xfId="2" applyFont="1" applyBorder="1" applyAlignment="1">
      <alignment horizontal="right" vertical="center" wrapText="1"/>
    </xf>
    <xf numFmtId="0" fontId="10" fillId="0" borderId="0" xfId="2" applyFont="1" applyAlignment="1">
      <alignment horizontal="right" vertical="center" wrapText="1"/>
    </xf>
    <xf numFmtId="49" fontId="7" fillId="0" borderId="207" xfId="2" applyNumberFormat="1" applyFont="1" applyBorder="1" applyAlignment="1">
      <alignment horizontal="center" vertical="center" wrapText="1"/>
    </xf>
    <xf numFmtId="0" fontId="7" fillId="0" borderId="208" xfId="2" applyFont="1" applyBorder="1" applyAlignment="1">
      <alignment vertical="center" wrapText="1"/>
    </xf>
    <xf numFmtId="0" fontId="10" fillId="0" borderId="209" xfId="2" applyFont="1" applyBorder="1" applyAlignment="1">
      <alignment horizontal="right" vertical="center" wrapText="1"/>
    </xf>
    <xf numFmtId="0" fontId="7" fillId="0" borderId="213" xfId="2" applyFont="1" applyBorder="1" applyAlignment="1">
      <alignment horizontal="center" vertical="center" wrapText="1"/>
    </xf>
    <xf numFmtId="0" fontId="7" fillId="0" borderId="209" xfId="2" applyFont="1" applyBorder="1" applyAlignment="1">
      <alignment horizontal="center" vertical="center" wrapText="1"/>
    </xf>
    <xf numFmtId="0" fontId="7" fillId="0" borderId="214" xfId="2" applyFont="1" applyBorder="1" applyAlignment="1">
      <alignment horizontal="center" vertical="center" wrapText="1"/>
    </xf>
    <xf numFmtId="0" fontId="7" fillId="0" borderId="25" xfId="2" applyFont="1" applyBorder="1" applyAlignment="1">
      <alignment vertical="center" wrapText="1"/>
    </xf>
    <xf numFmtId="0" fontId="7" fillId="0" borderId="215" xfId="3" applyFont="1" applyBorder="1" applyAlignment="1">
      <alignment horizontal="center" vertical="center" wrapText="1"/>
    </xf>
    <xf numFmtId="0" fontId="7" fillId="0" borderId="216" xfId="2" applyFont="1" applyBorder="1" applyAlignment="1">
      <alignment horizontal="center" vertical="center" wrapText="1"/>
    </xf>
    <xf numFmtId="0" fontId="7" fillId="0" borderId="215" xfId="2" applyFont="1" applyBorder="1" applyAlignment="1">
      <alignment horizontal="center" vertical="center" wrapText="1"/>
    </xf>
    <xf numFmtId="0" fontId="7" fillId="0" borderId="217" xfId="2" applyFont="1" applyBorder="1" applyAlignment="1">
      <alignment horizontal="center" vertical="center" wrapText="1"/>
    </xf>
    <xf numFmtId="0" fontId="10" fillId="0" borderId="215" xfId="2" applyFont="1" applyBorder="1" applyAlignment="1">
      <alignment horizontal="right" vertical="center" wrapText="1"/>
    </xf>
    <xf numFmtId="0" fontId="7" fillId="0" borderId="88" xfId="2" applyFont="1" applyBorder="1" applyAlignment="1">
      <alignment vertical="center" wrapText="1"/>
    </xf>
    <xf numFmtId="0" fontId="7" fillId="0" borderId="140" xfId="2" applyFont="1" applyBorder="1" applyAlignment="1">
      <alignment horizontal="center" vertical="center" wrapText="1"/>
    </xf>
    <xf numFmtId="0" fontId="7" fillId="0" borderId="141" xfId="2" applyFont="1" applyBorder="1" applyAlignment="1">
      <alignment horizontal="center" vertical="center" wrapText="1"/>
    </xf>
    <xf numFmtId="0" fontId="10" fillId="0" borderId="98" xfId="2" applyFont="1" applyBorder="1" applyAlignment="1">
      <alignment horizontal="left" vertical="center" wrapText="1"/>
    </xf>
    <xf numFmtId="164" fontId="7" fillId="0" borderId="98" xfId="2" applyNumberFormat="1" applyFont="1" applyBorder="1" applyAlignment="1">
      <alignment vertical="center"/>
    </xf>
    <xf numFmtId="0" fontId="18" fillId="0" borderId="0" xfId="2" applyFont="1" applyAlignment="1">
      <alignment horizontal="center" vertical="center" wrapText="1"/>
    </xf>
    <xf numFmtId="0" fontId="10" fillId="0" borderId="0" xfId="2" applyFont="1" applyAlignment="1">
      <alignment horizontal="left" vertical="center" wrapText="1"/>
    </xf>
    <xf numFmtId="0" fontId="10" fillId="0" borderId="0" xfId="2" applyFont="1" applyAlignment="1">
      <alignment horizontal="right" vertical="center"/>
    </xf>
    <xf numFmtId="0" fontId="7" fillId="0" borderId="0" xfId="2" applyFont="1" applyAlignment="1">
      <alignment horizontal="center" vertical="center"/>
    </xf>
    <xf numFmtId="0" fontId="10" fillId="0" borderId="0" xfId="2" applyFont="1" applyAlignment="1">
      <alignment horizontal="left" vertical="center"/>
    </xf>
    <xf numFmtId="164" fontId="20" fillId="0" borderId="0" xfId="2" applyNumberFormat="1" applyFont="1" applyAlignment="1">
      <alignment vertical="center"/>
    </xf>
    <xf numFmtId="165" fontId="20" fillId="0" borderId="0" xfId="2" applyNumberFormat="1" applyFont="1" applyAlignment="1">
      <alignment vertical="center"/>
    </xf>
    <xf numFmtId="169" fontId="10" fillId="0" borderId="0" xfId="2" applyNumberFormat="1" applyFont="1" applyAlignment="1">
      <alignment vertical="center"/>
    </xf>
    <xf numFmtId="164" fontId="21" fillId="0" borderId="0" xfId="2" applyNumberFormat="1" applyFont="1" applyAlignment="1">
      <alignment vertical="center"/>
    </xf>
    <xf numFmtId="164" fontId="20" fillId="0" borderId="0" xfId="2" applyNumberFormat="1" applyFont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left" vertical="center" wrapText="1"/>
    </xf>
    <xf numFmtId="49" fontId="7" fillId="0" borderId="62" xfId="2" applyNumberFormat="1" applyFont="1" applyBorder="1" applyAlignment="1">
      <alignment horizontal="center" vertical="center" wrapText="1"/>
    </xf>
    <xf numFmtId="49" fontId="7" fillId="0" borderId="61" xfId="2" applyNumberFormat="1" applyFont="1" applyBorder="1" applyAlignment="1">
      <alignment horizontal="center" vertical="center" wrapText="1"/>
    </xf>
    <xf numFmtId="49" fontId="7" fillId="0" borderId="61" xfId="2" applyNumberFormat="1" applyFont="1" applyBorder="1" applyAlignment="1">
      <alignment horizontal="center" vertical="center"/>
    </xf>
    <xf numFmtId="49" fontId="7" fillId="0" borderId="62" xfId="2" applyNumberFormat="1" applyFont="1" applyBorder="1" applyAlignment="1">
      <alignment horizontal="center" vertical="center"/>
    </xf>
    <xf numFmtId="49" fontId="7" fillId="0" borderId="26" xfId="2" applyNumberFormat="1" applyFont="1" applyBorder="1" applyAlignment="1">
      <alignment horizontal="center" vertical="center" wrapText="1"/>
    </xf>
    <xf numFmtId="49" fontId="7" fillId="0" borderId="107" xfId="2" applyNumberFormat="1" applyFont="1" applyBorder="1"/>
    <xf numFmtId="49" fontId="7" fillId="0" borderId="4" xfId="2" applyNumberFormat="1" applyFont="1" applyBorder="1"/>
    <xf numFmtId="49" fontId="7" fillId="0" borderId="66" xfId="2" applyNumberFormat="1" applyFont="1" applyBorder="1" applyAlignment="1">
      <alignment horizontal="center"/>
    </xf>
    <xf numFmtId="49" fontId="5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horizontal="left" vertical="center" wrapText="1"/>
    </xf>
    <xf numFmtId="164" fontId="7" fillId="0" borderId="1" xfId="2" applyNumberFormat="1" applyFont="1" applyBorder="1" applyAlignment="1">
      <alignment vertical="center"/>
    </xf>
    <xf numFmtId="0" fontId="0" fillId="2" borderId="0" xfId="0" applyFill="1"/>
    <xf numFmtId="0" fontId="7" fillId="0" borderId="160" xfId="2" applyFont="1" applyBorder="1" applyAlignment="1">
      <alignment horizontal="center" vertical="center"/>
    </xf>
    <xf numFmtId="0" fontId="7" fillId="4" borderId="6" xfId="0" applyFont="1" applyFill="1" applyBorder="1"/>
    <xf numFmtId="49" fontId="7" fillId="4" borderId="0" xfId="0" applyNumberFormat="1" applyFont="1" applyFill="1" applyAlignment="1">
      <alignment horizontal="left" vertical="center" wrapText="1"/>
    </xf>
    <xf numFmtId="49" fontId="7" fillId="4" borderId="6" xfId="0" applyNumberFormat="1" applyFont="1" applyFill="1" applyBorder="1" applyAlignment="1">
      <alignment horizontal="left" vertical="center" wrapText="1"/>
    </xf>
    <xf numFmtId="0" fontId="7" fillId="0" borderId="184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15" fillId="0" borderId="1" xfId="2" applyFont="1" applyBorder="1" applyAlignment="1">
      <alignment horizontal="center"/>
    </xf>
    <xf numFmtId="166" fontId="7" fillId="0" borderId="1" xfId="2" applyNumberFormat="1" applyFont="1" applyBorder="1" applyAlignment="1">
      <alignment horizontal="center" vertical="center"/>
    </xf>
    <xf numFmtId="164" fontId="7" fillId="5" borderId="1" xfId="2" applyNumberFormat="1" applyFont="1" applyFill="1" applyBorder="1" applyAlignment="1">
      <alignment vertical="center"/>
    </xf>
    <xf numFmtId="43" fontId="7" fillId="0" borderId="1" xfId="4" applyFont="1" applyFill="1" applyBorder="1" applyAlignment="1" applyProtection="1">
      <alignment vertical="center"/>
    </xf>
    <xf numFmtId="164" fontId="20" fillId="0" borderId="1" xfId="2" applyNumberFormat="1" applyFont="1" applyBorder="1" applyAlignment="1">
      <alignment vertical="center"/>
    </xf>
    <xf numFmtId="49" fontId="10" fillId="0" borderId="102" xfId="2" applyNumberFormat="1" applyFont="1" applyBorder="1" applyAlignment="1">
      <alignment horizontal="center" vertical="center" wrapText="1"/>
    </xf>
    <xf numFmtId="49" fontId="10" fillId="0" borderId="101" xfId="2" applyNumberFormat="1" applyFont="1" applyBorder="1" applyAlignment="1">
      <alignment horizontal="center" vertical="center" wrapText="1"/>
    </xf>
    <xf numFmtId="49" fontId="10" fillId="0" borderId="104" xfId="2" applyNumberFormat="1" applyFont="1" applyBorder="1" applyAlignment="1">
      <alignment horizontal="center" vertical="center"/>
    </xf>
    <xf numFmtId="49" fontId="7" fillId="0" borderId="0" xfId="2" applyNumberFormat="1" applyFont="1" applyAlignment="1">
      <alignment horizontal="center" vertical="center" wrapText="1"/>
    </xf>
    <xf numFmtId="49" fontId="7" fillId="0" borderId="0" xfId="2" applyNumberFormat="1" applyFont="1" applyAlignment="1">
      <alignment horizontal="center" vertical="center"/>
    </xf>
    <xf numFmtId="49" fontId="10" fillId="0" borderId="0" xfId="2" applyNumberFormat="1" applyFont="1" applyAlignment="1">
      <alignment horizontal="center" vertical="center"/>
    </xf>
    <xf numFmtId="49" fontId="10" fillId="0" borderId="53" xfId="2" applyNumberFormat="1" applyFont="1" applyBorder="1" applyAlignment="1">
      <alignment horizontal="center" vertical="center" wrapText="1"/>
    </xf>
    <xf numFmtId="49" fontId="10" fillId="0" borderId="148" xfId="2" applyNumberFormat="1" applyFont="1" applyBorder="1" applyAlignment="1">
      <alignment horizontal="center" vertical="center"/>
    </xf>
    <xf numFmtId="0" fontId="2" fillId="0" borderId="0" xfId="0" applyFont="1"/>
    <xf numFmtId="49" fontId="10" fillId="4" borderId="5" xfId="0" applyNumberFormat="1" applyFont="1" applyFill="1" applyBorder="1" applyAlignment="1">
      <alignment horizontal="left" vertical="center" wrapText="1"/>
    </xf>
    <xf numFmtId="49" fontId="7" fillId="0" borderId="55" xfId="2" applyNumberFormat="1" applyFont="1" applyBorder="1" applyAlignment="1">
      <alignment horizontal="center" vertical="center" wrapText="1"/>
    </xf>
    <xf numFmtId="49" fontId="10" fillId="0" borderId="56" xfId="2" applyNumberFormat="1" applyFont="1" applyBorder="1" applyAlignment="1">
      <alignment horizontal="left" vertical="center" wrapText="1"/>
    </xf>
    <xf numFmtId="0" fontId="7" fillId="0" borderId="57" xfId="2" applyFont="1" applyBorder="1" applyAlignment="1">
      <alignment horizontal="center" vertical="center" wrapText="1"/>
    </xf>
    <xf numFmtId="49" fontId="7" fillId="0" borderId="62" xfId="2" applyNumberFormat="1" applyFont="1" applyBorder="1" applyAlignment="1">
      <alignment vertical="center"/>
    </xf>
    <xf numFmtId="49" fontId="7" fillId="0" borderId="61" xfId="2" applyNumberFormat="1" applyFont="1" applyBorder="1" applyAlignment="1">
      <alignment vertical="center"/>
    </xf>
    <xf numFmtId="168" fontId="7" fillId="0" borderId="0" xfId="2" applyNumberFormat="1" applyFont="1" applyAlignment="1">
      <alignment vertical="center"/>
    </xf>
    <xf numFmtId="164" fontId="23" fillId="0" borderId="1" xfId="2" applyNumberFormat="1" applyFont="1" applyBorder="1" applyAlignment="1">
      <alignment vertical="center"/>
    </xf>
    <xf numFmtId="49" fontId="7" fillId="0" borderId="63" xfId="2" applyNumberFormat="1" applyFont="1" applyBorder="1" applyAlignment="1">
      <alignment horizontal="center" vertical="center" wrapText="1"/>
    </xf>
    <xf numFmtId="49" fontId="7" fillId="0" borderId="64" xfId="2" applyNumberFormat="1" applyFont="1" applyBorder="1" applyAlignment="1">
      <alignment horizontal="right" vertical="center" wrapText="1"/>
    </xf>
    <xf numFmtId="0" fontId="7" fillId="0" borderId="65" xfId="2" applyFont="1" applyBorder="1" applyAlignment="1">
      <alignment horizontal="center" vertical="center" wrapText="1"/>
    </xf>
    <xf numFmtId="49" fontId="10" fillId="0" borderId="67" xfId="2" applyNumberFormat="1" applyFont="1" applyBorder="1" applyAlignment="1">
      <alignment vertical="center" wrapText="1"/>
    </xf>
    <xf numFmtId="49" fontId="7" fillId="0" borderId="63" xfId="2" applyNumberFormat="1" applyFont="1" applyBorder="1" applyAlignment="1">
      <alignment horizontal="center" vertical="center"/>
    </xf>
    <xf numFmtId="49" fontId="10" fillId="0" borderId="5" xfId="2" applyNumberFormat="1" applyFont="1" applyBorder="1" applyAlignment="1">
      <alignment horizontal="left" vertical="center" wrapText="1"/>
    </xf>
    <xf numFmtId="49" fontId="12" fillId="0" borderId="0" xfId="2" applyNumberFormat="1" applyFont="1"/>
    <xf numFmtId="49" fontId="7" fillId="0" borderId="68" xfId="2" applyNumberFormat="1" applyFont="1" applyBorder="1" applyAlignment="1">
      <alignment horizontal="center" vertical="center" wrapText="1"/>
    </xf>
    <xf numFmtId="49" fontId="7" fillId="0" borderId="69" xfId="2" applyNumberFormat="1" applyFont="1" applyBorder="1" applyAlignment="1">
      <alignment horizontal="right" vertical="center" wrapText="1"/>
    </xf>
    <xf numFmtId="49" fontId="7" fillId="0" borderId="38" xfId="2" applyNumberFormat="1" applyFont="1" applyBorder="1" applyAlignment="1">
      <alignment horizontal="center" vertical="center" wrapText="1"/>
    </xf>
    <xf numFmtId="49" fontId="7" fillId="0" borderId="33" xfId="2" applyNumberFormat="1" applyFont="1" applyBorder="1" applyAlignment="1">
      <alignment horizontal="center" vertical="center" wrapText="1"/>
    </xf>
    <xf numFmtId="49" fontId="7" fillId="0" borderId="72" xfId="2" applyNumberFormat="1" applyFont="1" applyBorder="1" applyAlignment="1">
      <alignment horizontal="right" vertical="center" wrapText="1"/>
    </xf>
    <xf numFmtId="0" fontId="9" fillId="0" borderId="65" xfId="2" applyBorder="1" applyAlignment="1">
      <alignment horizontal="center"/>
    </xf>
    <xf numFmtId="49" fontId="7" fillId="0" borderId="76" xfId="2" applyNumberFormat="1" applyFont="1" applyBorder="1" applyAlignment="1">
      <alignment horizontal="center" vertical="center" wrapText="1"/>
    </xf>
    <xf numFmtId="49" fontId="7" fillId="0" borderId="28" xfId="2" applyNumberFormat="1" applyFont="1" applyBorder="1" applyAlignment="1">
      <alignment horizontal="center" vertical="center" wrapText="1"/>
    </xf>
    <xf numFmtId="49" fontId="7" fillId="0" borderId="35" xfId="2" applyNumberFormat="1" applyFont="1" applyBorder="1" applyAlignment="1">
      <alignment horizontal="center" vertical="center" wrapText="1"/>
    </xf>
    <xf numFmtId="166" fontId="10" fillId="0" borderId="64" xfId="2" applyNumberFormat="1" applyFont="1" applyBorder="1" applyAlignment="1">
      <alignment horizontal="left" vertical="center" wrapText="1"/>
    </xf>
    <xf numFmtId="166" fontId="7" fillId="0" borderId="65" xfId="2" applyNumberFormat="1" applyFont="1" applyBorder="1" applyAlignment="1">
      <alignment horizontal="center" vertical="center"/>
    </xf>
    <xf numFmtId="49" fontId="7" fillId="0" borderId="82" xfId="2" applyNumberFormat="1" applyFont="1" applyBorder="1" applyAlignment="1">
      <alignment horizontal="center" vertical="center"/>
    </xf>
    <xf numFmtId="49" fontId="7" fillId="0" borderId="81" xfId="2" applyNumberFormat="1" applyFont="1" applyBorder="1" applyAlignment="1">
      <alignment horizontal="center" vertical="center"/>
    </xf>
    <xf numFmtId="49" fontId="7" fillId="0" borderId="78" xfId="2" applyNumberFormat="1" applyFont="1" applyBorder="1" applyAlignment="1">
      <alignment horizontal="center" vertical="center"/>
    </xf>
    <xf numFmtId="49" fontId="10" fillId="0" borderId="5" xfId="2" applyNumberFormat="1" applyFont="1" applyBorder="1" applyAlignment="1">
      <alignment vertical="center" wrapText="1"/>
    </xf>
    <xf numFmtId="49" fontId="10" fillId="0" borderId="79" xfId="2" applyNumberFormat="1" applyFont="1" applyBorder="1" applyAlignment="1">
      <alignment horizontal="center" vertical="center"/>
    </xf>
    <xf numFmtId="49" fontId="10" fillId="0" borderId="81" xfId="2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7" fillId="0" borderId="66" xfId="2" applyNumberFormat="1" applyFont="1" applyBorder="1" applyAlignment="1">
      <alignment horizontal="center" vertical="center"/>
    </xf>
    <xf numFmtId="49" fontId="10" fillId="0" borderId="0" xfId="2" applyNumberFormat="1" applyFont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49" fontId="7" fillId="0" borderId="88" xfId="2" applyNumberFormat="1" applyFont="1" applyBorder="1" applyAlignment="1">
      <alignment horizontal="center" vertical="center"/>
    </xf>
    <xf numFmtId="49" fontId="7" fillId="0" borderId="88" xfId="2" applyNumberFormat="1" applyFont="1" applyBorder="1" applyAlignment="1">
      <alignment horizontal="right" vertical="center" wrapText="1"/>
    </xf>
    <xf numFmtId="0" fontId="9" fillId="0" borderId="89" xfId="2" applyBorder="1" applyAlignment="1">
      <alignment horizontal="center"/>
    </xf>
    <xf numFmtId="49" fontId="7" fillId="0" borderId="36" xfId="2" applyNumberFormat="1" applyFont="1" applyBorder="1" applyAlignment="1">
      <alignment horizontal="center" vertical="center" wrapText="1"/>
    </xf>
    <xf numFmtId="49" fontId="7" fillId="0" borderId="37" xfId="2" applyNumberFormat="1" applyFont="1" applyBorder="1" applyAlignment="1">
      <alignment horizontal="center" vertical="center" wrapText="1"/>
    </xf>
    <xf numFmtId="169" fontId="7" fillId="0" borderId="0" xfId="2" applyNumberFormat="1" applyFont="1" applyAlignment="1">
      <alignment vertical="center"/>
    </xf>
    <xf numFmtId="169" fontId="7" fillId="0" borderId="1" xfId="2" applyNumberFormat="1" applyFont="1" applyBorder="1" applyAlignment="1">
      <alignment vertical="center"/>
    </xf>
    <xf numFmtId="49" fontId="7" fillId="0" borderId="59" xfId="2" applyNumberFormat="1" applyFont="1" applyBorder="1" applyAlignment="1">
      <alignment horizontal="center"/>
    </xf>
    <xf numFmtId="0" fontId="10" fillId="0" borderId="106" xfId="2" applyFont="1" applyBorder="1"/>
    <xf numFmtId="0" fontId="7" fillId="0" borderId="107" xfId="2" applyFont="1" applyBorder="1" applyAlignment="1">
      <alignment horizontal="center"/>
    </xf>
    <xf numFmtId="49" fontId="7" fillId="0" borderId="59" xfId="2" applyNumberFormat="1" applyFont="1" applyBorder="1"/>
    <xf numFmtId="49" fontId="7" fillId="0" borderId="84" xfId="2" applyNumberFormat="1" applyFont="1" applyBorder="1"/>
    <xf numFmtId="0" fontId="9" fillId="0" borderId="0" xfId="2"/>
    <xf numFmtId="49" fontId="7" fillId="0" borderId="6" xfId="2" applyNumberFormat="1" applyFont="1" applyBorder="1" applyAlignment="1">
      <alignment horizontal="right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66" xfId="2" applyFont="1" applyBorder="1" applyAlignment="1">
      <alignment horizontal="center"/>
    </xf>
    <xf numFmtId="49" fontId="7" fillId="0" borderId="4" xfId="2" applyNumberFormat="1" applyFont="1" applyBorder="1" applyAlignment="1">
      <alignment horizontal="center"/>
    </xf>
    <xf numFmtId="49" fontId="7" fillId="0" borderId="66" xfId="2" applyNumberFormat="1" applyFont="1" applyBorder="1"/>
    <xf numFmtId="49" fontId="7" fillId="0" borderId="4" xfId="2" applyNumberFormat="1" applyFont="1" applyBorder="1" applyAlignment="1">
      <alignment horizontal="center" vertical="center" wrapText="1"/>
    </xf>
    <xf numFmtId="49" fontId="7" fillId="0" borderId="66" xfId="2" applyNumberFormat="1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49" fontId="10" fillId="0" borderId="6" xfId="2" applyNumberFormat="1" applyFont="1" applyBorder="1" applyAlignment="1">
      <alignment horizontal="left" vertical="center" wrapText="1"/>
    </xf>
    <xf numFmtId="0" fontId="10" fillId="0" borderId="6" xfId="2" applyFont="1" applyBorder="1" applyAlignment="1">
      <alignment wrapText="1"/>
    </xf>
    <xf numFmtId="0" fontId="10" fillId="0" borderId="6" xfId="2" applyFont="1" applyBorder="1"/>
    <xf numFmtId="168" fontId="7" fillId="0" borderId="4" xfId="2" applyNumberFormat="1" applyFont="1" applyBorder="1" applyAlignment="1">
      <alignment vertical="center"/>
    </xf>
    <xf numFmtId="0" fontId="7" fillId="0" borderId="6" xfId="2" applyFont="1" applyBorder="1" applyAlignment="1">
      <alignment horizontal="right"/>
    </xf>
    <xf numFmtId="49" fontId="10" fillId="0" borderId="6" xfId="2" applyNumberFormat="1" applyFont="1" applyBorder="1" applyAlignment="1">
      <alignment vertical="center" wrapText="1"/>
    </xf>
    <xf numFmtId="0" fontId="10" fillId="0" borderId="109" xfId="2" applyFont="1" applyBorder="1"/>
    <xf numFmtId="164" fontId="7" fillId="0" borderId="4" xfId="2" applyNumberFormat="1" applyFont="1" applyBorder="1" applyAlignment="1">
      <alignment horizontal="center" vertical="center"/>
    </xf>
    <xf numFmtId="0" fontId="7" fillId="0" borderId="109" xfId="2" applyFont="1" applyBorder="1" applyAlignment="1">
      <alignment horizontal="right"/>
    </xf>
    <xf numFmtId="0" fontId="10" fillId="0" borderId="109" xfId="2" applyFont="1" applyBorder="1" applyAlignment="1">
      <alignment horizontal="left"/>
    </xf>
    <xf numFmtId="49" fontId="10" fillId="0" borderId="109" xfId="2" applyNumberFormat="1" applyFont="1" applyBorder="1" applyAlignment="1">
      <alignment vertical="center" wrapText="1"/>
    </xf>
    <xf numFmtId="0" fontId="7" fillId="0" borderId="0" xfId="2" applyFont="1" applyAlignment="1">
      <alignment vertical="center"/>
    </xf>
    <xf numFmtId="49" fontId="10" fillId="0" borderId="150" xfId="2" applyNumberFormat="1" applyFont="1" applyBorder="1" applyAlignment="1">
      <alignment horizontal="center" vertical="center"/>
    </xf>
    <xf numFmtId="0" fontId="7" fillId="0" borderId="0" xfId="6" applyFont="1"/>
    <xf numFmtId="0" fontId="13" fillId="0" borderId="0" xfId="6"/>
    <xf numFmtId="0" fontId="25" fillId="0" borderId="0" xfId="6" applyFont="1" applyAlignment="1">
      <alignment horizontal="center" vertical="center"/>
    </xf>
    <xf numFmtId="0" fontId="26" fillId="0" borderId="0" xfId="6" applyFont="1" applyAlignment="1">
      <alignment horizontal="center"/>
    </xf>
    <xf numFmtId="0" fontId="27" fillId="0" borderId="0" xfId="6" applyFont="1"/>
    <xf numFmtId="0" fontId="21" fillId="0" borderId="0" xfId="6" applyFont="1" applyAlignment="1">
      <alignment horizontal="center"/>
    </xf>
    <xf numFmtId="0" fontId="21" fillId="0" borderId="0" xfId="6" applyFont="1" applyAlignment="1">
      <alignment horizontal="center" wrapText="1"/>
    </xf>
    <xf numFmtId="0" fontId="32" fillId="0" borderId="0" xfId="6" applyFont="1" applyAlignment="1">
      <alignment horizontal="left"/>
    </xf>
    <xf numFmtId="0" fontId="32" fillId="0" borderId="0" xfId="6" applyFont="1" applyAlignment="1">
      <alignment horizontal="left" wrapText="1"/>
    </xf>
    <xf numFmtId="0" fontId="19" fillId="0" borderId="0" xfId="6" applyFont="1" applyAlignment="1">
      <alignment horizontal="left"/>
    </xf>
    <xf numFmtId="0" fontId="19" fillId="0" borderId="0" xfId="6" applyFont="1"/>
    <xf numFmtId="0" fontId="29" fillId="0" borderId="0" xfId="6" applyFont="1" applyAlignment="1">
      <alignment horizontal="left"/>
    </xf>
    <xf numFmtId="0" fontId="7" fillId="0" borderId="152" xfId="8" applyFont="1" applyBorder="1" applyAlignment="1">
      <alignment horizontal="center" vertical="center"/>
    </xf>
    <xf numFmtId="0" fontId="7" fillId="0" borderId="149" xfId="8" applyFont="1" applyBorder="1" applyAlignment="1">
      <alignment horizontal="center" vertical="center"/>
    </xf>
    <xf numFmtId="0" fontId="7" fillId="0" borderId="150" xfId="8" applyFont="1" applyBorder="1" applyAlignment="1">
      <alignment horizontal="center" vertical="center"/>
    </xf>
    <xf numFmtId="0" fontId="7" fillId="0" borderId="221" xfId="8" applyFont="1" applyBorder="1" applyAlignment="1">
      <alignment horizontal="center" vertical="center"/>
    </xf>
    <xf numFmtId="0" fontId="7" fillId="0" borderId="7" xfId="8" applyFont="1" applyBorder="1" applyAlignment="1">
      <alignment horizontal="center" vertical="center"/>
    </xf>
    <xf numFmtId="0" fontId="7" fillId="0" borderId="156" xfId="8" applyFont="1" applyBorder="1" applyAlignment="1">
      <alignment horizontal="center" vertical="center"/>
    </xf>
    <xf numFmtId="0" fontId="7" fillId="0" borderId="121" xfId="8" applyFont="1" applyBorder="1" applyAlignment="1">
      <alignment horizontal="center" vertical="center"/>
    </xf>
    <xf numFmtId="0" fontId="7" fillId="0" borderId="105" xfId="8" applyFont="1" applyBorder="1" applyAlignment="1">
      <alignment horizontal="center" vertical="center"/>
    </xf>
    <xf numFmtId="0" fontId="7" fillId="0" borderId="122" xfId="8" applyFont="1" applyBorder="1" applyAlignment="1">
      <alignment horizontal="center" vertical="center"/>
    </xf>
    <xf numFmtId="0" fontId="7" fillId="0" borderId="144" xfId="8" applyFont="1" applyBorder="1" applyAlignment="1">
      <alignment horizontal="center" vertical="center"/>
    </xf>
    <xf numFmtId="0" fontId="7" fillId="0" borderId="70" xfId="8" applyFont="1" applyBorder="1" applyAlignment="1">
      <alignment horizontal="center" vertical="center"/>
    </xf>
    <xf numFmtId="0" fontId="7" fillId="0" borderId="203" xfId="8" applyFont="1" applyBorder="1" applyAlignment="1">
      <alignment horizontal="center" vertical="center"/>
    </xf>
    <xf numFmtId="0" fontId="7" fillId="0" borderId="143" xfId="8" applyFont="1" applyBorder="1" applyAlignment="1">
      <alignment horizontal="center" vertical="center"/>
    </xf>
    <xf numFmtId="0" fontId="19" fillId="0" borderId="67" xfId="8" applyFont="1" applyBorder="1" applyAlignment="1">
      <alignment horizontal="center"/>
    </xf>
    <xf numFmtId="0" fontId="19" fillId="0" borderId="57" xfId="8" applyFont="1" applyBorder="1" applyAlignment="1">
      <alignment horizontal="center" vertical="center"/>
    </xf>
    <xf numFmtId="0" fontId="19" fillId="0" borderId="58" xfId="8" applyFont="1" applyBorder="1" applyAlignment="1">
      <alignment horizontal="center" vertical="center"/>
    </xf>
    <xf numFmtId="0" fontId="19" fillId="0" borderId="59" xfId="8" applyFont="1" applyBorder="1" applyAlignment="1">
      <alignment horizontal="center" vertical="center"/>
    </xf>
    <xf numFmtId="0" fontId="19" fillId="0" borderId="107" xfId="8" applyFont="1" applyBorder="1" applyAlignment="1">
      <alignment horizontal="center" vertical="center"/>
    </xf>
    <xf numFmtId="0" fontId="19" fillId="0" borderId="108" xfId="8" applyFont="1" applyBorder="1" applyAlignment="1">
      <alignment horizontal="center" vertical="center"/>
    </xf>
    <xf numFmtId="0" fontId="19" fillId="0" borderId="84" xfId="8" applyFont="1" applyBorder="1" applyAlignment="1">
      <alignment horizontal="center" vertical="center"/>
    </xf>
    <xf numFmtId="0" fontId="19" fillId="0" borderId="157" xfId="8" applyFont="1" applyBorder="1" applyAlignment="1">
      <alignment horizontal="center" vertical="center"/>
    </xf>
    <xf numFmtId="0" fontId="19" fillId="0" borderId="126" xfId="8" applyFont="1" applyBorder="1" applyAlignment="1">
      <alignment horizontal="center" vertical="center"/>
    </xf>
    <xf numFmtId="0" fontId="19" fillId="0" borderId="184" xfId="8" applyFont="1" applyBorder="1" applyAlignment="1">
      <alignment horizontal="center" vertical="center"/>
    </xf>
    <xf numFmtId="0" fontId="19" fillId="0" borderId="222" xfId="8" applyFont="1" applyBorder="1" applyAlignment="1">
      <alignment horizontal="center" vertical="center"/>
    </xf>
    <xf numFmtId="0" fontId="19" fillId="0" borderId="223" xfId="8" applyFont="1" applyBorder="1" applyAlignment="1">
      <alignment horizontal="center" vertical="center"/>
    </xf>
    <xf numFmtId="0" fontId="19" fillId="0" borderId="224" xfId="8" applyFont="1" applyBorder="1" applyAlignment="1">
      <alignment horizontal="center" vertical="center"/>
    </xf>
    <xf numFmtId="0" fontId="19" fillId="0" borderId="202" xfId="8" applyFont="1" applyBorder="1" applyAlignment="1">
      <alignment horizontal="center" vertical="center"/>
    </xf>
    <xf numFmtId="0" fontId="19" fillId="0" borderId="225" xfId="8" applyFont="1" applyBorder="1" applyAlignment="1">
      <alignment horizontal="center" vertical="center"/>
    </xf>
    <xf numFmtId="0" fontId="19" fillId="0" borderId="65" xfId="8" applyFont="1" applyBorder="1" applyAlignment="1">
      <alignment horizontal="center" vertical="center"/>
    </xf>
    <xf numFmtId="0" fontId="19" fillId="0" borderId="1" xfId="8" applyFont="1" applyBorder="1" applyAlignment="1">
      <alignment horizontal="center" vertical="center"/>
    </xf>
    <xf numFmtId="0" fontId="19" fillId="0" borderId="66" xfId="8" applyFont="1" applyBorder="1" applyAlignment="1">
      <alignment horizontal="center" vertical="center"/>
    </xf>
    <xf numFmtId="0" fontId="19" fillId="0" borderId="193" xfId="8" applyFont="1" applyBorder="1" applyAlignment="1">
      <alignment horizontal="center" vertical="center"/>
    </xf>
    <xf numFmtId="0" fontId="19" fillId="0" borderId="7" xfId="8" applyFont="1" applyBorder="1" applyAlignment="1">
      <alignment horizontal="center" vertical="center"/>
    </xf>
    <xf numFmtId="0" fontId="19" fillId="0" borderId="156" xfId="8" applyFont="1" applyBorder="1" applyAlignment="1">
      <alignment horizontal="center" vertical="center"/>
    </xf>
    <xf numFmtId="0" fontId="19" fillId="0" borderId="226" xfId="8" applyFont="1" applyBorder="1" applyAlignment="1">
      <alignment horizontal="center" vertical="center"/>
    </xf>
    <xf numFmtId="0" fontId="19" fillId="0" borderId="34" xfId="8" applyFont="1" applyBorder="1" applyAlignment="1">
      <alignment horizontal="center" vertical="center"/>
    </xf>
    <xf numFmtId="0" fontId="19" fillId="0" borderId="32" xfId="8" applyFont="1" applyBorder="1" applyAlignment="1">
      <alignment horizontal="center" vertical="center"/>
    </xf>
    <xf numFmtId="0" fontId="19" fillId="0" borderId="4" xfId="8" applyFont="1" applyBorder="1" applyAlignment="1">
      <alignment horizontal="center" vertical="center"/>
    </xf>
    <xf numFmtId="0" fontId="19" fillId="0" borderId="2" xfId="8" applyFont="1" applyBorder="1" applyAlignment="1">
      <alignment horizontal="center" vertical="center"/>
    </xf>
    <xf numFmtId="0" fontId="19" fillId="0" borderId="227" xfId="8" applyFont="1" applyBorder="1" applyAlignment="1">
      <alignment horizontal="center" vertical="center"/>
    </xf>
    <xf numFmtId="0" fontId="19" fillId="0" borderId="80" xfId="8" applyFont="1" applyBorder="1" applyAlignment="1">
      <alignment horizontal="center" vertical="center"/>
    </xf>
    <xf numFmtId="0" fontId="19" fillId="0" borderId="228" xfId="8" applyFont="1" applyBorder="1" applyAlignment="1">
      <alignment horizontal="center" vertical="center"/>
    </xf>
    <xf numFmtId="0" fontId="19" fillId="0" borderId="79" xfId="8" applyFont="1" applyBorder="1" applyAlignment="1">
      <alignment horizontal="center" vertical="center"/>
    </xf>
    <xf numFmtId="0" fontId="19" fillId="0" borderId="172" xfId="8" applyFont="1" applyBorder="1" applyAlignment="1">
      <alignment horizontal="center" vertical="center"/>
    </xf>
    <xf numFmtId="0" fontId="19" fillId="0" borderId="159" xfId="8" applyFont="1" applyBorder="1" applyAlignment="1">
      <alignment horizontal="center"/>
    </xf>
    <xf numFmtId="0" fontId="19" fillId="0" borderId="89" xfId="8" applyFont="1" applyBorder="1" applyAlignment="1">
      <alignment horizontal="center" vertical="center"/>
    </xf>
    <xf numFmtId="0" fontId="19" fillId="0" borderId="90" xfId="8" applyFont="1" applyBorder="1" applyAlignment="1">
      <alignment horizontal="center" vertical="center"/>
    </xf>
    <xf numFmtId="0" fontId="19" fillId="0" borderId="91" xfId="8" applyFont="1" applyBorder="1" applyAlignment="1">
      <alignment horizontal="center" vertical="center"/>
    </xf>
    <xf numFmtId="0" fontId="19" fillId="0" borderId="115" xfId="8" applyFont="1" applyBorder="1" applyAlignment="1">
      <alignment horizontal="center" vertical="center"/>
    </xf>
    <xf numFmtId="0" fontId="19" fillId="0" borderId="229" xfId="8" applyFont="1" applyBorder="1" applyAlignment="1">
      <alignment horizontal="center" vertical="center"/>
    </xf>
    <xf numFmtId="0" fontId="19" fillId="0" borderId="230" xfId="8" applyFont="1" applyBorder="1" applyAlignment="1">
      <alignment horizontal="center" vertical="center"/>
    </xf>
    <xf numFmtId="0" fontId="19" fillId="0" borderId="231" xfId="8" applyFont="1" applyBorder="1" applyAlignment="1">
      <alignment horizontal="center" vertical="center"/>
    </xf>
    <xf numFmtId="0" fontId="25" fillId="0" borderId="90" xfId="8" applyFont="1" applyBorder="1" applyAlignment="1">
      <alignment horizontal="center" vertical="center"/>
    </xf>
    <xf numFmtId="0" fontId="25" fillId="0" borderId="161" xfId="8" applyFont="1" applyBorder="1" applyAlignment="1">
      <alignment horizontal="center" vertical="center"/>
    </xf>
    <xf numFmtId="0" fontId="25" fillId="0" borderId="91" xfId="8" applyFont="1" applyBorder="1" applyAlignment="1">
      <alignment horizontal="center" vertical="center"/>
    </xf>
    <xf numFmtId="0" fontId="25" fillId="0" borderId="89" xfId="8" applyFont="1" applyBorder="1" applyAlignment="1">
      <alignment horizontal="center" vertical="center"/>
    </xf>
    <xf numFmtId="0" fontId="35" fillId="0" borderId="90" xfId="6" applyFont="1" applyBorder="1" applyAlignment="1">
      <alignment horizontal="right" vertical="center"/>
    </xf>
    <xf numFmtId="0" fontId="35" fillId="0" borderId="91" xfId="6" applyFont="1" applyBorder="1" applyAlignment="1">
      <alignment horizontal="right" vertical="center"/>
    </xf>
    <xf numFmtId="0" fontId="35" fillId="0" borderId="89" xfId="6" applyFont="1" applyBorder="1" applyAlignment="1">
      <alignment horizontal="center" vertical="center"/>
    </xf>
    <xf numFmtId="0" fontId="35" fillId="0" borderId="90" xfId="6" applyFont="1" applyBorder="1" applyAlignment="1">
      <alignment horizontal="center" vertical="center"/>
    </xf>
    <xf numFmtId="0" fontId="35" fillId="0" borderId="91" xfId="6" applyFont="1" applyBorder="1" applyAlignment="1">
      <alignment horizontal="center" vertical="center"/>
    </xf>
    <xf numFmtId="0" fontId="17" fillId="0" borderId="90" xfId="6" applyFont="1" applyBorder="1" applyAlignment="1">
      <alignment horizontal="right" vertical="center"/>
    </xf>
    <xf numFmtId="0" fontId="17" fillId="0" borderId="91" xfId="6" applyFont="1" applyBorder="1" applyAlignment="1">
      <alignment horizontal="right" vertical="center"/>
    </xf>
    <xf numFmtId="0" fontId="19" fillId="0" borderId="232" xfId="8" applyFont="1" applyBorder="1" applyAlignment="1">
      <alignment horizontal="center" vertical="center"/>
    </xf>
    <xf numFmtId="0" fontId="19" fillId="0" borderId="233" xfId="8" applyFont="1" applyBorder="1" applyAlignment="1">
      <alignment horizontal="center" vertical="center"/>
    </xf>
    <xf numFmtId="0" fontId="7" fillId="0" borderId="0" xfId="6" applyFont="1" applyAlignment="1">
      <alignment horizontal="center"/>
    </xf>
    <xf numFmtId="0" fontId="10" fillId="0" borderId="0" xfId="6" applyFont="1" applyAlignment="1">
      <alignment horizontal="center" wrapText="1"/>
    </xf>
    <xf numFmtId="0" fontId="13" fillId="0" borderId="0" xfId="6" applyAlignment="1">
      <alignment wrapText="1"/>
    </xf>
    <xf numFmtId="0" fontId="6" fillId="0" borderId="0" xfId="7" applyFont="1"/>
    <xf numFmtId="0" fontId="37" fillId="0" borderId="0" xfId="7" applyFont="1"/>
    <xf numFmtId="0" fontId="13" fillId="0" borderId="0" xfId="6" applyAlignment="1">
      <alignment horizontal="center" vertical="center"/>
    </xf>
    <xf numFmtId="0" fontId="7" fillId="0" borderId="0" xfId="7" applyFont="1" applyAlignment="1">
      <alignment horizontal="right" vertical="center"/>
    </xf>
    <xf numFmtId="0" fontId="19" fillId="0" borderId="0" xfId="7" applyFont="1" applyAlignment="1">
      <alignment horizontal="center" vertical="center" wrapText="1"/>
    </xf>
    <xf numFmtId="0" fontId="36" fillId="0" borderId="0" xfId="7" applyFont="1"/>
    <xf numFmtId="0" fontId="40" fillId="0" borderId="0" xfId="7" applyFont="1"/>
    <xf numFmtId="0" fontId="7" fillId="0" borderId="0" xfId="7" applyFont="1"/>
    <xf numFmtId="0" fontId="42" fillId="0" borderId="0" xfId="7" applyFont="1"/>
    <xf numFmtId="0" fontId="19" fillId="0" borderId="0" xfId="7" applyFont="1"/>
    <xf numFmtId="0" fontId="13" fillId="0" borderId="0" xfId="7" applyAlignment="1">
      <alignment horizontal="center" vertical="center"/>
    </xf>
    <xf numFmtId="0" fontId="13" fillId="0" borderId="0" xfId="7" applyAlignment="1">
      <alignment vertical="center" wrapText="1"/>
    </xf>
    <xf numFmtId="0" fontId="6" fillId="0" borderId="0" xfId="9" applyFont="1" applyAlignment="1">
      <alignment vertical="center" wrapText="1"/>
    </xf>
    <xf numFmtId="0" fontId="37" fillId="0" borderId="0" xfId="9" applyFont="1" applyAlignment="1">
      <alignment vertical="center" wrapText="1"/>
    </xf>
    <xf numFmtId="0" fontId="13" fillId="0" borderId="0" xfId="7" applyAlignment="1">
      <alignment wrapText="1"/>
    </xf>
    <xf numFmtId="0" fontId="23" fillId="0" borderId="0" xfId="7" applyFont="1" applyAlignment="1">
      <alignment horizontal="center" vertical="center" wrapText="1"/>
    </xf>
    <xf numFmtId="0" fontId="7" fillId="6" borderId="109" xfId="2" applyFont="1" applyFill="1" applyBorder="1" applyAlignment="1">
      <alignment horizontal="right"/>
    </xf>
    <xf numFmtId="0" fontId="10" fillId="0" borderId="147" xfId="2" applyFont="1" applyBorder="1" applyAlignment="1">
      <alignment wrapText="1"/>
    </xf>
    <xf numFmtId="0" fontId="10" fillId="0" borderId="1" xfId="2" applyFont="1" applyFill="1" applyBorder="1" applyAlignment="1">
      <alignment horizontal="center" vertical="center"/>
    </xf>
    <xf numFmtId="0" fontId="0" fillId="0" borderId="0" xfId="0" applyBorder="1"/>
    <xf numFmtId="0" fontId="0" fillId="2" borderId="0" xfId="0" applyFill="1" applyBorder="1"/>
    <xf numFmtId="49" fontId="7" fillId="4" borderId="0" xfId="0" applyNumberFormat="1" applyFont="1" applyFill="1" applyBorder="1" applyAlignment="1">
      <alignment vertical="center" wrapText="1"/>
    </xf>
    <xf numFmtId="166" fontId="7" fillId="0" borderId="36" xfId="2" applyNumberFormat="1" applyFont="1" applyFill="1" applyBorder="1" applyAlignment="1">
      <alignment horizontal="center" vertical="center"/>
    </xf>
    <xf numFmtId="166" fontId="7" fillId="0" borderId="37" xfId="2" applyNumberFormat="1" applyFont="1" applyFill="1" applyBorder="1" applyAlignment="1">
      <alignment horizontal="center" vertical="center"/>
    </xf>
    <xf numFmtId="0" fontId="7" fillId="0" borderId="47" xfId="2" applyFont="1" applyFill="1" applyBorder="1" applyAlignment="1">
      <alignment horizontal="center" vertical="center"/>
    </xf>
    <xf numFmtId="0" fontId="7" fillId="0" borderId="48" xfId="2" applyFont="1" applyFill="1" applyBorder="1" applyAlignment="1">
      <alignment horizontal="center" vertical="center"/>
    </xf>
    <xf numFmtId="164" fontId="7" fillId="0" borderId="52" xfId="2" applyNumberFormat="1" applyFont="1" applyFill="1" applyBorder="1" applyAlignment="1">
      <alignment horizontal="center" vertical="center"/>
    </xf>
    <xf numFmtId="164" fontId="7" fillId="0" borderId="53" xfId="2" applyNumberFormat="1" applyFont="1" applyFill="1" applyBorder="1" applyAlignment="1">
      <alignment horizontal="center" vertical="center"/>
    </xf>
    <xf numFmtId="164" fontId="7" fillId="0" borderId="50" xfId="2" applyNumberFormat="1" applyFont="1" applyFill="1" applyBorder="1" applyAlignment="1">
      <alignment horizontal="center" vertical="center"/>
    </xf>
    <xf numFmtId="164" fontId="7" fillId="0" borderId="54" xfId="2" applyNumberFormat="1" applyFont="1" applyFill="1" applyBorder="1" applyAlignment="1">
      <alignment horizontal="center" vertical="center"/>
    </xf>
    <xf numFmtId="164" fontId="7" fillId="0" borderId="51" xfId="2" applyNumberFormat="1" applyFont="1" applyFill="1" applyBorder="1" applyAlignment="1">
      <alignment horizontal="center" vertical="center"/>
    </xf>
    <xf numFmtId="49" fontId="7" fillId="0" borderId="58" xfId="2" applyNumberFormat="1" applyFont="1" applyFill="1" applyBorder="1" applyAlignment="1">
      <alignment horizontal="center" vertical="center" wrapText="1"/>
    </xf>
    <xf numFmtId="164" fontId="7" fillId="0" borderId="59" xfId="2" applyNumberFormat="1" applyFont="1" applyFill="1" applyBorder="1" applyAlignment="1">
      <alignment horizontal="center" vertical="center" wrapText="1"/>
    </xf>
    <xf numFmtId="165" fontId="10" fillId="0" borderId="55" xfId="2" applyNumberFormat="1" applyFont="1" applyFill="1" applyBorder="1" applyAlignment="1">
      <alignment horizontal="center" vertical="center"/>
    </xf>
    <xf numFmtId="1" fontId="10" fillId="0" borderId="55" xfId="2" applyNumberFormat="1" applyFont="1" applyFill="1" applyBorder="1" applyAlignment="1">
      <alignment horizontal="center" vertical="center"/>
    </xf>
    <xf numFmtId="1" fontId="10" fillId="0" borderId="26" xfId="2" applyNumberFormat="1" applyFont="1" applyFill="1" applyBorder="1" applyAlignment="1">
      <alignment horizontal="center" vertical="center"/>
    </xf>
    <xf numFmtId="1" fontId="10" fillId="0" borderId="60" xfId="2" applyNumberFormat="1" applyFont="1" applyFill="1" applyBorder="1" applyAlignment="1">
      <alignment horizontal="center" vertical="center"/>
    </xf>
    <xf numFmtId="1" fontId="10" fillId="0" borderId="61" xfId="2" applyNumberFormat="1" applyFont="1" applyFill="1" applyBorder="1" applyAlignment="1">
      <alignment horizontal="center" vertical="center"/>
    </xf>
    <xf numFmtId="49" fontId="7" fillId="0" borderId="62" xfId="2" applyNumberFormat="1" applyFont="1" applyFill="1" applyBorder="1" applyAlignment="1">
      <alignment horizontal="center" vertical="center" wrapText="1"/>
    </xf>
    <xf numFmtId="49" fontId="7" fillId="0" borderId="61" xfId="2" applyNumberFormat="1" applyFont="1" applyFill="1" applyBorder="1" applyAlignment="1">
      <alignment horizontal="center" vertical="center" wrapText="1"/>
    </xf>
    <xf numFmtId="49" fontId="7" fillId="0" borderId="62" xfId="2" applyNumberFormat="1" applyFont="1" applyFill="1" applyBorder="1" applyAlignment="1">
      <alignment vertical="center"/>
    </xf>
    <xf numFmtId="49" fontId="7" fillId="0" borderId="1" xfId="2" applyNumberFormat="1" applyFont="1" applyFill="1" applyBorder="1" applyAlignment="1">
      <alignment horizontal="center" vertical="center" wrapText="1"/>
    </xf>
    <xf numFmtId="164" fontId="7" fillId="0" borderId="66" xfId="2" applyNumberFormat="1" applyFont="1" applyFill="1" applyBorder="1" applyAlignment="1">
      <alignment horizontal="center" vertical="center" wrapText="1"/>
    </xf>
    <xf numFmtId="165" fontId="7" fillId="0" borderId="63" xfId="2" applyNumberFormat="1" applyFont="1" applyFill="1" applyBorder="1" applyAlignment="1">
      <alignment horizontal="center" vertical="center"/>
    </xf>
    <xf numFmtId="1" fontId="7" fillId="0" borderId="63" xfId="2" applyNumberFormat="1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165" fontId="10" fillId="0" borderId="63" xfId="2" applyNumberFormat="1" applyFont="1" applyFill="1" applyBorder="1" applyAlignment="1">
      <alignment horizontal="center" vertical="center"/>
    </xf>
    <xf numFmtId="1" fontId="10" fillId="0" borderId="63" xfId="2" applyNumberFormat="1" applyFont="1" applyFill="1" applyBorder="1" applyAlignment="1">
      <alignment horizontal="center" vertical="center"/>
    </xf>
    <xf numFmtId="166" fontId="10" fillId="0" borderId="66" xfId="2" applyNumberFormat="1" applyFont="1" applyFill="1" applyBorder="1" applyAlignment="1">
      <alignment horizontal="center" vertical="center"/>
    </xf>
    <xf numFmtId="1" fontId="10" fillId="0" borderId="63" xfId="2" applyNumberFormat="1" applyFont="1" applyFill="1" applyBorder="1" applyAlignment="1">
      <alignment horizontal="center" vertical="center" wrapText="1"/>
    </xf>
    <xf numFmtId="1" fontId="10" fillId="0" borderId="26" xfId="2" applyNumberFormat="1" applyFont="1" applyFill="1" applyBorder="1" applyAlignment="1">
      <alignment horizontal="center" vertical="center" wrapText="1"/>
    </xf>
    <xf numFmtId="1" fontId="10" fillId="0" borderId="60" xfId="2" applyNumberFormat="1" applyFont="1" applyFill="1" applyBorder="1" applyAlignment="1">
      <alignment horizontal="center" vertical="center" wrapText="1"/>
    </xf>
    <xf numFmtId="1" fontId="10" fillId="0" borderId="61" xfId="2" applyNumberFormat="1" applyFont="1" applyFill="1" applyBorder="1" applyAlignment="1">
      <alignment horizontal="center" vertical="center" wrapText="1"/>
    </xf>
    <xf numFmtId="166" fontId="7" fillId="0" borderId="66" xfId="2" applyNumberFormat="1" applyFont="1" applyFill="1" applyBorder="1" applyAlignment="1">
      <alignment horizontal="center" vertical="center"/>
    </xf>
    <xf numFmtId="166" fontId="11" fillId="0" borderId="66" xfId="2" applyNumberFormat="1" applyFont="1" applyFill="1" applyBorder="1" applyAlignment="1">
      <alignment horizontal="center" vertical="center"/>
    </xf>
    <xf numFmtId="49" fontId="12" fillId="0" borderId="62" xfId="2" applyNumberFormat="1" applyFont="1" applyFill="1" applyBorder="1"/>
    <xf numFmtId="165" fontId="7" fillId="0" borderId="70" xfId="2" applyNumberFormat="1" applyFont="1" applyFill="1" applyBorder="1" applyAlignment="1">
      <alignment horizontal="center" vertical="center"/>
    </xf>
    <xf numFmtId="1" fontId="7" fillId="0" borderId="70" xfId="2" applyNumberFormat="1" applyFont="1" applyFill="1" applyBorder="1" applyAlignment="1">
      <alignment horizontal="center" vertical="center" wrapText="1"/>
    </xf>
    <xf numFmtId="1" fontId="10" fillId="0" borderId="71" xfId="2" applyNumberFormat="1" applyFont="1" applyFill="1" applyBorder="1" applyAlignment="1">
      <alignment horizontal="center" vertical="center" wrapText="1"/>
    </xf>
    <xf numFmtId="1" fontId="10" fillId="0" borderId="34" xfId="2" applyNumberFormat="1" applyFont="1" applyFill="1" applyBorder="1" applyAlignment="1">
      <alignment horizontal="center" vertical="center" wrapText="1"/>
    </xf>
    <xf numFmtId="1" fontId="10" fillId="0" borderId="38" xfId="2" applyNumberFormat="1" applyFont="1" applyFill="1" applyBorder="1" applyAlignment="1">
      <alignment horizontal="center" vertical="center" wrapText="1"/>
    </xf>
    <xf numFmtId="49" fontId="12" fillId="0" borderId="33" xfId="2" applyNumberFormat="1" applyFont="1" applyFill="1" applyBorder="1"/>
    <xf numFmtId="49" fontId="7" fillId="0" borderId="38" xfId="2" applyNumberFormat="1" applyFont="1" applyFill="1" applyBorder="1" applyAlignment="1">
      <alignment horizontal="center" vertical="center" wrapText="1"/>
    </xf>
    <xf numFmtId="49" fontId="7" fillId="0" borderId="71" xfId="2" applyNumberFormat="1" applyFont="1" applyFill="1" applyBorder="1" applyAlignment="1">
      <alignment horizontal="center" vertical="center" wrapText="1"/>
    </xf>
    <xf numFmtId="165" fontId="10" fillId="0" borderId="73" xfId="2" applyNumberFormat="1" applyFont="1" applyFill="1" applyBorder="1" applyAlignment="1">
      <alignment horizontal="center" vertical="center"/>
    </xf>
    <xf numFmtId="1" fontId="10" fillId="0" borderId="73" xfId="2" applyNumberFormat="1" applyFont="1" applyFill="1" applyBorder="1" applyAlignment="1">
      <alignment horizontal="center" vertical="center" wrapText="1"/>
    </xf>
    <xf numFmtId="1" fontId="10" fillId="0" borderId="74" xfId="2" applyNumberFormat="1" applyFont="1" applyFill="1" applyBorder="1" applyAlignment="1">
      <alignment horizontal="center" vertical="center" wrapText="1"/>
    </xf>
    <xf numFmtId="1" fontId="10" fillId="0" borderId="75" xfId="2" applyNumberFormat="1" applyFont="1" applyFill="1" applyBorder="1" applyAlignment="1">
      <alignment horizontal="center" vertical="center" wrapText="1"/>
    </xf>
    <xf numFmtId="1" fontId="10" fillId="0" borderId="76" xfId="2" applyNumberFormat="1" applyFont="1" applyFill="1" applyBorder="1" applyAlignment="1">
      <alignment horizontal="center" vertical="center" wrapText="1"/>
    </xf>
    <xf numFmtId="49" fontId="7" fillId="0" borderId="77" xfId="2" applyNumberFormat="1" applyFont="1" applyFill="1" applyBorder="1" applyAlignment="1">
      <alignment horizontal="center" vertical="center"/>
    </xf>
    <xf numFmtId="49" fontId="7" fillId="0" borderId="76" xfId="2" applyNumberFormat="1" applyFont="1" applyFill="1" applyBorder="1" applyAlignment="1">
      <alignment horizontal="center" vertical="center" wrapText="1"/>
    </xf>
    <xf numFmtId="49" fontId="7" fillId="0" borderId="74" xfId="2" applyNumberFormat="1" applyFont="1" applyFill="1" applyBorder="1" applyAlignment="1">
      <alignment horizontal="center" vertical="center" wrapText="1"/>
    </xf>
    <xf numFmtId="166" fontId="7" fillId="0" borderId="1" xfId="2" applyNumberFormat="1" applyFont="1" applyFill="1" applyBorder="1" applyAlignment="1">
      <alignment horizontal="center" vertical="center"/>
    </xf>
    <xf numFmtId="169" fontId="10" fillId="0" borderId="78" xfId="2" applyNumberFormat="1" applyFont="1" applyFill="1" applyBorder="1" applyAlignment="1">
      <alignment horizontal="center" vertical="center"/>
    </xf>
    <xf numFmtId="1" fontId="10" fillId="0" borderId="78" xfId="2" applyNumberFormat="1" applyFont="1" applyFill="1" applyBorder="1" applyAlignment="1">
      <alignment horizontal="center" vertical="center"/>
    </xf>
    <xf numFmtId="1" fontId="10" fillId="0" borderId="79" xfId="2" applyNumberFormat="1" applyFont="1" applyFill="1" applyBorder="1" applyAlignment="1">
      <alignment horizontal="center" vertical="center"/>
    </xf>
    <xf numFmtId="1" fontId="10" fillId="0" borderId="80" xfId="2" applyNumberFormat="1" applyFont="1" applyFill="1" applyBorder="1" applyAlignment="1">
      <alignment horizontal="center" vertical="center"/>
    </xf>
    <xf numFmtId="1" fontId="10" fillId="0" borderId="81" xfId="2" applyNumberFormat="1" applyFont="1" applyFill="1" applyBorder="1" applyAlignment="1">
      <alignment horizontal="center" vertical="center"/>
    </xf>
    <xf numFmtId="49" fontId="7" fillId="0" borderId="33" xfId="2" applyNumberFormat="1" applyFont="1" applyFill="1" applyBorder="1" applyAlignment="1">
      <alignment horizontal="center" vertical="center"/>
    </xf>
    <xf numFmtId="49" fontId="7" fillId="0" borderId="38" xfId="2" applyNumberFormat="1" applyFont="1" applyFill="1" applyBorder="1" applyAlignment="1">
      <alignment horizontal="center" vertical="center"/>
    </xf>
    <xf numFmtId="49" fontId="7" fillId="0" borderId="82" xfId="2" applyNumberFormat="1" applyFont="1" applyFill="1" applyBorder="1" applyAlignment="1">
      <alignment horizontal="center" vertical="center"/>
    </xf>
    <xf numFmtId="0" fontId="10" fillId="0" borderId="63" xfId="2" applyFont="1" applyFill="1" applyBorder="1" applyAlignment="1">
      <alignment horizontal="center" vertical="center" wrapText="1"/>
    </xf>
    <xf numFmtId="164" fontId="10" fillId="0" borderId="26" xfId="2" applyNumberFormat="1" applyFont="1" applyFill="1" applyBorder="1" applyAlignment="1">
      <alignment horizontal="center" vertical="center" wrapText="1"/>
    </xf>
    <xf numFmtId="0" fontId="10" fillId="0" borderId="60" xfId="2" applyFont="1" applyFill="1" applyBorder="1" applyAlignment="1">
      <alignment horizontal="center" vertical="center" wrapText="1"/>
    </xf>
    <xf numFmtId="164" fontId="10" fillId="0" borderId="61" xfId="2" applyNumberFormat="1" applyFont="1" applyFill="1" applyBorder="1" applyAlignment="1">
      <alignment horizontal="center" vertical="center" wrapText="1"/>
    </xf>
    <xf numFmtId="49" fontId="7" fillId="0" borderId="62" xfId="2" applyNumberFormat="1" applyFont="1" applyFill="1" applyBorder="1" applyAlignment="1">
      <alignment horizontal="center" vertical="center"/>
    </xf>
    <xf numFmtId="49" fontId="7" fillId="0" borderId="61" xfId="2" applyNumberFormat="1" applyFont="1" applyFill="1" applyBorder="1" applyAlignment="1">
      <alignment horizontal="center" vertical="center"/>
    </xf>
    <xf numFmtId="165" fontId="7" fillId="0" borderId="78" xfId="2" applyNumberFormat="1" applyFont="1" applyFill="1" applyBorder="1" applyAlignment="1">
      <alignment horizontal="center" vertical="center"/>
    </xf>
    <xf numFmtId="1" fontId="7" fillId="0" borderId="78" xfId="2" applyNumberFormat="1" applyFont="1" applyFill="1" applyBorder="1" applyAlignment="1">
      <alignment horizontal="center" vertical="center"/>
    </xf>
    <xf numFmtId="49" fontId="7" fillId="0" borderId="81" xfId="2" applyNumberFormat="1" applyFont="1" applyFill="1" applyBorder="1" applyAlignment="1">
      <alignment horizontal="center" vertical="center"/>
    </xf>
    <xf numFmtId="49" fontId="10" fillId="0" borderId="79" xfId="2" applyNumberFormat="1" applyFont="1" applyFill="1" applyBorder="1" applyAlignment="1">
      <alignment horizontal="center" vertical="center"/>
    </xf>
    <xf numFmtId="165" fontId="10" fillId="0" borderId="78" xfId="2" applyNumberFormat="1" applyFont="1" applyFill="1" applyBorder="1" applyAlignment="1">
      <alignment horizontal="center" vertical="center"/>
    </xf>
    <xf numFmtId="0" fontId="10" fillId="0" borderId="6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" fontId="10" fillId="0" borderId="2" xfId="0" applyNumberFormat="1" applyFont="1" applyFill="1" applyBorder="1" applyAlignment="1">
      <alignment horizontal="center" vertical="center" wrapText="1"/>
    </xf>
    <xf numFmtId="166" fontId="10" fillId="0" borderId="83" xfId="2" applyNumberFormat="1" applyFont="1" applyFill="1" applyBorder="1" applyAlignment="1">
      <alignment horizontal="center" vertical="center"/>
    </xf>
    <xf numFmtId="166" fontId="10" fillId="0" borderId="1" xfId="2" applyNumberFormat="1" applyFont="1" applyFill="1" applyBorder="1" applyAlignment="1">
      <alignment horizontal="center" vertical="center"/>
    </xf>
    <xf numFmtId="49" fontId="10" fillId="0" borderId="4" xfId="2" applyNumberFormat="1" applyFont="1" applyFill="1" applyBorder="1" applyAlignment="1">
      <alignment horizontal="center" vertical="center"/>
    </xf>
    <xf numFmtId="49" fontId="10" fillId="0" borderId="81" xfId="2" applyNumberFormat="1" applyFont="1" applyFill="1" applyBorder="1" applyAlignment="1">
      <alignment horizontal="center" vertical="center"/>
    </xf>
    <xf numFmtId="166" fontId="7" fillId="0" borderId="4" xfId="2" applyNumberFormat="1" applyFont="1" applyFill="1" applyBorder="1" applyAlignment="1">
      <alignment horizontal="center" vertical="center"/>
    </xf>
    <xf numFmtId="166" fontId="10" fillId="0" borderId="84" xfId="2" applyNumberFormat="1" applyFont="1" applyFill="1" applyBorder="1" applyAlignment="1">
      <alignment horizontal="center" vertical="center"/>
    </xf>
    <xf numFmtId="0" fontId="9" fillId="0" borderId="0" xfId="2" applyFill="1" applyAlignment="1">
      <alignment horizontal="center"/>
    </xf>
    <xf numFmtId="166" fontId="10" fillId="0" borderId="4" xfId="2" applyNumberFormat="1" applyFont="1" applyFill="1" applyBorder="1" applyAlignment="1">
      <alignment horizontal="center" vertical="center"/>
    </xf>
    <xf numFmtId="49" fontId="7" fillId="0" borderId="4" xfId="2" applyNumberFormat="1" applyFont="1" applyFill="1" applyBorder="1" applyAlignment="1">
      <alignment horizontal="center" vertical="center"/>
    </xf>
    <xf numFmtId="49" fontId="10" fillId="0" borderId="65" xfId="0" applyNumberFormat="1" applyFont="1" applyFill="1" applyBorder="1" applyAlignment="1">
      <alignment horizontal="center" vertical="center"/>
    </xf>
    <xf numFmtId="49" fontId="7" fillId="0" borderId="1" xfId="2" applyNumberFormat="1" applyFont="1" applyFill="1" applyBorder="1" applyAlignment="1">
      <alignment horizontal="center" vertical="center"/>
    </xf>
    <xf numFmtId="0" fontId="7" fillId="0" borderId="66" xfId="2" applyFont="1" applyFill="1" applyBorder="1" applyAlignment="1">
      <alignment horizontal="center" vertical="center"/>
    </xf>
    <xf numFmtId="164" fontId="10" fillId="0" borderId="85" xfId="2" applyNumberFormat="1" applyFont="1" applyFill="1" applyBorder="1" applyAlignment="1">
      <alignment horizontal="center" vertical="center"/>
    </xf>
    <xf numFmtId="0" fontId="10" fillId="0" borderId="86" xfId="2" applyFont="1" applyFill="1" applyBorder="1" applyAlignment="1">
      <alignment horizontal="center" vertical="center"/>
    </xf>
    <xf numFmtId="1" fontId="10" fillId="0" borderId="87" xfId="2" applyNumberFormat="1" applyFont="1" applyFill="1" applyBorder="1" applyAlignment="1">
      <alignment horizontal="center" vertical="center"/>
    </xf>
    <xf numFmtId="49" fontId="7" fillId="0" borderId="79" xfId="2" applyNumberFormat="1" applyFont="1" applyFill="1" applyBorder="1" applyAlignment="1">
      <alignment horizontal="center" vertical="center" wrapText="1"/>
    </xf>
    <xf numFmtId="49" fontId="7" fillId="0" borderId="30" xfId="2" applyNumberFormat="1" applyFont="1" applyFill="1" applyBorder="1" applyAlignment="1">
      <alignment horizontal="center" vertical="center" wrapText="1"/>
    </xf>
    <xf numFmtId="49" fontId="7" fillId="0" borderId="66" xfId="2" applyNumberFormat="1" applyFont="1" applyFill="1" applyBorder="1" applyAlignment="1">
      <alignment horizontal="center" vertical="center"/>
    </xf>
    <xf numFmtId="170" fontId="10" fillId="0" borderId="6" xfId="2" applyNumberFormat="1" applyFont="1" applyFill="1" applyBorder="1" applyAlignment="1">
      <alignment horizontal="center" vertical="center"/>
    </xf>
    <xf numFmtId="0" fontId="10" fillId="0" borderId="6" xfId="2" applyFont="1" applyFill="1" applyBorder="1" applyAlignment="1">
      <alignment horizontal="center" vertical="center"/>
    </xf>
    <xf numFmtId="1" fontId="10" fillId="0" borderId="4" xfId="2" applyNumberFormat="1" applyFont="1" applyFill="1" applyBorder="1" applyAlignment="1">
      <alignment horizontal="center" vertical="center"/>
    </xf>
    <xf numFmtId="49" fontId="10" fillId="0" borderId="1" xfId="2" applyNumberFormat="1" applyFont="1" applyFill="1" applyBorder="1" applyAlignment="1">
      <alignment horizontal="center" vertical="center"/>
    </xf>
    <xf numFmtId="1" fontId="10" fillId="0" borderId="66" xfId="2" applyNumberFormat="1" applyFont="1" applyFill="1" applyBorder="1" applyAlignment="1">
      <alignment horizontal="center" vertical="center" wrapText="1"/>
    </xf>
    <xf numFmtId="49" fontId="10" fillId="0" borderId="65" xfId="2" applyNumberFormat="1" applyFont="1" applyFill="1" applyBorder="1" applyAlignment="1">
      <alignment horizontal="center" vertical="center" wrapText="1"/>
    </xf>
    <xf numFmtId="49" fontId="10" fillId="0" borderId="66" xfId="2" applyNumberFormat="1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0" fontId="10" fillId="0" borderId="63" xfId="2" applyFont="1" applyFill="1" applyBorder="1" applyAlignment="1">
      <alignment horizontal="center" vertical="center"/>
    </xf>
    <xf numFmtId="164" fontId="10" fillId="0" borderId="85" xfId="2" applyNumberFormat="1" applyFont="1" applyFill="1" applyBorder="1" applyAlignment="1">
      <alignment horizontal="center" vertical="center" wrapText="1"/>
    </xf>
    <xf numFmtId="164" fontId="10" fillId="0" borderId="86" xfId="2" applyNumberFormat="1" applyFont="1" applyFill="1" applyBorder="1" applyAlignment="1">
      <alignment horizontal="center" vertical="center" wrapText="1"/>
    </xf>
    <xf numFmtId="164" fontId="10" fillId="0" borderId="87" xfId="2" applyNumberFormat="1" applyFont="1" applyFill="1" applyBorder="1" applyAlignment="1">
      <alignment horizontal="center" vertical="center" wrapText="1"/>
    </xf>
    <xf numFmtId="49" fontId="7" fillId="0" borderId="26" xfId="2" applyNumberFormat="1" applyFont="1" applyFill="1" applyBorder="1" applyAlignment="1">
      <alignment horizontal="center" vertical="center" wrapText="1"/>
    </xf>
    <xf numFmtId="49" fontId="7" fillId="0" borderId="28" xfId="2" applyNumberFormat="1" applyFont="1" applyFill="1" applyBorder="1" applyAlignment="1">
      <alignment horizontal="center" vertical="center" wrapText="1"/>
    </xf>
    <xf numFmtId="0" fontId="7" fillId="0" borderId="66" xfId="2" applyFont="1" applyFill="1" applyBorder="1" applyAlignment="1">
      <alignment horizontal="center" vertical="center" wrapText="1"/>
    </xf>
    <xf numFmtId="0" fontId="7" fillId="0" borderId="90" xfId="2" applyFont="1" applyFill="1" applyBorder="1" applyAlignment="1">
      <alignment horizontal="center" vertical="center" wrapText="1"/>
    </xf>
    <xf numFmtId="0" fontId="7" fillId="0" borderId="91" xfId="2" applyFont="1" applyFill="1" applyBorder="1" applyAlignment="1">
      <alignment horizontal="center" vertical="center" wrapText="1"/>
    </xf>
    <xf numFmtId="165" fontId="10" fillId="0" borderId="88" xfId="2" applyNumberFormat="1" applyFont="1" applyFill="1" applyBorder="1" applyAlignment="1">
      <alignment horizontal="center" vertical="center"/>
    </xf>
    <xf numFmtId="1" fontId="10" fillId="0" borderId="88" xfId="2" applyNumberFormat="1" applyFont="1" applyFill="1" applyBorder="1" applyAlignment="1">
      <alignment horizontal="center" vertical="center" wrapText="1"/>
    </xf>
    <xf numFmtId="1" fontId="10" fillId="0" borderId="92" xfId="2" applyNumberFormat="1" applyFont="1" applyFill="1" applyBorder="1" applyAlignment="1">
      <alignment horizontal="center" vertical="center" wrapText="1"/>
    </xf>
    <xf numFmtId="0" fontId="10" fillId="0" borderId="90" xfId="0" applyFont="1" applyFill="1" applyBorder="1" applyAlignment="1">
      <alignment horizontal="center" vertical="center" wrapText="1"/>
    </xf>
    <xf numFmtId="49" fontId="10" fillId="0" borderId="90" xfId="0" applyNumberFormat="1" applyFont="1" applyFill="1" applyBorder="1" applyAlignment="1">
      <alignment horizontal="center" vertical="center" wrapText="1"/>
    </xf>
    <xf numFmtId="1" fontId="10" fillId="0" borderId="37" xfId="2" applyNumberFormat="1" applyFont="1" applyFill="1" applyBorder="1" applyAlignment="1">
      <alignment horizontal="center" vertical="center" wrapText="1"/>
    </xf>
    <xf numFmtId="49" fontId="7" fillId="0" borderId="36" xfId="2" applyNumberFormat="1" applyFont="1" applyFill="1" applyBorder="1" applyAlignment="1">
      <alignment horizontal="center" vertical="center" wrapText="1"/>
    </xf>
    <xf numFmtId="49" fontId="7" fillId="0" borderId="37" xfId="2" applyNumberFormat="1" applyFont="1" applyFill="1" applyBorder="1" applyAlignment="1">
      <alignment horizontal="center" vertical="center" wrapText="1"/>
    </xf>
    <xf numFmtId="165" fontId="10" fillId="0" borderId="42" xfId="2" applyNumberFormat="1" applyFont="1" applyFill="1" applyBorder="1" applyAlignment="1">
      <alignment horizontal="center" vertical="center"/>
    </xf>
    <xf numFmtId="1" fontId="10" fillId="0" borderId="42" xfId="2" applyNumberFormat="1" applyFont="1" applyFill="1" applyBorder="1" applyAlignment="1">
      <alignment horizontal="center" vertical="center" wrapText="1"/>
    </xf>
    <xf numFmtId="1" fontId="10" fillId="0" borderId="43" xfId="2" applyNumberFormat="1" applyFont="1" applyFill="1" applyBorder="1" applyAlignment="1">
      <alignment horizontal="center" vertical="center" wrapText="1"/>
    </xf>
    <xf numFmtId="1" fontId="10" fillId="0" borderId="44" xfId="2" applyNumberFormat="1" applyFont="1" applyFill="1" applyBorder="1" applyAlignment="1">
      <alignment horizontal="center" vertical="center" wrapText="1"/>
    </xf>
    <xf numFmtId="1" fontId="10" fillId="0" borderId="45" xfId="2" applyNumberFormat="1" applyFont="1" applyFill="1" applyBorder="1" applyAlignment="1">
      <alignment horizontal="center" vertical="center" wrapText="1"/>
    </xf>
    <xf numFmtId="0" fontId="7" fillId="0" borderId="43" xfId="2" applyFont="1" applyFill="1" applyBorder="1" applyAlignment="1">
      <alignment horizontal="center" vertical="center"/>
    </xf>
    <xf numFmtId="0" fontId="7" fillId="0" borderId="45" xfId="2" applyFont="1" applyFill="1" applyBorder="1" applyAlignment="1">
      <alignment horizontal="center" vertical="center" wrapText="1"/>
    </xf>
    <xf numFmtId="0" fontId="7" fillId="0" borderId="96" xfId="2" applyFont="1" applyFill="1" applyBorder="1" applyAlignment="1">
      <alignment horizontal="center" vertical="center" wrapText="1"/>
    </xf>
    <xf numFmtId="165" fontId="10" fillId="0" borderId="19" xfId="2" applyNumberFormat="1" applyFont="1" applyFill="1" applyBorder="1" applyAlignment="1">
      <alignment horizontal="center" vertical="center"/>
    </xf>
    <xf numFmtId="1" fontId="10" fillId="0" borderId="33" xfId="2" applyNumberFormat="1" applyFont="1" applyFill="1" applyBorder="1" applyAlignment="1">
      <alignment horizontal="center" vertical="center" wrapText="1"/>
    </xf>
    <xf numFmtId="0" fontId="7" fillId="0" borderId="33" xfId="2" applyFont="1" applyFill="1" applyBorder="1" applyAlignment="1">
      <alignment horizontal="center" vertical="center"/>
    </xf>
    <xf numFmtId="0" fontId="7" fillId="0" borderId="38" xfId="2" applyFont="1" applyFill="1" applyBorder="1" applyAlignment="1">
      <alignment horizontal="center" vertical="center" wrapText="1"/>
    </xf>
    <xf numFmtId="0" fontId="7" fillId="0" borderId="71" xfId="2" applyFont="1" applyFill="1" applyBorder="1" applyAlignment="1">
      <alignment horizontal="center" vertical="center" wrapText="1"/>
    </xf>
    <xf numFmtId="165" fontId="10" fillId="0" borderId="100" xfId="2" applyNumberFormat="1" applyFont="1" applyFill="1" applyBorder="1" applyAlignment="1">
      <alignment horizontal="center" vertical="center"/>
    </xf>
    <xf numFmtId="49" fontId="10" fillId="0" borderId="101" xfId="2" applyNumberFormat="1" applyFont="1" applyFill="1" applyBorder="1" applyAlignment="1">
      <alignment horizontal="center" vertical="center"/>
    </xf>
    <xf numFmtId="49" fontId="10" fillId="0" borderId="102" xfId="2" applyNumberFormat="1" applyFont="1" applyFill="1" applyBorder="1" applyAlignment="1">
      <alignment horizontal="center" vertical="center" wrapText="1"/>
    </xf>
    <xf numFmtId="49" fontId="10" fillId="0" borderId="103" xfId="2" applyNumberFormat="1" applyFont="1" applyFill="1" applyBorder="1" applyAlignment="1">
      <alignment horizontal="center" vertical="center" wrapText="1"/>
    </xf>
    <xf numFmtId="0" fontId="7" fillId="0" borderId="108" xfId="2" applyFont="1" applyFill="1" applyBorder="1" applyAlignment="1">
      <alignment horizontal="center"/>
    </xf>
    <xf numFmtId="0" fontId="7" fillId="0" borderId="59" xfId="2" applyFont="1" applyFill="1" applyBorder="1" applyAlignment="1">
      <alignment horizontal="center"/>
    </xf>
    <xf numFmtId="165" fontId="10" fillId="0" borderId="106" xfId="2" applyNumberFormat="1" applyFont="1" applyFill="1" applyBorder="1" applyAlignment="1">
      <alignment horizontal="center"/>
    </xf>
    <xf numFmtId="0" fontId="10" fillId="0" borderId="106" xfId="2" applyFont="1" applyFill="1" applyBorder="1" applyAlignment="1">
      <alignment horizontal="center"/>
    </xf>
    <xf numFmtId="0" fontId="10" fillId="0" borderId="107" xfId="2" applyFont="1" applyFill="1" applyBorder="1" applyAlignment="1">
      <alignment horizontal="center"/>
    </xf>
    <xf numFmtId="0" fontId="10" fillId="0" borderId="108" xfId="2" applyFont="1" applyFill="1" applyBorder="1" applyAlignment="1">
      <alignment horizontal="center"/>
    </xf>
    <xf numFmtId="0" fontId="10" fillId="0" borderId="59" xfId="2" applyFont="1" applyFill="1" applyBorder="1" applyAlignment="1">
      <alignment horizontal="center"/>
    </xf>
    <xf numFmtId="49" fontId="7" fillId="0" borderId="107" xfId="2" applyNumberFormat="1" applyFont="1" applyFill="1" applyBorder="1" applyAlignment="1">
      <alignment horizontal="center"/>
    </xf>
    <xf numFmtId="49" fontId="7" fillId="0" borderId="59" xfId="2" applyNumberFormat="1" applyFont="1" applyFill="1" applyBorder="1"/>
    <xf numFmtId="49" fontId="7" fillId="0" borderId="107" xfId="2" applyNumberFormat="1" applyFont="1" applyFill="1" applyBorder="1"/>
    <xf numFmtId="0" fontId="10" fillId="0" borderId="1" xfId="2" applyFont="1" applyFill="1" applyBorder="1" applyAlignment="1">
      <alignment horizontal="center" vertical="center" wrapText="1"/>
    </xf>
    <xf numFmtId="0" fontId="7" fillId="0" borderId="66" xfId="2" applyFont="1" applyFill="1" applyBorder="1" applyAlignment="1">
      <alignment horizontal="center"/>
    </xf>
    <xf numFmtId="165" fontId="10" fillId="0" borderId="6" xfId="2" applyNumberFormat="1" applyFont="1" applyFill="1" applyBorder="1" applyAlignment="1">
      <alignment horizontal="center"/>
    </xf>
    <xf numFmtId="0" fontId="10" fillId="0" borderId="6" xfId="2" applyFont="1" applyFill="1" applyBorder="1" applyAlignment="1">
      <alignment horizontal="center"/>
    </xf>
    <xf numFmtId="1" fontId="10" fillId="0" borderId="4" xfId="2" applyNumberFormat="1" applyFont="1" applyFill="1" applyBorder="1" applyAlignment="1">
      <alignment horizontal="center" vertical="center" wrapText="1"/>
    </xf>
    <xf numFmtId="0" fontId="10" fillId="0" borderId="66" xfId="2" applyFont="1" applyFill="1" applyBorder="1" applyAlignment="1">
      <alignment horizontal="center" vertical="center" wrapText="1"/>
    </xf>
    <xf numFmtId="49" fontId="7" fillId="0" borderId="4" xfId="2" applyNumberFormat="1" applyFont="1" applyFill="1" applyBorder="1" applyAlignment="1">
      <alignment horizontal="center"/>
    </xf>
    <xf numFmtId="49" fontId="7" fillId="0" borderId="66" xfId="2" applyNumberFormat="1" applyFont="1" applyFill="1" applyBorder="1"/>
    <xf numFmtId="49" fontId="7" fillId="0" borderId="4" xfId="2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66" xfId="2" applyNumberFormat="1" applyFont="1" applyFill="1" applyBorder="1" applyAlignment="1">
      <alignment horizontal="center" vertical="center" wrapText="1"/>
    </xf>
    <xf numFmtId="1" fontId="10" fillId="0" borderId="3" xfId="2" applyNumberFormat="1" applyFont="1" applyFill="1" applyBorder="1" applyAlignment="1">
      <alignment horizontal="center" vertical="center" wrapText="1"/>
    </xf>
    <xf numFmtId="49" fontId="7" fillId="0" borderId="65" xfId="2" applyNumberFormat="1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  <xf numFmtId="165" fontId="10" fillId="0" borderId="6" xfId="2" applyNumberFormat="1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/>
    </xf>
    <xf numFmtId="49" fontId="7" fillId="0" borderId="4" xfId="2" applyNumberFormat="1" applyFont="1" applyFill="1" applyBorder="1"/>
    <xf numFmtId="171" fontId="14" fillId="0" borderId="66" xfId="2" applyNumberFormat="1" applyFont="1" applyFill="1" applyBorder="1" applyAlignment="1">
      <alignment horizontal="center" vertical="center"/>
    </xf>
    <xf numFmtId="165" fontId="7" fillId="0" borderId="6" xfId="2" applyNumberFormat="1" applyFont="1" applyFill="1" applyBorder="1" applyAlignment="1">
      <alignment horizontal="center" vertical="center"/>
    </xf>
    <xf numFmtId="172" fontId="7" fillId="0" borderId="6" xfId="2" applyNumberFormat="1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 wrapText="1"/>
    </xf>
    <xf numFmtId="1" fontId="7" fillId="0" borderId="66" xfId="2" applyNumberFormat="1" applyFont="1" applyFill="1" applyBorder="1" applyAlignment="1">
      <alignment horizontal="center" vertical="center" wrapText="1"/>
    </xf>
    <xf numFmtId="172" fontId="10" fillId="0" borderId="6" xfId="2" applyNumberFormat="1" applyFont="1" applyFill="1" applyBorder="1" applyAlignment="1">
      <alignment horizontal="center" vertical="center"/>
    </xf>
    <xf numFmtId="49" fontId="22" fillId="0" borderId="108" xfId="0" applyNumberFormat="1" applyFont="1" applyFill="1" applyBorder="1" applyAlignment="1">
      <alignment horizontal="center" vertical="center"/>
    </xf>
    <xf numFmtId="0" fontId="22" fillId="0" borderId="108" xfId="0" applyFont="1" applyFill="1" applyBorder="1" applyAlignment="1">
      <alignment horizontal="center" vertical="center"/>
    </xf>
    <xf numFmtId="171" fontId="11" fillId="0" borderId="66" xfId="2" applyNumberFormat="1" applyFont="1" applyFill="1" applyBorder="1" applyAlignment="1">
      <alignment horizontal="center" vertical="center"/>
    </xf>
    <xf numFmtId="49" fontId="7" fillId="0" borderId="66" xfId="2" applyNumberFormat="1" applyFont="1" applyFill="1" applyBorder="1" applyAlignment="1">
      <alignment horizontal="center"/>
    </xf>
    <xf numFmtId="0" fontId="10" fillId="0" borderId="4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0" fillId="0" borderId="66" xfId="2" applyFont="1" applyFill="1" applyBorder="1" applyAlignment="1">
      <alignment horizontal="center"/>
    </xf>
    <xf numFmtId="0" fontId="7" fillId="0" borderId="1" xfId="2" applyFont="1" applyFill="1" applyBorder="1" applyAlignment="1">
      <alignment horizontal="center"/>
    </xf>
    <xf numFmtId="0" fontId="10" fillId="0" borderId="1" xfId="2" applyFont="1" applyFill="1" applyBorder="1" applyAlignment="1">
      <alignment horizontal="center"/>
    </xf>
    <xf numFmtId="165" fontId="10" fillId="0" borderId="109" xfId="2" applyNumberFormat="1" applyFont="1" applyFill="1" applyBorder="1" applyAlignment="1">
      <alignment horizontal="center"/>
    </xf>
    <xf numFmtId="0" fontId="10" fillId="0" borderId="4" xfId="2" applyFont="1" applyFill="1" applyBorder="1" applyAlignment="1">
      <alignment horizontal="center" vertical="center"/>
    </xf>
    <xf numFmtId="0" fontId="10" fillId="0" borderId="66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10" fillId="0" borderId="6" xfId="2" applyFont="1" applyFill="1" applyBorder="1" applyAlignment="1">
      <alignment horizontal="center" vertical="center" wrapText="1"/>
    </xf>
    <xf numFmtId="1" fontId="10" fillId="0" borderId="1" xfId="2" applyNumberFormat="1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/>
    </xf>
    <xf numFmtId="0" fontId="10" fillId="0" borderId="66" xfId="2" applyFont="1" applyFill="1" applyBorder="1"/>
    <xf numFmtId="0" fontId="7" fillId="0" borderId="66" xfId="2" applyFont="1" applyFill="1" applyBorder="1"/>
    <xf numFmtId="0" fontId="7" fillId="0" borderId="112" xfId="2" applyFont="1" applyFill="1" applyBorder="1" applyAlignment="1">
      <alignment horizontal="center"/>
    </xf>
    <xf numFmtId="0" fontId="7" fillId="0" borderId="113" xfId="2" applyFont="1" applyFill="1" applyBorder="1"/>
    <xf numFmtId="165" fontId="10" fillId="0" borderId="114" xfId="2" applyNumberFormat="1" applyFont="1" applyFill="1" applyBorder="1" applyAlignment="1">
      <alignment horizontal="center"/>
    </xf>
    <xf numFmtId="0" fontId="10" fillId="0" borderId="110" xfId="2" applyFont="1" applyFill="1" applyBorder="1" applyAlignment="1">
      <alignment horizontal="center"/>
    </xf>
    <xf numFmtId="0" fontId="10" fillId="0" borderId="111" xfId="2" applyFont="1" applyFill="1" applyBorder="1" applyAlignment="1">
      <alignment horizontal="center"/>
    </xf>
    <xf numFmtId="0" fontId="10" fillId="0" borderId="90" xfId="2" applyFont="1" applyFill="1" applyBorder="1" applyAlignment="1">
      <alignment horizontal="center"/>
    </xf>
    <xf numFmtId="0" fontId="10" fillId="0" borderId="91" xfId="2" applyFont="1" applyFill="1" applyBorder="1" applyAlignment="1">
      <alignment horizontal="center"/>
    </xf>
    <xf numFmtId="49" fontId="7" fillId="0" borderId="115" xfId="2" applyNumberFormat="1" applyFont="1" applyFill="1" applyBorder="1"/>
    <xf numFmtId="49" fontId="7" fillId="0" borderId="91" xfId="2" applyNumberFormat="1" applyFont="1" applyFill="1" applyBorder="1"/>
    <xf numFmtId="165" fontId="10" fillId="0" borderId="119" xfId="2" applyNumberFormat="1" applyFont="1" applyFill="1" applyBorder="1" applyAlignment="1">
      <alignment horizontal="center" vertical="center"/>
    </xf>
    <xf numFmtId="1" fontId="10" fillId="0" borderId="120" xfId="2" applyNumberFormat="1" applyFont="1" applyFill="1" applyBorder="1" applyAlignment="1">
      <alignment horizontal="center" vertical="center" wrapText="1"/>
    </xf>
    <xf numFmtId="0" fontId="7" fillId="0" borderId="46" xfId="2" applyFont="1" applyFill="1" applyBorder="1" applyAlignment="1">
      <alignment horizontal="center" vertical="center" wrapText="1"/>
    </xf>
    <xf numFmtId="1" fontId="7" fillId="0" borderId="121" xfId="2" applyNumberFormat="1" applyFont="1" applyFill="1" applyBorder="1" applyAlignment="1">
      <alignment horizontal="center" vertical="center" wrapText="1"/>
    </xf>
    <xf numFmtId="0" fontId="9" fillId="0" borderId="101" xfId="2" applyFill="1" applyBorder="1"/>
    <xf numFmtId="1" fontId="7" fillId="0" borderId="71" xfId="2" applyNumberFormat="1" applyFont="1" applyFill="1" applyBorder="1" applyAlignment="1">
      <alignment horizontal="center" vertical="center" wrapText="1"/>
    </xf>
    <xf numFmtId="165" fontId="10" fillId="0" borderId="50" xfId="2" applyNumberFormat="1" applyFont="1" applyFill="1" applyBorder="1" applyAlignment="1">
      <alignment horizontal="center" vertical="center"/>
    </xf>
    <xf numFmtId="49" fontId="10" fillId="0" borderId="0" xfId="2" applyNumberFormat="1" applyFont="1" applyFill="1" applyAlignment="1">
      <alignment horizontal="center" vertical="center"/>
    </xf>
    <xf numFmtId="49" fontId="10" fillId="0" borderId="53" xfId="2" applyNumberFormat="1" applyFont="1" applyFill="1" applyBorder="1" applyAlignment="1">
      <alignment horizontal="center" vertical="center" wrapText="1"/>
    </xf>
    <xf numFmtId="49" fontId="8" fillId="0" borderId="53" xfId="2" applyNumberFormat="1" applyFont="1" applyFill="1" applyBorder="1" applyAlignment="1">
      <alignment horizontal="center" vertical="center" wrapText="1"/>
    </xf>
    <xf numFmtId="0" fontId="7" fillId="0" borderId="108" xfId="2" applyFont="1" applyFill="1" applyBorder="1" applyAlignment="1">
      <alignment horizontal="center" vertical="center"/>
    </xf>
    <xf numFmtId="0" fontId="7" fillId="0" borderId="59" xfId="2" applyFont="1" applyFill="1" applyBorder="1" applyAlignment="1">
      <alignment horizontal="center" vertical="center"/>
    </xf>
    <xf numFmtId="165" fontId="10" fillId="0" borderId="106" xfId="2" applyNumberFormat="1" applyFont="1" applyFill="1" applyBorder="1" applyAlignment="1">
      <alignment horizontal="center" vertical="center"/>
    </xf>
    <xf numFmtId="0" fontId="10" fillId="0" borderId="106" xfId="2" applyFont="1" applyFill="1" applyBorder="1" applyAlignment="1">
      <alignment horizontal="center" vertical="center"/>
    </xf>
    <xf numFmtId="0" fontId="9" fillId="0" borderId="107" xfId="2" applyFill="1" applyBorder="1"/>
    <xf numFmtId="0" fontId="9" fillId="0" borderId="108" xfId="2" applyFill="1" applyBorder="1"/>
    <xf numFmtId="0" fontId="9" fillId="0" borderId="59" xfId="2" applyFill="1" applyBorder="1"/>
    <xf numFmtId="0" fontId="7" fillId="0" borderId="129" xfId="2" applyFont="1" applyFill="1" applyBorder="1" applyAlignment="1">
      <alignment horizontal="center" vertical="center" wrapText="1"/>
    </xf>
    <xf numFmtId="0" fontId="7" fillId="0" borderId="130" xfId="2" applyFont="1" applyFill="1" applyBorder="1" applyAlignment="1">
      <alignment horizontal="center" vertical="center" wrapText="1"/>
    </xf>
    <xf numFmtId="1" fontId="10" fillId="0" borderId="131" xfId="2" applyNumberFormat="1" applyFont="1" applyFill="1" applyBorder="1" applyAlignment="1">
      <alignment horizontal="center" vertical="center"/>
    </xf>
    <xf numFmtId="1" fontId="10" fillId="0" borderId="129" xfId="2" applyNumberFormat="1" applyFont="1" applyFill="1" applyBorder="1" applyAlignment="1">
      <alignment horizontal="center" vertical="center"/>
    </xf>
    <xf numFmtId="1" fontId="10" fillId="0" borderId="130" xfId="2" applyNumberFormat="1" applyFont="1" applyFill="1" applyBorder="1" applyAlignment="1">
      <alignment horizontal="center" vertical="center"/>
    </xf>
    <xf numFmtId="0" fontId="10" fillId="0" borderId="131" xfId="2" applyFont="1" applyFill="1" applyBorder="1" applyAlignment="1">
      <alignment horizontal="center" vertical="center"/>
    </xf>
    <xf numFmtId="0" fontId="10" fillId="0" borderId="130" xfId="2" applyFont="1" applyFill="1" applyBorder="1" applyAlignment="1">
      <alignment horizontal="center" vertical="center"/>
    </xf>
    <xf numFmtId="164" fontId="10" fillId="0" borderId="131" xfId="2" applyNumberFormat="1" applyFont="1" applyFill="1" applyBorder="1" applyAlignment="1">
      <alignment horizontal="center" vertical="center"/>
    </xf>
    <xf numFmtId="0" fontId="7" fillId="0" borderId="137" xfId="2" applyFont="1" applyFill="1" applyBorder="1" applyAlignment="1">
      <alignment horizontal="center" vertical="center" wrapText="1"/>
    </xf>
    <xf numFmtId="0" fontId="7" fillId="0" borderId="138" xfId="2" applyFont="1" applyFill="1" applyBorder="1" applyAlignment="1">
      <alignment horizontal="center" vertical="center" wrapText="1"/>
    </xf>
    <xf numFmtId="1" fontId="10" fillId="0" borderId="88" xfId="2" applyNumberFormat="1" applyFont="1" applyFill="1" applyBorder="1" applyAlignment="1">
      <alignment horizontal="center" vertical="center"/>
    </xf>
    <xf numFmtId="1" fontId="10" fillId="0" borderId="139" xfId="2" applyNumberFormat="1" applyFont="1" applyFill="1" applyBorder="1" applyAlignment="1">
      <alignment horizontal="center" vertical="center"/>
    </xf>
    <xf numFmtId="1" fontId="10" fillId="0" borderId="137" xfId="2" applyNumberFormat="1" applyFont="1" applyFill="1" applyBorder="1" applyAlignment="1">
      <alignment horizontal="center" vertical="center"/>
    </xf>
    <xf numFmtId="1" fontId="10" fillId="0" borderId="138" xfId="2" applyNumberFormat="1" applyFont="1" applyFill="1" applyBorder="1" applyAlignment="1">
      <alignment horizontal="center" vertical="center"/>
    </xf>
    <xf numFmtId="0" fontId="10" fillId="0" borderId="139" xfId="2" applyFont="1" applyFill="1" applyBorder="1" applyAlignment="1">
      <alignment horizontal="center" vertical="center"/>
    </xf>
    <xf numFmtId="0" fontId="10" fillId="0" borderId="138" xfId="2" applyFont="1" applyFill="1" applyBorder="1" applyAlignment="1">
      <alignment horizontal="center" vertical="center"/>
    </xf>
    <xf numFmtId="164" fontId="10" fillId="0" borderId="139" xfId="2" applyNumberFormat="1" applyFont="1" applyFill="1" applyBorder="1" applyAlignment="1">
      <alignment horizontal="center" vertical="center"/>
    </xf>
    <xf numFmtId="165" fontId="10" fillId="0" borderId="142" xfId="2" applyNumberFormat="1" applyFont="1" applyFill="1" applyBorder="1" applyAlignment="1">
      <alignment horizontal="center" vertical="center"/>
    </xf>
    <xf numFmtId="1" fontId="10" fillId="0" borderId="142" xfId="2" applyNumberFormat="1" applyFont="1" applyFill="1" applyBorder="1" applyAlignment="1">
      <alignment horizontal="center" vertical="center"/>
    </xf>
    <xf numFmtId="1" fontId="10" fillId="0" borderId="143" xfId="2" applyNumberFormat="1" applyFont="1" applyFill="1" applyBorder="1" applyAlignment="1">
      <alignment horizontal="center" vertical="center"/>
    </xf>
    <xf numFmtId="1" fontId="10" fillId="0" borderId="105" xfId="2" applyNumberFormat="1" applyFont="1" applyFill="1" applyBorder="1" applyAlignment="1">
      <alignment horizontal="center" vertical="center"/>
    </xf>
    <xf numFmtId="1" fontId="10" fillId="0" borderId="122" xfId="2" applyNumberFormat="1" applyFont="1" applyFill="1" applyBorder="1" applyAlignment="1">
      <alignment horizontal="center" vertical="center"/>
    </xf>
    <xf numFmtId="0" fontId="10" fillId="0" borderId="143" xfId="2" applyFont="1" applyFill="1" applyBorder="1" applyAlignment="1">
      <alignment horizontal="center" vertical="center"/>
    </xf>
    <xf numFmtId="0" fontId="10" fillId="0" borderId="122" xfId="2" applyFont="1" applyFill="1" applyBorder="1" applyAlignment="1">
      <alignment horizontal="center" vertical="center"/>
    </xf>
    <xf numFmtId="164" fontId="10" fillId="0" borderId="143" xfId="2" applyNumberFormat="1" applyFont="1" applyFill="1" applyBorder="1" applyAlignment="1">
      <alignment horizontal="center" vertical="center"/>
    </xf>
    <xf numFmtId="165" fontId="10" fillId="0" borderId="147" xfId="2" applyNumberFormat="1" applyFont="1" applyFill="1" applyBorder="1" applyAlignment="1">
      <alignment horizontal="center" vertical="center"/>
    </xf>
    <xf numFmtId="1" fontId="10" fillId="0" borderId="147" xfId="2" applyNumberFormat="1" applyFont="1" applyFill="1" applyBorder="1" applyAlignment="1">
      <alignment horizontal="center" vertical="center"/>
    </xf>
    <xf numFmtId="1" fontId="10" fillId="0" borderId="148" xfId="2" applyNumberFormat="1" applyFont="1" applyFill="1" applyBorder="1" applyAlignment="1">
      <alignment horizontal="center" vertical="center"/>
    </xf>
    <xf numFmtId="1" fontId="10" fillId="0" borderId="149" xfId="2" applyNumberFormat="1" applyFont="1" applyFill="1" applyBorder="1" applyAlignment="1">
      <alignment horizontal="center" vertical="center"/>
    </xf>
    <xf numFmtId="1" fontId="10" fillId="0" borderId="150" xfId="2" applyNumberFormat="1" applyFont="1" applyFill="1" applyBorder="1" applyAlignment="1">
      <alignment horizontal="center" vertical="center"/>
    </xf>
    <xf numFmtId="0" fontId="10" fillId="0" borderId="148" xfId="2" applyFont="1" applyFill="1" applyBorder="1" applyAlignment="1">
      <alignment horizontal="center" vertical="center"/>
    </xf>
    <xf numFmtId="0" fontId="10" fillId="0" borderId="150" xfId="2" applyFont="1" applyFill="1" applyBorder="1" applyAlignment="1">
      <alignment horizontal="center" vertical="center"/>
    </xf>
    <xf numFmtId="164" fontId="10" fillId="0" borderId="148" xfId="2" applyNumberFormat="1" applyFont="1" applyFill="1" applyBorder="1" applyAlignment="1">
      <alignment horizontal="center" vertical="center"/>
    </xf>
    <xf numFmtId="0" fontId="10" fillId="0" borderId="149" xfId="2" applyFont="1" applyFill="1" applyBorder="1" applyAlignment="1">
      <alignment horizontal="right" vertical="center" wrapText="1"/>
    </xf>
    <xf numFmtId="0" fontId="10" fillId="0" borderId="151" xfId="2" applyFont="1" applyFill="1" applyBorder="1" applyAlignment="1">
      <alignment horizontal="right" vertical="center" wrapText="1"/>
    </xf>
    <xf numFmtId="1" fontId="10" fillId="0" borderId="151" xfId="2" applyNumberFormat="1" applyFont="1" applyFill="1" applyBorder="1" applyAlignment="1">
      <alignment horizontal="center" vertical="center"/>
    </xf>
    <xf numFmtId="0" fontId="10" fillId="0" borderId="152" xfId="2" applyFont="1" applyFill="1" applyBorder="1" applyAlignment="1">
      <alignment horizontal="center" vertical="center"/>
    </xf>
    <xf numFmtId="164" fontId="10" fillId="0" borderId="152" xfId="2" applyNumberFormat="1" applyFont="1" applyFill="1" applyBorder="1" applyAlignment="1">
      <alignment horizontal="center" vertical="center"/>
    </xf>
    <xf numFmtId="49" fontId="10" fillId="0" borderId="151" xfId="2" applyNumberFormat="1" applyFont="1" applyFill="1" applyBorder="1" applyAlignment="1">
      <alignment horizontal="center" vertical="center"/>
    </xf>
    <xf numFmtId="0" fontId="10" fillId="0" borderId="149" xfId="2" applyFont="1" applyFill="1" applyBorder="1" applyAlignment="1">
      <alignment horizontal="center" vertical="center"/>
    </xf>
    <xf numFmtId="0" fontId="10" fillId="0" borderId="147" xfId="2" applyFont="1" applyFill="1" applyBorder="1" applyAlignment="1">
      <alignment horizontal="center" vertical="center"/>
    </xf>
    <xf numFmtId="0" fontId="10" fillId="0" borderId="117" xfId="2" applyFont="1" applyFill="1" applyBorder="1" applyAlignment="1">
      <alignment horizontal="center" vertical="center"/>
    </xf>
    <xf numFmtId="0" fontId="10" fillId="0" borderId="151" xfId="2" applyFont="1" applyFill="1" applyBorder="1" applyAlignment="1">
      <alignment horizontal="center" vertical="center"/>
    </xf>
    <xf numFmtId="0" fontId="15" fillId="0" borderId="151" xfId="2" applyFont="1" applyFill="1" applyBorder="1" applyAlignment="1">
      <alignment horizontal="center" vertical="center"/>
    </xf>
    <xf numFmtId="0" fontId="9" fillId="0" borderId="152" xfId="2" applyFill="1" applyBorder="1"/>
    <xf numFmtId="0" fontId="7" fillId="0" borderId="84" xfId="2" applyFont="1" applyFill="1" applyBorder="1" applyAlignment="1">
      <alignment horizontal="center" vertical="center"/>
    </xf>
    <xf numFmtId="165" fontId="7" fillId="0" borderId="21" xfId="2" applyNumberFormat="1" applyFont="1" applyFill="1" applyBorder="1" applyAlignment="1">
      <alignment horizontal="center" vertical="center"/>
    </xf>
    <xf numFmtId="0" fontId="7" fillId="0" borderId="158" xfId="2" applyFont="1" applyFill="1" applyBorder="1" applyAlignment="1">
      <alignment horizontal="center" vertical="center"/>
    </xf>
    <xf numFmtId="0" fontId="7" fillId="0" borderId="157" xfId="2" applyFont="1" applyFill="1" applyBorder="1" applyAlignment="1">
      <alignment horizontal="center" vertical="center"/>
    </xf>
    <xf numFmtId="0" fontId="7" fillId="0" borderId="107" xfId="2" applyFont="1" applyFill="1" applyBorder="1" applyAlignment="1">
      <alignment horizontal="center" vertical="center"/>
    </xf>
    <xf numFmtId="0" fontId="7" fillId="0" borderId="126" xfId="2" applyFont="1" applyFill="1" applyBorder="1" applyAlignment="1">
      <alignment horizontal="center" vertical="center"/>
    </xf>
    <xf numFmtId="0" fontId="7" fillId="0" borderId="67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0" fontId="7" fillId="0" borderId="65" xfId="2" applyFont="1" applyFill="1" applyBorder="1" applyAlignment="1">
      <alignment horizontal="center" vertical="center"/>
    </xf>
    <xf numFmtId="165" fontId="7" fillId="0" borderId="25" xfId="2" applyNumberFormat="1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7" fillId="0" borderId="90" xfId="2" applyFont="1" applyFill="1" applyBorder="1" applyAlignment="1">
      <alignment horizontal="center" vertical="center"/>
    </xf>
    <xf numFmtId="0" fontId="7" fillId="0" borderId="91" xfId="2" applyFont="1" applyFill="1" applyBorder="1" applyAlignment="1">
      <alignment horizontal="center" vertical="center"/>
    </xf>
    <xf numFmtId="165" fontId="7" fillId="0" borderId="160" xfId="2" applyNumberFormat="1" applyFont="1" applyFill="1" applyBorder="1" applyAlignment="1">
      <alignment horizontal="center" vertical="center"/>
    </xf>
    <xf numFmtId="0" fontId="7" fillId="0" borderId="159" xfId="2" applyFont="1" applyFill="1" applyBorder="1" applyAlignment="1">
      <alignment horizontal="center" vertical="center"/>
    </xf>
    <xf numFmtId="0" fontId="7" fillId="0" borderId="89" xfId="2" applyFont="1" applyFill="1" applyBorder="1" applyAlignment="1">
      <alignment horizontal="center" vertical="center"/>
    </xf>
    <xf numFmtId="0" fontId="7" fillId="0" borderId="161" xfId="2" applyFont="1" applyFill="1" applyBorder="1" applyAlignment="1">
      <alignment horizontal="center" vertical="center"/>
    </xf>
    <xf numFmtId="0" fontId="10" fillId="0" borderId="238" xfId="2" applyFont="1" applyFill="1" applyBorder="1" applyAlignment="1">
      <alignment horizontal="center" vertical="center"/>
    </xf>
    <xf numFmtId="0" fontId="10" fillId="0" borderId="165" xfId="2" applyFont="1" applyFill="1" applyBorder="1" applyAlignment="1">
      <alignment horizontal="center" vertical="center"/>
    </xf>
    <xf numFmtId="0" fontId="10" fillId="0" borderId="166" xfId="2" applyFont="1" applyFill="1" applyBorder="1" applyAlignment="1">
      <alignment horizontal="center" vertical="center"/>
    </xf>
    <xf numFmtId="165" fontId="10" fillId="0" borderId="167" xfId="2" applyNumberFormat="1" applyFont="1" applyFill="1" applyBorder="1" applyAlignment="1">
      <alignment horizontal="center" vertical="center"/>
    </xf>
    <xf numFmtId="0" fontId="10" fillId="0" borderId="163" xfId="2" applyFont="1" applyFill="1" applyBorder="1" applyAlignment="1">
      <alignment horizontal="center" vertical="center"/>
    </xf>
    <xf numFmtId="0" fontId="10" fillId="0" borderId="164" xfId="2" applyFont="1" applyFill="1" applyBorder="1" applyAlignment="1">
      <alignment horizontal="center" vertical="center"/>
    </xf>
    <xf numFmtId="0" fontId="10" fillId="0" borderId="34" xfId="2" applyFont="1" applyFill="1" applyBorder="1" applyAlignment="1">
      <alignment horizontal="center" vertical="center"/>
    </xf>
    <xf numFmtId="0" fontId="10" fillId="0" borderId="168" xfId="2" applyFont="1" applyFill="1" applyBorder="1" applyAlignment="1">
      <alignment horizontal="center" vertical="center"/>
    </xf>
    <xf numFmtId="0" fontId="10" fillId="0" borderId="169" xfId="2" applyFont="1" applyFill="1" applyBorder="1" applyAlignment="1">
      <alignment horizontal="center" vertical="center"/>
    </xf>
    <xf numFmtId="0" fontId="7" fillId="0" borderId="80" xfId="2" applyFont="1" applyFill="1" applyBorder="1" applyAlignment="1">
      <alignment horizontal="center" vertical="center"/>
    </xf>
    <xf numFmtId="0" fontId="7" fillId="0" borderId="172" xfId="2" applyFont="1" applyFill="1" applyBorder="1" applyAlignment="1">
      <alignment horizontal="center" vertical="center"/>
    </xf>
    <xf numFmtId="165" fontId="7" fillId="0" borderId="171" xfId="2" applyNumberFormat="1" applyFont="1" applyFill="1" applyBorder="1" applyAlignment="1">
      <alignment horizontal="center" vertical="center"/>
    </xf>
    <xf numFmtId="0" fontId="7" fillId="0" borderId="171" xfId="2" applyFont="1" applyFill="1" applyBorder="1" applyAlignment="1">
      <alignment horizontal="center" vertical="center"/>
    </xf>
    <xf numFmtId="164" fontId="7" fillId="0" borderId="1" xfId="2" applyNumberFormat="1" applyFont="1" applyFill="1" applyBorder="1" applyAlignment="1">
      <alignment vertical="center"/>
    </xf>
    <xf numFmtId="0" fontId="7" fillId="0" borderId="79" xfId="2" applyFont="1" applyFill="1" applyBorder="1" applyAlignment="1">
      <alignment horizontal="center" vertical="center"/>
    </xf>
    <xf numFmtId="0" fontId="7" fillId="0" borderId="82" xfId="2" applyFont="1" applyFill="1" applyBorder="1" applyAlignment="1">
      <alignment horizontal="center" vertical="center"/>
    </xf>
    <xf numFmtId="0" fontId="7" fillId="0" borderId="81" xfId="2" applyFont="1" applyFill="1" applyBorder="1" applyAlignment="1">
      <alignment horizontal="center" vertical="center"/>
    </xf>
    <xf numFmtId="0" fontId="7" fillId="0" borderId="60" xfId="2" applyFont="1" applyFill="1" applyBorder="1" applyAlignment="1">
      <alignment horizontal="center" vertical="center"/>
    </xf>
    <xf numFmtId="0" fontId="7" fillId="0" borderId="30" xfId="2" applyFont="1" applyFill="1" applyBorder="1" applyAlignment="1">
      <alignment horizontal="center" vertical="center"/>
    </xf>
    <xf numFmtId="165" fontId="7" fillId="0" borderId="173" xfId="2" applyNumberFormat="1" applyFont="1" applyFill="1" applyBorder="1" applyAlignment="1">
      <alignment horizontal="center" vertical="center"/>
    </xf>
    <xf numFmtId="0" fontId="7" fillId="0" borderId="173" xfId="2" applyFont="1" applyFill="1" applyBorder="1" applyAlignment="1">
      <alignment horizontal="center" vertical="center"/>
    </xf>
    <xf numFmtId="0" fontId="7" fillId="0" borderId="26" xfId="2" applyFont="1" applyFill="1" applyBorder="1" applyAlignment="1">
      <alignment horizontal="center" vertical="center"/>
    </xf>
    <xf numFmtId="0" fontId="7" fillId="0" borderId="62" xfId="2" applyFont="1" applyFill="1" applyBorder="1" applyAlignment="1">
      <alignment horizontal="center" vertical="center"/>
    </xf>
    <xf numFmtId="0" fontId="7" fillId="0" borderId="61" xfId="2" applyFont="1" applyFill="1" applyBorder="1" applyAlignment="1">
      <alignment horizontal="center" vertical="center"/>
    </xf>
    <xf numFmtId="0" fontId="7" fillId="0" borderId="29" xfId="2" applyFont="1" applyFill="1" applyBorder="1" applyAlignment="1">
      <alignment horizontal="center" vertical="center"/>
    </xf>
    <xf numFmtId="0" fontId="7" fillId="0" borderId="27" xfId="2" applyFont="1" applyFill="1" applyBorder="1" applyAlignment="1">
      <alignment horizontal="center" vertical="center"/>
    </xf>
    <xf numFmtId="165" fontId="7" fillId="0" borderId="23" xfId="2" applyNumberFormat="1" applyFont="1" applyFill="1" applyBorder="1" applyAlignment="1">
      <alignment horizontal="center" vertical="center"/>
    </xf>
    <xf numFmtId="0" fontId="7" fillId="0" borderId="23" xfId="2" applyFont="1" applyFill="1" applyBorder="1" applyAlignment="1">
      <alignment horizontal="center" vertical="center"/>
    </xf>
    <xf numFmtId="0" fontId="7" fillId="0" borderId="175" xfId="2" applyFont="1" applyFill="1" applyBorder="1" applyAlignment="1">
      <alignment horizontal="center" vertical="center"/>
    </xf>
    <xf numFmtId="0" fontId="7" fillId="0" borderId="28" xfId="2" applyFont="1" applyFill="1" applyBorder="1" applyAlignment="1">
      <alignment horizontal="center" vertical="center"/>
    </xf>
    <xf numFmtId="0" fontId="7" fillId="0" borderId="35" xfId="2" applyFont="1" applyFill="1" applyBorder="1" applyAlignment="1">
      <alignment horizontal="center" vertical="center"/>
    </xf>
    <xf numFmtId="0" fontId="7" fillId="0" borderId="149" xfId="2" applyFont="1" applyFill="1" applyBorder="1" applyAlignment="1">
      <alignment horizontal="center"/>
    </xf>
    <xf numFmtId="0" fontId="7" fillId="0" borderId="151" xfId="2" applyFont="1" applyFill="1" applyBorder="1"/>
    <xf numFmtId="0" fontId="7" fillId="0" borderId="150" xfId="2" applyFont="1" applyFill="1" applyBorder="1"/>
    <xf numFmtId="0" fontId="7" fillId="0" borderId="147" xfId="2" applyFont="1" applyFill="1" applyBorder="1" applyAlignment="1">
      <alignment horizontal="center"/>
    </xf>
    <xf numFmtId="0" fontId="7" fillId="0" borderId="152" xfId="2" applyFont="1" applyFill="1" applyBorder="1" applyAlignment="1">
      <alignment horizontal="center"/>
    </xf>
    <xf numFmtId="0" fontId="7" fillId="0" borderId="117" xfId="2" applyFont="1" applyFill="1" applyBorder="1" applyAlignment="1">
      <alignment horizontal="center"/>
    </xf>
    <xf numFmtId="0" fontId="7" fillId="0" borderId="151" xfId="2" applyFont="1" applyFill="1" applyBorder="1" applyAlignment="1">
      <alignment horizontal="center"/>
    </xf>
    <xf numFmtId="0" fontId="7" fillId="0" borderId="150" xfId="2" applyFont="1" applyFill="1" applyBorder="1" applyAlignment="1">
      <alignment horizontal="center"/>
    </xf>
    <xf numFmtId="0" fontId="7" fillId="0" borderId="152" xfId="2" applyFont="1" applyFill="1" applyBorder="1"/>
    <xf numFmtId="0" fontId="7" fillId="0" borderId="146" xfId="2" applyFont="1" applyFill="1" applyBorder="1"/>
    <xf numFmtId="0" fontId="7" fillId="0" borderId="155" xfId="2" applyFont="1" applyFill="1" applyBorder="1" applyAlignment="1">
      <alignment horizontal="center"/>
    </xf>
    <xf numFmtId="0" fontId="7" fillId="0" borderId="71" xfId="2" applyFont="1" applyFill="1" applyBorder="1" applyAlignment="1">
      <alignment horizontal="center" vertical="center"/>
    </xf>
    <xf numFmtId="0" fontId="7" fillId="0" borderId="32" xfId="2" applyFont="1" applyFill="1" applyBorder="1" applyAlignment="1">
      <alignment horizontal="center" vertical="center"/>
    </xf>
    <xf numFmtId="165" fontId="7" fillId="0" borderId="19" xfId="2" applyNumberFormat="1" applyFont="1" applyFill="1" applyBorder="1" applyAlignment="1">
      <alignment horizontal="center" vertical="center"/>
    </xf>
    <xf numFmtId="0" fontId="7" fillId="0" borderId="34" xfId="2" applyFont="1" applyFill="1" applyBorder="1" applyAlignment="1">
      <alignment horizontal="center" vertical="center"/>
    </xf>
    <xf numFmtId="0" fontId="7" fillId="0" borderId="38" xfId="2" applyFont="1" applyFill="1" applyBorder="1" applyAlignment="1">
      <alignment horizontal="center" vertical="center"/>
    </xf>
    <xf numFmtId="1" fontId="10" fillId="0" borderId="50" xfId="2" applyNumberFormat="1" applyFont="1" applyFill="1" applyBorder="1" applyAlignment="1">
      <alignment horizontal="center" vertical="center"/>
    </xf>
    <xf numFmtId="0" fontId="10" fillId="0" borderId="54" xfId="2" applyFont="1" applyFill="1" applyBorder="1" applyAlignment="1">
      <alignment horizontal="center" vertical="center"/>
    </xf>
    <xf numFmtId="0" fontId="10" fillId="0" borderId="52" xfId="2" applyFont="1" applyFill="1" applyBorder="1" applyAlignment="1">
      <alignment horizontal="center" vertical="center"/>
    </xf>
    <xf numFmtId="1" fontId="10" fillId="0" borderId="52" xfId="2" applyNumberFormat="1" applyFont="1" applyFill="1" applyBorder="1" applyAlignment="1">
      <alignment horizontal="center" vertical="center"/>
    </xf>
    <xf numFmtId="0" fontId="10" fillId="0" borderId="51" xfId="2" applyFont="1" applyFill="1" applyBorder="1" applyAlignment="1">
      <alignment horizontal="center" vertical="center"/>
    </xf>
    <xf numFmtId="0" fontId="10" fillId="0" borderId="53" xfId="2" applyFont="1" applyFill="1" applyBorder="1" applyAlignment="1">
      <alignment horizontal="center" vertical="center"/>
    </xf>
    <xf numFmtId="0" fontId="10" fillId="0" borderId="181" xfId="3" applyFont="1" applyFill="1" applyBorder="1" applyAlignment="1">
      <alignment horizontal="center" vertical="center"/>
    </xf>
    <xf numFmtId="0" fontId="11" fillId="0" borderId="182" xfId="3" applyFont="1" applyFill="1" applyBorder="1" applyAlignment="1">
      <alignment horizontal="center" vertical="center"/>
    </xf>
    <xf numFmtId="170" fontId="10" fillId="0" borderId="180" xfId="3" applyNumberFormat="1" applyFont="1" applyFill="1" applyBorder="1" applyAlignment="1">
      <alignment horizontal="center" vertical="center"/>
    </xf>
    <xf numFmtId="165" fontId="16" fillId="0" borderId="125" xfId="2" applyNumberFormat="1" applyFont="1" applyFill="1" applyBorder="1" applyAlignment="1">
      <alignment horizontal="center" vertical="center"/>
    </xf>
    <xf numFmtId="170" fontId="10" fillId="0" borderId="151" xfId="3" applyNumberFormat="1" applyFont="1" applyFill="1" applyBorder="1" applyAlignment="1">
      <alignment horizontal="center" vertical="center"/>
    </xf>
    <xf numFmtId="170" fontId="10" fillId="0" borderId="149" xfId="3" applyNumberFormat="1" applyFont="1" applyFill="1" applyBorder="1" applyAlignment="1">
      <alignment horizontal="center" vertical="center"/>
    </xf>
    <xf numFmtId="49" fontId="7" fillId="0" borderId="47" xfId="2" applyNumberFormat="1" applyFont="1" applyFill="1" applyBorder="1" applyAlignment="1">
      <alignment horizontal="center" vertical="center" wrapText="1"/>
    </xf>
    <xf numFmtId="49" fontId="7" fillId="0" borderId="182" xfId="2" applyNumberFormat="1" applyFont="1" applyFill="1" applyBorder="1" applyAlignment="1">
      <alignment horizontal="center" vertical="center" wrapText="1"/>
    </xf>
    <xf numFmtId="49" fontId="10" fillId="0" borderId="152" xfId="2" applyNumberFormat="1" applyFont="1" applyFill="1" applyBorder="1" applyAlignment="1">
      <alignment horizontal="center" vertical="center" wrapText="1"/>
    </xf>
    <xf numFmtId="1" fontId="16" fillId="0" borderId="125" xfId="2" applyNumberFormat="1" applyFont="1" applyFill="1" applyBorder="1" applyAlignment="1">
      <alignment horizontal="center" vertical="center"/>
    </xf>
    <xf numFmtId="170" fontId="10" fillId="0" borderId="150" xfId="3" applyNumberFormat="1" applyFont="1" applyFill="1" applyBorder="1" applyAlignment="1">
      <alignment horizontal="center" vertical="center"/>
    </xf>
    <xf numFmtId="49" fontId="17" fillId="0" borderId="58" xfId="2" applyNumberFormat="1" applyFont="1" applyFill="1" applyBorder="1" applyAlignment="1">
      <alignment horizontal="center" vertical="center"/>
    </xf>
    <xf numFmtId="0" fontId="17" fillId="0" borderId="59" xfId="2" applyFont="1" applyFill="1" applyBorder="1" applyAlignment="1">
      <alignment horizontal="center" vertical="center"/>
    </xf>
    <xf numFmtId="165" fontId="16" fillId="0" borderId="106" xfId="2" applyNumberFormat="1" applyFont="1" applyFill="1" applyBorder="1" applyAlignment="1">
      <alignment horizontal="center" vertical="center"/>
    </xf>
    <xf numFmtId="1" fontId="16" fillId="0" borderId="57" xfId="2" applyNumberFormat="1" applyFont="1" applyFill="1" applyBorder="1" applyAlignment="1">
      <alignment horizontal="center" vertical="center"/>
    </xf>
    <xf numFmtId="1" fontId="16" fillId="0" borderId="58" xfId="2" applyNumberFormat="1" applyFont="1" applyFill="1" applyBorder="1" applyAlignment="1">
      <alignment horizontal="center" vertical="center"/>
    </xf>
    <xf numFmtId="1" fontId="16" fillId="0" borderId="59" xfId="2" applyNumberFormat="1" applyFont="1" applyFill="1" applyBorder="1" applyAlignment="1">
      <alignment horizontal="center" vertical="center"/>
    </xf>
    <xf numFmtId="0" fontId="16" fillId="0" borderId="184" xfId="2" applyFont="1" applyFill="1" applyBorder="1" applyAlignment="1">
      <alignment horizontal="center" vertical="center" wrapText="1"/>
    </xf>
    <xf numFmtId="0" fontId="16" fillId="0" borderId="59" xfId="2" applyFont="1" applyFill="1" applyBorder="1" applyAlignment="1">
      <alignment horizontal="center" vertical="center" wrapText="1"/>
    </xf>
    <xf numFmtId="49" fontId="7" fillId="0" borderId="107" xfId="2" applyNumberFormat="1" applyFont="1" applyFill="1" applyBorder="1" applyAlignment="1">
      <alignment horizontal="center" vertical="center" wrapText="1"/>
    </xf>
    <xf numFmtId="49" fontId="17" fillId="0" borderId="1" xfId="2" applyNumberFormat="1" applyFont="1" applyFill="1" applyBorder="1" applyAlignment="1">
      <alignment horizontal="center" vertical="center"/>
    </xf>
    <xf numFmtId="0" fontId="17" fillId="0" borderId="66" xfId="2" applyFont="1" applyFill="1" applyBorder="1" applyAlignment="1">
      <alignment horizontal="center" vertical="center"/>
    </xf>
    <xf numFmtId="165" fontId="16" fillId="0" borderId="6" xfId="2" applyNumberFormat="1" applyFont="1" applyFill="1" applyBorder="1" applyAlignment="1">
      <alignment horizontal="center" vertical="center"/>
    </xf>
    <xf numFmtId="1" fontId="16" fillId="0" borderId="67" xfId="2" applyNumberFormat="1" applyFont="1" applyFill="1" applyBorder="1" applyAlignment="1">
      <alignment horizontal="center" vertical="center"/>
    </xf>
    <xf numFmtId="1" fontId="16" fillId="0" borderId="66" xfId="2" applyNumberFormat="1" applyFont="1" applyFill="1" applyBorder="1" applyAlignment="1">
      <alignment horizontal="center" vertical="center" wrapText="1"/>
    </xf>
    <xf numFmtId="0" fontId="17" fillId="0" borderId="4" xfId="2" applyFont="1" applyFill="1" applyBorder="1" applyAlignment="1">
      <alignment horizontal="center" vertical="center" wrapText="1"/>
    </xf>
    <xf numFmtId="0" fontId="17" fillId="0" borderId="66" xfId="2" applyFont="1" applyFill="1" applyBorder="1" applyAlignment="1">
      <alignment horizontal="center" vertical="center" wrapText="1"/>
    </xf>
    <xf numFmtId="0" fontId="17" fillId="0" borderId="1" xfId="2" applyFont="1" applyFill="1" applyBorder="1" applyAlignment="1">
      <alignment horizontal="center" vertical="center"/>
    </xf>
    <xf numFmtId="0" fontId="17" fillId="0" borderId="1" xfId="2" applyFont="1" applyFill="1" applyBorder="1" applyAlignment="1">
      <alignment horizontal="center" vertical="center" wrapText="1"/>
    </xf>
    <xf numFmtId="165" fontId="17" fillId="0" borderId="6" xfId="2" applyNumberFormat="1" applyFont="1" applyFill="1" applyBorder="1" applyAlignment="1">
      <alignment horizontal="center" vertical="center"/>
    </xf>
    <xf numFmtId="1" fontId="17" fillId="0" borderId="67" xfId="2" applyNumberFormat="1" applyFont="1" applyFill="1" applyBorder="1" applyAlignment="1">
      <alignment horizontal="center" vertical="center"/>
    </xf>
    <xf numFmtId="1" fontId="17" fillId="0" borderId="57" xfId="2" applyNumberFormat="1" applyFont="1" applyFill="1" applyBorder="1" applyAlignment="1">
      <alignment horizontal="center" vertical="center"/>
    </xf>
    <xf numFmtId="1" fontId="17" fillId="0" borderId="58" xfId="2" applyNumberFormat="1" applyFont="1" applyFill="1" applyBorder="1" applyAlignment="1">
      <alignment horizontal="center" vertical="center"/>
    </xf>
    <xf numFmtId="1" fontId="17" fillId="0" borderId="66" xfId="2" applyNumberFormat="1" applyFont="1" applyFill="1" applyBorder="1" applyAlignment="1">
      <alignment horizontal="center" vertical="center" wrapText="1"/>
    </xf>
    <xf numFmtId="165" fontId="17" fillId="0" borderId="4" xfId="2" applyNumberFormat="1" applyFont="1" applyFill="1" applyBorder="1" applyAlignment="1">
      <alignment horizontal="center" vertical="center" wrapText="1"/>
    </xf>
    <xf numFmtId="165" fontId="17" fillId="0" borderId="66" xfId="2" applyNumberFormat="1" applyFont="1" applyFill="1" applyBorder="1" applyAlignment="1">
      <alignment horizontal="center" vertical="center" wrapText="1"/>
    </xf>
    <xf numFmtId="49" fontId="17" fillId="0" borderId="112" xfId="2" applyNumberFormat="1" applyFont="1" applyFill="1" applyBorder="1" applyAlignment="1">
      <alignment horizontal="center" vertical="center"/>
    </xf>
    <xf numFmtId="0" fontId="17" fillId="0" borderId="113" xfId="2" applyFont="1" applyFill="1" applyBorder="1" applyAlignment="1">
      <alignment horizontal="center" vertical="center"/>
    </xf>
    <xf numFmtId="165" fontId="17" fillId="0" borderId="110" xfId="2" applyNumberFormat="1" applyFont="1" applyFill="1" applyBorder="1" applyAlignment="1">
      <alignment horizontal="center" vertical="center"/>
    </xf>
    <xf numFmtId="1" fontId="17" fillId="0" borderId="186" xfId="2" applyNumberFormat="1" applyFont="1" applyFill="1" applyBorder="1" applyAlignment="1">
      <alignment horizontal="center" vertical="center"/>
    </xf>
    <xf numFmtId="1" fontId="17" fillId="0" borderId="113" xfId="2" applyNumberFormat="1" applyFont="1" applyFill="1" applyBorder="1" applyAlignment="1">
      <alignment horizontal="center" vertical="center" wrapText="1"/>
    </xf>
    <xf numFmtId="0" fontId="17" fillId="0" borderId="111" xfId="2" applyFont="1" applyFill="1" applyBorder="1" applyAlignment="1">
      <alignment horizontal="center" vertical="center" wrapText="1"/>
    </xf>
    <xf numFmtId="0" fontId="17" fillId="0" borderId="113" xfId="2" applyFont="1" applyFill="1" applyBorder="1" applyAlignment="1">
      <alignment horizontal="center" vertical="center" wrapText="1"/>
    </xf>
    <xf numFmtId="49" fontId="7" fillId="0" borderId="111" xfId="2" applyNumberFormat="1" applyFont="1" applyFill="1" applyBorder="1" applyAlignment="1">
      <alignment horizontal="center" vertical="center" wrapText="1"/>
    </xf>
    <xf numFmtId="0" fontId="10" fillId="0" borderId="149" xfId="3" applyFont="1" applyFill="1" applyBorder="1" applyAlignment="1">
      <alignment horizontal="center" vertical="center"/>
    </xf>
    <xf numFmtId="0" fontId="11" fillId="0" borderId="151" xfId="3" applyFont="1" applyFill="1" applyBorder="1" applyAlignment="1">
      <alignment horizontal="center" vertical="center"/>
    </xf>
    <xf numFmtId="170" fontId="10" fillId="0" borderId="147" xfId="3" applyNumberFormat="1" applyFont="1" applyFill="1" applyBorder="1" applyAlignment="1">
      <alignment horizontal="center" vertical="center"/>
    </xf>
    <xf numFmtId="0" fontId="10" fillId="0" borderId="188" xfId="2" applyFont="1" applyFill="1" applyBorder="1" applyAlignment="1">
      <alignment horizontal="center"/>
    </xf>
    <xf numFmtId="0" fontId="10" fillId="0" borderId="155" xfId="2" applyFont="1" applyFill="1" applyBorder="1" applyAlignment="1">
      <alignment horizontal="center" vertical="center"/>
    </xf>
    <xf numFmtId="49" fontId="7" fillId="0" borderId="187" xfId="2" applyNumberFormat="1" applyFont="1" applyFill="1" applyBorder="1" applyAlignment="1">
      <alignment horizontal="center" vertical="center" wrapText="1"/>
    </xf>
    <xf numFmtId="49" fontId="7" fillId="0" borderId="152" xfId="2" applyNumberFormat="1" applyFont="1" applyFill="1" applyBorder="1" applyAlignment="1">
      <alignment horizontal="center" vertical="center" wrapText="1"/>
    </xf>
    <xf numFmtId="0" fontId="7" fillId="0" borderId="58" xfId="2" applyFont="1" applyFill="1" applyBorder="1" applyAlignment="1" applyProtection="1">
      <alignment horizontal="center" vertical="center" wrapText="1"/>
      <protection locked="0"/>
    </xf>
    <xf numFmtId="0" fontId="11" fillId="0" borderId="58" xfId="2" applyFont="1" applyFill="1" applyBorder="1" applyAlignment="1" applyProtection="1">
      <alignment horizontal="center" vertical="center"/>
      <protection locked="0"/>
    </xf>
    <xf numFmtId="0" fontId="7" fillId="0" borderId="59" xfId="2" applyFont="1" applyFill="1" applyBorder="1" applyAlignment="1" applyProtection="1">
      <alignment horizontal="center" vertical="center"/>
      <protection locked="0"/>
    </xf>
    <xf numFmtId="0" fontId="16" fillId="0" borderId="2" xfId="2" applyFont="1" applyFill="1" applyBorder="1" applyAlignment="1">
      <alignment horizontal="center" vertical="center" wrapText="1"/>
    </xf>
    <xf numFmtId="0" fontId="7" fillId="0" borderId="57" xfId="2" applyFont="1" applyFill="1" applyBorder="1" applyAlignment="1">
      <alignment horizontal="center"/>
    </xf>
    <xf numFmtId="1" fontId="7" fillId="0" borderId="59" xfId="2" applyNumberFormat="1" applyFont="1" applyFill="1" applyBorder="1" applyAlignment="1" applyProtection="1">
      <alignment horizontal="center" vertical="center" wrapText="1"/>
      <protection hidden="1"/>
    </xf>
    <xf numFmtId="1" fontId="7" fillId="0" borderId="107" xfId="2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3" applyFont="1" applyFill="1" applyBorder="1" applyAlignment="1">
      <alignment horizontal="center" vertical="center" wrapText="1"/>
    </xf>
    <xf numFmtId="0" fontId="7" fillId="0" borderId="1" xfId="2" applyFont="1" applyFill="1" applyBorder="1" applyAlignment="1" applyProtection="1">
      <alignment horizontal="center" vertical="center"/>
      <protection locked="0"/>
    </xf>
    <xf numFmtId="0" fontId="16" fillId="0" borderId="6" xfId="2" applyFont="1" applyFill="1" applyBorder="1" applyAlignment="1">
      <alignment horizontal="center" vertical="center"/>
    </xf>
    <xf numFmtId="0" fontId="10" fillId="0" borderId="109" xfId="2" applyFont="1" applyFill="1" applyBorder="1" applyAlignment="1">
      <alignment horizontal="center"/>
    </xf>
    <xf numFmtId="0" fontId="17" fillId="0" borderId="2" xfId="2" applyFont="1" applyFill="1" applyBorder="1" applyAlignment="1">
      <alignment horizontal="center" vertical="center" wrapText="1"/>
    </xf>
    <xf numFmtId="0" fontId="7" fillId="0" borderId="65" xfId="2" applyFont="1" applyFill="1" applyBorder="1" applyAlignment="1">
      <alignment horizontal="center" vertical="center" wrapText="1"/>
    </xf>
    <xf numFmtId="1" fontId="7" fillId="0" borderId="4" xfId="2" applyNumberFormat="1" applyFont="1" applyFill="1" applyBorder="1" applyAlignment="1">
      <alignment horizontal="center" vertical="center" wrapText="1"/>
    </xf>
    <xf numFmtId="0" fontId="11" fillId="0" borderId="1" xfId="2" applyFont="1" applyFill="1" applyBorder="1" applyAlignment="1" applyProtection="1">
      <alignment horizontal="center" vertical="center"/>
      <protection locked="0"/>
    </xf>
    <xf numFmtId="0" fontId="11" fillId="0" borderId="66" xfId="2" applyFont="1" applyFill="1" applyBorder="1" applyAlignment="1" applyProtection="1">
      <alignment horizontal="center" vertical="center"/>
      <protection locked="0"/>
    </xf>
    <xf numFmtId="0" fontId="10" fillId="0" borderId="110" xfId="2" applyFont="1" applyFill="1" applyBorder="1" applyAlignment="1">
      <alignment horizontal="center" vertical="center"/>
    </xf>
    <xf numFmtId="0" fontId="10" fillId="0" borderId="109" xfId="2" applyFont="1" applyFill="1" applyBorder="1" applyAlignment="1">
      <alignment horizontal="center" vertical="center"/>
    </xf>
    <xf numFmtId="1" fontId="7" fillId="0" borderId="65" xfId="2" applyNumberFormat="1" applyFont="1" applyFill="1" applyBorder="1" applyAlignment="1" applyProtection="1">
      <alignment horizontal="center" vertical="center" wrapText="1"/>
      <protection hidden="1"/>
    </xf>
    <xf numFmtId="1" fontId="7" fillId="0" borderId="66" xfId="2" applyNumberFormat="1" applyFont="1" applyFill="1" applyBorder="1" applyAlignment="1" applyProtection="1">
      <alignment horizontal="center" vertical="center" wrapText="1"/>
      <protection hidden="1"/>
    </xf>
    <xf numFmtId="1" fontId="7" fillId="0" borderId="4" xfId="2" applyNumberFormat="1" applyFont="1" applyFill="1" applyBorder="1" applyAlignment="1" applyProtection="1">
      <alignment horizontal="center" vertical="center" wrapText="1"/>
      <protection hidden="1"/>
    </xf>
    <xf numFmtId="0" fontId="7" fillId="0" borderId="112" xfId="3" applyFont="1" applyFill="1" applyBorder="1" applyAlignment="1">
      <alignment horizontal="center" vertical="center" wrapText="1"/>
    </xf>
    <xf numFmtId="166" fontId="7" fillId="0" borderId="112" xfId="2" applyNumberFormat="1" applyFont="1" applyFill="1" applyBorder="1" applyAlignment="1" applyProtection="1">
      <alignment horizontal="center" vertical="center"/>
      <protection locked="0"/>
    </xf>
    <xf numFmtId="166" fontId="7" fillId="0" borderId="189" xfId="2" applyNumberFormat="1" applyFont="1" applyFill="1" applyBorder="1" applyAlignment="1" applyProtection="1">
      <alignment horizontal="center" vertical="center"/>
      <protection locked="0"/>
    </xf>
    <xf numFmtId="165" fontId="10" fillId="0" borderId="110" xfId="5" applyNumberFormat="1" applyFont="1" applyFill="1" applyBorder="1" applyAlignment="1" applyProtection="1">
      <alignment horizontal="center" vertical="center"/>
      <protection locked="0"/>
    </xf>
    <xf numFmtId="0" fontId="7" fillId="0" borderId="190" xfId="2" applyFont="1" applyFill="1" applyBorder="1" applyAlignment="1">
      <alignment horizontal="center"/>
    </xf>
    <xf numFmtId="164" fontId="7" fillId="0" borderId="185" xfId="2" applyNumberFormat="1" applyFont="1" applyFill="1" applyBorder="1" applyAlignment="1">
      <alignment horizontal="center" vertical="center" wrapText="1"/>
    </xf>
    <xf numFmtId="0" fontId="7" fillId="0" borderId="112" xfId="2" applyFont="1" applyFill="1" applyBorder="1" applyAlignment="1" applyProtection="1">
      <alignment horizontal="center" vertical="center" wrapText="1"/>
      <protection locked="0"/>
    </xf>
    <xf numFmtId="0" fontId="7" fillId="0" borderId="113" xfId="2" applyFont="1" applyFill="1" applyBorder="1" applyAlignment="1">
      <alignment horizontal="center"/>
    </xf>
    <xf numFmtId="0" fontId="7" fillId="0" borderId="111" xfId="2" applyFont="1" applyFill="1" applyBorder="1" applyAlignment="1">
      <alignment horizontal="center"/>
    </xf>
    <xf numFmtId="1" fontId="7" fillId="0" borderId="113" xfId="2" applyNumberFormat="1" applyFont="1" applyFill="1" applyBorder="1" applyAlignment="1" applyProtection="1">
      <alignment horizontal="center" vertical="center" wrapText="1"/>
      <protection hidden="1"/>
    </xf>
    <xf numFmtId="1" fontId="7" fillId="0" borderId="111" xfId="2" applyNumberFormat="1" applyFont="1" applyFill="1" applyBorder="1" applyAlignment="1" applyProtection="1">
      <alignment horizontal="center" vertical="center" wrapText="1"/>
      <protection hidden="1"/>
    </xf>
    <xf numFmtId="0" fontId="7" fillId="0" borderId="149" xfId="2" applyFont="1" applyFill="1" applyBorder="1" applyAlignment="1" applyProtection="1">
      <alignment horizontal="center" vertical="center" wrapText="1"/>
      <protection locked="0"/>
    </xf>
    <xf numFmtId="166" fontId="7" fillId="0" borderId="149" xfId="2" applyNumberFormat="1" applyFont="1" applyFill="1" applyBorder="1" applyAlignment="1" applyProtection="1">
      <alignment horizontal="center" vertical="center"/>
      <protection locked="0"/>
    </xf>
    <xf numFmtId="166" fontId="7" fillId="0" borderId="151" xfId="2" applyNumberFormat="1" applyFont="1" applyFill="1" applyBorder="1" applyAlignment="1" applyProtection="1">
      <alignment horizontal="center" vertical="center"/>
      <protection locked="0"/>
    </xf>
    <xf numFmtId="0" fontId="10" fillId="0" borderId="149" xfId="2" applyFont="1" applyFill="1" applyBorder="1" applyAlignment="1">
      <alignment horizontal="center"/>
    </xf>
    <xf numFmtId="0" fontId="10" fillId="0" borderId="150" xfId="2" applyFont="1" applyFill="1" applyBorder="1" applyAlignment="1">
      <alignment horizontal="center"/>
    </xf>
    <xf numFmtId="1" fontId="7" fillId="0" borderId="148" xfId="2" applyNumberFormat="1" applyFont="1" applyFill="1" applyBorder="1" applyAlignment="1" applyProtection="1">
      <alignment horizontal="center" vertical="center" wrapText="1"/>
      <protection hidden="1"/>
    </xf>
    <xf numFmtId="1" fontId="7" fillId="0" borderId="150" xfId="2" applyNumberFormat="1" applyFont="1" applyFill="1" applyBorder="1" applyAlignment="1" applyProtection="1">
      <alignment horizontal="center" vertical="center" wrapText="1"/>
      <protection hidden="1"/>
    </xf>
    <xf numFmtId="49" fontId="7" fillId="0" borderId="148" xfId="2" applyNumberFormat="1" applyFont="1" applyFill="1" applyBorder="1" applyAlignment="1" applyProtection="1">
      <alignment horizontal="center" vertical="center" wrapText="1"/>
      <protection hidden="1"/>
    </xf>
    <xf numFmtId="0" fontId="7" fillId="0" borderId="108" xfId="3" applyFont="1" applyFill="1" applyBorder="1" applyAlignment="1">
      <alignment horizontal="center" vertical="center" wrapText="1"/>
    </xf>
    <xf numFmtId="0" fontId="7" fillId="0" borderId="126" xfId="3" applyFont="1" applyFill="1" applyBorder="1" applyAlignment="1">
      <alignment horizontal="center" vertical="center" wrapText="1"/>
    </xf>
    <xf numFmtId="0" fontId="16" fillId="0" borderId="176" xfId="2" applyFont="1" applyFill="1" applyBorder="1" applyAlignment="1">
      <alignment horizontal="center" vertical="center"/>
    </xf>
    <xf numFmtId="0" fontId="10" fillId="0" borderId="107" xfId="2" applyFont="1" applyFill="1" applyBorder="1" applyAlignment="1">
      <alignment horizontal="center" vertical="center"/>
    </xf>
    <xf numFmtId="0" fontId="10" fillId="0" borderId="84" xfId="2" applyFont="1" applyFill="1" applyBorder="1" applyAlignment="1">
      <alignment horizontal="center" vertical="center"/>
    </xf>
    <xf numFmtId="0" fontId="7" fillId="0" borderId="107" xfId="3" applyFont="1" applyFill="1" applyBorder="1" applyAlignment="1">
      <alignment horizontal="center" vertical="center" wrapText="1"/>
    </xf>
    <xf numFmtId="0" fontId="7" fillId="0" borderId="84" xfId="3" applyFont="1" applyFill="1" applyBorder="1" applyAlignment="1">
      <alignment horizontal="center" vertical="center" wrapText="1"/>
    </xf>
    <xf numFmtId="49" fontId="7" fillId="0" borderId="107" xfId="2" applyNumberFormat="1" applyFont="1" applyFill="1" applyBorder="1" applyAlignment="1" applyProtection="1">
      <alignment horizontal="center" vertical="center" wrapText="1"/>
      <protection hidden="1"/>
    </xf>
    <xf numFmtId="0" fontId="7" fillId="0" borderId="2" xfId="3" applyFont="1" applyFill="1" applyBorder="1" applyAlignment="1">
      <alignment horizontal="center" vertical="center" wrapText="1"/>
    </xf>
    <xf numFmtId="0" fontId="7" fillId="0" borderId="66" xfId="3" applyFont="1" applyFill="1" applyBorder="1" applyAlignment="1">
      <alignment horizontal="center" vertical="center" wrapText="1"/>
    </xf>
    <xf numFmtId="49" fontId="7" fillId="0" borderId="4" xfId="2" applyNumberFormat="1" applyFont="1" applyFill="1" applyBorder="1" applyAlignment="1" applyProtection="1">
      <alignment horizontal="center" vertical="center" wrapText="1"/>
      <protection hidden="1"/>
    </xf>
    <xf numFmtId="0" fontId="7" fillId="0" borderId="112" xfId="2" applyFont="1" applyFill="1" applyBorder="1"/>
    <xf numFmtId="0" fontId="7" fillId="0" borderId="189" xfId="2" applyFont="1" applyFill="1" applyBorder="1"/>
    <xf numFmtId="0" fontId="17" fillId="0" borderId="114" xfId="2" applyFont="1" applyFill="1" applyBorder="1" applyAlignment="1">
      <alignment horizontal="center" vertical="center"/>
    </xf>
    <xf numFmtId="0" fontId="17" fillId="0" borderId="112" xfId="2" applyFont="1" applyFill="1" applyBorder="1" applyAlignment="1">
      <alignment horizontal="center" vertical="center" wrapText="1"/>
    </xf>
    <xf numFmtId="0" fontId="7" fillId="0" borderId="91" xfId="2" applyFont="1" applyFill="1" applyBorder="1" applyAlignment="1">
      <alignment horizontal="center"/>
    </xf>
    <xf numFmtId="1" fontId="7" fillId="0" borderId="91" xfId="2" applyNumberFormat="1" applyFont="1" applyFill="1" applyBorder="1" applyAlignment="1" applyProtection="1">
      <alignment horizontal="center" vertical="center" wrapText="1"/>
      <protection hidden="1"/>
    </xf>
    <xf numFmtId="0" fontId="7" fillId="0" borderId="149" xfId="2" applyFont="1" applyFill="1" applyBorder="1"/>
    <xf numFmtId="0" fontId="10" fillId="0" borderId="146" xfId="2" applyFont="1" applyFill="1" applyBorder="1" applyAlignment="1">
      <alignment horizontal="center" vertical="center"/>
    </xf>
    <xf numFmtId="0" fontId="10" fillId="0" borderId="148" xfId="2" applyFont="1" applyFill="1" applyBorder="1" applyAlignment="1">
      <alignment horizontal="center"/>
    </xf>
    <xf numFmtId="0" fontId="7" fillId="0" borderId="148" xfId="2" applyFont="1" applyFill="1" applyBorder="1"/>
    <xf numFmtId="0" fontId="7" fillId="0" borderId="176" xfId="2" applyFont="1" applyFill="1" applyBorder="1" applyAlignment="1">
      <alignment horizontal="center"/>
    </xf>
    <xf numFmtId="0" fontId="10" fillId="0" borderId="191" xfId="2" applyFont="1" applyFill="1" applyBorder="1" applyAlignment="1">
      <alignment horizontal="center" vertical="center"/>
    </xf>
    <xf numFmtId="1" fontId="7" fillId="0" borderId="84" xfId="2" applyNumberFormat="1" applyFont="1" applyFill="1" applyBorder="1" applyAlignment="1" applyProtection="1">
      <alignment horizontal="center" vertical="center" wrapText="1"/>
      <protection hidden="1"/>
    </xf>
    <xf numFmtId="49" fontId="7" fillId="0" borderId="1" xfId="3" applyNumberFormat="1" applyFont="1" applyFill="1" applyBorder="1" applyAlignment="1">
      <alignment horizontal="center" vertical="center" wrapText="1"/>
    </xf>
    <xf numFmtId="0" fontId="7" fillId="0" borderId="110" xfId="2" applyFont="1" applyFill="1" applyBorder="1" applyAlignment="1">
      <alignment horizontal="center"/>
    </xf>
    <xf numFmtId="0" fontId="7" fillId="0" borderId="111" xfId="2" applyFont="1" applyFill="1" applyBorder="1"/>
    <xf numFmtId="169" fontId="7" fillId="0" borderId="147" xfId="2" applyNumberFormat="1" applyFont="1" applyFill="1" applyBorder="1" applyAlignment="1">
      <alignment horizontal="center"/>
    </xf>
    <xf numFmtId="0" fontId="7" fillId="0" borderId="146" xfId="2" applyFont="1" applyFill="1" applyBorder="1" applyAlignment="1">
      <alignment horizontal="center"/>
    </xf>
    <xf numFmtId="169" fontId="7" fillId="0" borderId="148" xfId="2" applyNumberFormat="1" applyFont="1" applyFill="1" applyBorder="1"/>
    <xf numFmtId="169" fontId="7" fillId="0" borderId="150" xfId="2" applyNumberFormat="1" applyFont="1" applyFill="1" applyBorder="1"/>
    <xf numFmtId="0" fontId="7" fillId="0" borderId="148" xfId="2" applyFont="1" applyFill="1" applyBorder="1" applyAlignment="1">
      <alignment horizontal="center"/>
    </xf>
    <xf numFmtId="16" fontId="7" fillId="0" borderId="148" xfId="2" applyNumberFormat="1" applyFont="1" applyFill="1" applyBorder="1" applyAlignment="1">
      <alignment horizontal="center"/>
    </xf>
    <xf numFmtId="0" fontId="7" fillId="0" borderId="70" xfId="2" applyFont="1" applyFill="1" applyBorder="1" applyAlignment="1">
      <alignment horizontal="center"/>
    </xf>
    <xf numFmtId="0" fontId="7" fillId="0" borderId="192" xfId="2" applyFont="1" applyFill="1" applyBorder="1" applyAlignment="1">
      <alignment horizontal="center"/>
    </xf>
    <xf numFmtId="0" fontId="7" fillId="0" borderId="193" xfId="2" applyFont="1" applyFill="1" applyBorder="1"/>
    <xf numFmtId="1" fontId="10" fillId="0" borderId="7" xfId="2" applyNumberFormat="1" applyFont="1" applyFill="1" applyBorder="1" applyAlignment="1">
      <alignment horizontal="center" vertical="center"/>
    </xf>
    <xf numFmtId="1" fontId="10" fillId="0" borderId="156" xfId="2" applyNumberFormat="1" applyFont="1" applyFill="1" applyBorder="1" applyAlignment="1">
      <alignment horizontal="center" vertical="center"/>
    </xf>
    <xf numFmtId="1" fontId="10" fillId="0" borderId="193" xfId="2" applyNumberFormat="1" applyFont="1" applyFill="1" applyBorder="1" applyAlignment="1">
      <alignment horizontal="center" vertical="center"/>
    </xf>
    <xf numFmtId="0" fontId="7" fillId="0" borderId="156" xfId="2" applyFont="1" applyFill="1" applyBorder="1"/>
    <xf numFmtId="165" fontId="10" fillId="0" borderId="194" xfId="2" applyNumberFormat="1" applyFont="1" applyFill="1" applyBorder="1" applyAlignment="1">
      <alignment horizontal="center" vertical="center"/>
    </xf>
    <xf numFmtId="1" fontId="10" fillId="0" borderId="195" xfId="2" applyNumberFormat="1" applyFont="1" applyFill="1" applyBorder="1" applyAlignment="1">
      <alignment horizontal="center" vertical="center"/>
    </xf>
    <xf numFmtId="1" fontId="10" fillId="0" borderId="146" xfId="2" applyNumberFormat="1" applyFont="1" applyFill="1" applyBorder="1" applyAlignment="1">
      <alignment horizontal="center" vertical="center"/>
    </xf>
    <xf numFmtId="1" fontId="10" fillId="0" borderId="117" xfId="2" applyNumberFormat="1" applyFont="1" applyFill="1" applyBorder="1" applyAlignment="1">
      <alignment horizontal="center" vertical="center"/>
    </xf>
    <xf numFmtId="1" fontId="10" fillId="0" borderId="196" xfId="2" applyNumberFormat="1" applyFont="1" applyFill="1" applyBorder="1" applyAlignment="1">
      <alignment horizontal="center" vertical="center"/>
    </xf>
    <xf numFmtId="1" fontId="10" fillId="0" borderId="197" xfId="2" applyNumberFormat="1" applyFont="1" applyFill="1" applyBorder="1" applyAlignment="1">
      <alignment horizontal="center" vertical="center"/>
    </xf>
    <xf numFmtId="1" fontId="10" fillId="0" borderId="198" xfId="2" applyNumberFormat="1" applyFont="1" applyFill="1" applyBorder="1" applyAlignment="1">
      <alignment horizontal="center" vertical="center"/>
    </xf>
    <xf numFmtId="165" fontId="10" fillId="0" borderId="42" xfId="2" applyNumberFormat="1" applyFont="1" applyFill="1" applyBorder="1" applyAlignment="1">
      <alignment horizontal="center" vertical="center" wrapText="1"/>
    </xf>
    <xf numFmtId="1" fontId="10" fillId="0" borderId="93" xfId="2" applyNumberFormat="1" applyFont="1" applyFill="1" applyBorder="1" applyAlignment="1">
      <alignment horizontal="center" vertical="center" wrapText="1"/>
    </xf>
    <xf numFmtId="1" fontId="10" fillId="0" borderId="200" xfId="2" applyNumberFormat="1" applyFont="1" applyFill="1" applyBorder="1" applyAlignment="1">
      <alignment horizontal="center" vertical="center" wrapText="1"/>
    </xf>
    <xf numFmtId="1" fontId="10" fillId="0" borderId="145" xfId="2" applyNumberFormat="1" applyFont="1" applyFill="1" applyBorder="1" applyAlignment="1">
      <alignment horizontal="center" vertical="center" wrapText="1"/>
    </xf>
    <xf numFmtId="0" fontId="10" fillId="0" borderId="65" xfId="2" applyFont="1" applyFill="1" applyBorder="1" applyAlignment="1">
      <alignment horizontal="center"/>
    </xf>
    <xf numFmtId="0" fontId="10" fillId="0" borderId="190" xfId="2" applyFont="1" applyFill="1" applyBorder="1" applyAlignment="1">
      <alignment horizontal="center"/>
    </xf>
    <xf numFmtId="0" fontId="10" fillId="0" borderId="0" xfId="2" applyFont="1" applyFill="1" applyAlignment="1">
      <alignment horizontal="center"/>
    </xf>
    <xf numFmtId="0" fontId="10" fillId="0" borderId="89" xfId="2" applyFont="1" applyFill="1" applyBorder="1" applyAlignment="1">
      <alignment horizontal="center"/>
    </xf>
    <xf numFmtId="0" fontId="10" fillId="0" borderId="14" xfId="2" applyFont="1" applyFill="1" applyBorder="1" applyAlignment="1">
      <alignment horizontal="right" vertical="center" wrapText="1"/>
    </xf>
    <xf numFmtId="0" fontId="10" fillId="0" borderId="0" xfId="2" applyFont="1" applyFill="1" applyAlignment="1">
      <alignment horizontal="right" vertical="center" wrapText="1"/>
    </xf>
    <xf numFmtId="0" fontId="10" fillId="0" borderId="192" xfId="2" applyFont="1" applyFill="1" applyBorder="1" applyAlignment="1">
      <alignment horizontal="right" vertical="center" wrapText="1"/>
    </xf>
    <xf numFmtId="0" fontId="10" fillId="0" borderId="210" xfId="2" applyFont="1" applyFill="1" applyBorder="1" applyAlignment="1">
      <alignment horizontal="right" vertical="center" wrapText="1"/>
    </xf>
    <xf numFmtId="0" fontId="10" fillId="0" borderId="211" xfId="2" applyFont="1" applyFill="1" applyBorder="1" applyAlignment="1">
      <alignment horizontal="right" vertical="center" wrapText="1"/>
    </xf>
    <xf numFmtId="165" fontId="10" fillId="0" borderId="55" xfId="2" applyNumberFormat="1" applyFont="1" applyFill="1" applyBorder="1" applyAlignment="1">
      <alignment horizontal="center" vertical="center" wrapText="1"/>
    </xf>
    <xf numFmtId="0" fontId="10" fillId="0" borderId="55" xfId="2" applyFont="1" applyFill="1" applyBorder="1" applyAlignment="1">
      <alignment horizontal="center" vertical="center" wrapText="1"/>
    </xf>
    <xf numFmtId="0" fontId="10" fillId="0" borderId="212" xfId="2" applyFont="1" applyFill="1" applyBorder="1" applyAlignment="1">
      <alignment horizontal="center" vertical="center" wrapText="1"/>
    </xf>
    <xf numFmtId="0" fontId="10" fillId="0" borderId="210" xfId="2" applyFont="1" applyFill="1" applyBorder="1" applyAlignment="1">
      <alignment horizontal="center" vertical="center" wrapText="1"/>
    </xf>
    <xf numFmtId="0" fontId="10" fillId="0" borderId="211" xfId="2" applyFont="1" applyFill="1" applyBorder="1" applyAlignment="1">
      <alignment horizontal="center" vertical="center" wrapText="1"/>
    </xf>
    <xf numFmtId="165" fontId="7" fillId="0" borderId="212" xfId="2" applyNumberFormat="1" applyFont="1" applyFill="1" applyBorder="1" applyAlignment="1">
      <alignment horizontal="center" vertical="center" wrapText="1"/>
    </xf>
    <xf numFmtId="0" fontId="7" fillId="0" borderId="211" xfId="2" applyFont="1" applyFill="1" applyBorder="1" applyAlignment="1">
      <alignment horizontal="center" vertical="center" wrapText="1"/>
    </xf>
    <xf numFmtId="0" fontId="7" fillId="0" borderId="212" xfId="2" applyFont="1" applyFill="1" applyBorder="1" applyAlignment="1">
      <alignment horizontal="center" vertical="center" wrapText="1"/>
    </xf>
    <xf numFmtId="0" fontId="7" fillId="0" borderId="86" xfId="3" applyFont="1" applyFill="1" applyBorder="1" applyAlignment="1">
      <alignment horizontal="center" vertical="center" wrapText="1"/>
    </xf>
    <xf numFmtId="0" fontId="10" fillId="0" borderId="86" xfId="2" applyFont="1" applyFill="1" applyBorder="1" applyAlignment="1">
      <alignment horizontal="right" vertical="center" wrapText="1"/>
    </xf>
    <xf numFmtId="0" fontId="10" fillId="0" borderId="87" xfId="2" applyFont="1" applyFill="1" applyBorder="1" applyAlignment="1">
      <alignment horizontal="right" vertical="center" wrapText="1"/>
    </xf>
    <xf numFmtId="165" fontId="7" fillId="0" borderId="63" xfId="2" applyNumberFormat="1" applyFont="1" applyFill="1" applyBorder="1" applyAlignment="1">
      <alignment horizontal="center" vertical="center" wrapText="1"/>
    </xf>
    <xf numFmtId="0" fontId="7" fillId="0" borderId="63" xfId="2" applyFont="1" applyFill="1" applyBorder="1" applyAlignment="1">
      <alignment horizontal="center" vertical="center" wrapText="1"/>
    </xf>
    <xf numFmtId="0" fontId="7" fillId="0" borderId="85" xfId="2" applyFont="1" applyFill="1" applyBorder="1" applyAlignment="1">
      <alignment horizontal="center" vertical="center" wrapText="1"/>
    </xf>
    <xf numFmtId="0" fontId="7" fillId="0" borderId="86" xfId="2" applyFont="1" applyFill="1" applyBorder="1" applyAlignment="1">
      <alignment horizontal="center" vertical="center" wrapText="1"/>
    </xf>
    <xf numFmtId="0" fontId="7" fillId="0" borderId="87" xfId="2" applyFont="1" applyFill="1" applyBorder="1" applyAlignment="1">
      <alignment horizontal="center" vertical="center" wrapText="1"/>
    </xf>
    <xf numFmtId="1" fontId="7" fillId="0" borderId="85" xfId="2" applyNumberFormat="1" applyFont="1" applyFill="1" applyBorder="1" applyAlignment="1">
      <alignment horizontal="center" vertical="center" wrapText="1"/>
    </xf>
    <xf numFmtId="165" fontId="7" fillId="0" borderId="85" xfId="2" applyNumberFormat="1" applyFont="1" applyFill="1" applyBorder="1" applyAlignment="1">
      <alignment horizontal="center" vertical="center" wrapText="1"/>
    </xf>
    <xf numFmtId="165" fontId="10" fillId="0" borderId="63" xfId="2" applyNumberFormat="1" applyFont="1" applyFill="1" applyBorder="1" applyAlignment="1">
      <alignment horizontal="center" vertical="center" wrapText="1"/>
    </xf>
    <xf numFmtId="0" fontId="10" fillId="0" borderId="85" xfId="2" applyFont="1" applyFill="1" applyBorder="1" applyAlignment="1">
      <alignment horizontal="center" vertical="center" wrapText="1"/>
    </xf>
    <xf numFmtId="0" fontId="10" fillId="0" borderId="86" xfId="2" applyFont="1" applyFill="1" applyBorder="1" applyAlignment="1">
      <alignment horizontal="center" vertical="center" wrapText="1"/>
    </xf>
    <xf numFmtId="0" fontId="10" fillId="0" borderId="87" xfId="2" applyFont="1" applyFill="1" applyBorder="1" applyAlignment="1">
      <alignment horizontal="center" vertical="center" wrapText="1"/>
    </xf>
    <xf numFmtId="0" fontId="7" fillId="0" borderId="218" xfId="2" applyFont="1" applyFill="1" applyBorder="1" applyAlignment="1">
      <alignment horizontal="center" vertical="center" wrapText="1"/>
    </xf>
    <xf numFmtId="0" fontId="7" fillId="0" borderId="219" xfId="2" applyFont="1" applyFill="1" applyBorder="1" applyAlignment="1">
      <alignment horizontal="center" vertical="center" wrapText="1"/>
    </xf>
    <xf numFmtId="165" fontId="7" fillId="0" borderId="88" xfId="2" applyNumberFormat="1" applyFont="1" applyFill="1" applyBorder="1" applyAlignment="1">
      <alignment horizontal="center" vertical="center" wrapText="1"/>
    </xf>
    <xf numFmtId="0" fontId="7" fillId="0" borderId="88" xfId="2" applyFont="1" applyFill="1" applyBorder="1" applyAlignment="1">
      <alignment horizontal="center" vertical="center" wrapText="1"/>
    </xf>
    <xf numFmtId="0" fontId="7" fillId="0" borderId="139" xfId="2" applyFont="1" applyFill="1" applyBorder="1" applyAlignment="1">
      <alignment horizontal="center" vertical="center" wrapText="1"/>
    </xf>
    <xf numFmtId="165" fontId="7" fillId="0" borderId="139" xfId="2" applyNumberFormat="1" applyFont="1" applyFill="1" applyBorder="1" applyAlignment="1">
      <alignment horizontal="center" vertical="center" wrapText="1"/>
    </xf>
    <xf numFmtId="0" fontId="10" fillId="0" borderId="98" xfId="2" applyFont="1" applyFill="1" applyBorder="1" applyAlignment="1">
      <alignment horizontal="left" vertical="center" wrapText="1"/>
    </xf>
    <xf numFmtId="165" fontId="10" fillId="0" borderId="0" xfId="2" applyNumberFormat="1" applyFont="1" applyFill="1" applyAlignment="1">
      <alignment horizontal="center" vertical="center" wrapText="1"/>
    </xf>
    <xf numFmtId="0" fontId="18" fillId="0" borderId="0" xfId="2" applyFont="1" applyFill="1" applyAlignment="1">
      <alignment horizontal="center" vertical="center" wrapText="1"/>
    </xf>
    <xf numFmtId="0" fontId="10" fillId="0" borderId="0" xfId="2" applyFont="1" applyFill="1" applyAlignment="1">
      <alignment horizontal="right" vertical="center"/>
    </xf>
    <xf numFmtId="0" fontId="6" fillId="0" borderId="0" xfId="2" applyFont="1" applyFill="1" applyAlignment="1">
      <alignment horizontal="right" vertical="center"/>
    </xf>
    <xf numFmtId="0" fontId="7" fillId="0" borderId="0" xfId="2" applyFont="1" applyFill="1" applyAlignment="1">
      <alignment horizontal="center" vertical="center"/>
    </xf>
    <xf numFmtId="164" fontId="7" fillId="0" borderId="0" xfId="2" applyNumberFormat="1" applyFont="1" applyFill="1" applyAlignment="1">
      <alignment vertical="center"/>
    </xf>
    <xf numFmtId="0" fontId="6" fillId="0" borderId="0" xfId="2" applyFont="1" applyFill="1" applyAlignment="1">
      <alignment horizontal="left" vertical="center"/>
    </xf>
    <xf numFmtId="0" fontId="10" fillId="0" borderId="0" xfId="2" applyFont="1" applyFill="1" applyAlignment="1">
      <alignment horizontal="left" vertical="center"/>
    </xf>
    <xf numFmtId="169" fontId="10" fillId="0" borderId="0" xfId="2" applyNumberFormat="1" applyFont="1" applyFill="1" applyAlignment="1">
      <alignment vertical="center"/>
    </xf>
    <xf numFmtId="0" fontId="20" fillId="0" borderId="0" xfId="2" applyFont="1" applyFill="1" applyAlignment="1">
      <alignment horizontal="center" vertical="center" wrapText="1"/>
    </xf>
    <xf numFmtId="164" fontId="20" fillId="0" borderId="0" xfId="2" applyNumberFormat="1" applyFont="1" applyFill="1" applyAlignment="1">
      <alignment horizontal="center" vertical="center" wrapText="1"/>
    </xf>
    <xf numFmtId="164" fontId="20" fillId="0" borderId="0" xfId="2" applyNumberFormat="1" applyFont="1" applyFill="1" applyAlignment="1">
      <alignment vertical="center"/>
    </xf>
    <xf numFmtId="0" fontId="7" fillId="0" borderId="6" xfId="2" applyFont="1" applyFill="1" applyBorder="1" applyAlignment="1">
      <alignment horizontal="right"/>
    </xf>
    <xf numFmtId="0" fontId="7" fillId="0" borderId="109" xfId="2" applyFont="1" applyFill="1" applyBorder="1" applyAlignment="1">
      <alignment horizontal="right"/>
    </xf>
    <xf numFmtId="168" fontId="7" fillId="0" borderId="0" xfId="2" applyNumberFormat="1" applyFont="1" applyFill="1" applyAlignment="1">
      <alignment vertical="center"/>
    </xf>
    <xf numFmtId="165" fontId="7" fillId="0" borderId="0" xfId="2" applyNumberFormat="1" applyFont="1" applyFill="1" applyAlignment="1">
      <alignment vertical="center"/>
    </xf>
    <xf numFmtId="164" fontId="23" fillId="0" borderId="1" xfId="2" applyNumberFormat="1" applyFont="1" applyFill="1" applyBorder="1" applyAlignment="1">
      <alignment vertical="center"/>
    </xf>
    <xf numFmtId="49" fontId="7" fillId="0" borderId="109" xfId="2" applyNumberFormat="1" applyFont="1" applyFill="1" applyBorder="1" applyAlignment="1">
      <alignment horizontal="right" vertical="center" wrapText="1"/>
    </xf>
    <xf numFmtId="0" fontId="7" fillId="0" borderId="109" xfId="2" applyFont="1" applyFill="1" applyBorder="1" applyAlignment="1">
      <alignment horizontal="right" vertical="center" wrapText="1"/>
    </xf>
    <xf numFmtId="0" fontId="10" fillId="0" borderId="6" xfId="2" applyFont="1" applyFill="1" applyBorder="1" applyAlignment="1">
      <alignment horizontal="left"/>
    </xf>
    <xf numFmtId="49" fontId="7" fillId="0" borderId="6" xfId="2" applyNumberFormat="1" applyFont="1" applyFill="1" applyBorder="1" applyAlignment="1">
      <alignment horizontal="right" vertical="center" wrapText="1"/>
    </xf>
    <xf numFmtId="0" fontId="10" fillId="0" borderId="6" xfId="2" applyFont="1" applyFill="1" applyBorder="1"/>
    <xf numFmtId="49" fontId="7" fillId="0" borderId="4" xfId="2" applyNumberFormat="1" applyFont="1" applyFill="1" applyBorder="1" applyAlignment="1">
      <alignment vertical="center"/>
    </xf>
    <xf numFmtId="49" fontId="7" fillId="0" borderId="66" xfId="2" applyNumberFormat="1" applyFont="1" applyFill="1" applyBorder="1" applyAlignment="1">
      <alignment vertical="center"/>
    </xf>
    <xf numFmtId="0" fontId="9" fillId="0" borderId="1" xfId="2" applyFill="1" applyBorder="1"/>
    <xf numFmtId="49" fontId="7" fillId="0" borderId="110" xfId="2" applyNumberFormat="1" applyFont="1" applyFill="1" applyBorder="1" applyAlignment="1">
      <alignment horizontal="right" vertical="center" wrapText="1"/>
    </xf>
    <xf numFmtId="49" fontId="7" fillId="0" borderId="91" xfId="2" applyNumberFormat="1" applyFont="1" applyFill="1" applyBorder="1" applyAlignment="1">
      <alignment horizontal="center" vertical="center" wrapText="1"/>
    </xf>
    <xf numFmtId="49" fontId="12" fillId="0" borderId="89" xfId="2" applyNumberFormat="1" applyFont="1" applyFill="1" applyBorder="1" applyAlignment="1">
      <alignment horizontal="center" vertical="center"/>
    </xf>
    <xf numFmtId="49" fontId="7" fillId="0" borderId="113" xfId="2" applyNumberFormat="1" applyFont="1" applyFill="1" applyBorder="1" applyAlignment="1">
      <alignment horizontal="center" vertical="center"/>
    </xf>
    <xf numFmtId="49" fontId="16" fillId="0" borderId="147" xfId="3" applyNumberFormat="1" applyFont="1" applyFill="1" applyBorder="1" applyAlignment="1">
      <alignment horizontal="center" vertical="center"/>
    </xf>
    <xf numFmtId="0" fontId="10" fillId="0" borderId="180" xfId="3" applyFont="1" applyFill="1" applyBorder="1" applyAlignment="1">
      <alignment horizontal="left" vertical="center" wrapText="1"/>
    </xf>
    <xf numFmtId="0" fontId="11" fillId="0" borderId="47" xfId="3" applyFont="1" applyFill="1" applyBorder="1" applyAlignment="1">
      <alignment horizontal="center" vertical="center"/>
    </xf>
    <xf numFmtId="49" fontId="7" fillId="0" borderId="151" xfId="2" applyNumberFormat="1" applyFont="1" applyFill="1" applyBorder="1" applyAlignment="1">
      <alignment horizontal="center" vertical="center" wrapText="1"/>
    </xf>
    <xf numFmtId="49" fontId="7" fillId="0" borderId="150" xfId="2" applyNumberFormat="1" applyFont="1" applyFill="1" applyBorder="1" applyAlignment="1">
      <alignment horizontal="center" vertical="center" wrapText="1"/>
    </xf>
    <xf numFmtId="49" fontId="17" fillId="0" borderId="147" xfId="3" applyNumberFormat="1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vertical="center"/>
    </xf>
    <xf numFmtId="0" fontId="7" fillId="0" borderId="1" xfId="2" applyFont="1" applyFill="1" applyBorder="1" applyAlignment="1">
      <alignment horizontal="left" vertical="center"/>
    </xf>
    <xf numFmtId="49" fontId="17" fillId="0" borderId="155" xfId="3" applyNumberFormat="1" applyFont="1" applyFill="1" applyBorder="1" applyAlignment="1">
      <alignment horizontal="center" vertical="center"/>
    </xf>
    <xf numFmtId="49" fontId="17" fillId="0" borderId="1" xfId="2" applyNumberFormat="1" applyFont="1" applyFill="1" applyBorder="1" applyAlignment="1">
      <alignment horizontal="left" vertical="center" wrapText="1"/>
    </xf>
    <xf numFmtId="0" fontId="9" fillId="0" borderId="183" xfId="2" applyFill="1" applyBorder="1" applyAlignment="1">
      <alignment horizontal="center"/>
    </xf>
    <xf numFmtId="49" fontId="16" fillId="0" borderId="125" xfId="2" applyNumberFormat="1" applyFont="1" applyFill="1" applyBorder="1" applyAlignment="1">
      <alignment vertical="center" wrapText="1"/>
    </xf>
    <xf numFmtId="0" fontId="17" fillId="0" borderId="57" xfId="2" applyFont="1" applyFill="1" applyBorder="1" applyAlignment="1">
      <alignment horizontal="center" vertical="center"/>
    </xf>
    <xf numFmtId="49" fontId="7" fillId="0" borderId="59" xfId="2" applyNumberFormat="1" applyFont="1" applyFill="1" applyBorder="1" applyAlignment="1">
      <alignment horizontal="center" vertical="center" wrapText="1"/>
    </xf>
    <xf numFmtId="49" fontId="7" fillId="0" borderId="84" xfId="2" applyNumberFormat="1" applyFont="1" applyFill="1" applyBorder="1" applyAlignment="1">
      <alignment horizontal="center" vertical="center" wrapText="1"/>
    </xf>
    <xf numFmtId="0" fontId="9" fillId="0" borderId="6" xfId="2" applyFill="1" applyBorder="1" applyAlignment="1">
      <alignment horizontal="center"/>
    </xf>
    <xf numFmtId="49" fontId="16" fillId="0" borderId="67" xfId="2" applyNumberFormat="1" applyFont="1" applyFill="1" applyBorder="1" applyAlignment="1">
      <alignment horizontal="left" vertical="center" wrapText="1"/>
    </xf>
    <xf numFmtId="0" fontId="17" fillId="0" borderId="65" xfId="2" applyFont="1" applyFill="1" applyBorder="1" applyAlignment="1">
      <alignment horizontal="center" vertical="center"/>
    </xf>
    <xf numFmtId="164" fontId="7" fillId="0" borderId="185" xfId="2" applyNumberFormat="1" applyFont="1" applyFill="1" applyBorder="1" applyAlignment="1">
      <alignment vertical="center"/>
    </xf>
    <xf numFmtId="49" fontId="17" fillId="0" borderId="6" xfId="2" applyNumberFormat="1" applyFont="1" applyFill="1" applyBorder="1" applyAlignment="1">
      <alignment horizontal="center" vertical="center" wrapText="1"/>
    </xf>
    <xf numFmtId="171" fontId="17" fillId="0" borderId="65" xfId="2" applyNumberFormat="1" applyFont="1" applyFill="1" applyBorder="1" applyAlignment="1">
      <alignment horizontal="center" vertical="center"/>
    </xf>
    <xf numFmtId="49" fontId="17" fillId="0" borderId="67" xfId="2" applyNumberFormat="1" applyFont="1" applyFill="1" applyBorder="1" applyAlignment="1">
      <alignment horizontal="left" vertical="center" wrapText="1"/>
    </xf>
    <xf numFmtId="49" fontId="17" fillId="0" borderId="186" xfId="2" applyNumberFormat="1" applyFont="1" applyFill="1" applyBorder="1" applyAlignment="1">
      <alignment horizontal="left" vertical="center" wrapText="1"/>
    </xf>
    <xf numFmtId="0" fontId="17" fillId="0" borderId="185" xfId="2" applyFont="1" applyFill="1" applyBorder="1" applyAlignment="1">
      <alignment horizontal="center" vertical="center"/>
    </xf>
    <xf numFmtId="49" fontId="7" fillId="0" borderId="113" xfId="2" applyNumberFormat="1" applyFont="1" applyFill="1" applyBorder="1" applyAlignment="1">
      <alignment horizontal="center" vertical="center" wrapText="1"/>
    </xf>
    <xf numFmtId="164" fontId="7" fillId="0" borderId="89" xfId="2" applyNumberFormat="1" applyFont="1" applyFill="1" applyBorder="1" applyAlignment="1">
      <alignment vertical="center"/>
    </xf>
    <xf numFmtId="49" fontId="16" fillId="0" borderId="183" xfId="3" applyNumberFormat="1" applyFont="1" applyFill="1" applyBorder="1" applyAlignment="1">
      <alignment horizontal="center" vertical="center"/>
    </xf>
    <xf numFmtId="0" fontId="10" fillId="0" borderId="155" xfId="3" applyFont="1" applyFill="1" applyBorder="1" applyAlignment="1">
      <alignment horizontal="left" vertical="center" wrapText="1"/>
    </xf>
    <xf numFmtId="0" fontId="11" fillId="0" borderId="152" xfId="3" applyFont="1" applyFill="1" applyBorder="1" applyAlignment="1">
      <alignment horizontal="center" vertical="center"/>
    </xf>
    <xf numFmtId="49" fontId="10" fillId="0" borderId="151" xfId="2" applyNumberFormat="1" applyFont="1" applyFill="1" applyBorder="1" applyAlignment="1">
      <alignment horizontal="center" vertical="center" wrapText="1"/>
    </xf>
    <xf numFmtId="49" fontId="7" fillId="0" borderId="6" xfId="2" applyNumberFormat="1" applyFont="1" applyFill="1" applyBorder="1" applyAlignment="1" applyProtection="1">
      <alignment horizontal="center" vertical="center"/>
      <protection locked="0"/>
    </xf>
    <xf numFmtId="49" fontId="16" fillId="0" borderId="158" xfId="2" applyNumberFormat="1" applyFont="1" applyFill="1" applyBorder="1" applyAlignment="1">
      <alignment vertical="center" wrapText="1"/>
    </xf>
    <xf numFmtId="0" fontId="7" fillId="0" borderId="57" xfId="2" applyFont="1" applyFill="1" applyBorder="1" applyAlignment="1" applyProtection="1">
      <alignment horizontal="center" vertical="center" wrapText="1"/>
      <protection locked="0"/>
    </xf>
    <xf numFmtId="1" fontId="7" fillId="0" borderId="157" xfId="2" applyNumberFormat="1" applyFont="1" applyFill="1" applyBorder="1" applyAlignment="1" applyProtection="1">
      <alignment horizontal="center" vertical="center" wrapText="1"/>
      <protection hidden="1"/>
    </xf>
    <xf numFmtId="49" fontId="10" fillId="0" borderId="67" xfId="5" applyNumberFormat="1" applyFont="1" applyFill="1" applyBorder="1" applyAlignment="1" applyProtection="1">
      <alignment horizontal="left" vertical="center" wrapText="1"/>
      <protection locked="0"/>
    </xf>
    <xf numFmtId="0" fontId="7" fillId="0" borderId="65" xfId="3" applyFont="1" applyFill="1" applyBorder="1" applyAlignment="1">
      <alignment horizontal="center" vertical="center" wrapText="1"/>
    </xf>
    <xf numFmtId="49" fontId="7" fillId="0" borderId="67" xfId="2" applyNumberFormat="1" applyFont="1" applyFill="1" applyBorder="1" applyAlignment="1" applyProtection="1">
      <alignment horizontal="center" vertical="center"/>
      <protection locked="0"/>
    </xf>
    <xf numFmtId="49" fontId="17" fillId="0" borderId="158" xfId="2" applyNumberFormat="1" applyFont="1" applyFill="1" applyBorder="1" applyAlignment="1">
      <alignment horizontal="center" vertical="center" wrapText="1"/>
    </xf>
    <xf numFmtId="49" fontId="7" fillId="0" borderId="186" xfId="3" applyNumberFormat="1" applyFont="1" applyFill="1" applyBorder="1" applyAlignment="1">
      <alignment vertical="center" wrapText="1"/>
    </xf>
    <xf numFmtId="0" fontId="7" fillId="0" borderId="185" xfId="3" applyFont="1" applyFill="1" applyBorder="1" applyAlignment="1">
      <alignment horizontal="center" vertical="center" wrapText="1"/>
    </xf>
    <xf numFmtId="1" fontId="7" fillId="0" borderId="189" xfId="2" applyNumberFormat="1" applyFont="1" applyFill="1" applyBorder="1" applyAlignment="1" applyProtection="1">
      <alignment horizontal="center" vertical="center" wrapText="1"/>
      <protection hidden="1"/>
    </xf>
    <xf numFmtId="1" fontId="7" fillId="0" borderId="185" xfId="2" applyNumberFormat="1" applyFont="1" applyFill="1" applyBorder="1" applyAlignment="1" applyProtection="1">
      <alignment horizontal="center" vertical="center" wrapText="1"/>
      <protection hidden="1"/>
    </xf>
    <xf numFmtId="49" fontId="16" fillId="0" borderId="69" xfId="2" applyNumberFormat="1" applyFont="1" applyFill="1" applyBorder="1" applyAlignment="1">
      <alignment horizontal="center" vertical="center" wrapText="1"/>
    </xf>
    <xf numFmtId="49" fontId="10" fillId="0" borderId="147" xfId="2" applyNumberFormat="1" applyFont="1" applyFill="1" applyBorder="1" applyAlignment="1" applyProtection="1">
      <alignment horizontal="center" vertical="center"/>
      <protection locked="0"/>
    </xf>
    <xf numFmtId="49" fontId="10" fillId="0" borderId="183" xfId="3" applyNumberFormat="1" applyFont="1" applyFill="1" applyBorder="1" applyAlignment="1">
      <alignment vertical="center" wrapText="1"/>
    </xf>
    <xf numFmtId="0" fontId="7" fillId="0" borderId="148" xfId="3" applyFont="1" applyFill="1" applyBorder="1" applyAlignment="1">
      <alignment horizontal="center" vertical="center" wrapText="1"/>
    </xf>
    <xf numFmtId="49" fontId="7" fillId="0" borderId="150" xfId="2" applyNumberFormat="1" applyFont="1" applyFill="1" applyBorder="1" applyAlignment="1" applyProtection="1">
      <alignment horizontal="center" vertical="center" wrapText="1"/>
      <protection hidden="1"/>
    </xf>
    <xf numFmtId="49" fontId="12" fillId="0" borderId="148" xfId="2" applyNumberFormat="1" applyFont="1" applyFill="1" applyBorder="1" applyAlignment="1">
      <alignment horizontal="center"/>
    </xf>
    <xf numFmtId="0" fontId="16" fillId="0" borderId="106" xfId="2" applyFont="1" applyFill="1" applyBorder="1" applyAlignment="1">
      <alignment horizontal="left" vertical="center" wrapText="1"/>
    </xf>
    <xf numFmtId="167" fontId="7" fillId="0" borderId="107" xfId="3" applyNumberFormat="1" applyFont="1" applyFill="1" applyBorder="1" applyAlignment="1">
      <alignment horizontal="center" vertical="center"/>
    </xf>
    <xf numFmtId="49" fontId="7" fillId="0" borderId="84" xfId="2" applyNumberFormat="1" applyFont="1" applyFill="1" applyBorder="1" applyAlignment="1" applyProtection="1">
      <alignment horizontal="center" vertical="center" wrapText="1"/>
      <protection hidden="1"/>
    </xf>
    <xf numFmtId="0" fontId="17" fillId="0" borderId="6" xfId="2" applyFont="1" applyFill="1" applyBorder="1" applyAlignment="1">
      <alignment horizontal="left" vertical="center" wrapText="1"/>
    </xf>
    <xf numFmtId="167" fontId="7" fillId="0" borderId="4" xfId="3" applyNumberFormat="1" applyFont="1" applyFill="1" applyBorder="1" applyAlignment="1">
      <alignment horizontal="center" vertical="center"/>
    </xf>
    <xf numFmtId="49" fontId="7" fillId="0" borderId="66" xfId="2" applyNumberFormat="1" applyFont="1" applyFill="1" applyBorder="1" applyAlignment="1" applyProtection="1">
      <alignment horizontal="center" vertical="center" wrapText="1"/>
      <protection hidden="1"/>
    </xf>
    <xf numFmtId="49" fontId="17" fillId="0" borderId="112" xfId="2" applyNumberFormat="1" applyFont="1" applyFill="1" applyBorder="1" applyAlignment="1">
      <alignment horizontal="center" vertical="center" wrapText="1"/>
    </xf>
    <xf numFmtId="0" fontId="7" fillId="0" borderId="91" xfId="2" applyFont="1" applyFill="1" applyBorder="1"/>
    <xf numFmtId="49" fontId="7" fillId="0" borderId="111" xfId="2" applyNumberFormat="1" applyFont="1" applyFill="1" applyBorder="1" applyAlignment="1" applyProtection="1">
      <alignment horizontal="center" vertical="center" wrapText="1"/>
      <protection hidden="1"/>
    </xf>
    <xf numFmtId="49" fontId="7" fillId="0" borderId="113" xfId="2" applyNumberFormat="1" applyFont="1" applyFill="1" applyBorder="1" applyAlignment="1" applyProtection="1">
      <alignment horizontal="center" vertical="center" wrapText="1"/>
      <protection hidden="1"/>
    </xf>
    <xf numFmtId="0" fontId="7" fillId="0" borderId="150" xfId="2" applyFont="1" applyFill="1" applyBorder="1" applyAlignment="1">
      <alignment horizontal="center" vertical="center"/>
    </xf>
    <xf numFmtId="0" fontId="7" fillId="0" borderId="147" xfId="2" applyFont="1" applyFill="1" applyBorder="1"/>
    <xf numFmtId="49" fontId="10" fillId="0" borderId="148" xfId="2" applyNumberFormat="1" applyFont="1" applyFill="1" applyBorder="1" applyAlignment="1">
      <alignment horizontal="center" vertical="center"/>
    </xf>
    <xf numFmtId="49" fontId="7" fillId="0" borderId="150" xfId="2" applyNumberFormat="1" applyFont="1" applyFill="1" applyBorder="1" applyAlignment="1">
      <alignment horizontal="center"/>
    </xf>
    <xf numFmtId="0" fontId="7" fillId="0" borderId="84" xfId="2" applyFont="1" applyFill="1" applyBorder="1" applyAlignment="1">
      <alignment horizontal="center"/>
    </xf>
    <xf numFmtId="0" fontId="10" fillId="0" borderId="176" xfId="2" applyFont="1" applyFill="1" applyBorder="1"/>
    <xf numFmtId="0" fontId="7" fillId="0" borderId="107" xfId="2" applyFont="1" applyFill="1" applyBorder="1"/>
    <xf numFmtId="0" fontId="7" fillId="0" borderId="4" xfId="2" applyFont="1" applyFill="1" applyBorder="1" applyAlignment="1" applyProtection="1">
      <alignment horizontal="center" vertical="center" wrapText="1"/>
      <protection locked="0"/>
    </xf>
    <xf numFmtId="0" fontId="7" fillId="0" borderId="6" xfId="2" applyFont="1" applyFill="1" applyBorder="1"/>
    <xf numFmtId="0" fontId="7" fillId="0" borderId="110" xfId="2" applyFont="1" applyFill="1" applyBorder="1"/>
    <xf numFmtId="49" fontId="7" fillId="0" borderId="111" xfId="2" applyNumberFormat="1" applyFont="1" applyFill="1" applyBorder="1"/>
    <xf numFmtId="49" fontId="7" fillId="0" borderId="113" xfId="2" applyNumberFormat="1" applyFont="1" applyFill="1" applyBorder="1" applyAlignment="1">
      <alignment horizontal="center"/>
    </xf>
    <xf numFmtId="49" fontId="7" fillId="0" borderId="148" xfId="2" applyNumberFormat="1" applyFont="1" applyFill="1" applyBorder="1" applyAlignment="1">
      <alignment horizontal="center"/>
    </xf>
    <xf numFmtId="171" fontId="7" fillId="0" borderId="1" xfId="2" applyNumberFormat="1" applyFont="1" applyFill="1" applyBorder="1" applyAlignment="1">
      <alignment horizontal="center" vertical="center"/>
    </xf>
    <xf numFmtId="1" fontId="10" fillId="0" borderId="8" xfId="2" applyNumberFormat="1" applyFont="1" applyFill="1" applyBorder="1" applyAlignment="1">
      <alignment horizontal="center" vertical="center"/>
    </xf>
    <xf numFmtId="164" fontId="7" fillId="0" borderId="69" xfId="2" applyNumberFormat="1" applyFont="1" applyFill="1" applyBorder="1" applyAlignment="1">
      <alignment vertical="center"/>
    </xf>
    <xf numFmtId="1" fontId="10" fillId="0" borderId="199" xfId="2" applyNumberFormat="1" applyFont="1" applyFill="1" applyBorder="1" applyAlignment="1">
      <alignment horizontal="center" vertical="center"/>
    </xf>
    <xf numFmtId="1" fontId="10" fillId="0" borderId="201" xfId="2" applyNumberFormat="1" applyFont="1" applyFill="1" applyBorder="1" applyAlignment="1">
      <alignment horizontal="center" vertical="center" wrapText="1"/>
    </xf>
    <xf numFmtId="0" fontId="19" fillId="0" borderId="0" xfId="6" applyFont="1" applyAlignment="1">
      <alignment horizontal="center"/>
    </xf>
    <xf numFmtId="0" fontId="24" fillId="0" borderId="0" xfId="6" applyFont="1" applyAlignment="1">
      <alignment horizontal="center"/>
    </xf>
    <xf numFmtId="0" fontId="26" fillId="0" borderId="0" xfId="6" applyFont="1" applyAlignment="1">
      <alignment horizontal="center"/>
    </xf>
    <xf numFmtId="0" fontId="28" fillId="0" borderId="0" xfId="6" applyFont="1" applyAlignment="1">
      <alignment horizontal="center" wrapText="1"/>
    </xf>
    <xf numFmtId="0" fontId="13" fillId="0" borderId="0" xfId="6" applyAlignment="1">
      <alignment horizontal="center" wrapText="1"/>
    </xf>
    <xf numFmtId="0" fontId="29" fillId="0" borderId="0" xfId="6" applyFont="1" applyAlignment="1">
      <alignment horizontal="left" wrapText="1"/>
    </xf>
    <xf numFmtId="0" fontId="30" fillId="0" borderId="0" xfId="6" applyFont="1" applyAlignment="1">
      <alignment wrapText="1"/>
    </xf>
    <xf numFmtId="0" fontId="26" fillId="0" borderId="0" xfId="7" applyFont="1" applyAlignment="1">
      <alignment horizontal="center"/>
    </xf>
    <xf numFmtId="0" fontId="34" fillId="0" borderId="0" xfId="6" applyFont="1" applyAlignment="1">
      <alignment horizontal="left" wrapText="1"/>
    </xf>
    <xf numFmtId="0" fontId="34" fillId="0" borderId="0" xfId="6" applyFont="1" applyAlignment="1">
      <alignment horizontal="left" vertical="center" wrapText="1"/>
    </xf>
    <xf numFmtId="0" fontId="34" fillId="0" borderId="220" xfId="6" applyFont="1" applyBorder="1" applyAlignment="1">
      <alignment horizontal="center"/>
    </xf>
    <xf numFmtId="0" fontId="31" fillId="0" borderId="0" xfId="7" applyFont="1" applyAlignment="1">
      <alignment horizontal="center"/>
    </xf>
    <xf numFmtId="0" fontId="29" fillId="0" borderId="0" xfId="6" applyFont="1" applyAlignment="1">
      <alignment horizontal="left" vertical="top" wrapText="1"/>
    </xf>
    <xf numFmtId="0" fontId="33" fillId="0" borderId="0" xfId="6" applyFont="1" applyAlignment="1">
      <alignment vertical="top" wrapText="1"/>
    </xf>
    <xf numFmtId="0" fontId="29" fillId="0" borderId="0" xfId="6" applyFont="1" applyAlignment="1">
      <alignment vertical="top" wrapText="1"/>
    </xf>
    <xf numFmtId="0" fontId="34" fillId="0" borderId="0" xfId="6" applyFont="1" applyAlignment="1">
      <alignment horizontal="center"/>
    </xf>
    <xf numFmtId="0" fontId="19" fillId="0" borderId="0" xfId="6" applyFont="1" applyAlignment="1">
      <alignment horizontal="left" vertical="top" wrapText="1" shrinkToFit="1" readingOrder="1"/>
    </xf>
    <xf numFmtId="0" fontId="29" fillId="5" borderId="0" xfId="6" applyFont="1" applyFill="1" applyAlignment="1">
      <alignment horizontal="left" wrapText="1" readingOrder="1"/>
    </xf>
    <xf numFmtId="0" fontId="7" fillId="0" borderId="155" xfId="8" applyFont="1" applyBorder="1" applyAlignment="1">
      <alignment horizontal="center" vertical="center" wrapText="1"/>
    </xf>
    <xf numFmtId="0" fontId="13" fillId="0" borderId="117" xfId="6" applyBorder="1" applyAlignment="1">
      <alignment horizontal="center" vertical="center" wrapText="1"/>
    </xf>
    <xf numFmtId="0" fontId="13" fillId="0" borderId="146" xfId="6" applyBorder="1" applyAlignment="1">
      <alignment horizontal="center" vertical="center" wrapText="1"/>
    </xf>
    <xf numFmtId="0" fontId="6" fillId="0" borderId="0" xfId="6" applyFont="1" applyAlignment="1">
      <alignment horizontal="center" wrapText="1"/>
    </xf>
    <xf numFmtId="0" fontId="7" fillId="0" borderId="152" xfId="8" applyFont="1" applyBorder="1" applyAlignment="1">
      <alignment horizontal="center" vertical="center"/>
    </xf>
    <xf numFmtId="0" fontId="7" fillId="0" borderId="149" xfId="8" applyFont="1" applyBorder="1" applyAlignment="1">
      <alignment horizontal="center" vertical="center"/>
    </xf>
    <xf numFmtId="0" fontId="7" fillId="0" borderId="150" xfId="8" applyFont="1" applyBorder="1" applyAlignment="1">
      <alignment horizontal="center" vertical="center"/>
    </xf>
    <xf numFmtId="0" fontId="7" fillId="0" borderId="117" xfId="8" applyFont="1" applyBorder="1" applyAlignment="1">
      <alignment horizontal="center" vertical="center" wrapText="1"/>
    </xf>
    <xf numFmtId="0" fontId="7" fillId="0" borderId="125" xfId="8" applyFont="1" applyBorder="1" applyAlignment="1">
      <alignment horizontal="center" vertical="center" textRotation="90"/>
    </xf>
    <xf numFmtId="0" fontId="7" fillId="0" borderId="159" xfId="8" applyFont="1" applyBorder="1" applyAlignment="1">
      <alignment horizontal="center" vertical="center" textRotation="90"/>
    </xf>
    <xf numFmtId="0" fontId="10" fillId="0" borderId="189" xfId="7" applyFont="1" applyBorder="1" applyAlignment="1">
      <alignment horizontal="center" vertical="center" wrapText="1"/>
    </xf>
    <xf numFmtId="0" fontId="12" fillId="0" borderId="234" xfId="7" applyFont="1" applyBorder="1" applyAlignment="1">
      <alignment horizontal="center" vertical="center" wrapText="1"/>
    </xf>
    <xf numFmtId="0" fontId="12" fillId="0" borderId="111" xfId="7" applyFont="1" applyBorder="1" applyAlignment="1">
      <alignment horizontal="center" vertical="center" wrapText="1"/>
    </xf>
    <xf numFmtId="0" fontId="12" fillId="0" borderId="8" xfId="7" applyFont="1" applyBorder="1" applyAlignment="1">
      <alignment horizontal="center" vertical="center" wrapText="1"/>
    </xf>
    <xf numFmtId="0" fontId="12" fillId="0" borderId="0" xfId="7" applyFont="1" applyAlignment="1">
      <alignment horizontal="center" vertical="center" wrapText="1"/>
    </xf>
    <xf numFmtId="0" fontId="12" fillId="0" borderId="193" xfId="7" applyFont="1" applyBorder="1" applyAlignment="1">
      <alignment horizontal="center" vertical="center" wrapText="1"/>
    </xf>
    <xf numFmtId="0" fontId="12" fillId="0" borderId="126" xfId="7" applyFont="1" applyBorder="1" applyAlignment="1">
      <alignment horizontal="center" vertical="center" wrapText="1"/>
    </xf>
    <xf numFmtId="0" fontId="12" fillId="0" borderId="220" xfId="7" applyFont="1" applyBorder="1" applyAlignment="1">
      <alignment horizontal="center" vertical="center" wrapText="1"/>
    </xf>
    <xf numFmtId="0" fontId="12" fillId="0" borderId="107" xfId="7" applyFont="1" applyBorder="1" applyAlignment="1">
      <alignment horizontal="center" vertical="center" wrapText="1"/>
    </xf>
    <xf numFmtId="0" fontId="12" fillId="0" borderId="234" xfId="7" applyFont="1" applyBorder="1" applyAlignment="1">
      <alignment wrapText="1"/>
    </xf>
    <xf numFmtId="0" fontId="12" fillId="0" borderId="111" xfId="7" applyFont="1" applyBorder="1" applyAlignment="1">
      <alignment wrapText="1"/>
    </xf>
    <xf numFmtId="0" fontId="12" fillId="0" borderId="8" xfId="7" applyFont="1" applyBorder="1" applyAlignment="1">
      <alignment wrapText="1"/>
    </xf>
    <xf numFmtId="0" fontId="12" fillId="0" borderId="0" xfId="7" applyFont="1" applyAlignment="1">
      <alignment wrapText="1"/>
    </xf>
    <xf numFmtId="0" fontId="12" fillId="0" borderId="193" xfId="7" applyFont="1" applyBorder="1" applyAlignment="1">
      <alignment wrapText="1"/>
    </xf>
    <xf numFmtId="0" fontId="12" fillId="0" borderId="126" xfId="7" applyFont="1" applyBorder="1" applyAlignment="1">
      <alignment wrapText="1"/>
    </xf>
    <xf numFmtId="0" fontId="12" fillId="0" borderId="220" xfId="7" applyFont="1" applyBorder="1" applyAlignment="1">
      <alignment wrapText="1"/>
    </xf>
    <xf numFmtId="0" fontId="12" fillId="0" borderId="107" xfId="7" applyFont="1" applyBorder="1" applyAlignment="1">
      <alignment wrapText="1"/>
    </xf>
    <xf numFmtId="0" fontId="40" fillId="0" borderId="0" xfId="6" applyFont="1" applyAlignment="1">
      <alignment horizontal="center" wrapText="1"/>
    </xf>
    <xf numFmtId="0" fontId="41" fillId="0" borderId="0" xfId="6" applyFont="1" applyAlignment="1">
      <alignment horizontal="center" wrapText="1"/>
    </xf>
    <xf numFmtId="49" fontId="40" fillId="0" borderId="0" xfId="6" applyNumberFormat="1" applyFont="1" applyAlignment="1">
      <alignment horizontal="center" wrapText="1"/>
    </xf>
    <xf numFmtId="0" fontId="13" fillId="0" borderId="0" xfId="6" applyAlignment="1">
      <alignment horizontal="right" vertical="center" wrapText="1"/>
    </xf>
    <xf numFmtId="0" fontId="7" fillId="0" borderId="0" xfId="7" applyFont="1" applyAlignment="1">
      <alignment horizontal="center" vertical="center" wrapText="1"/>
    </xf>
    <xf numFmtId="0" fontId="13" fillId="0" borderId="0" xfId="6" applyAlignment="1">
      <alignment wrapText="1"/>
    </xf>
    <xf numFmtId="0" fontId="38" fillId="0" borderId="189" xfId="7" applyFont="1" applyBorder="1" applyAlignment="1">
      <alignment horizontal="center" vertical="center" wrapText="1"/>
    </xf>
    <xf numFmtId="0" fontId="10" fillId="0" borderId="1" xfId="7" applyFont="1" applyBorder="1" applyAlignment="1">
      <alignment horizontal="center" vertical="center" wrapText="1"/>
    </xf>
    <xf numFmtId="0" fontId="10" fillId="0" borderId="111" xfId="7" applyFont="1" applyBorder="1" applyAlignment="1">
      <alignment horizontal="center" vertical="center" wrapText="1"/>
    </xf>
    <xf numFmtId="0" fontId="10" fillId="0" borderId="8" xfId="7" applyFont="1" applyBorder="1" applyAlignment="1">
      <alignment horizontal="center" vertical="center" wrapText="1"/>
    </xf>
    <xf numFmtId="0" fontId="10" fillId="0" borderId="193" xfId="7" applyFont="1" applyBorder="1" applyAlignment="1">
      <alignment horizontal="center" vertical="center" wrapText="1"/>
    </xf>
    <xf numFmtId="0" fontId="10" fillId="0" borderId="126" xfId="7" applyFont="1" applyBorder="1" applyAlignment="1">
      <alignment horizontal="center" vertical="center" wrapText="1"/>
    </xf>
    <xf numFmtId="0" fontId="10" fillId="0" borderId="107" xfId="7" applyFont="1" applyBorder="1" applyAlignment="1">
      <alignment horizontal="center" vertical="center" wrapText="1"/>
    </xf>
    <xf numFmtId="0" fontId="13" fillId="0" borderId="0" xfId="6" applyAlignment="1">
      <alignment vertical="center" wrapText="1"/>
    </xf>
    <xf numFmtId="0" fontId="19" fillId="0" borderId="0" xfId="6" applyFont="1" applyAlignment="1">
      <alignment horizontal="center" wrapText="1"/>
    </xf>
    <xf numFmtId="0" fontId="39" fillId="0" borderId="0" xfId="6" applyFont="1" applyAlignment="1">
      <alignment horizontal="center" wrapText="1"/>
    </xf>
    <xf numFmtId="0" fontId="7" fillId="0" borderId="0" xfId="6" applyFont="1" applyAlignment="1">
      <alignment horizontal="center" wrapText="1"/>
    </xf>
    <xf numFmtId="0" fontId="12" fillId="0" borderId="0" xfId="6" applyFont="1" applyAlignment="1">
      <alignment horizontal="center" wrapText="1"/>
    </xf>
    <xf numFmtId="49" fontId="19" fillId="0" borderId="0" xfId="6" applyNumberFormat="1" applyFont="1" applyAlignment="1">
      <alignment horizontal="center" wrapText="1"/>
    </xf>
    <xf numFmtId="0" fontId="40" fillId="0" borderId="0" xfId="7" applyFont="1" applyAlignment="1">
      <alignment horizontal="center" vertical="center" wrapText="1"/>
    </xf>
    <xf numFmtId="0" fontId="40" fillId="0" borderId="0" xfId="6" applyFont="1" applyAlignment="1">
      <alignment wrapText="1"/>
    </xf>
    <xf numFmtId="0" fontId="36" fillId="0" borderId="1" xfId="0" applyFont="1" applyBorder="1" applyAlignment="1">
      <alignment horizontal="center" vertical="center" wrapText="1"/>
    </xf>
    <xf numFmtId="49" fontId="36" fillId="0" borderId="1" xfId="7" applyNumberFormat="1" applyFont="1" applyBorder="1" applyAlignment="1">
      <alignment horizontal="center" vertical="center" wrapText="1"/>
    </xf>
    <xf numFmtId="0" fontId="36" fillId="0" borderId="1" xfId="7" applyFont="1" applyBorder="1" applyAlignment="1">
      <alignment horizontal="center" vertical="center" wrapText="1"/>
    </xf>
    <xf numFmtId="1" fontId="19" fillId="0" borderId="2" xfId="9" applyNumberFormat="1" applyFont="1" applyBorder="1" applyAlignment="1">
      <alignment horizontal="center" wrapText="1"/>
    </xf>
    <xf numFmtId="1" fontId="39" fillId="0" borderId="3" xfId="9" applyNumberFormat="1" applyFont="1" applyBorder="1" applyAlignment="1">
      <alignment horizontal="center" wrapText="1"/>
    </xf>
    <xf numFmtId="1" fontId="39" fillId="0" borderId="4" xfId="9" applyNumberFormat="1" applyFont="1" applyBorder="1" applyAlignment="1">
      <alignment horizontal="center" wrapText="1"/>
    </xf>
    <xf numFmtId="1" fontId="19" fillId="0" borderId="1" xfId="9" applyNumberFormat="1" applyFont="1" applyBorder="1" applyAlignment="1">
      <alignment horizontal="center" wrapText="1"/>
    </xf>
    <xf numFmtId="1" fontId="19" fillId="2" borderId="1" xfId="9" applyNumberFormat="1" applyFont="1" applyFill="1" applyBorder="1" applyAlignment="1">
      <alignment horizontal="center" wrapText="1"/>
    </xf>
    <xf numFmtId="0" fontId="40" fillId="0" borderId="189" xfId="7" applyFont="1" applyBorder="1" applyAlignment="1">
      <alignment horizontal="center" vertical="center" wrapText="1"/>
    </xf>
    <xf numFmtId="0" fontId="40" fillId="0" borderId="234" xfId="7" applyFont="1" applyBorder="1" applyAlignment="1">
      <alignment horizontal="center" vertical="center" wrapText="1"/>
    </xf>
    <xf numFmtId="0" fontId="40" fillId="0" borderId="111" xfId="7" applyFont="1" applyBorder="1" applyAlignment="1">
      <alignment horizontal="center" vertical="center" wrapText="1"/>
    </xf>
    <xf numFmtId="0" fontId="40" fillId="0" borderId="8" xfId="7" applyFont="1" applyBorder="1" applyAlignment="1">
      <alignment horizontal="center" vertical="center" wrapText="1"/>
    </xf>
    <xf numFmtId="0" fontId="40" fillId="0" borderId="193" xfId="7" applyFont="1" applyBorder="1" applyAlignment="1">
      <alignment horizontal="center" vertical="center" wrapText="1"/>
    </xf>
    <xf numFmtId="0" fontId="40" fillId="0" borderId="126" xfId="7" applyFont="1" applyBorder="1" applyAlignment="1">
      <alignment horizontal="center" vertical="center" wrapText="1"/>
    </xf>
    <xf numFmtId="0" fontId="40" fillId="0" borderId="220" xfId="7" applyFont="1" applyBorder="1" applyAlignment="1">
      <alignment horizontal="center" vertical="center" wrapText="1"/>
    </xf>
    <xf numFmtId="0" fontId="40" fillId="0" borderId="107" xfId="7" applyFont="1" applyBorder="1" applyAlignment="1">
      <alignment horizontal="center" vertical="center" wrapText="1"/>
    </xf>
    <xf numFmtId="0" fontId="19" fillId="0" borderId="189" xfId="7" applyFont="1" applyBorder="1" applyAlignment="1">
      <alignment horizontal="center" vertical="center" wrapText="1"/>
    </xf>
    <xf numFmtId="0" fontId="19" fillId="0" borderId="234" xfId="7" applyFont="1" applyBorder="1" applyAlignment="1">
      <alignment horizontal="center" vertical="center" wrapText="1"/>
    </xf>
    <xf numFmtId="0" fontId="19" fillId="0" borderId="111" xfId="7" applyFont="1" applyBorder="1" applyAlignment="1">
      <alignment horizontal="center" vertical="center" wrapText="1"/>
    </xf>
    <xf numFmtId="0" fontId="19" fillId="0" borderId="8" xfId="7" applyFont="1" applyBorder="1" applyAlignment="1">
      <alignment horizontal="center" vertical="center" wrapText="1"/>
    </xf>
    <xf numFmtId="0" fontId="19" fillId="0" borderId="0" xfId="7" applyFont="1" applyAlignment="1">
      <alignment horizontal="center" vertical="center" wrapText="1"/>
    </xf>
    <xf numFmtId="0" fontId="19" fillId="0" borderId="193" xfId="7" applyFont="1" applyBorder="1" applyAlignment="1">
      <alignment horizontal="center" vertical="center" wrapText="1"/>
    </xf>
    <xf numFmtId="0" fontId="19" fillId="0" borderId="126" xfId="7" applyFont="1" applyBorder="1" applyAlignment="1">
      <alignment horizontal="center" vertical="center" wrapText="1"/>
    </xf>
    <xf numFmtId="0" fontId="19" fillId="0" borderId="220" xfId="7" applyFont="1" applyBorder="1" applyAlignment="1">
      <alignment horizontal="center" vertical="center" wrapText="1"/>
    </xf>
    <xf numFmtId="0" fontId="19" fillId="0" borderId="107" xfId="7" applyFont="1" applyBorder="1" applyAlignment="1">
      <alignment horizontal="center" vertical="center" wrapText="1"/>
    </xf>
    <xf numFmtId="0" fontId="19" fillId="0" borderId="30" xfId="9" applyFont="1" applyBorder="1" applyAlignment="1">
      <alignment horizontal="center" vertical="center" wrapText="1"/>
    </xf>
    <xf numFmtId="0" fontId="39" fillId="0" borderId="25" xfId="9" applyFont="1" applyBorder="1" applyAlignment="1">
      <alignment horizontal="center" vertical="center" wrapText="1"/>
    </xf>
    <xf numFmtId="1" fontId="19" fillId="0" borderId="2" xfId="9" applyNumberFormat="1" applyFont="1" applyBorder="1" applyAlignment="1">
      <alignment horizontal="center" vertical="center" wrapText="1"/>
    </xf>
    <xf numFmtId="1" fontId="39" fillId="0" borderId="3" xfId="9" applyNumberFormat="1" applyFont="1" applyBorder="1" applyAlignment="1">
      <alignment horizontal="center" vertical="center" wrapText="1"/>
    </xf>
    <xf numFmtId="1" fontId="39" fillId="0" borderId="4" xfId="9" applyNumberFormat="1" applyFont="1" applyBorder="1" applyAlignment="1">
      <alignment horizontal="center" vertical="center" wrapText="1"/>
    </xf>
    <xf numFmtId="1" fontId="13" fillId="0" borderId="2" xfId="7" applyNumberFormat="1" applyBorder="1" applyAlignment="1">
      <alignment horizontal="center" wrapText="1"/>
    </xf>
    <xf numFmtId="1" fontId="13" fillId="0" borderId="4" xfId="7" applyNumberFormat="1" applyBorder="1" applyAlignment="1">
      <alignment horizontal="center" wrapText="1"/>
    </xf>
    <xf numFmtId="1" fontId="19" fillId="0" borderId="25" xfId="9" applyNumberFormat="1" applyFont="1" applyBorder="1" applyAlignment="1">
      <alignment horizontal="center" wrapText="1"/>
    </xf>
    <xf numFmtId="1" fontId="39" fillId="0" borderId="25" xfId="9" applyNumberFormat="1" applyFont="1" applyBorder="1" applyAlignment="1">
      <alignment horizontal="center" wrapText="1"/>
    </xf>
    <xf numFmtId="1" fontId="39" fillId="0" borderId="85" xfId="9" applyNumberFormat="1" applyFont="1" applyBorder="1" applyAlignment="1">
      <alignment horizontal="center" wrapText="1"/>
    </xf>
    <xf numFmtId="1" fontId="6" fillId="0" borderId="2" xfId="7" applyNumberFormat="1" applyFont="1" applyBorder="1" applyAlignment="1">
      <alignment horizontal="center" vertical="center" wrapText="1"/>
    </xf>
    <xf numFmtId="1" fontId="19" fillId="0" borderId="3" xfId="9" applyNumberFormat="1" applyFont="1" applyBorder="1" applyAlignment="1">
      <alignment wrapText="1"/>
    </xf>
    <xf numFmtId="1" fontId="19" fillId="0" borderId="4" xfId="9" applyNumberFormat="1" applyFont="1" applyBorder="1" applyAlignment="1">
      <alignment wrapText="1"/>
    </xf>
    <xf numFmtId="0" fontId="19" fillId="0" borderId="2" xfId="9" applyFont="1" applyBorder="1" applyAlignment="1">
      <alignment horizontal="center" vertical="center" wrapText="1"/>
    </xf>
    <xf numFmtId="0" fontId="39" fillId="0" borderId="3" xfId="9" applyFont="1" applyBorder="1" applyAlignment="1">
      <alignment horizontal="center" vertical="center" wrapText="1"/>
    </xf>
    <xf numFmtId="0" fontId="39" fillId="0" borderId="4" xfId="9" applyFont="1" applyBorder="1" applyAlignment="1">
      <alignment horizontal="center" vertical="center" wrapText="1"/>
    </xf>
    <xf numFmtId="49" fontId="40" fillId="0" borderId="1" xfId="7" applyNumberFormat="1" applyFont="1" applyBorder="1" applyAlignment="1" applyProtection="1">
      <alignment horizontal="center" vertical="center" wrapText="1"/>
      <protection locked="0"/>
    </xf>
    <xf numFmtId="0" fontId="40" fillId="0" borderId="1" xfId="0" applyFont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 wrapText="1"/>
    </xf>
    <xf numFmtId="0" fontId="19" fillId="0" borderId="235" xfId="9" applyFont="1" applyBorder="1" applyAlignment="1">
      <alignment horizontal="center" vertical="center" wrapText="1"/>
    </xf>
    <xf numFmtId="0" fontId="39" fillId="0" borderId="236" xfId="9" applyFont="1" applyBorder="1" applyAlignment="1">
      <alignment horizontal="center" vertical="center" wrapText="1"/>
    </xf>
    <xf numFmtId="1" fontId="19" fillId="0" borderId="236" xfId="9" applyNumberFormat="1" applyFont="1" applyBorder="1" applyAlignment="1">
      <alignment horizontal="center" wrapText="1"/>
    </xf>
    <xf numFmtId="1" fontId="39" fillId="0" borderId="236" xfId="9" applyNumberFormat="1" applyFont="1" applyBorder="1" applyAlignment="1">
      <alignment horizontal="center" wrapText="1"/>
    </xf>
    <xf numFmtId="1" fontId="39" fillId="0" borderId="237" xfId="9" applyNumberFormat="1" applyFont="1" applyBorder="1" applyAlignment="1">
      <alignment horizontal="center" wrapText="1"/>
    </xf>
    <xf numFmtId="0" fontId="39" fillId="0" borderId="3" xfId="9" applyFont="1" applyBorder="1" applyAlignment="1">
      <alignment horizontal="center" wrapText="1"/>
    </xf>
    <xf numFmtId="0" fontId="39" fillId="0" borderId="4" xfId="9" applyFont="1" applyBorder="1" applyAlignment="1">
      <alignment horizontal="center" wrapText="1"/>
    </xf>
    <xf numFmtId="0" fontId="19" fillId="0" borderId="189" xfId="7" applyFont="1" applyBorder="1" applyAlignment="1">
      <alignment horizontal="center" vertical="top" wrapText="1"/>
    </xf>
    <xf numFmtId="0" fontId="19" fillId="0" borderId="234" xfId="7" applyFont="1" applyBorder="1" applyAlignment="1">
      <alignment horizontal="center" vertical="top" wrapText="1"/>
    </xf>
    <xf numFmtId="0" fontId="19" fillId="0" borderId="111" xfId="7" applyFont="1" applyBorder="1" applyAlignment="1">
      <alignment horizontal="center" vertical="top" wrapText="1"/>
    </xf>
    <xf numFmtId="0" fontId="19" fillId="0" borderId="8" xfId="7" applyFont="1" applyBorder="1" applyAlignment="1">
      <alignment horizontal="center" vertical="top" wrapText="1"/>
    </xf>
    <xf numFmtId="0" fontId="19" fillId="0" borderId="0" xfId="7" applyFont="1" applyAlignment="1">
      <alignment horizontal="center" vertical="top" wrapText="1"/>
    </xf>
    <xf numFmtId="0" fontId="19" fillId="0" borderId="193" xfId="7" applyFont="1" applyBorder="1" applyAlignment="1">
      <alignment horizontal="center" vertical="top" wrapText="1"/>
    </xf>
    <xf numFmtId="0" fontId="19" fillId="0" borderId="126" xfId="7" applyFont="1" applyBorder="1" applyAlignment="1">
      <alignment horizontal="center" vertical="top" wrapText="1"/>
    </xf>
    <xf numFmtId="0" fontId="19" fillId="0" borderId="220" xfId="7" applyFont="1" applyBorder="1" applyAlignment="1">
      <alignment horizontal="center" vertical="top" wrapText="1"/>
    </xf>
    <xf numFmtId="0" fontId="19" fillId="0" borderId="107" xfId="7" applyFont="1" applyBorder="1" applyAlignment="1">
      <alignment horizontal="center" vertical="top" wrapText="1"/>
    </xf>
    <xf numFmtId="0" fontId="19" fillId="0" borderId="1" xfId="7" applyFont="1" applyBorder="1" applyAlignment="1">
      <alignment horizontal="center" vertical="center"/>
    </xf>
    <xf numFmtId="0" fontId="19" fillId="0" borderId="30" xfId="9" applyFont="1" applyBorder="1" applyAlignment="1">
      <alignment horizontal="center" wrapText="1"/>
    </xf>
    <xf numFmtId="0" fontId="39" fillId="0" borderId="25" xfId="9" applyFont="1" applyBorder="1" applyAlignment="1">
      <alignment horizontal="center" wrapText="1"/>
    </xf>
    <xf numFmtId="0" fontId="19" fillId="0" borderId="1" xfId="9" applyFont="1" applyBorder="1" applyAlignment="1">
      <alignment horizontal="center" wrapText="1"/>
    </xf>
    <xf numFmtId="0" fontId="13" fillId="0" borderId="2" xfId="7" applyBorder="1" applyAlignment="1">
      <alignment horizontal="center" wrapText="1"/>
    </xf>
    <xf numFmtId="0" fontId="13" fillId="0" borderId="4" xfId="7" applyBorder="1" applyAlignment="1">
      <alignment horizontal="center" wrapText="1"/>
    </xf>
    <xf numFmtId="0" fontId="19" fillId="0" borderId="25" xfId="9" applyFont="1" applyBorder="1" applyAlignment="1">
      <alignment horizontal="center" wrapText="1"/>
    </xf>
    <xf numFmtId="0" fontId="39" fillId="0" borderId="85" xfId="9" applyFont="1" applyBorder="1" applyAlignment="1">
      <alignment horizontal="center" wrapText="1"/>
    </xf>
    <xf numFmtId="0" fontId="19" fillId="0" borderId="2" xfId="7" applyFont="1" applyBorder="1" applyAlignment="1">
      <alignment horizontal="center" vertical="center" wrapText="1"/>
    </xf>
    <xf numFmtId="0" fontId="19" fillId="0" borderId="3" xfId="9" applyFont="1" applyBorder="1" applyAlignment="1">
      <alignment wrapText="1"/>
    </xf>
    <xf numFmtId="0" fontId="19" fillId="0" borderId="4" xfId="9" applyFont="1" applyBorder="1" applyAlignment="1">
      <alignment wrapText="1"/>
    </xf>
    <xf numFmtId="1" fontId="19" fillId="0" borderId="2" xfId="7" applyNumberFormat="1" applyFont="1" applyBorder="1" applyAlignment="1">
      <alignment horizontal="center" vertical="center" wrapText="1"/>
    </xf>
    <xf numFmtId="49" fontId="40" fillId="0" borderId="1" xfId="7" applyNumberFormat="1" applyFont="1" applyBorder="1" applyAlignment="1">
      <alignment horizontal="center" vertical="center" wrapText="1"/>
    </xf>
    <xf numFmtId="1" fontId="19" fillId="2" borderId="2" xfId="9" applyNumberFormat="1" applyFont="1" applyFill="1" applyBorder="1" applyAlignment="1">
      <alignment horizontal="center" wrapText="1"/>
    </xf>
    <xf numFmtId="1" fontId="39" fillId="2" borderId="3" xfId="9" applyNumberFormat="1" applyFont="1" applyFill="1" applyBorder="1" applyAlignment="1">
      <alignment horizontal="center" wrapText="1"/>
    </xf>
    <xf numFmtId="1" fontId="39" fillId="2" borderId="4" xfId="9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0" borderId="9" xfId="2" applyNumberFormat="1" applyFont="1" applyBorder="1" applyAlignment="1">
      <alignment horizontal="center" vertical="center"/>
    </xf>
    <xf numFmtId="164" fontId="6" fillId="0" borderId="10" xfId="2" applyNumberFormat="1" applyFont="1" applyBorder="1" applyAlignment="1">
      <alignment horizontal="center" vertical="center"/>
    </xf>
    <xf numFmtId="164" fontId="6" fillId="0" borderId="11" xfId="2" applyNumberFormat="1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9" xfId="2" applyFont="1" applyBorder="1" applyAlignment="1">
      <alignment horizontal="center" vertical="center"/>
    </xf>
    <xf numFmtId="0" fontId="7" fillId="0" borderId="42" xfId="2" applyFont="1" applyBorder="1" applyAlignment="1">
      <alignment horizontal="center" vertical="center"/>
    </xf>
    <xf numFmtId="164" fontId="7" fillId="0" borderId="12" xfId="2" applyNumberFormat="1" applyFont="1" applyBorder="1" applyAlignment="1">
      <alignment horizontal="center" vertical="center" wrapText="1"/>
    </xf>
    <xf numFmtId="164" fontId="7" fillId="0" borderId="19" xfId="2" applyNumberFormat="1" applyFont="1" applyBorder="1" applyAlignment="1">
      <alignment horizontal="center" vertical="center" wrapText="1"/>
    </xf>
    <xf numFmtId="164" fontId="7" fillId="0" borderId="42" xfId="2" applyNumberFormat="1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7" fillId="0" borderId="20" xfId="2" applyFont="1" applyBorder="1" applyAlignment="1">
      <alignment horizontal="center" vertical="center" wrapText="1"/>
    </xf>
    <xf numFmtId="0" fontId="7" fillId="0" borderId="21" xfId="2" applyFont="1" applyBorder="1" applyAlignment="1">
      <alignment horizontal="center" vertical="center" wrapText="1"/>
    </xf>
    <xf numFmtId="0" fontId="7" fillId="0" borderId="22" xfId="2" applyFont="1" applyBorder="1" applyAlignment="1">
      <alignment horizontal="center" vertical="center" wrapText="1"/>
    </xf>
    <xf numFmtId="164" fontId="7" fillId="0" borderId="12" xfId="2" applyNumberFormat="1" applyFont="1" applyFill="1" applyBorder="1" applyAlignment="1">
      <alignment horizontal="center" textRotation="90" wrapText="1"/>
    </xf>
    <xf numFmtId="164" fontId="7" fillId="0" borderId="19" xfId="2" applyNumberFormat="1" applyFont="1" applyFill="1" applyBorder="1" applyAlignment="1">
      <alignment horizontal="center" textRotation="90" wrapText="1"/>
    </xf>
    <xf numFmtId="164" fontId="7" fillId="0" borderId="42" xfId="2" applyNumberFormat="1" applyFont="1" applyFill="1" applyBorder="1" applyAlignment="1">
      <alignment horizontal="center" textRotation="90" wrapText="1"/>
    </xf>
    <xf numFmtId="164" fontId="7" fillId="0" borderId="16" xfId="2" applyNumberFormat="1" applyFont="1" applyFill="1" applyBorder="1" applyAlignment="1">
      <alignment horizontal="center" vertical="center" wrapText="1"/>
    </xf>
    <xf numFmtId="164" fontId="7" fillId="0" borderId="17" xfId="2" applyNumberFormat="1" applyFont="1" applyFill="1" applyBorder="1" applyAlignment="1">
      <alignment horizontal="center" vertical="center" wrapText="1"/>
    </xf>
    <xf numFmtId="164" fontId="7" fillId="0" borderId="18" xfId="2" applyNumberFormat="1" applyFont="1" applyFill="1" applyBorder="1" applyAlignment="1">
      <alignment horizontal="center" vertical="center" wrapText="1"/>
    </xf>
    <xf numFmtId="164" fontId="7" fillId="0" borderId="9" xfId="2" applyNumberFormat="1" applyFont="1" applyBorder="1" applyAlignment="1">
      <alignment horizontal="center" vertical="center" wrapText="1"/>
    </xf>
    <xf numFmtId="164" fontId="7" fillId="0" borderId="10" xfId="2" applyNumberFormat="1" applyFont="1" applyBorder="1" applyAlignment="1">
      <alignment horizontal="center" vertical="center"/>
    </xf>
    <xf numFmtId="164" fontId="7" fillId="0" borderId="11" xfId="2" applyNumberFormat="1" applyFont="1" applyBorder="1" applyAlignment="1">
      <alignment horizontal="center" vertical="center"/>
    </xf>
    <xf numFmtId="164" fontId="7" fillId="0" borderId="23" xfId="2" applyNumberFormat="1" applyFont="1" applyFill="1" applyBorder="1" applyAlignment="1">
      <alignment horizontal="center" textRotation="90" wrapText="1"/>
    </xf>
    <xf numFmtId="164" fontId="7" fillId="0" borderId="24" xfId="2" applyNumberFormat="1" applyFont="1" applyFill="1" applyBorder="1" applyAlignment="1">
      <alignment horizontal="center" vertical="center"/>
    </xf>
    <xf numFmtId="164" fontId="7" fillId="0" borderId="25" xfId="2" applyNumberFormat="1" applyFont="1" applyFill="1" applyBorder="1" applyAlignment="1">
      <alignment horizontal="center" vertical="center"/>
    </xf>
    <xf numFmtId="164" fontId="7" fillId="0" borderId="26" xfId="2" applyNumberFormat="1" applyFont="1" applyFill="1" applyBorder="1" applyAlignment="1">
      <alignment horizontal="center" vertical="center"/>
    </xf>
    <xf numFmtId="164" fontId="7" fillId="0" borderId="27" xfId="2" applyNumberFormat="1" applyFont="1" applyFill="1" applyBorder="1" applyAlignment="1">
      <alignment horizontal="center" textRotation="90" wrapText="1"/>
    </xf>
    <xf numFmtId="164" fontId="7" fillId="0" borderId="32" xfId="2" applyNumberFormat="1" applyFont="1" applyFill="1" applyBorder="1" applyAlignment="1">
      <alignment horizontal="center" textRotation="90" wrapText="1"/>
    </xf>
    <xf numFmtId="164" fontId="7" fillId="0" borderId="46" xfId="2" applyNumberFormat="1" applyFont="1" applyFill="1" applyBorder="1" applyAlignment="1">
      <alignment horizontal="center" textRotation="90" wrapText="1"/>
    </xf>
    <xf numFmtId="164" fontId="7" fillId="0" borderId="13" xfId="2" applyNumberFormat="1" applyFont="1" applyFill="1" applyBorder="1" applyAlignment="1">
      <alignment horizontal="center" vertical="center"/>
    </xf>
    <xf numFmtId="164" fontId="7" fillId="0" borderId="15" xfId="2" applyNumberFormat="1" applyFont="1" applyFill="1" applyBorder="1" applyAlignment="1">
      <alignment horizontal="center" vertical="center"/>
    </xf>
    <xf numFmtId="164" fontId="7" fillId="0" borderId="20" xfId="2" applyNumberFormat="1" applyFont="1" applyFill="1" applyBorder="1" applyAlignment="1">
      <alignment horizontal="center" vertical="center"/>
    </xf>
    <xf numFmtId="164" fontId="7" fillId="0" borderId="22" xfId="2" applyNumberFormat="1" applyFont="1" applyFill="1" applyBorder="1" applyAlignment="1">
      <alignment horizontal="center" vertical="center"/>
    </xf>
    <xf numFmtId="164" fontId="7" fillId="0" borderId="13" xfId="2" applyNumberFormat="1" applyFont="1" applyBorder="1" applyAlignment="1">
      <alignment horizontal="center" vertical="center"/>
    </xf>
    <xf numFmtId="164" fontId="7" fillId="0" borderId="15" xfId="2" applyNumberFormat="1" applyFont="1" applyBorder="1" applyAlignment="1">
      <alignment horizontal="center" vertical="center"/>
    </xf>
    <xf numFmtId="164" fontId="7" fillId="0" borderId="20" xfId="2" applyNumberFormat="1" applyFont="1" applyBorder="1" applyAlignment="1">
      <alignment horizontal="center" vertical="center"/>
    </xf>
    <xf numFmtId="164" fontId="7" fillId="0" borderId="22" xfId="2" applyNumberFormat="1" applyFont="1" applyBorder="1" applyAlignment="1">
      <alignment horizontal="center" vertical="center"/>
    </xf>
    <xf numFmtId="164" fontId="7" fillId="0" borderId="28" xfId="2" applyNumberFormat="1" applyFont="1" applyBorder="1" applyAlignment="1">
      <alignment horizontal="center" textRotation="90" wrapText="1"/>
    </xf>
    <xf numFmtId="164" fontId="7" fillId="0" borderId="33" xfId="2" applyNumberFormat="1" applyFont="1" applyBorder="1" applyAlignment="1">
      <alignment horizontal="center" textRotation="90" wrapText="1"/>
    </xf>
    <xf numFmtId="164" fontId="7" fillId="0" borderId="43" xfId="2" applyNumberFormat="1" applyFont="1" applyBorder="1" applyAlignment="1">
      <alignment horizontal="center" textRotation="90" wrapText="1"/>
    </xf>
    <xf numFmtId="164" fontId="7" fillId="0" borderId="29" xfId="2" applyNumberFormat="1" applyFont="1" applyFill="1" applyBorder="1" applyAlignment="1">
      <alignment horizontal="center" textRotation="90" wrapText="1"/>
    </xf>
    <xf numFmtId="164" fontId="7" fillId="0" borderId="34" xfId="2" applyNumberFormat="1" applyFont="1" applyFill="1" applyBorder="1" applyAlignment="1">
      <alignment horizontal="center" textRotation="90" wrapText="1"/>
    </xf>
    <xf numFmtId="164" fontId="7" fillId="0" borderId="44" xfId="2" applyNumberFormat="1" applyFont="1" applyFill="1" applyBorder="1" applyAlignment="1">
      <alignment horizontal="center" textRotation="90" wrapText="1"/>
    </xf>
    <xf numFmtId="164" fontId="7" fillId="0" borderId="30" xfId="2" applyNumberFormat="1" applyFont="1" applyFill="1" applyBorder="1" applyAlignment="1">
      <alignment horizontal="center" vertical="center" wrapText="1"/>
    </xf>
    <xf numFmtId="164" fontId="7" fillId="0" borderId="31" xfId="2" applyNumberFormat="1" applyFont="1" applyFill="1" applyBorder="1" applyAlignment="1">
      <alignment horizontal="center" vertical="center" wrapText="1"/>
    </xf>
    <xf numFmtId="164" fontId="7" fillId="0" borderId="39" xfId="2" applyNumberFormat="1" applyFont="1" applyBorder="1" applyAlignment="1">
      <alignment horizontal="center" vertical="center"/>
    </xf>
    <xf numFmtId="164" fontId="7" fillId="0" borderId="40" xfId="2" applyNumberFormat="1" applyFont="1" applyBorder="1" applyAlignment="1">
      <alignment horizontal="center" vertical="center"/>
    </xf>
    <xf numFmtId="164" fontId="7" fillId="0" borderId="41" xfId="2" applyNumberFormat="1" applyFont="1" applyBorder="1" applyAlignment="1">
      <alignment horizontal="center" vertical="center"/>
    </xf>
    <xf numFmtId="164" fontId="10" fillId="0" borderId="9" xfId="2" applyNumberFormat="1" applyFont="1" applyBorder="1" applyAlignment="1">
      <alignment horizontal="center" vertical="center"/>
    </xf>
    <xf numFmtId="164" fontId="10" fillId="0" borderId="10" xfId="2" applyNumberFormat="1" applyFont="1" applyBorder="1" applyAlignment="1">
      <alignment horizontal="center" vertical="center"/>
    </xf>
    <xf numFmtId="164" fontId="10" fillId="0" borderId="11" xfId="2" applyNumberFormat="1" applyFont="1" applyBorder="1" applyAlignment="1">
      <alignment horizontal="center" vertical="center"/>
    </xf>
    <xf numFmtId="167" fontId="7" fillId="0" borderId="1" xfId="2" applyNumberFormat="1" applyFont="1" applyBorder="1" applyAlignment="1">
      <alignment horizontal="center" vertical="center"/>
    </xf>
    <xf numFmtId="0" fontId="9" fillId="0" borderId="1" xfId="2" applyBorder="1" applyAlignment="1">
      <alignment horizontal="center" vertical="center"/>
    </xf>
    <xf numFmtId="164" fontId="7" fillId="0" borderId="28" xfId="2" applyNumberFormat="1" applyFont="1" applyFill="1" applyBorder="1" applyAlignment="1">
      <alignment horizontal="center" textRotation="90" wrapText="1"/>
    </xf>
    <xf numFmtId="164" fontId="7" fillId="0" borderId="33" xfId="2" applyNumberFormat="1" applyFont="1" applyFill="1" applyBorder="1" applyAlignment="1">
      <alignment horizontal="center" textRotation="90" wrapText="1"/>
    </xf>
    <xf numFmtId="164" fontId="7" fillId="0" borderId="43" xfId="2" applyNumberFormat="1" applyFont="1" applyFill="1" applyBorder="1" applyAlignment="1">
      <alignment horizontal="center" textRotation="90" wrapText="1"/>
    </xf>
    <xf numFmtId="164" fontId="7" fillId="0" borderId="25" xfId="2" applyNumberFormat="1" applyFont="1" applyFill="1" applyBorder="1" applyAlignment="1">
      <alignment horizontal="center" vertical="center" wrapText="1"/>
    </xf>
    <xf numFmtId="164" fontId="7" fillId="0" borderId="26" xfId="2" applyNumberFormat="1" applyFont="1" applyFill="1" applyBorder="1" applyAlignment="1">
      <alignment horizontal="center" vertical="center" wrapText="1"/>
    </xf>
    <xf numFmtId="164" fontId="7" fillId="0" borderId="29" xfId="2" applyNumberFormat="1" applyFont="1" applyFill="1" applyBorder="1" applyAlignment="1">
      <alignment horizontal="left" textRotation="90" wrapText="1"/>
    </xf>
    <xf numFmtId="164" fontId="7" fillId="0" borderId="34" xfId="2" applyNumberFormat="1" applyFont="1" applyFill="1" applyBorder="1" applyAlignment="1">
      <alignment horizontal="left" textRotation="90" wrapText="1"/>
    </xf>
    <xf numFmtId="164" fontId="7" fillId="0" borderId="44" xfId="2" applyNumberFormat="1" applyFont="1" applyFill="1" applyBorder="1" applyAlignment="1">
      <alignment horizontal="left" textRotation="90" wrapText="1"/>
    </xf>
    <xf numFmtId="164" fontId="7" fillId="0" borderId="35" xfId="2" applyNumberFormat="1" applyFont="1" applyFill="1" applyBorder="1" applyAlignment="1">
      <alignment horizontal="center" textRotation="90" wrapText="1"/>
    </xf>
    <xf numFmtId="164" fontId="7" fillId="0" borderId="38" xfId="2" applyNumberFormat="1" applyFont="1" applyFill="1" applyBorder="1" applyAlignment="1">
      <alignment horizontal="center" textRotation="90" wrapText="1"/>
    </xf>
    <xf numFmtId="164" fontId="7" fillId="0" borderId="45" xfId="2" applyNumberFormat="1" applyFont="1" applyFill="1" applyBorder="1" applyAlignment="1">
      <alignment horizontal="center" textRotation="90" wrapText="1"/>
    </xf>
    <xf numFmtId="0" fontId="10" fillId="0" borderId="93" xfId="2" applyFont="1" applyBorder="1" applyAlignment="1">
      <alignment horizontal="center" vertical="center" wrapText="1"/>
    </xf>
    <xf numFmtId="0" fontId="10" fillId="0" borderId="94" xfId="2" applyFont="1" applyBorder="1" applyAlignment="1">
      <alignment horizontal="center" vertical="center" wrapText="1"/>
    </xf>
    <xf numFmtId="0" fontId="10" fillId="0" borderId="95" xfId="2" applyFont="1" applyBorder="1" applyAlignment="1">
      <alignment horizontal="center" vertical="center" wrapText="1"/>
    </xf>
    <xf numFmtId="49" fontId="10" fillId="0" borderId="97" xfId="2" applyNumberFormat="1" applyFont="1" applyBorder="1" applyAlignment="1">
      <alignment horizontal="center" vertical="center"/>
    </xf>
    <xf numFmtId="49" fontId="10" fillId="0" borderId="98" xfId="2" applyNumberFormat="1" applyFont="1" applyBorder="1" applyAlignment="1">
      <alignment horizontal="center" vertical="center"/>
    </xf>
    <xf numFmtId="49" fontId="10" fillId="0" borderId="99" xfId="2" applyNumberFormat="1" applyFont="1" applyBorder="1" applyAlignment="1">
      <alignment horizontal="center" vertical="center"/>
    </xf>
    <xf numFmtId="49" fontId="10" fillId="0" borderId="39" xfId="3" applyNumberFormat="1" applyFont="1" applyBorder="1" applyAlignment="1">
      <alignment horizontal="center" vertical="center" wrapText="1"/>
    </xf>
    <xf numFmtId="49" fontId="10" fillId="0" borderId="40" xfId="3" applyNumberFormat="1" applyFont="1" applyBorder="1" applyAlignment="1">
      <alignment horizontal="center" vertical="center" wrapText="1"/>
    </xf>
    <xf numFmtId="49" fontId="10" fillId="0" borderId="41" xfId="3" applyNumberFormat="1" applyFont="1" applyBorder="1" applyAlignment="1">
      <alignment horizontal="center" vertical="center" wrapText="1"/>
    </xf>
    <xf numFmtId="0" fontId="10" fillId="0" borderId="105" xfId="2" applyFont="1" applyBorder="1" applyAlignment="1">
      <alignment horizontal="center"/>
    </xf>
    <xf numFmtId="166" fontId="10" fillId="0" borderId="13" xfId="2" applyNumberFormat="1" applyFont="1" applyBorder="1" applyAlignment="1">
      <alignment horizontal="center" vertical="center"/>
    </xf>
    <xf numFmtId="166" fontId="10" fillId="0" borderId="14" xfId="2" applyNumberFormat="1" applyFont="1" applyBorder="1" applyAlignment="1">
      <alignment horizontal="center" vertical="center"/>
    </xf>
    <xf numFmtId="166" fontId="10" fillId="0" borderId="10" xfId="2" applyNumberFormat="1" applyFont="1" applyBorder="1" applyAlignment="1">
      <alignment horizontal="center" vertical="center"/>
    </xf>
    <xf numFmtId="166" fontId="10" fillId="0" borderId="11" xfId="2" applyNumberFormat="1" applyFont="1" applyBorder="1" applyAlignment="1">
      <alignment horizontal="center" vertical="center"/>
    </xf>
    <xf numFmtId="0" fontId="7" fillId="0" borderId="152" xfId="2" applyFont="1" applyFill="1" applyBorder="1"/>
    <xf numFmtId="0" fontId="7" fillId="0" borderId="149" xfId="2" applyFont="1" applyFill="1" applyBorder="1"/>
    <xf numFmtId="0" fontId="7" fillId="0" borderId="150" xfId="2" applyFont="1" applyFill="1" applyBorder="1"/>
    <xf numFmtId="0" fontId="10" fillId="0" borderId="116" xfId="2" applyFont="1" applyBorder="1" applyAlignment="1">
      <alignment horizontal="center" vertical="center" wrapText="1"/>
    </xf>
    <xf numFmtId="0" fontId="7" fillId="0" borderId="117" xfId="2" applyFont="1" applyBorder="1" applyAlignment="1">
      <alignment horizontal="center" vertical="center" wrapText="1"/>
    </xf>
    <xf numFmtId="0" fontId="7" fillId="0" borderId="146" xfId="2" applyFont="1" applyBorder="1" applyAlignment="1">
      <alignment horizontal="center" vertical="center" wrapText="1"/>
    </xf>
    <xf numFmtId="0" fontId="10" fillId="0" borderId="117" xfId="2" applyFont="1" applyBorder="1" applyAlignment="1">
      <alignment horizontal="center" vertical="center" wrapText="1"/>
    </xf>
    <xf numFmtId="0" fontId="10" fillId="0" borderId="118" xfId="2" applyFont="1" applyBorder="1" applyAlignment="1">
      <alignment horizontal="center" vertical="center" wrapText="1"/>
    </xf>
    <xf numFmtId="49" fontId="10" fillId="0" borderId="9" xfId="3" applyNumberFormat="1" applyFont="1" applyBorder="1" applyAlignment="1">
      <alignment horizontal="center" vertical="center" wrapText="1"/>
    </xf>
    <xf numFmtId="49" fontId="10" fillId="0" borderId="10" xfId="3" applyNumberFormat="1" applyFont="1" applyBorder="1" applyAlignment="1">
      <alignment horizontal="center" vertical="center" wrapText="1"/>
    </xf>
    <xf numFmtId="49" fontId="10" fillId="0" borderId="124" xfId="3" applyNumberFormat="1" applyFont="1" applyBorder="1" applyAlignment="1">
      <alignment horizontal="center" vertical="center" wrapText="1"/>
    </xf>
    <xf numFmtId="0" fontId="10" fillId="0" borderId="39" xfId="2" applyFont="1" applyBorder="1" applyAlignment="1">
      <alignment horizontal="center" vertical="center" wrapText="1"/>
    </xf>
    <xf numFmtId="0" fontId="10" fillId="0" borderId="40" xfId="2" applyFont="1" applyBorder="1" applyAlignment="1">
      <alignment horizontal="center" vertical="center" wrapText="1"/>
    </xf>
    <xf numFmtId="0" fontId="10" fillId="0" borderId="15" xfId="2" applyFont="1" applyBorder="1" applyAlignment="1">
      <alignment horizontal="center" vertical="center" wrapText="1"/>
    </xf>
    <xf numFmtId="0" fontId="10" fillId="0" borderId="9" xfId="2" applyFont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center" wrapText="1"/>
    </xf>
    <xf numFmtId="49" fontId="10" fillId="0" borderId="116" xfId="2" applyNumberFormat="1" applyFont="1" applyBorder="1" applyAlignment="1">
      <alignment horizontal="center" vertical="center"/>
    </xf>
    <xf numFmtId="49" fontId="10" fillId="0" borderId="117" xfId="2" applyNumberFormat="1" applyFont="1" applyBorder="1" applyAlignment="1">
      <alignment horizontal="center" vertical="center"/>
    </xf>
    <xf numFmtId="49" fontId="10" fillId="0" borderId="146" xfId="2" applyNumberFormat="1" applyFont="1" applyBorder="1" applyAlignment="1">
      <alignment horizontal="center" vertical="center"/>
    </xf>
    <xf numFmtId="49" fontId="10" fillId="0" borderId="116" xfId="3" applyNumberFormat="1" applyFont="1" applyBorder="1" applyAlignment="1">
      <alignment horizontal="center" vertical="center" wrapText="1"/>
    </xf>
    <xf numFmtId="49" fontId="10" fillId="0" borderId="117" xfId="3" applyNumberFormat="1" applyFont="1" applyBorder="1" applyAlignment="1">
      <alignment horizontal="center" vertical="center" wrapText="1"/>
    </xf>
    <xf numFmtId="49" fontId="10" fillId="0" borderId="146" xfId="3" applyNumberFormat="1" applyFont="1" applyBorder="1" applyAlignment="1">
      <alignment horizontal="center" vertical="center" wrapText="1"/>
    </xf>
    <xf numFmtId="0" fontId="10" fillId="0" borderId="146" xfId="2" applyFont="1" applyBorder="1" applyAlignment="1">
      <alignment horizontal="center" vertical="center" wrapText="1"/>
    </xf>
    <xf numFmtId="164" fontId="10" fillId="0" borderId="116" xfId="2" applyNumberFormat="1" applyFont="1" applyBorder="1" applyAlignment="1">
      <alignment horizontal="center" vertical="center" wrapText="1"/>
    </xf>
    <xf numFmtId="164" fontId="10" fillId="0" borderId="117" xfId="2" applyNumberFormat="1" applyFont="1" applyBorder="1" applyAlignment="1">
      <alignment horizontal="center" vertical="center" wrapText="1"/>
    </xf>
    <xf numFmtId="164" fontId="10" fillId="0" borderId="146" xfId="2" applyNumberFormat="1" applyFont="1" applyBorder="1" applyAlignment="1">
      <alignment horizontal="center" vertical="center" wrapText="1"/>
    </xf>
    <xf numFmtId="49" fontId="7" fillId="0" borderId="200" xfId="2" applyNumberFormat="1" applyFont="1" applyFill="1" applyBorder="1" applyAlignment="1">
      <alignment horizontal="center" vertical="center" wrapText="1"/>
    </xf>
    <xf numFmtId="49" fontId="7" fillId="0" borderId="0" xfId="2" applyNumberFormat="1" applyFont="1" applyFill="1" applyAlignment="1">
      <alignment horizontal="center" vertical="center" wrapText="1"/>
    </xf>
    <xf numFmtId="49" fontId="7" fillId="0" borderId="201" xfId="2" applyNumberFormat="1" applyFont="1" applyFill="1" applyBorder="1" applyAlignment="1">
      <alignment horizontal="center" vertical="center" wrapText="1"/>
    </xf>
    <xf numFmtId="49" fontId="7" fillId="0" borderId="1" xfId="2" applyNumberFormat="1" applyFont="1" applyFill="1" applyBorder="1" applyAlignment="1">
      <alignment horizontal="center" vertical="center" wrapText="1"/>
    </xf>
    <xf numFmtId="49" fontId="17" fillId="0" borderId="155" xfId="2" applyNumberFormat="1" applyFont="1" applyFill="1" applyBorder="1" applyAlignment="1">
      <alignment horizontal="center" vertical="center" wrapText="1"/>
    </xf>
    <xf numFmtId="49" fontId="17" fillId="0" borderId="117" xfId="2" applyNumberFormat="1" applyFont="1" applyFill="1" applyBorder="1" applyAlignment="1">
      <alignment horizontal="center" vertical="center" wrapText="1"/>
    </xf>
    <xf numFmtId="49" fontId="17" fillId="0" borderId="146" xfId="2" applyNumberFormat="1" applyFont="1" applyFill="1" applyBorder="1" applyAlignment="1">
      <alignment horizontal="center" vertical="center" wrapText="1"/>
    </xf>
    <xf numFmtId="49" fontId="7" fillId="0" borderId="155" xfId="3" applyNumberFormat="1" applyFont="1" applyFill="1" applyBorder="1" applyAlignment="1">
      <alignment horizontal="center" vertical="center" wrapText="1"/>
    </xf>
    <xf numFmtId="49" fontId="7" fillId="0" borderId="117" xfId="3" applyNumberFormat="1" applyFont="1" applyFill="1" applyBorder="1" applyAlignment="1">
      <alignment horizontal="center" vertical="center" wrapText="1"/>
    </xf>
    <xf numFmtId="49" fontId="7" fillId="0" borderId="146" xfId="3" applyNumberFormat="1" applyFont="1" applyFill="1" applyBorder="1" applyAlignment="1">
      <alignment horizontal="center" vertical="center" wrapText="1"/>
    </xf>
    <xf numFmtId="0" fontId="10" fillId="0" borderId="149" xfId="2" applyFont="1" applyFill="1" applyBorder="1" applyAlignment="1">
      <alignment horizontal="center"/>
    </xf>
    <xf numFmtId="0" fontId="10" fillId="0" borderId="97" xfId="2" applyFont="1" applyBorder="1" applyAlignment="1">
      <alignment horizontal="center" vertical="center"/>
    </xf>
    <xf numFmtId="0" fontId="10" fillId="0" borderId="98" xfId="2" applyFont="1" applyBorder="1" applyAlignment="1">
      <alignment horizontal="center" vertical="center"/>
    </xf>
    <xf numFmtId="0" fontId="10" fillId="0" borderId="154" xfId="2" applyFont="1" applyBorder="1" applyAlignment="1">
      <alignment horizontal="center" vertical="center"/>
    </xf>
    <xf numFmtId="0" fontId="10" fillId="0" borderId="155" xfId="2" applyFont="1" applyBorder="1" applyAlignment="1">
      <alignment horizontal="center" vertical="center"/>
    </xf>
    <xf numFmtId="0" fontId="10" fillId="0" borderId="117" xfId="2" applyFont="1" applyBorder="1" applyAlignment="1">
      <alignment horizontal="center" vertical="center"/>
    </xf>
    <xf numFmtId="0" fontId="10" fillId="0" borderId="146" xfId="2" applyFont="1" applyBorder="1" applyAlignment="1">
      <alignment horizontal="center" vertical="center"/>
    </xf>
    <xf numFmtId="0" fontId="10" fillId="0" borderId="13" xfId="2" applyFont="1" applyFill="1" applyBorder="1" applyAlignment="1">
      <alignment horizontal="center" vertical="center"/>
    </xf>
    <xf numFmtId="0" fontId="10" fillId="0" borderId="14" xfId="2" applyFont="1" applyFill="1" applyBorder="1" applyAlignment="1">
      <alignment horizontal="center" vertical="center"/>
    </xf>
    <xf numFmtId="0" fontId="10" fillId="0" borderId="15" xfId="2" applyFont="1" applyFill="1" applyBorder="1" applyAlignment="1">
      <alignment horizontal="center" vertical="center"/>
    </xf>
    <xf numFmtId="49" fontId="10" fillId="0" borderId="116" xfId="2" applyNumberFormat="1" applyFont="1" applyFill="1" applyBorder="1" applyAlignment="1">
      <alignment horizontal="center" vertical="center"/>
    </xf>
    <xf numFmtId="49" fontId="10" fillId="0" borderId="117" xfId="2" applyNumberFormat="1" applyFont="1" applyFill="1" applyBorder="1" applyAlignment="1">
      <alignment horizontal="center" vertical="center"/>
    </xf>
    <xf numFmtId="49" fontId="10" fillId="0" borderId="146" xfId="2" applyNumberFormat="1" applyFont="1" applyFill="1" applyBorder="1" applyAlignment="1">
      <alignment horizontal="center" vertical="center"/>
    </xf>
    <xf numFmtId="0" fontId="10" fillId="0" borderId="9" xfId="2" applyFont="1" applyFill="1" applyBorder="1" applyAlignment="1">
      <alignment horizontal="right" vertical="center" wrapText="1"/>
    </xf>
    <xf numFmtId="0" fontId="10" fillId="0" borderId="10" xfId="2" applyFont="1" applyFill="1" applyBorder="1" applyAlignment="1">
      <alignment horizontal="right" vertical="center" wrapText="1"/>
    </xf>
    <xf numFmtId="0" fontId="10" fillId="0" borderId="124" xfId="2" applyFont="1" applyFill="1" applyBorder="1" applyAlignment="1">
      <alignment horizontal="right" vertical="center" wrapText="1"/>
    </xf>
    <xf numFmtId="0" fontId="10" fillId="0" borderId="7" xfId="2" applyFont="1" applyFill="1" applyBorder="1" applyAlignment="1">
      <alignment horizontal="center" vertical="center" wrapText="1"/>
    </xf>
    <xf numFmtId="0" fontId="10" fillId="0" borderId="156" xfId="2" applyFont="1" applyFill="1" applyBorder="1" applyAlignment="1">
      <alignment horizontal="center" vertical="center" wrapText="1"/>
    </xf>
    <xf numFmtId="169" fontId="7" fillId="0" borderId="0" xfId="2" applyNumberFormat="1" applyFont="1" applyFill="1" applyAlignment="1">
      <alignment vertical="center" wrapText="1"/>
    </xf>
    <xf numFmtId="169" fontId="9" fillId="0" borderId="0" xfId="2" applyNumberFormat="1" applyFill="1" applyAlignment="1">
      <alignment vertical="center" wrapText="1"/>
    </xf>
    <xf numFmtId="0" fontId="10" fillId="0" borderId="9" xfId="2" applyFont="1" applyBorder="1" applyAlignment="1">
      <alignment horizontal="right" vertical="center" wrapText="1"/>
    </xf>
    <xf numFmtId="0" fontId="10" fillId="0" borderId="10" xfId="2" applyFont="1" applyBorder="1" applyAlignment="1">
      <alignment horizontal="right" vertical="center" wrapText="1"/>
    </xf>
    <xf numFmtId="0" fontId="10" fillId="0" borderId="124" xfId="2" applyFont="1" applyBorder="1" applyAlignment="1">
      <alignment horizontal="right" vertical="center" wrapText="1"/>
    </xf>
    <xf numFmtId="165" fontId="10" fillId="0" borderId="203" xfId="2" applyNumberFormat="1" applyFont="1" applyFill="1" applyBorder="1" applyAlignment="1">
      <alignment horizontal="center" vertical="center" wrapText="1"/>
    </xf>
    <xf numFmtId="165" fontId="10" fillId="0" borderId="204" xfId="2" applyNumberFormat="1" applyFont="1" applyFill="1" applyBorder="1" applyAlignment="1">
      <alignment horizontal="center" vertical="center" wrapText="1"/>
    </xf>
    <xf numFmtId="165" fontId="10" fillId="0" borderId="203" xfId="2" applyNumberFormat="1" applyFont="1" applyBorder="1" applyAlignment="1">
      <alignment horizontal="center" vertical="center" wrapText="1"/>
    </xf>
    <xf numFmtId="165" fontId="10" fillId="0" borderId="204" xfId="2" applyNumberFormat="1" applyFont="1" applyBorder="1" applyAlignment="1">
      <alignment horizontal="center" vertical="center" wrapText="1"/>
    </xf>
    <xf numFmtId="165" fontId="10" fillId="0" borderId="205" xfId="2" applyNumberFormat="1" applyFont="1" applyBorder="1" applyAlignment="1">
      <alignment horizontal="center" vertical="center" wrapText="1"/>
    </xf>
    <xf numFmtId="165" fontId="10" fillId="0" borderId="155" xfId="2" applyNumberFormat="1" applyFont="1" applyFill="1" applyBorder="1" applyAlignment="1">
      <alignment horizontal="center" vertical="center" wrapText="1"/>
    </xf>
    <xf numFmtId="165" fontId="10" fillId="0" borderId="146" xfId="2" applyNumberFormat="1" applyFont="1" applyFill="1" applyBorder="1" applyAlignment="1">
      <alignment horizontal="center" vertical="center" wrapText="1"/>
    </xf>
    <xf numFmtId="165" fontId="10" fillId="0" borderId="155" xfId="2" applyNumberFormat="1" applyFont="1" applyBorder="1" applyAlignment="1">
      <alignment horizontal="center" vertical="center" wrapText="1"/>
    </xf>
    <xf numFmtId="165" fontId="10" fillId="0" borderId="146" xfId="2" applyNumberFormat="1" applyFont="1" applyBorder="1" applyAlignment="1">
      <alignment horizontal="center" vertical="center" wrapText="1"/>
    </xf>
    <xf numFmtId="165" fontId="10" fillId="0" borderId="118" xfId="2" applyNumberFormat="1" applyFont="1" applyBorder="1" applyAlignment="1">
      <alignment horizontal="center" vertical="center" wrapText="1"/>
    </xf>
    <xf numFmtId="0" fontId="10" fillId="0" borderId="39" xfId="2" applyFont="1" applyBorder="1" applyAlignment="1">
      <alignment horizontal="right" vertical="center" wrapText="1"/>
    </xf>
    <xf numFmtId="0" fontId="10" fillId="0" borderId="40" xfId="2" applyFont="1" applyBorder="1" applyAlignment="1">
      <alignment horizontal="right" vertical="center" wrapText="1"/>
    </xf>
    <xf numFmtId="0" fontId="10" fillId="0" borderId="206" xfId="2" applyFont="1" applyBorder="1" applyAlignment="1">
      <alignment horizontal="right" vertical="center" wrapText="1"/>
    </xf>
    <xf numFmtId="165" fontId="10" fillId="0" borderId="117" xfId="2" applyNumberFormat="1" applyFont="1" applyFill="1" applyBorder="1" applyAlignment="1">
      <alignment horizontal="center" vertical="center" wrapText="1"/>
    </xf>
    <xf numFmtId="0" fontId="10" fillId="0" borderId="155" xfId="2" applyFont="1" applyBorder="1" applyAlignment="1">
      <alignment horizontal="center" vertical="center" wrapText="1"/>
    </xf>
    <xf numFmtId="0" fontId="10" fillId="0" borderId="0" xfId="2" applyFont="1" applyFill="1" applyAlignment="1">
      <alignment horizontal="right" vertical="center"/>
    </xf>
    <xf numFmtId="0" fontId="19" fillId="0" borderId="0" xfId="2" applyFont="1" applyFill="1"/>
    <xf numFmtId="0" fontId="10" fillId="0" borderId="0" xfId="2" applyFont="1" applyAlignment="1">
      <alignment horizontal="left" vertical="center" wrapText="1"/>
    </xf>
    <xf numFmtId="0" fontId="3" fillId="0" borderId="220" xfId="0" applyFont="1" applyBorder="1" applyAlignment="1">
      <alignment horizontal="center" wrapText="1"/>
    </xf>
  </cellXfs>
  <cellStyles count="10">
    <cellStyle name="Обычный" xfId="0" builtinId="0"/>
    <cellStyle name="Обычный 2" xfId="2"/>
    <cellStyle name="Обычный 2 2" xfId="7"/>
    <cellStyle name="Обычный 3" xfId="1"/>
    <cellStyle name="Обычный 3 2" xfId="8"/>
    <cellStyle name="Обычный 4" xfId="6"/>
    <cellStyle name="Обычный_Plan Уч(бакал.) д_о 2013_14а" xfId="3"/>
    <cellStyle name="Обычный_Plan_TM_11_12_бакалавр" xfId="5"/>
    <cellStyle name="Обычный_Т_т_ЛП_бакалавр заочна_2013_2014" xfId="9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A37"/>
  <sheetViews>
    <sheetView tabSelected="1" zoomScale="75" zoomScaleNormal="75" workbookViewId="0">
      <selection activeCell="A7" sqref="A7"/>
    </sheetView>
  </sheetViews>
  <sheetFormatPr defaultRowHeight="12.75" x14ac:dyDescent="0.2"/>
  <cols>
    <col min="1" max="1" width="5.140625" style="270" customWidth="1"/>
    <col min="2" max="2" width="5.85546875" style="270" customWidth="1"/>
    <col min="3" max="3" width="4.5703125" style="270" customWidth="1"/>
    <col min="4" max="4" width="4.7109375" style="270" customWidth="1"/>
    <col min="5" max="5" width="5.28515625" style="270" customWidth="1"/>
    <col min="6" max="6" width="5.140625" style="270" customWidth="1"/>
    <col min="7" max="7" width="5.5703125" style="270" customWidth="1"/>
    <col min="8" max="8" width="4.7109375" style="270" customWidth="1"/>
    <col min="9" max="9" width="6.28515625" style="270" customWidth="1"/>
    <col min="10" max="10" width="4.140625" style="270" customWidth="1"/>
    <col min="11" max="11" width="3.5703125" style="270" customWidth="1"/>
    <col min="12" max="12" width="3.42578125" style="270" customWidth="1"/>
    <col min="13" max="13" width="3.85546875" style="270" customWidth="1"/>
    <col min="14" max="14" width="3.7109375" style="270" customWidth="1"/>
    <col min="15" max="15" width="3.5703125" style="270" customWidth="1"/>
    <col min="16" max="16" width="4" style="270" customWidth="1"/>
    <col min="17" max="17" width="3.42578125" style="270" customWidth="1"/>
    <col min="18" max="18" width="5.42578125" style="270" customWidth="1"/>
    <col min="19" max="19" width="3.85546875" style="270" customWidth="1"/>
    <col min="20" max="20" width="4.140625" style="270" customWidth="1"/>
    <col min="21" max="21" width="5.140625" style="270" customWidth="1"/>
    <col min="22" max="22" width="6.42578125" style="270" customWidth="1"/>
    <col min="23" max="23" width="5.5703125" style="270" customWidth="1"/>
    <col min="24" max="24" width="6.140625" style="270" customWidth="1"/>
    <col min="25" max="25" width="4.42578125" style="270" customWidth="1"/>
    <col min="26" max="26" width="4.5703125" style="270" customWidth="1"/>
    <col min="27" max="27" width="3.85546875" style="270" customWidth="1"/>
    <col min="28" max="28" width="5.28515625" style="270" customWidth="1"/>
    <col min="29" max="30" width="5" style="270" customWidth="1"/>
    <col min="31" max="31" width="4.7109375" style="270" customWidth="1"/>
    <col min="32" max="32" width="5" style="270" customWidth="1"/>
    <col min="33" max="33" width="4.5703125" style="270" customWidth="1"/>
    <col min="34" max="35" width="5.5703125" style="270" customWidth="1"/>
    <col min="36" max="36" width="5.140625" style="270" customWidth="1"/>
    <col min="37" max="37" width="7.7109375" style="270" customWidth="1"/>
    <col min="38" max="38" width="4.7109375" style="270" customWidth="1"/>
    <col min="39" max="39" width="5.140625" style="270" customWidth="1"/>
    <col min="40" max="40" width="3.85546875" style="270" customWidth="1"/>
    <col min="41" max="41" width="10.28515625" style="270" customWidth="1"/>
    <col min="42" max="42" width="5.28515625" style="270" customWidth="1"/>
    <col min="43" max="43" width="4.5703125" style="270" customWidth="1"/>
    <col min="44" max="44" width="4.7109375" style="270" customWidth="1"/>
    <col min="45" max="46" width="4.42578125" style="270" customWidth="1"/>
    <col min="47" max="48" width="4.140625" style="270" customWidth="1"/>
    <col min="49" max="51" width="3.85546875" style="270" customWidth="1"/>
    <col min="52" max="52" width="3.5703125" style="270" customWidth="1"/>
    <col min="53" max="53" width="4.140625" style="270" customWidth="1"/>
    <col min="54" max="255" width="9.140625" style="270"/>
    <col min="256" max="256" width="5.140625" style="270" customWidth="1"/>
    <col min="257" max="257" width="5.85546875" style="270" customWidth="1"/>
    <col min="258" max="258" width="4.5703125" style="270" customWidth="1"/>
    <col min="259" max="259" width="4.7109375" style="270" customWidth="1"/>
    <col min="260" max="260" width="5.28515625" style="270" customWidth="1"/>
    <col min="261" max="261" width="5.140625" style="270" customWidth="1"/>
    <col min="262" max="262" width="5.5703125" style="270" customWidth="1"/>
    <col min="263" max="263" width="4.7109375" style="270" customWidth="1"/>
    <col min="264" max="264" width="6.28515625" style="270" customWidth="1"/>
    <col min="265" max="265" width="4.140625" style="270" customWidth="1"/>
    <col min="266" max="266" width="3.5703125" style="270" customWidth="1"/>
    <col min="267" max="267" width="3.42578125" style="270" customWidth="1"/>
    <col min="268" max="268" width="3.85546875" style="270" customWidth="1"/>
    <col min="269" max="269" width="3.7109375" style="270" customWidth="1"/>
    <col min="270" max="270" width="3.5703125" style="270" customWidth="1"/>
    <col min="271" max="271" width="4" style="270" customWidth="1"/>
    <col min="272" max="272" width="3.42578125" style="270" customWidth="1"/>
    <col min="273" max="273" width="5.42578125" style="270" customWidth="1"/>
    <col min="274" max="274" width="3.85546875" style="270" customWidth="1"/>
    <col min="275" max="275" width="4.140625" style="270" customWidth="1"/>
    <col min="276" max="276" width="5.140625" style="270" customWidth="1"/>
    <col min="277" max="277" width="6.42578125" style="270" customWidth="1"/>
    <col min="278" max="278" width="5.5703125" style="270" customWidth="1"/>
    <col min="279" max="279" width="6.140625" style="270" customWidth="1"/>
    <col min="280" max="280" width="4.42578125" style="270" customWidth="1"/>
    <col min="281" max="281" width="4.5703125" style="270" customWidth="1"/>
    <col min="282" max="282" width="3.85546875" style="270" customWidth="1"/>
    <col min="283" max="283" width="5.28515625" style="270" customWidth="1"/>
    <col min="284" max="285" width="5" style="270" customWidth="1"/>
    <col min="286" max="286" width="4.7109375" style="270" customWidth="1"/>
    <col min="287" max="287" width="5" style="270" customWidth="1"/>
    <col min="288" max="288" width="4.5703125" style="270" customWidth="1"/>
    <col min="289" max="290" width="5.5703125" style="270" customWidth="1"/>
    <col min="291" max="291" width="5.140625" style="270" customWidth="1"/>
    <col min="292" max="292" width="7.7109375" style="270" customWidth="1"/>
    <col min="293" max="293" width="4.7109375" style="270" customWidth="1"/>
    <col min="294" max="294" width="5.140625" style="270" customWidth="1"/>
    <col min="295" max="295" width="3.85546875" style="270" customWidth="1"/>
    <col min="296" max="296" width="10.28515625" style="270" customWidth="1"/>
    <col min="297" max="297" width="5.28515625" style="270" customWidth="1"/>
    <col min="298" max="298" width="4.5703125" style="270" customWidth="1"/>
    <col min="299" max="299" width="4.7109375" style="270" customWidth="1"/>
    <col min="300" max="301" width="4.42578125" style="270" customWidth="1"/>
    <col min="302" max="303" width="4.140625" style="270" customWidth="1"/>
    <col min="304" max="306" width="3.85546875" style="270" customWidth="1"/>
    <col min="307" max="307" width="3.5703125" style="270" customWidth="1"/>
    <col min="308" max="308" width="4.140625" style="270" customWidth="1"/>
    <col min="309" max="511" width="9.140625" style="270"/>
    <col min="512" max="512" width="5.140625" style="270" customWidth="1"/>
    <col min="513" max="513" width="5.85546875" style="270" customWidth="1"/>
    <col min="514" max="514" width="4.5703125" style="270" customWidth="1"/>
    <col min="515" max="515" width="4.7109375" style="270" customWidth="1"/>
    <col min="516" max="516" width="5.28515625" style="270" customWidth="1"/>
    <col min="517" max="517" width="5.140625" style="270" customWidth="1"/>
    <col min="518" max="518" width="5.5703125" style="270" customWidth="1"/>
    <col min="519" max="519" width="4.7109375" style="270" customWidth="1"/>
    <col min="520" max="520" width="6.28515625" style="270" customWidth="1"/>
    <col min="521" max="521" width="4.140625" style="270" customWidth="1"/>
    <col min="522" max="522" width="3.5703125" style="270" customWidth="1"/>
    <col min="523" max="523" width="3.42578125" style="270" customWidth="1"/>
    <col min="524" max="524" width="3.85546875" style="270" customWidth="1"/>
    <col min="525" max="525" width="3.7109375" style="270" customWidth="1"/>
    <col min="526" max="526" width="3.5703125" style="270" customWidth="1"/>
    <col min="527" max="527" width="4" style="270" customWidth="1"/>
    <col min="528" max="528" width="3.42578125" style="270" customWidth="1"/>
    <col min="529" max="529" width="5.42578125" style="270" customWidth="1"/>
    <col min="530" max="530" width="3.85546875" style="270" customWidth="1"/>
    <col min="531" max="531" width="4.140625" style="270" customWidth="1"/>
    <col min="532" max="532" width="5.140625" style="270" customWidth="1"/>
    <col min="533" max="533" width="6.42578125" style="270" customWidth="1"/>
    <col min="534" max="534" width="5.5703125" style="270" customWidth="1"/>
    <col min="535" max="535" width="6.140625" style="270" customWidth="1"/>
    <col min="536" max="536" width="4.42578125" style="270" customWidth="1"/>
    <col min="537" max="537" width="4.5703125" style="270" customWidth="1"/>
    <col min="538" max="538" width="3.85546875" style="270" customWidth="1"/>
    <col min="539" max="539" width="5.28515625" style="270" customWidth="1"/>
    <col min="540" max="541" width="5" style="270" customWidth="1"/>
    <col min="542" max="542" width="4.7109375" style="270" customWidth="1"/>
    <col min="543" max="543" width="5" style="270" customWidth="1"/>
    <col min="544" max="544" width="4.5703125" style="270" customWidth="1"/>
    <col min="545" max="546" width="5.5703125" style="270" customWidth="1"/>
    <col min="547" max="547" width="5.140625" style="270" customWidth="1"/>
    <col min="548" max="548" width="7.7109375" style="270" customWidth="1"/>
    <col min="549" max="549" width="4.7109375" style="270" customWidth="1"/>
    <col min="550" max="550" width="5.140625" style="270" customWidth="1"/>
    <col min="551" max="551" width="3.85546875" style="270" customWidth="1"/>
    <col min="552" max="552" width="10.28515625" style="270" customWidth="1"/>
    <col min="553" max="553" width="5.28515625" style="270" customWidth="1"/>
    <col min="554" max="554" width="4.5703125" style="270" customWidth="1"/>
    <col min="555" max="555" width="4.7109375" style="270" customWidth="1"/>
    <col min="556" max="557" width="4.42578125" style="270" customWidth="1"/>
    <col min="558" max="559" width="4.140625" style="270" customWidth="1"/>
    <col min="560" max="562" width="3.85546875" style="270" customWidth="1"/>
    <col min="563" max="563" width="3.5703125" style="270" customWidth="1"/>
    <col min="564" max="564" width="4.140625" style="270" customWidth="1"/>
    <col min="565" max="767" width="9.140625" style="270"/>
    <col min="768" max="768" width="5.140625" style="270" customWidth="1"/>
    <col min="769" max="769" width="5.85546875" style="270" customWidth="1"/>
    <col min="770" max="770" width="4.5703125" style="270" customWidth="1"/>
    <col min="771" max="771" width="4.7109375" style="270" customWidth="1"/>
    <col min="772" max="772" width="5.28515625" style="270" customWidth="1"/>
    <col min="773" max="773" width="5.140625" style="270" customWidth="1"/>
    <col min="774" max="774" width="5.5703125" style="270" customWidth="1"/>
    <col min="775" max="775" width="4.7109375" style="270" customWidth="1"/>
    <col min="776" max="776" width="6.28515625" style="270" customWidth="1"/>
    <col min="777" max="777" width="4.140625" style="270" customWidth="1"/>
    <col min="778" max="778" width="3.5703125" style="270" customWidth="1"/>
    <col min="779" max="779" width="3.42578125" style="270" customWidth="1"/>
    <col min="780" max="780" width="3.85546875" style="270" customWidth="1"/>
    <col min="781" max="781" width="3.7109375" style="270" customWidth="1"/>
    <col min="782" max="782" width="3.5703125" style="270" customWidth="1"/>
    <col min="783" max="783" width="4" style="270" customWidth="1"/>
    <col min="784" max="784" width="3.42578125" style="270" customWidth="1"/>
    <col min="785" max="785" width="5.42578125" style="270" customWidth="1"/>
    <col min="786" max="786" width="3.85546875" style="270" customWidth="1"/>
    <col min="787" max="787" width="4.140625" style="270" customWidth="1"/>
    <col min="788" max="788" width="5.140625" style="270" customWidth="1"/>
    <col min="789" max="789" width="6.42578125" style="270" customWidth="1"/>
    <col min="790" max="790" width="5.5703125" style="270" customWidth="1"/>
    <col min="791" max="791" width="6.140625" style="270" customWidth="1"/>
    <col min="792" max="792" width="4.42578125" style="270" customWidth="1"/>
    <col min="793" max="793" width="4.5703125" style="270" customWidth="1"/>
    <col min="794" max="794" width="3.85546875" style="270" customWidth="1"/>
    <col min="795" max="795" width="5.28515625" style="270" customWidth="1"/>
    <col min="796" max="797" width="5" style="270" customWidth="1"/>
    <col min="798" max="798" width="4.7109375" style="270" customWidth="1"/>
    <col min="799" max="799" width="5" style="270" customWidth="1"/>
    <col min="800" max="800" width="4.5703125" style="270" customWidth="1"/>
    <col min="801" max="802" width="5.5703125" style="270" customWidth="1"/>
    <col min="803" max="803" width="5.140625" style="270" customWidth="1"/>
    <col min="804" max="804" width="7.7109375" style="270" customWidth="1"/>
    <col min="805" max="805" width="4.7109375" style="270" customWidth="1"/>
    <col min="806" max="806" width="5.140625" style="270" customWidth="1"/>
    <col min="807" max="807" width="3.85546875" style="270" customWidth="1"/>
    <col min="808" max="808" width="10.28515625" style="270" customWidth="1"/>
    <col min="809" max="809" width="5.28515625" style="270" customWidth="1"/>
    <col min="810" max="810" width="4.5703125" style="270" customWidth="1"/>
    <col min="811" max="811" width="4.7109375" style="270" customWidth="1"/>
    <col min="812" max="813" width="4.42578125" style="270" customWidth="1"/>
    <col min="814" max="815" width="4.140625" style="270" customWidth="1"/>
    <col min="816" max="818" width="3.85546875" style="270" customWidth="1"/>
    <col min="819" max="819" width="3.5703125" style="270" customWidth="1"/>
    <col min="820" max="820" width="4.140625" style="270" customWidth="1"/>
    <col min="821" max="1023" width="9.140625" style="270"/>
    <col min="1024" max="1024" width="5.140625" style="270" customWidth="1"/>
    <col min="1025" max="1025" width="5.85546875" style="270" customWidth="1"/>
    <col min="1026" max="1026" width="4.5703125" style="270" customWidth="1"/>
    <col min="1027" max="1027" width="4.7109375" style="270" customWidth="1"/>
    <col min="1028" max="1028" width="5.28515625" style="270" customWidth="1"/>
    <col min="1029" max="1029" width="5.140625" style="270" customWidth="1"/>
    <col min="1030" max="1030" width="5.5703125" style="270" customWidth="1"/>
    <col min="1031" max="1031" width="4.7109375" style="270" customWidth="1"/>
    <col min="1032" max="1032" width="6.28515625" style="270" customWidth="1"/>
    <col min="1033" max="1033" width="4.140625" style="270" customWidth="1"/>
    <col min="1034" max="1034" width="3.5703125" style="270" customWidth="1"/>
    <col min="1035" max="1035" width="3.42578125" style="270" customWidth="1"/>
    <col min="1036" max="1036" width="3.85546875" style="270" customWidth="1"/>
    <col min="1037" max="1037" width="3.7109375" style="270" customWidth="1"/>
    <col min="1038" max="1038" width="3.5703125" style="270" customWidth="1"/>
    <col min="1039" max="1039" width="4" style="270" customWidth="1"/>
    <col min="1040" max="1040" width="3.42578125" style="270" customWidth="1"/>
    <col min="1041" max="1041" width="5.42578125" style="270" customWidth="1"/>
    <col min="1042" max="1042" width="3.85546875" style="270" customWidth="1"/>
    <col min="1043" max="1043" width="4.140625" style="270" customWidth="1"/>
    <col min="1044" max="1044" width="5.140625" style="270" customWidth="1"/>
    <col min="1045" max="1045" width="6.42578125" style="270" customWidth="1"/>
    <col min="1046" max="1046" width="5.5703125" style="270" customWidth="1"/>
    <col min="1047" max="1047" width="6.140625" style="270" customWidth="1"/>
    <col min="1048" max="1048" width="4.42578125" style="270" customWidth="1"/>
    <col min="1049" max="1049" width="4.5703125" style="270" customWidth="1"/>
    <col min="1050" max="1050" width="3.85546875" style="270" customWidth="1"/>
    <col min="1051" max="1051" width="5.28515625" style="270" customWidth="1"/>
    <col min="1052" max="1053" width="5" style="270" customWidth="1"/>
    <col min="1054" max="1054" width="4.7109375" style="270" customWidth="1"/>
    <col min="1055" max="1055" width="5" style="270" customWidth="1"/>
    <col min="1056" max="1056" width="4.5703125" style="270" customWidth="1"/>
    <col min="1057" max="1058" width="5.5703125" style="270" customWidth="1"/>
    <col min="1059" max="1059" width="5.140625" style="270" customWidth="1"/>
    <col min="1060" max="1060" width="7.7109375" style="270" customWidth="1"/>
    <col min="1061" max="1061" width="4.7109375" style="270" customWidth="1"/>
    <col min="1062" max="1062" width="5.140625" style="270" customWidth="1"/>
    <col min="1063" max="1063" width="3.85546875" style="270" customWidth="1"/>
    <col min="1064" max="1064" width="10.28515625" style="270" customWidth="1"/>
    <col min="1065" max="1065" width="5.28515625" style="270" customWidth="1"/>
    <col min="1066" max="1066" width="4.5703125" style="270" customWidth="1"/>
    <col min="1067" max="1067" width="4.7109375" style="270" customWidth="1"/>
    <col min="1068" max="1069" width="4.42578125" style="270" customWidth="1"/>
    <col min="1070" max="1071" width="4.140625" style="270" customWidth="1"/>
    <col min="1072" max="1074" width="3.85546875" style="270" customWidth="1"/>
    <col min="1075" max="1075" width="3.5703125" style="270" customWidth="1"/>
    <col min="1076" max="1076" width="4.140625" style="270" customWidth="1"/>
    <col min="1077" max="1279" width="9.140625" style="270"/>
    <col min="1280" max="1280" width="5.140625" style="270" customWidth="1"/>
    <col min="1281" max="1281" width="5.85546875" style="270" customWidth="1"/>
    <col min="1282" max="1282" width="4.5703125" style="270" customWidth="1"/>
    <col min="1283" max="1283" width="4.7109375" style="270" customWidth="1"/>
    <col min="1284" max="1284" width="5.28515625" style="270" customWidth="1"/>
    <col min="1285" max="1285" width="5.140625" style="270" customWidth="1"/>
    <col min="1286" max="1286" width="5.5703125" style="270" customWidth="1"/>
    <col min="1287" max="1287" width="4.7109375" style="270" customWidth="1"/>
    <col min="1288" max="1288" width="6.28515625" style="270" customWidth="1"/>
    <col min="1289" max="1289" width="4.140625" style="270" customWidth="1"/>
    <col min="1290" max="1290" width="3.5703125" style="270" customWidth="1"/>
    <col min="1291" max="1291" width="3.42578125" style="270" customWidth="1"/>
    <col min="1292" max="1292" width="3.85546875" style="270" customWidth="1"/>
    <col min="1293" max="1293" width="3.7109375" style="270" customWidth="1"/>
    <col min="1294" max="1294" width="3.5703125" style="270" customWidth="1"/>
    <col min="1295" max="1295" width="4" style="270" customWidth="1"/>
    <col min="1296" max="1296" width="3.42578125" style="270" customWidth="1"/>
    <col min="1297" max="1297" width="5.42578125" style="270" customWidth="1"/>
    <col min="1298" max="1298" width="3.85546875" style="270" customWidth="1"/>
    <col min="1299" max="1299" width="4.140625" style="270" customWidth="1"/>
    <col min="1300" max="1300" width="5.140625" style="270" customWidth="1"/>
    <col min="1301" max="1301" width="6.42578125" style="270" customWidth="1"/>
    <col min="1302" max="1302" width="5.5703125" style="270" customWidth="1"/>
    <col min="1303" max="1303" width="6.140625" style="270" customWidth="1"/>
    <col min="1304" max="1304" width="4.42578125" style="270" customWidth="1"/>
    <col min="1305" max="1305" width="4.5703125" style="270" customWidth="1"/>
    <col min="1306" max="1306" width="3.85546875" style="270" customWidth="1"/>
    <col min="1307" max="1307" width="5.28515625" style="270" customWidth="1"/>
    <col min="1308" max="1309" width="5" style="270" customWidth="1"/>
    <col min="1310" max="1310" width="4.7109375" style="270" customWidth="1"/>
    <col min="1311" max="1311" width="5" style="270" customWidth="1"/>
    <col min="1312" max="1312" width="4.5703125" style="270" customWidth="1"/>
    <col min="1313" max="1314" width="5.5703125" style="270" customWidth="1"/>
    <col min="1315" max="1315" width="5.140625" style="270" customWidth="1"/>
    <col min="1316" max="1316" width="7.7109375" style="270" customWidth="1"/>
    <col min="1317" max="1317" width="4.7109375" style="270" customWidth="1"/>
    <col min="1318" max="1318" width="5.140625" style="270" customWidth="1"/>
    <col min="1319" max="1319" width="3.85546875" style="270" customWidth="1"/>
    <col min="1320" max="1320" width="10.28515625" style="270" customWidth="1"/>
    <col min="1321" max="1321" width="5.28515625" style="270" customWidth="1"/>
    <col min="1322" max="1322" width="4.5703125" style="270" customWidth="1"/>
    <col min="1323" max="1323" width="4.7109375" style="270" customWidth="1"/>
    <col min="1324" max="1325" width="4.42578125" style="270" customWidth="1"/>
    <col min="1326" max="1327" width="4.140625" style="270" customWidth="1"/>
    <col min="1328" max="1330" width="3.85546875" style="270" customWidth="1"/>
    <col min="1331" max="1331" width="3.5703125" style="270" customWidth="1"/>
    <col min="1332" max="1332" width="4.140625" style="270" customWidth="1"/>
    <col min="1333" max="1535" width="9.140625" style="270"/>
    <col min="1536" max="1536" width="5.140625" style="270" customWidth="1"/>
    <col min="1537" max="1537" width="5.85546875" style="270" customWidth="1"/>
    <col min="1538" max="1538" width="4.5703125" style="270" customWidth="1"/>
    <col min="1539" max="1539" width="4.7109375" style="270" customWidth="1"/>
    <col min="1540" max="1540" width="5.28515625" style="270" customWidth="1"/>
    <col min="1541" max="1541" width="5.140625" style="270" customWidth="1"/>
    <col min="1542" max="1542" width="5.5703125" style="270" customWidth="1"/>
    <col min="1543" max="1543" width="4.7109375" style="270" customWidth="1"/>
    <col min="1544" max="1544" width="6.28515625" style="270" customWidth="1"/>
    <col min="1545" max="1545" width="4.140625" style="270" customWidth="1"/>
    <col min="1546" max="1546" width="3.5703125" style="270" customWidth="1"/>
    <col min="1547" max="1547" width="3.42578125" style="270" customWidth="1"/>
    <col min="1548" max="1548" width="3.85546875" style="270" customWidth="1"/>
    <col min="1549" max="1549" width="3.7109375" style="270" customWidth="1"/>
    <col min="1550" max="1550" width="3.5703125" style="270" customWidth="1"/>
    <col min="1551" max="1551" width="4" style="270" customWidth="1"/>
    <col min="1552" max="1552" width="3.42578125" style="270" customWidth="1"/>
    <col min="1553" max="1553" width="5.42578125" style="270" customWidth="1"/>
    <col min="1554" max="1554" width="3.85546875" style="270" customWidth="1"/>
    <col min="1555" max="1555" width="4.140625" style="270" customWidth="1"/>
    <col min="1556" max="1556" width="5.140625" style="270" customWidth="1"/>
    <col min="1557" max="1557" width="6.42578125" style="270" customWidth="1"/>
    <col min="1558" max="1558" width="5.5703125" style="270" customWidth="1"/>
    <col min="1559" max="1559" width="6.140625" style="270" customWidth="1"/>
    <col min="1560" max="1560" width="4.42578125" style="270" customWidth="1"/>
    <col min="1561" max="1561" width="4.5703125" style="270" customWidth="1"/>
    <col min="1562" max="1562" width="3.85546875" style="270" customWidth="1"/>
    <col min="1563" max="1563" width="5.28515625" style="270" customWidth="1"/>
    <col min="1564" max="1565" width="5" style="270" customWidth="1"/>
    <col min="1566" max="1566" width="4.7109375" style="270" customWidth="1"/>
    <col min="1567" max="1567" width="5" style="270" customWidth="1"/>
    <col min="1568" max="1568" width="4.5703125" style="270" customWidth="1"/>
    <col min="1569" max="1570" width="5.5703125" style="270" customWidth="1"/>
    <col min="1571" max="1571" width="5.140625" style="270" customWidth="1"/>
    <col min="1572" max="1572" width="7.7109375" style="270" customWidth="1"/>
    <col min="1573" max="1573" width="4.7109375" style="270" customWidth="1"/>
    <col min="1574" max="1574" width="5.140625" style="270" customWidth="1"/>
    <col min="1575" max="1575" width="3.85546875" style="270" customWidth="1"/>
    <col min="1576" max="1576" width="10.28515625" style="270" customWidth="1"/>
    <col min="1577" max="1577" width="5.28515625" style="270" customWidth="1"/>
    <col min="1578" max="1578" width="4.5703125" style="270" customWidth="1"/>
    <col min="1579" max="1579" width="4.7109375" style="270" customWidth="1"/>
    <col min="1580" max="1581" width="4.42578125" style="270" customWidth="1"/>
    <col min="1582" max="1583" width="4.140625" style="270" customWidth="1"/>
    <col min="1584" max="1586" width="3.85546875" style="270" customWidth="1"/>
    <col min="1587" max="1587" width="3.5703125" style="270" customWidth="1"/>
    <col min="1588" max="1588" width="4.140625" style="270" customWidth="1"/>
    <col min="1589" max="1791" width="9.140625" style="270"/>
    <col min="1792" max="1792" width="5.140625" style="270" customWidth="1"/>
    <col min="1793" max="1793" width="5.85546875" style="270" customWidth="1"/>
    <col min="1794" max="1794" width="4.5703125" style="270" customWidth="1"/>
    <col min="1795" max="1795" width="4.7109375" style="270" customWidth="1"/>
    <col min="1796" max="1796" width="5.28515625" style="270" customWidth="1"/>
    <col min="1797" max="1797" width="5.140625" style="270" customWidth="1"/>
    <col min="1798" max="1798" width="5.5703125" style="270" customWidth="1"/>
    <col min="1799" max="1799" width="4.7109375" style="270" customWidth="1"/>
    <col min="1800" max="1800" width="6.28515625" style="270" customWidth="1"/>
    <col min="1801" max="1801" width="4.140625" style="270" customWidth="1"/>
    <col min="1802" max="1802" width="3.5703125" style="270" customWidth="1"/>
    <col min="1803" max="1803" width="3.42578125" style="270" customWidth="1"/>
    <col min="1804" max="1804" width="3.85546875" style="270" customWidth="1"/>
    <col min="1805" max="1805" width="3.7109375" style="270" customWidth="1"/>
    <col min="1806" max="1806" width="3.5703125" style="270" customWidth="1"/>
    <col min="1807" max="1807" width="4" style="270" customWidth="1"/>
    <col min="1808" max="1808" width="3.42578125" style="270" customWidth="1"/>
    <col min="1809" max="1809" width="5.42578125" style="270" customWidth="1"/>
    <col min="1810" max="1810" width="3.85546875" style="270" customWidth="1"/>
    <col min="1811" max="1811" width="4.140625" style="270" customWidth="1"/>
    <col min="1812" max="1812" width="5.140625" style="270" customWidth="1"/>
    <col min="1813" max="1813" width="6.42578125" style="270" customWidth="1"/>
    <col min="1814" max="1814" width="5.5703125" style="270" customWidth="1"/>
    <col min="1815" max="1815" width="6.140625" style="270" customWidth="1"/>
    <col min="1816" max="1816" width="4.42578125" style="270" customWidth="1"/>
    <col min="1817" max="1817" width="4.5703125" style="270" customWidth="1"/>
    <col min="1818" max="1818" width="3.85546875" style="270" customWidth="1"/>
    <col min="1819" max="1819" width="5.28515625" style="270" customWidth="1"/>
    <col min="1820" max="1821" width="5" style="270" customWidth="1"/>
    <col min="1822" max="1822" width="4.7109375" style="270" customWidth="1"/>
    <col min="1823" max="1823" width="5" style="270" customWidth="1"/>
    <col min="1824" max="1824" width="4.5703125" style="270" customWidth="1"/>
    <col min="1825" max="1826" width="5.5703125" style="270" customWidth="1"/>
    <col min="1827" max="1827" width="5.140625" style="270" customWidth="1"/>
    <col min="1828" max="1828" width="7.7109375" style="270" customWidth="1"/>
    <col min="1829" max="1829" width="4.7109375" style="270" customWidth="1"/>
    <col min="1830" max="1830" width="5.140625" style="270" customWidth="1"/>
    <col min="1831" max="1831" width="3.85546875" style="270" customWidth="1"/>
    <col min="1832" max="1832" width="10.28515625" style="270" customWidth="1"/>
    <col min="1833" max="1833" width="5.28515625" style="270" customWidth="1"/>
    <col min="1834" max="1834" width="4.5703125" style="270" customWidth="1"/>
    <col min="1835" max="1835" width="4.7109375" style="270" customWidth="1"/>
    <col min="1836" max="1837" width="4.42578125" style="270" customWidth="1"/>
    <col min="1838" max="1839" width="4.140625" style="270" customWidth="1"/>
    <col min="1840" max="1842" width="3.85546875" style="270" customWidth="1"/>
    <col min="1843" max="1843" width="3.5703125" style="270" customWidth="1"/>
    <col min="1844" max="1844" width="4.140625" style="270" customWidth="1"/>
    <col min="1845" max="2047" width="9.140625" style="270"/>
    <col min="2048" max="2048" width="5.140625" style="270" customWidth="1"/>
    <col min="2049" max="2049" width="5.85546875" style="270" customWidth="1"/>
    <col min="2050" max="2050" width="4.5703125" style="270" customWidth="1"/>
    <col min="2051" max="2051" width="4.7109375" style="270" customWidth="1"/>
    <col min="2052" max="2052" width="5.28515625" style="270" customWidth="1"/>
    <col min="2053" max="2053" width="5.140625" style="270" customWidth="1"/>
    <col min="2054" max="2054" width="5.5703125" style="270" customWidth="1"/>
    <col min="2055" max="2055" width="4.7109375" style="270" customWidth="1"/>
    <col min="2056" max="2056" width="6.28515625" style="270" customWidth="1"/>
    <col min="2057" max="2057" width="4.140625" style="270" customWidth="1"/>
    <col min="2058" max="2058" width="3.5703125" style="270" customWidth="1"/>
    <col min="2059" max="2059" width="3.42578125" style="270" customWidth="1"/>
    <col min="2060" max="2060" width="3.85546875" style="270" customWidth="1"/>
    <col min="2061" max="2061" width="3.7109375" style="270" customWidth="1"/>
    <col min="2062" max="2062" width="3.5703125" style="270" customWidth="1"/>
    <col min="2063" max="2063" width="4" style="270" customWidth="1"/>
    <col min="2064" max="2064" width="3.42578125" style="270" customWidth="1"/>
    <col min="2065" max="2065" width="5.42578125" style="270" customWidth="1"/>
    <col min="2066" max="2066" width="3.85546875" style="270" customWidth="1"/>
    <col min="2067" max="2067" width="4.140625" style="270" customWidth="1"/>
    <col min="2068" max="2068" width="5.140625" style="270" customWidth="1"/>
    <col min="2069" max="2069" width="6.42578125" style="270" customWidth="1"/>
    <col min="2070" max="2070" width="5.5703125" style="270" customWidth="1"/>
    <col min="2071" max="2071" width="6.140625" style="270" customWidth="1"/>
    <col min="2072" max="2072" width="4.42578125" style="270" customWidth="1"/>
    <col min="2073" max="2073" width="4.5703125" style="270" customWidth="1"/>
    <col min="2074" max="2074" width="3.85546875" style="270" customWidth="1"/>
    <col min="2075" max="2075" width="5.28515625" style="270" customWidth="1"/>
    <col min="2076" max="2077" width="5" style="270" customWidth="1"/>
    <col min="2078" max="2078" width="4.7109375" style="270" customWidth="1"/>
    <col min="2079" max="2079" width="5" style="270" customWidth="1"/>
    <col min="2080" max="2080" width="4.5703125" style="270" customWidth="1"/>
    <col min="2081" max="2082" width="5.5703125" style="270" customWidth="1"/>
    <col min="2083" max="2083" width="5.140625" style="270" customWidth="1"/>
    <col min="2084" max="2084" width="7.7109375" style="270" customWidth="1"/>
    <col min="2085" max="2085" width="4.7109375" style="270" customWidth="1"/>
    <col min="2086" max="2086" width="5.140625" style="270" customWidth="1"/>
    <col min="2087" max="2087" width="3.85546875" style="270" customWidth="1"/>
    <col min="2088" max="2088" width="10.28515625" style="270" customWidth="1"/>
    <col min="2089" max="2089" width="5.28515625" style="270" customWidth="1"/>
    <col min="2090" max="2090" width="4.5703125" style="270" customWidth="1"/>
    <col min="2091" max="2091" width="4.7109375" style="270" customWidth="1"/>
    <col min="2092" max="2093" width="4.42578125" style="270" customWidth="1"/>
    <col min="2094" max="2095" width="4.140625" style="270" customWidth="1"/>
    <col min="2096" max="2098" width="3.85546875" style="270" customWidth="1"/>
    <col min="2099" max="2099" width="3.5703125" style="270" customWidth="1"/>
    <col min="2100" max="2100" width="4.140625" style="270" customWidth="1"/>
    <col min="2101" max="2303" width="9.140625" style="270"/>
    <col min="2304" max="2304" width="5.140625" style="270" customWidth="1"/>
    <col min="2305" max="2305" width="5.85546875" style="270" customWidth="1"/>
    <col min="2306" max="2306" width="4.5703125" style="270" customWidth="1"/>
    <col min="2307" max="2307" width="4.7109375" style="270" customWidth="1"/>
    <col min="2308" max="2308" width="5.28515625" style="270" customWidth="1"/>
    <col min="2309" max="2309" width="5.140625" style="270" customWidth="1"/>
    <col min="2310" max="2310" width="5.5703125" style="270" customWidth="1"/>
    <col min="2311" max="2311" width="4.7109375" style="270" customWidth="1"/>
    <col min="2312" max="2312" width="6.28515625" style="270" customWidth="1"/>
    <col min="2313" max="2313" width="4.140625" style="270" customWidth="1"/>
    <col min="2314" max="2314" width="3.5703125" style="270" customWidth="1"/>
    <col min="2315" max="2315" width="3.42578125" style="270" customWidth="1"/>
    <col min="2316" max="2316" width="3.85546875" style="270" customWidth="1"/>
    <col min="2317" max="2317" width="3.7109375" style="270" customWidth="1"/>
    <col min="2318" max="2318" width="3.5703125" style="270" customWidth="1"/>
    <col min="2319" max="2319" width="4" style="270" customWidth="1"/>
    <col min="2320" max="2320" width="3.42578125" style="270" customWidth="1"/>
    <col min="2321" max="2321" width="5.42578125" style="270" customWidth="1"/>
    <col min="2322" max="2322" width="3.85546875" style="270" customWidth="1"/>
    <col min="2323" max="2323" width="4.140625" style="270" customWidth="1"/>
    <col min="2324" max="2324" width="5.140625" style="270" customWidth="1"/>
    <col min="2325" max="2325" width="6.42578125" style="270" customWidth="1"/>
    <col min="2326" max="2326" width="5.5703125" style="270" customWidth="1"/>
    <col min="2327" max="2327" width="6.140625" style="270" customWidth="1"/>
    <col min="2328" max="2328" width="4.42578125" style="270" customWidth="1"/>
    <col min="2329" max="2329" width="4.5703125" style="270" customWidth="1"/>
    <col min="2330" max="2330" width="3.85546875" style="270" customWidth="1"/>
    <col min="2331" max="2331" width="5.28515625" style="270" customWidth="1"/>
    <col min="2332" max="2333" width="5" style="270" customWidth="1"/>
    <col min="2334" max="2334" width="4.7109375" style="270" customWidth="1"/>
    <col min="2335" max="2335" width="5" style="270" customWidth="1"/>
    <col min="2336" max="2336" width="4.5703125" style="270" customWidth="1"/>
    <col min="2337" max="2338" width="5.5703125" style="270" customWidth="1"/>
    <col min="2339" max="2339" width="5.140625" style="270" customWidth="1"/>
    <col min="2340" max="2340" width="7.7109375" style="270" customWidth="1"/>
    <col min="2341" max="2341" width="4.7109375" style="270" customWidth="1"/>
    <col min="2342" max="2342" width="5.140625" style="270" customWidth="1"/>
    <col min="2343" max="2343" width="3.85546875" style="270" customWidth="1"/>
    <col min="2344" max="2344" width="10.28515625" style="270" customWidth="1"/>
    <col min="2345" max="2345" width="5.28515625" style="270" customWidth="1"/>
    <col min="2346" max="2346" width="4.5703125" style="270" customWidth="1"/>
    <col min="2347" max="2347" width="4.7109375" style="270" customWidth="1"/>
    <col min="2348" max="2349" width="4.42578125" style="270" customWidth="1"/>
    <col min="2350" max="2351" width="4.140625" style="270" customWidth="1"/>
    <col min="2352" max="2354" width="3.85546875" style="270" customWidth="1"/>
    <col min="2355" max="2355" width="3.5703125" style="270" customWidth="1"/>
    <col min="2356" max="2356" width="4.140625" style="270" customWidth="1"/>
    <col min="2357" max="2559" width="9.140625" style="270"/>
    <col min="2560" max="2560" width="5.140625" style="270" customWidth="1"/>
    <col min="2561" max="2561" width="5.85546875" style="270" customWidth="1"/>
    <col min="2562" max="2562" width="4.5703125" style="270" customWidth="1"/>
    <col min="2563" max="2563" width="4.7109375" style="270" customWidth="1"/>
    <col min="2564" max="2564" width="5.28515625" style="270" customWidth="1"/>
    <col min="2565" max="2565" width="5.140625" style="270" customWidth="1"/>
    <col min="2566" max="2566" width="5.5703125" style="270" customWidth="1"/>
    <col min="2567" max="2567" width="4.7109375" style="270" customWidth="1"/>
    <col min="2568" max="2568" width="6.28515625" style="270" customWidth="1"/>
    <col min="2569" max="2569" width="4.140625" style="270" customWidth="1"/>
    <col min="2570" max="2570" width="3.5703125" style="270" customWidth="1"/>
    <col min="2571" max="2571" width="3.42578125" style="270" customWidth="1"/>
    <col min="2572" max="2572" width="3.85546875" style="270" customWidth="1"/>
    <col min="2573" max="2573" width="3.7109375" style="270" customWidth="1"/>
    <col min="2574" max="2574" width="3.5703125" style="270" customWidth="1"/>
    <col min="2575" max="2575" width="4" style="270" customWidth="1"/>
    <col min="2576" max="2576" width="3.42578125" style="270" customWidth="1"/>
    <col min="2577" max="2577" width="5.42578125" style="270" customWidth="1"/>
    <col min="2578" max="2578" width="3.85546875" style="270" customWidth="1"/>
    <col min="2579" max="2579" width="4.140625" style="270" customWidth="1"/>
    <col min="2580" max="2580" width="5.140625" style="270" customWidth="1"/>
    <col min="2581" max="2581" width="6.42578125" style="270" customWidth="1"/>
    <col min="2582" max="2582" width="5.5703125" style="270" customWidth="1"/>
    <col min="2583" max="2583" width="6.140625" style="270" customWidth="1"/>
    <col min="2584" max="2584" width="4.42578125" style="270" customWidth="1"/>
    <col min="2585" max="2585" width="4.5703125" style="270" customWidth="1"/>
    <col min="2586" max="2586" width="3.85546875" style="270" customWidth="1"/>
    <col min="2587" max="2587" width="5.28515625" style="270" customWidth="1"/>
    <col min="2588" max="2589" width="5" style="270" customWidth="1"/>
    <col min="2590" max="2590" width="4.7109375" style="270" customWidth="1"/>
    <col min="2591" max="2591" width="5" style="270" customWidth="1"/>
    <col min="2592" max="2592" width="4.5703125" style="270" customWidth="1"/>
    <col min="2593" max="2594" width="5.5703125" style="270" customWidth="1"/>
    <col min="2595" max="2595" width="5.140625" style="270" customWidth="1"/>
    <col min="2596" max="2596" width="7.7109375" style="270" customWidth="1"/>
    <col min="2597" max="2597" width="4.7109375" style="270" customWidth="1"/>
    <col min="2598" max="2598" width="5.140625" style="270" customWidth="1"/>
    <col min="2599" max="2599" width="3.85546875" style="270" customWidth="1"/>
    <col min="2600" max="2600" width="10.28515625" style="270" customWidth="1"/>
    <col min="2601" max="2601" width="5.28515625" style="270" customWidth="1"/>
    <col min="2602" max="2602" width="4.5703125" style="270" customWidth="1"/>
    <col min="2603" max="2603" width="4.7109375" style="270" customWidth="1"/>
    <col min="2604" max="2605" width="4.42578125" style="270" customWidth="1"/>
    <col min="2606" max="2607" width="4.140625" style="270" customWidth="1"/>
    <col min="2608" max="2610" width="3.85546875" style="270" customWidth="1"/>
    <col min="2611" max="2611" width="3.5703125" style="270" customWidth="1"/>
    <col min="2612" max="2612" width="4.140625" style="270" customWidth="1"/>
    <col min="2613" max="2815" width="9.140625" style="270"/>
    <col min="2816" max="2816" width="5.140625" style="270" customWidth="1"/>
    <col min="2817" max="2817" width="5.85546875" style="270" customWidth="1"/>
    <col min="2818" max="2818" width="4.5703125" style="270" customWidth="1"/>
    <col min="2819" max="2819" width="4.7109375" style="270" customWidth="1"/>
    <col min="2820" max="2820" width="5.28515625" style="270" customWidth="1"/>
    <col min="2821" max="2821" width="5.140625" style="270" customWidth="1"/>
    <col min="2822" max="2822" width="5.5703125" style="270" customWidth="1"/>
    <col min="2823" max="2823" width="4.7109375" style="270" customWidth="1"/>
    <col min="2824" max="2824" width="6.28515625" style="270" customWidth="1"/>
    <col min="2825" max="2825" width="4.140625" style="270" customWidth="1"/>
    <col min="2826" max="2826" width="3.5703125" style="270" customWidth="1"/>
    <col min="2827" max="2827" width="3.42578125" style="270" customWidth="1"/>
    <col min="2828" max="2828" width="3.85546875" style="270" customWidth="1"/>
    <col min="2829" max="2829" width="3.7109375" style="270" customWidth="1"/>
    <col min="2830" max="2830" width="3.5703125" style="270" customWidth="1"/>
    <col min="2831" max="2831" width="4" style="270" customWidth="1"/>
    <col min="2832" max="2832" width="3.42578125" style="270" customWidth="1"/>
    <col min="2833" max="2833" width="5.42578125" style="270" customWidth="1"/>
    <col min="2834" max="2834" width="3.85546875" style="270" customWidth="1"/>
    <col min="2835" max="2835" width="4.140625" style="270" customWidth="1"/>
    <col min="2836" max="2836" width="5.140625" style="270" customWidth="1"/>
    <col min="2837" max="2837" width="6.42578125" style="270" customWidth="1"/>
    <col min="2838" max="2838" width="5.5703125" style="270" customWidth="1"/>
    <col min="2839" max="2839" width="6.140625" style="270" customWidth="1"/>
    <col min="2840" max="2840" width="4.42578125" style="270" customWidth="1"/>
    <col min="2841" max="2841" width="4.5703125" style="270" customWidth="1"/>
    <col min="2842" max="2842" width="3.85546875" style="270" customWidth="1"/>
    <col min="2843" max="2843" width="5.28515625" style="270" customWidth="1"/>
    <col min="2844" max="2845" width="5" style="270" customWidth="1"/>
    <col min="2846" max="2846" width="4.7109375" style="270" customWidth="1"/>
    <col min="2847" max="2847" width="5" style="270" customWidth="1"/>
    <col min="2848" max="2848" width="4.5703125" style="270" customWidth="1"/>
    <col min="2849" max="2850" width="5.5703125" style="270" customWidth="1"/>
    <col min="2851" max="2851" width="5.140625" style="270" customWidth="1"/>
    <col min="2852" max="2852" width="7.7109375" style="270" customWidth="1"/>
    <col min="2853" max="2853" width="4.7109375" style="270" customWidth="1"/>
    <col min="2854" max="2854" width="5.140625" style="270" customWidth="1"/>
    <col min="2855" max="2855" width="3.85546875" style="270" customWidth="1"/>
    <col min="2856" max="2856" width="10.28515625" style="270" customWidth="1"/>
    <col min="2857" max="2857" width="5.28515625" style="270" customWidth="1"/>
    <col min="2858" max="2858" width="4.5703125" style="270" customWidth="1"/>
    <col min="2859" max="2859" width="4.7109375" style="270" customWidth="1"/>
    <col min="2860" max="2861" width="4.42578125" style="270" customWidth="1"/>
    <col min="2862" max="2863" width="4.140625" style="270" customWidth="1"/>
    <col min="2864" max="2866" width="3.85546875" style="270" customWidth="1"/>
    <col min="2867" max="2867" width="3.5703125" style="270" customWidth="1"/>
    <col min="2868" max="2868" width="4.140625" style="270" customWidth="1"/>
    <col min="2869" max="3071" width="9.140625" style="270"/>
    <col min="3072" max="3072" width="5.140625" style="270" customWidth="1"/>
    <col min="3073" max="3073" width="5.85546875" style="270" customWidth="1"/>
    <col min="3074" max="3074" width="4.5703125" style="270" customWidth="1"/>
    <col min="3075" max="3075" width="4.7109375" style="270" customWidth="1"/>
    <col min="3076" max="3076" width="5.28515625" style="270" customWidth="1"/>
    <col min="3077" max="3077" width="5.140625" style="270" customWidth="1"/>
    <col min="3078" max="3078" width="5.5703125" style="270" customWidth="1"/>
    <col min="3079" max="3079" width="4.7109375" style="270" customWidth="1"/>
    <col min="3080" max="3080" width="6.28515625" style="270" customWidth="1"/>
    <col min="3081" max="3081" width="4.140625" style="270" customWidth="1"/>
    <col min="3082" max="3082" width="3.5703125" style="270" customWidth="1"/>
    <col min="3083" max="3083" width="3.42578125" style="270" customWidth="1"/>
    <col min="3084" max="3084" width="3.85546875" style="270" customWidth="1"/>
    <col min="3085" max="3085" width="3.7109375" style="270" customWidth="1"/>
    <col min="3086" max="3086" width="3.5703125" style="270" customWidth="1"/>
    <col min="3087" max="3087" width="4" style="270" customWidth="1"/>
    <col min="3088" max="3088" width="3.42578125" style="270" customWidth="1"/>
    <col min="3089" max="3089" width="5.42578125" style="270" customWidth="1"/>
    <col min="3090" max="3090" width="3.85546875" style="270" customWidth="1"/>
    <col min="3091" max="3091" width="4.140625" style="270" customWidth="1"/>
    <col min="3092" max="3092" width="5.140625" style="270" customWidth="1"/>
    <col min="3093" max="3093" width="6.42578125" style="270" customWidth="1"/>
    <col min="3094" max="3094" width="5.5703125" style="270" customWidth="1"/>
    <col min="3095" max="3095" width="6.140625" style="270" customWidth="1"/>
    <col min="3096" max="3096" width="4.42578125" style="270" customWidth="1"/>
    <col min="3097" max="3097" width="4.5703125" style="270" customWidth="1"/>
    <col min="3098" max="3098" width="3.85546875" style="270" customWidth="1"/>
    <col min="3099" max="3099" width="5.28515625" style="270" customWidth="1"/>
    <col min="3100" max="3101" width="5" style="270" customWidth="1"/>
    <col min="3102" max="3102" width="4.7109375" style="270" customWidth="1"/>
    <col min="3103" max="3103" width="5" style="270" customWidth="1"/>
    <col min="3104" max="3104" width="4.5703125" style="270" customWidth="1"/>
    <col min="3105" max="3106" width="5.5703125" style="270" customWidth="1"/>
    <col min="3107" max="3107" width="5.140625" style="270" customWidth="1"/>
    <col min="3108" max="3108" width="7.7109375" style="270" customWidth="1"/>
    <col min="3109" max="3109" width="4.7109375" style="270" customWidth="1"/>
    <col min="3110" max="3110" width="5.140625" style="270" customWidth="1"/>
    <col min="3111" max="3111" width="3.85546875" style="270" customWidth="1"/>
    <col min="3112" max="3112" width="10.28515625" style="270" customWidth="1"/>
    <col min="3113" max="3113" width="5.28515625" style="270" customWidth="1"/>
    <col min="3114" max="3114" width="4.5703125" style="270" customWidth="1"/>
    <col min="3115" max="3115" width="4.7109375" style="270" customWidth="1"/>
    <col min="3116" max="3117" width="4.42578125" style="270" customWidth="1"/>
    <col min="3118" max="3119" width="4.140625" style="270" customWidth="1"/>
    <col min="3120" max="3122" width="3.85546875" style="270" customWidth="1"/>
    <col min="3123" max="3123" width="3.5703125" style="270" customWidth="1"/>
    <col min="3124" max="3124" width="4.140625" style="270" customWidth="1"/>
    <col min="3125" max="3327" width="9.140625" style="270"/>
    <col min="3328" max="3328" width="5.140625" style="270" customWidth="1"/>
    <col min="3329" max="3329" width="5.85546875" style="270" customWidth="1"/>
    <col min="3330" max="3330" width="4.5703125" style="270" customWidth="1"/>
    <col min="3331" max="3331" width="4.7109375" style="270" customWidth="1"/>
    <col min="3332" max="3332" width="5.28515625" style="270" customWidth="1"/>
    <col min="3333" max="3333" width="5.140625" style="270" customWidth="1"/>
    <col min="3334" max="3334" width="5.5703125" style="270" customWidth="1"/>
    <col min="3335" max="3335" width="4.7109375" style="270" customWidth="1"/>
    <col min="3336" max="3336" width="6.28515625" style="270" customWidth="1"/>
    <col min="3337" max="3337" width="4.140625" style="270" customWidth="1"/>
    <col min="3338" max="3338" width="3.5703125" style="270" customWidth="1"/>
    <col min="3339" max="3339" width="3.42578125" style="270" customWidth="1"/>
    <col min="3340" max="3340" width="3.85546875" style="270" customWidth="1"/>
    <col min="3341" max="3341" width="3.7109375" style="270" customWidth="1"/>
    <col min="3342" max="3342" width="3.5703125" style="270" customWidth="1"/>
    <col min="3343" max="3343" width="4" style="270" customWidth="1"/>
    <col min="3344" max="3344" width="3.42578125" style="270" customWidth="1"/>
    <col min="3345" max="3345" width="5.42578125" style="270" customWidth="1"/>
    <col min="3346" max="3346" width="3.85546875" style="270" customWidth="1"/>
    <col min="3347" max="3347" width="4.140625" style="270" customWidth="1"/>
    <col min="3348" max="3348" width="5.140625" style="270" customWidth="1"/>
    <col min="3349" max="3349" width="6.42578125" style="270" customWidth="1"/>
    <col min="3350" max="3350" width="5.5703125" style="270" customWidth="1"/>
    <col min="3351" max="3351" width="6.140625" style="270" customWidth="1"/>
    <col min="3352" max="3352" width="4.42578125" style="270" customWidth="1"/>
    <col min="3353" max="3353" width="4.5703125" style="270" customWidth="1"/>
    <col min="3354" max="3354" width="3.85546875" style="270" customWidth="1"/>
    <col min="3355" max="3355" width="5.28515625" style="270" customWidth="1"/>
    <col min="3356" max="3357" width="5" style="270" customWidth="1"/>
    <col min="3358" max="3358" width="4.7109375" style="270" customWidth="1"/>
    <col min="3359" max="3359" width="5" style="270" customWidth="1"/>
    <col min="3360" max="3360" width="4.5703125" style="270" customWidth="1"/>
    <col min="3361" max="3362" width="5.5703125" style="270" customWidth="1"/>
    <col min="3363" max="3363" width="5.140625" style="270" customWidth="1"/>
    <col min="3364" max="3364" width="7.7109375" style="270" customWidth="1"/>
    <col min="3365" max="3365" width="4.7109375" style="270" customWidth="1"/>
    <col min="3366" max="3366" width="5.140625" style="270" customWidth="1"/>
    <col min="3367" max="3367" width="3.85546875" style="270" customWidth="1"/>
    <col min="3368" max="3368" width="10.28515625" style="270" customWidth="1"/>
    <col min="3369" max="3369" width="5.28515625" style="270" customWidth="1"/>
    <col min="3370" max="3370" width="4.5703125" style="270" customWidth="1"/>
    <col min="3371" max="3371" width="4.7109375" style="270" customWidth="1"/>
    <col min="3372" max="3373" width="4.42578125" style="270" customWidth="1"/>
    <col min="3374" max="3375" width="4.140625" style="270" customWidth="1"/>
    <col min="3376" max="3378" width="3.85546875" style="270" customWidth="1"/>
    <col min="3379" max="3379" width="3.5703125" style="270" customWidth="1"/>
    <col min="3380" max="3380" width="4.140625" style="270" customWidth="1"/>
    <col min="3381" max="3583" width="9.140625" style="270"/>
    <col min="3584" max="3584" width="5.140625" style="270" customWidth="1"/>
    <col min="3585" max="3585" width="5.85546875" style="270" customWidth="1"/>
    <col min="3586" max="3586" width="4.5703125" style="270" customWidth="1"/>
    <col min="3587" max="3587" width="4.7109375" style="270" customWidth="1"/>
    <col min="3588" max="3588" width="5.28515625" style="270" customWidth="1"/>
    <col min="3589" max="3589" width="5.140625" style="270" customWidth="1"/>
    <col min="3590" max="3590" width="5.5703125" style="270" customWidth="1"/>
    <col min="3591" max="3591" width="4.7109375" style="270" customWidth="1"/>
    <col min="3592" max="3592" width="6.28515625" style="270" customWidth="1"/>
    <col min="3593" max="3593" width="4.140625" style="270" customWidth="1"/>
    <col min="3594" max="3594" width="3.5703125" style="270" customWidth="1"/>
    <col min="3595" max="3595" width="3.42578125" style="270" customWidth="1"/>
    <col min="3596" max="3596" width="3.85546875" style="270" customWidth="1"/>
    <col min="3597" max="3597" width="3.7109375" style="270" customWidth="1"/>
    <col min="3598" max="3598" width="3.5703125" style="270" customWidth="1"/>
    <col min="3599" max="3599" width="4" style="270" customWidth="1"/>
    <col min="3600" max="3600" width="3.42578125" style="270" customWidth="1"/>
    <col min="3601" max="3601" width="5.42578125" style="270" customWidth="1"/>
    <col min="3602" max="3602" width="3.85546875" style="270" customWidth="1"/>
    <col min="3603" max="3603" width="4.140625" style="270" customWidth="1"/>
    <col min="3604" max="3604" width="5.140625" style="270" customWidth="1"/>
    <col min="3605" max="3605" width="6.42578125" style="270" customWidth="1"/>
    <col min="3606" max="3606" width="5.5703125" style="270" customWidth="1"/>
    <col min="3607" max="3607" width="6.140625" style="270" customWidth="1"/>
    <col min="3608" max="3608" width="4.42578125" style="270" customWidth="1"/>
    <col min="3609" max="3609" width="4.5703125" style="270" customWidth="1"/>
    <col min="3610" max="3610" width="3.85546875" style="270" customWidth="1"/>
    <col min="3611" max="3611" width="5.28515625" style="270" customWidth="1"/>
    <col min="3612" max="3613" width="5" style="270" customWidth="1"/>
    <col min="3614" max="3614" width="4.7109375" style="270" customWidth="1"/>
    <col min="3615" max="3615" width="5" style="270" customWidth="1"/>
    <col min="3616" max="3616" width="4.5703125" style="270" customWidth="1"/>
    <col min="3617" max="3618" width="5.5703125" style="270" customWidth="1"/>
    <col min="3619" max="3619" width="5.140625" style="270" customWidth="1"/>
    <col min="3620" max="3620" width="7.7109375" style="270" customWidth="1"/>
    <col min="3621" max="3621" width="4.7109375" style="270" customWidth="1"/>
    <col min="3622" max="3622" width="5.140625" style="270" customWidth="1"/>
    <col min="3623" max="3623" width="3.85546875" style="270" customWidth="1"/>
    <col min="3624" max="3624" width="10.28515625" style="270" customWidth="1"/>
    <col min="3625" max="3625" width="5.28515625" style="270" customWidth="1"/>
    <col min="3626" max="3626" width="4.5703125" style="270" customWidth="1"/>
    <col min="3627" max="3627" width="4.7109375" style="270" customWidth="1"/>
    <col min="3628" max="3629" width="4.42578125" style="270" customWidth="1"/>
    <col min="3630" max="3631" width="4.140625" style="270" customWidth="1"/>
    <col min="3632" max="3634" width="3.85546875" style="270" customWidth="1"/>
    <col min="3635" max="3635" width="3.5703125" style="270" customWidth="1"/>
    <col min="3636" max="3636" width="4.140625" style="270" customWidth="1"/>
    <col min="3637" max="3839" width="9.140625" style="270"/>
    <col min="3840" max="3840" width="5.140625" style="270" customWidth="1"/>
    <col min="3841" max="3841" width="5.85546875" style="270" customWidth="1"/>
    <col min="3842" max="3842" width="4.5703125" style="270" customWidth="1"/>
    <col min="3843" max="3843" width="4.7109375" style="270" customWidth="1"/>
    <col min="3844" max="3844" width="5.28515625" style="270" customWidth="1"/>
    <col min="3845" max="3845" width="5.140625" style="270" customWidth="1"/>
    <col min="3846" max="3846" width="5.5703125" style="270" customWidth="1"/>
    <col min="3847" max="3847" width="4.7109375" style="270" customWidth="1"/>
    <col min="3848" max="3848" width="6.28515625" style="270" customWidth="1"/>
    <col min="3849" max="3849" width="4.140625" style="270" customWidth="1"/>
    <col min="3850" max="3850" width="3.5703125" style="270" customWidth="1"/>
    <col min="3851" max="3851" width="3.42578125" style="270" customWidth="1"/>
    <col min="3852" max="3852" width="3.85546875" style="270" customWidth="1"/>
    <col min="3853" max="3853" width="3.7109375" style="270" customWidth="1"/>
    <col min="3854" max="3854" width="3.5703125" style="270" customWidth="1"/>
    <col min="3855" max="3855" width="4" style="270" customWidth="1"/>
    <col min="3856" max="3856" width="3.42578125" style="270" customWidth="1"/>
    <col min="3857" max="3857" width="5.42578125" style="270" customWidth="1"/>
    <col min="3858" max="3858" width="3.85546875" style="270" customWidth="1"/>
    <col min="3859" max="3859" width="4.140625" style="270" customWidth="1"/>
    <col min="3860" max="3860" width="5.140625" style="270" customWidth="1"/>
    <col min="3861" max="3861" width="6.42578125" style="270" customWidth="1"/>
    <col min="3862" max="3862" width="5.5703125" style="270" customWidth="1"/>
    <col min="3863" max="3863" width="6.140625" style="270" customWidth="1"/>
    <col min="3864" max="3864" width="4.42578125" style="270" customWidth="1"/>
    <col min="3865" max="3865" width="4.5703125" style="270" customWidth="1"/>
    <col min="3866" max="3866" width="3.85546875" style="270" customWidth="1"/>
    <col min="3867" max="3867" width="5.28515625" style="270" customWidth="1"/>
    <col min="3868" max="3869" width="5" style="270" customWidth="1"/>
    <col min="3870" max="3870" width="4.7109375" style="270" customWidth="1"/>
    <col min="3871" max="3871" width="5" style="270" customWidth="1"/>
    <col min="3872" max="3872" width="4.5703125" style="270" customWidth="1"/>
    <col min="3873" max="3874" width="5.5703125" style="270" customWidth="1"/>
    <col min="3875" max="3875" width="5.140625" style="270" customWidth="1"/>
    <col min="3876" max="3876" width="7.7109375" style="270" customWidth="1"/>
    <col min="3877" max="3877" width="4.7109375" style="270" customWidth="1"/>
    <col min="3878" max="3878" width="5.140625" style="270" customWidth="1"/>
    <col min="3879" max="3879" width="3.85546875" style="270" customWidth="1"/>
    <col min="3880" max="3880" width="10.28515625" style="270" customWidth="1"/>
    <col min="3881" max="3881" width="5.28515625" style="270" customWidth="1"/>
    <col min="3882" max="3882" width="4.5703125" style="270" customWidth="1"/>
    <col min="3883" max="3883" width="4.7109375" style="270" customWidth="1"/>
    <col min="3884" max="3885" width="4.42578125" style="270" customWidth="1"/>
    <col min="3886" max="3887" width="4.140625" style="270" customWidth="1"/>
    <col min="3888" max="3890" width="3.85546875" style="270" customWidth="1"/>
    <col min="3891" max="3891" width="3.5703125" style="270" customWidth="1"/>
    <col min="3892" max="3892" width="4.140625" style="270" customWidth="1"/>
    <col min="3893" max="4095" width="9.140625" style="270"/>
    <col min="4096" max="4096" width="5.140625" style="270" customWidth="1"/>
    <col min="4097" max="4097" width="5.85546875" style="270" customWidth="1"/>
    <col min="4098" max="4098" width="4.5703125" style="270" customWidth="1"/>
    <col min="4099" max="4099" width="4.7109375" style="270" customWidth="1"/>
    <col min="4100" max="4100" width="5.28515625" style="270" customWidth="1"/>
    <col min="4101" max="4101" width="5.140625" style="270" customWidth="1"/>
    <col min="4102" max="4102" width="5.5703125" style="270" customWidth="1"/>
    <col min="4103" max="4103" width="4.7109375" style="270" customWidth="1"/>
    <col min="4104" max="4104" width="6.28515625" style="270" customWidth="1"/>
    <col min="4105" max="4105" width="4.140625" style="270" customWidth="1"/>
    <col min="4106" max="4106" width="3.5703125" style="270" customWidth="1"/>
    <col min="4107" max="4107" width="3.42578125" style="270" customWidth="1"/>
    <col min="4108" max="4108" width="3.85546875" style="270" customWidth="1"/>
    <col min="4109" max="4109" width="3.7109375" style="270" customWidth="1"/>
    <col min="4110" max="4110" width="3.5703125" style="270" customWidth="1"/>
    <col min="4111" max="4111" width="4" style="270" customWidth="1"/>
    <col min="4112" max="4112" width="3.42578125" style="270" customWidth="1"/>
    <col min="4113" max="4113" width="5.42578125" style="270" customWidth="1"/>
    <col min="4114" max="4114" width="3.85546875" style="270" customWidth="1"/>
    <col min="4115" max="4115" width="4.140625" style="270" customWidth="1"/>
    <col min="4116" max="4116" width="5.140625" style="270" customWidth="1"/>
    <col min="4117" max="4117" width="6.42578125" style="270" customWidth="1"/>
    <col min="4118" max="4118" width="5.5703125" style="270" customWidth="1"/>
    <col min="4119" max="4119" width="6.140625" style="270" customWidth="1"/>
    <col min="4120" max="4120" width="4.42578125" style="270" customWidth="1"/>
    <col min="4121" max="4121" width="4.5703125" style="270" customWidth="1"/>
    <col min="4122" max="4122" width="3.85546875" style="270" customWidth="1"/>
    <col min="4123" max="4123" width="5.28515625" style="270" customWidth="1"/>
    <col min="4124" max="4125" width="5" style="270" customWidth="1"/>
    <col min="4126" max="4126" width="4.7109375" style="270" customWidth="1"/>
    <col min="4127" max="4127" width="5" style="270" customWidth="1"/>
    <col min="4128" max="4128" width="4.5703125" style="270" customWidth="1"/>
    <col min="4129" max="4130" width="5.5703125" style="270" customWidth="1"/>
    <col min="4131" max="4131" width="5.140625" style="270" customWidth="1"/>
    <col min="4132" max="4132" width="7.7109375" style="270" customWidth="1"/>
    <col min="4133" max="4133" width="4.7109375" style="270" customWidth="1"/>
    <col min="4134" max="4134" width="5.140625" style="270" customWidth="1"/>
    <col min="4135" max="4135" width="3.85546875" style="270" customWidth="1"/>
    <col min="4136" max="4136" width="10.28515625" style="270" customWidth="1"/>
    <col min="4137" max="4137" width="5.28515625" style="270" customWidth="1"/>
    <col min="4138" max="4138" width="4.5703125" style="270" customWidth="1"/>
    <col min="4139" max="4139" width="4.7109375" style="270" customWidth="1"/>
    <col min="4140" max="4141" width="4.42578125" style="270" customWidth="1"/>
    <col min="4142" max="4143" width="4.140625" style="270" customWidth="1"/>
    <col min="4144" max="4146" width="3.85546875" style="270" customWidth="1"/>
    <col min="4147" max="4147" width="3.5703125" style="270" customWidth="1"/>
    <col min="4148" max="4148" width="4.140625" style="270" customWidth="1"/>
    <col min="4149" max="4351" width="9.140625" style="270"/>
    <col min="4352" max="4352" width="5.140625" style="270" customWidth="1"/>
    <col min="4353" max="4353" width="5.85546875" style="270" customWidth="1"/>
    <col min="4354" max="4354" width="4.5703125" style="270" customWidth="1"/>
    <col min="4355" max="4355" width="4.7109375" style="270" customWidth="1"/>
    <col min="4356" max="4356" width="5.28515625" style="270" customWidth="1"/>
    <col min="4357" max="4357" width="5.140625" style="270" customWidth="1"/>
    <col min="4358" max="4358" width="5.5703125" style="270" customWidth="1"/>
    <col min="4359" max="4359" width="4.7109375" style="270" customWidth="1"/>
    <col min="4360" max="4360" width="6.28515625" style="270" customWidth="1"/>
    <col min="4361" max="4361" width="4.140625" style="270" customWidth="1"/>
    <col min="4362" max="4362" width="3.5703125" style="270" customWidth="1"/>
    <col min="4363" max="4363" width="3.42578125" style="270" customWidth="1"/>
    <col min="4364" max="4364" width="3.85546875" style="270" customWidth="1"/>
    <col min="4365" max="4365" width="3.7109375" style="270" customWidth="1"/>
    <col min="4366" max="4366" width="3.5703125" style="270" customWidth="1"/>
    <col min="4367" max="4367" width="4" style="270" customWidth="1"/>
    <col min="4368" max="4368" width="3.42578125" style="270" customWidth="1"/>
    <col min="4369" max="4369" width="5.42578125" style="270" customWidth="1"/>
    <col min="4370" max="4370" width="3.85546875" style="270" customWidth="1"/>
    <col min="4371" max="4371" width="4.140625" style="270" customWidth="1"/>
    <col min="4372" max="4372" width="5.140625" style="270" customWidth="1"/>
    <col min="4373" max="4373" width="6.42578125" style="270" customWidth="1"/>
    <col min="4374" max="4374" width="5.5703125" style="270" customWidth="1"/>
    <col min="4375" max="4375" width="6.140625" style="270" customWidth="1"/>
    <col min="4376" max="4376" width="4.42578125" style="270" customWidth="1"/>
    <col min="4377" max="4377" width="4.5703125" style="270" customWidth="1"/>
    <col min="4378" max="4378" width="3.85546875" style="270" customWidth="1"/>
    <col min="4379" max="4379" width="5.28515625" style="270" customWidth="1"/>
    <col min="4380" max="4381" width="5" style="270" customWidth="1"/>
    <col min="4382" max="4382" width="4.7109375" style="270" customWidth="1"/>
    <col min="4383" max="4383" width="5" style="270" customWidth="1"/>
    <col min="4384" max="4384" width="4.5703125" style="270" customWidth="1"/>
    <col min="4385" max="4386" width="5.5703125" style="270" customWidth="1"/>
    <col min="4387" max="4387" width="5.140625" style="270" customWidth="1"/>
    <col min="4388" max="4388" width="7.7109375" style="270" customWidth="1"/>
    <col min="4389" max="4389" width="4.7109375" style="270" customWidth="1"/>
    <col min="4390" max="4390" width="5.140625" style="270" customWidth="1"/>
    <col min="4391" max="4391" width="3.85546875" style="270" customWidth="1"/>
    <col min="4392" max="4392" width="10.28515625" style="270" customWidth="1"/>
    <col min="4393" max="4393" width="5.28515625" style="270" customWidth="1"/>
    <col min="4394" max="4394" width="4.5703125" style="270" customWidth="1"/>
    <col min="4395" max="4395" width="4.7109375" style="270" customWidth="1"/>
    <col min="4396" max="4397" width="4.42578125" style="270" customWidth="1"/>
    <col min="4398" max="4399" width="4.140625" style="270" customWidth="1"/>
    <col min="4400" max="4402" width="3.85546875" style="270" customWidth="1"/>
    <col min="4403" max="4403" width="3.5703125" style="270" customWidth="1"/>
    <col min="4404" max="4404" width="4.140625" style="270" customWidth="1"/>
    <col min="4405" max="4607" width="9.140625" style="270"/>
    <col min="4608" max="4608" width="5.140625" style="270" customWidth="1"/>
    <col min="4609" max="4609" width="5.85546875" style="270" customWidth="1"/>
    <col min="4610" max="4610" width="4.5703125" style="270" customWidth="1"/>
    <col min="4611" max="4611" width="4.7109375" style="270" customWidth="1"/>
    <col min="4612" max="4612" width="5.28515625" style="270" customWidth="1"/>
    <col min="4613" max="4613" width="5.140625" style="270" customWidth="1"/>
    <col min="4614" max="4614" width="5.5703125" style="270" customWidth="1"/>
    <col min="4615" max="4615" width="4.7109375" style="270" customWidth="1"/>
    <col min="4616" max="4616" width="6.28515625" style="270" customWidth="1"/>
    <col min="4617" max="4617" width="4.140625" style="270" customWidth="1"/>
    <col min="4618" max="4618" width="3.5703125" style="270" customWidth="1"/>
    <col min="4619" max="4619" width="3.42578125" style="270" customWidth="1"/>
    <col min="4620" max="4620" width="3.85546875" style="270" customWidth="1"/>
    <col min="4621" max="4621" width="3.7109375" style="270" customWidth="1"/>
    <col min="4622" max="4622" width="3.5703125" style="270" customWidth="1"/>
    <col min="4623" max="4623" width="4" style="270" customWidth="1"/>
    <col min="4624" max="4624" width="3.42578125" style="270" customWidth="1"/>
    <col min="4625" max="4625" width="5.42578125" style="270" customWidth="1"/>
    <col min="4626" max="4626" width="3.85546875" style="270" customWidth="1"/>
    <col min="4627" max="4627" width="4.140625" style="270" customWidth="1"/>
    <col min="4628" max="4628" width="5.140625" style="270" customWidth="1"/>
    <col min="4629" max="4629" width="6.42578125" style="270" customWidth="1"/>
    <col min="4630" max="4630" width="5.5703125" style="270" customWidth="1"/>
    <col min="4631" max="4631" width="6.140625" style="270" customWidth="1"/>
    <col min="4632" max="4632" width="4.42578125" style="270" customWidth="1"/>
    <col min="4633" max="4633" width="4.5703125" style="270" customWidth="1"/>
    <col min="4634" max="4634" width="3.85546875" style="270" customWidth="1"/>
    <col min="4635" max="4635" width="5.28515625" style="270" customWidth="1"/>
    <col min="4636" max="4637" width="5" style="270" customWidth="1"/>
    <col min="4638" max="4638" width="4.7109375" style="270" customWidth="1"/>
    <col min="4639" max="4639" width="5" style="270" customWidth="1"/>
    <col min="4640" max="4640" width="4.5703125" style="270" customWidth="1"/>
    <col min="4641" max="4642" width="5.5703125" style="270" customWidth="1"/>
    <col min="4643" max="4643" width="5.140625" style="270" customWidth="1"/>
    <col min="4644" max="4644" width="7.7109375" style="270" customWidth="1"/>
    <col min="4645" max="4645" width="4.7109375" style="270" customWidth="1"/>
    <col min="4646" max="4646" width="5.140625" style="270" customWidth="1"/>
    <col min="4647" max="4647" width="3.85546875" style="270" customWidth="1"/>
    <col min="4648" max="4648" width="10.28515625" style="270" customWidth="1"/>
    <col min="4649" max="4649" width="5.28515625" style="270" customWidth="1"/>
    <col min="4650" max="4650" width="4.5703125" style="270" customWidth="1"/>
    <col min="4651" max="4651" width="4.7109375" style="270" customWidth="1"/>
    <col min="4652" max="4653" width="4.42578125" style="270" customWidth="1"/>
    <col min="4654" max="4655" width="4.140625" style="270" customWidth="1"/>
    <col min="4656" max="4658" width="3.85546875" style="270" customWidth="1"/>
    <col min="4659" max="4659" width="3.5703125" style="270" customWidth="1"/>
    <col min="4660" max="4660" width="4.140625" style="270" customWidth="1"/>
    <col min="4661" max="4863" width="9.140625" style="270"/>
    <col min="4864" max="4864" width="5.140625" style="270" customWidth="1"/>
    <col min="4865" max="4865" width="5.85546875" style="270" customWidth="1"/>
    <col min="4866" max="4866" width="4.5703125" style="270" customWidth="1"/>
    <col min="4867" max="4867" width="4.7109375" style="270" customWidth="1"/>
    <col min="4868" max="4868" width="5.28515625" style="270" customWidth="1"/>
    <col min="4869" max="4869" width="5.140625" style="270" customWidth="1"/>
    <col min="4870" max="4870" width="5.5703125" style="270" customWidth="1"/>
    <col min="4871" max="4871" width="4.7109375" style="270" customWidth="1"/>
    <col min="4872" max="4872" width="6.28515625" style="270" customWidth="1"/>
    <col min="4873" max="4873" width="4.140625" style="270" customWidth="1"/>
    <col min="4874" max="4874" width="3.5703125" style="270" customWidth="1"/>
    <col min="4875" max="4875" width="3.42578125" style="270" customWidth="1"/>
    <col min="4876" max="4876" width="3.85546875" style="270" customWidth="1"/>
    <col min="4877" max="4877" width="3.7109375" style="270" customWidth="1"/>
    <col min="4878" max="4878" width="3.5703125" style="270" customWidth="1"/>
    <col min="4879" max="4879" width="4" style="270" customWidth="1"/>
    <col min="4880" max="4880" width="3.42578125" style="270" customWidth="1"/>
    <col min="4881" max="4881" width="5.42578125" style="270" customWidth="1"/>
    <col min="4882" max="4882" width="3.85546875" style="270" customWidth="1"/>
    <col min="4883" max="4883" width="4.140625" style="270" customWidth="1"/>
    <col min="4884" max="4884" width="5.140625" style="270" customWidth="1"/>
    <col min="4885" max="4885" width="6.42578125" style="270" customWidth="1"/>
    <col min="4886" max="4886" width="5.5703125" style="270" customWidth="1"/>
    <col min="4887" max="4887" width="6.140625" style="270" customWidth="1"/>
    <col min="4888" max="4888" width="4.42578125" style="270" customWidth="1"/>
    <col min="4889" max="4889" width="4.5703125" style="270" customWidth="1"/>
    <col min="4890" max="4890" width="3.85546875" style="270" customWidth="1"/>
    <col min="4891" max="4891" width="5.28515625" style="270" customWidth="1"/>
    <col min="4892" max="4893" width="5" style="270" customWidth="1"/>
    <col min="4894" max="4894" width="4.7109375" style="270" customWidth="1"/>
    <col min="4895" max="4895" width="5" style="270" customWidth="1"/>
    <col min="4896" max="4896" width="4.5703125" style="270" customWidth="1"/>
    <col min="4897" max="4898" width="5.5703125" style="270" customWidth="1"/>
    <col min="4899" max="4899" width="5.140625" style="270" customWidth="1"/>
    <col min="4900" max="4900" width="7.7109375" style="270" customWidth="1"/>
    <col min="4901" max="4901" width="4.7109375" style="270" customWidth="1"/>
    <col min="4902" max="4902" width="5.140625" style="270" customWidth="1"/>
    <col min="4903" max="4903" width="3.85546875" style="270" customWidth="1"/>
    <col min="4904" max="4904" width="10.28515625" style="270" customWidth="1"/>
    <col min="4905" max="4905" width="5.28515625" style="270" customWidth="1"/>
    <col min="4906" max="4906" width="4.5703125" style="270" customWidth="1"/>
    <col min="4907" max="4907" width="4.7109375" style="270" customWidth="1"/>
    <col min="4908" max="4909" width="4.42578125" style="270" customWidth="1"/>
    <col min="4910" max="4911" width="4.140625" style="270" customWidth="1"/>
    <col min="4912" max="4914" width="3.85546875" style="270" customWidth="1"/>
    <col min="4915" max="4915" width="3.5703125" style="270" customWidth="1"/>
    <col min="4916" max="4916" width="4.140625" style="270" customWidth="1"/>
    <col min="4917" max="5119" width="9.140625" style="270"/>
    <col min="5120" max="5120" width="5.140625" style="270" customWidth="1"/>
    <col min="5121" max="5121" width="5.85546875" style="270" customWidth="1"/>
    <col min="5122" max="5122" width="4.5703125" style="270" customWidth="1"/>
    <col min="5123" max="5123" width="4.7109375" style="270" customWidth="1"/>
    <col min="5124" max="5124" width="5.28515625" style="270" customWidth="1"/>
    <col min="5125" max="5125" width="5.140625" style="270" customWidth="1"/>
    <col min="5126" max="5126" width="5.5703125" style="270" customWidth="1"/>
    <col min="5127" max="5127" width="4.7109375" style="270" customWidth="1"/>
    <col min="5128" max="5128" width="6.28515625" style="270" customWidth="1"/>
    <col min="5129" max="5129" width="4.140625" style="270" customWidth="1"/>
    <col min="5130" max="5130" width="3.5703125" style="270" customWidth="1"/>
    <col min="5131" max="5131" width="3.42578125" style="270" customWidth="1"/>
    <col min="5132" max="5132" width="3.85546875" style="270" customWidth="1"/>
    <col min="5133" max="5133" width="3.7109375" style="270" customWidth="1"/>
    <col min="5134" max="5134" width="3.5703125" style="270" customWidth="1"/>
    <col min="5135" max="5135" width="4" style="270" customWidth="1"/>
    <col min="5136" max="5136" width="3.42578125" style="270" customWidth="1"/>
    <col min="5137" max="5137" width="5.42578125" style="270" customWidth="1"/>
    <col min="5138" max="5138" width="3.85546875" style="270" customWidth="1"/>
    <col min="5139" max="5139" width="4.140625" style="270" customWidth="1"/>
    <col min="5140" max="5140" width="5.140625" style="270" customWidth="1"/>
    <col min="5141" max="5141" width="6.42578125" style="270" customWidth="1"/>
    <col min="5142" max="5142" width="5.5703125" style="270" customWidth="1"/>
    <col min="5143" max="5143" width="6.140625" style="270" customWidth="1"/>
    <col min="5144" max="5144" width="4.42578125" style="270" customWidth="1"/>
    <col min="5145" max="5145" width="4.5703125" style="270" customWidth="1"/>
    <col min="5146" max="5146" width="3.85546875" style="270" customWidth="1"/>
    <col min="5147" max="5147" width="5.28515625" style="270" customWidth="1"/>
    <col min="5148" max="5149" width="5" style="270" customWidth="1"/>
    <col min="5150" max="5150" width="4.7109375" style="270" customWidth="1"/>
    <col min="5151" max="5151" width="5" style="270" customWidth="1"/>
    <col min="5152" max="5152" width="4.5703125" style="270" customWidth="1"/>
    <col min="5153" max="5154" width="5.5703125" style="270" customWidth="1"/>
    <col min="5155" max="5155" width="5.140625" style="270" customWidth="1"/>
    <col min="5156" max="5156" width="7.7109375" style="270" customWidth="1"/>
    <col min="5157" max="5157" width="4.7109375" style="270" customWidth="1"/>
    <col min="5158" max="5158" width="5.140625" style="270" customWidth="1"/>
    <col min="5159" max="5159" width="3.85546875" style="270" customWidth="1"/>
    <col min="5160" max="5160" width="10.28515625" style="270" customWidth="1"/>
    <col min="5161" max="5161" width="5.28515625" style="270" customWidth="1"/>
    <col min="5162" max="5162" width="4.5703125" style="270" customWidth="1"/>
    <col min="5163" max="5163" width="4.7109375" style="270" customWidth="1"/>
    <col min="5164" max="5165" width="4.42578125" style="270" customWidth="1"/>
    <col min="5166" max="5167" width="4.140625" style="270" customWidth="1"/>
    <col min="5168" max="5170" width="3.85546875" style="270" customWidth="1"/>
    <col min="5171" max="5171" width="3.5703125" style="270" customWidth="1"/>
    <col min="5172" max="5172" width="4.140625" style="270" customWidth="1"/>
    <col min="5173" max="5375" width="9.140625" style="270"/>
    <col min="5376" max="5376" width="5.140625" style="270" customWidth="1"/>
    <col min="5377" max="5377" width="5.85546875" style="270" customWidth="1"/>
    <col min="5378" max="5378" width="4.5703125" style="270" customWidth="1"/>
    <col min="5379" max="5379" width="4.7109375" style="270" customWidth="1"/>
    <col min="5380" max="5380" width="5.28515625" style="270" customWidth="1"/>
    <col min="5381" max="5381" width="5.140625" style="270" customWidth="1"/>
    <col min="5382" max="5382" width="5.5703125" style="270" customWidth="1"/>
    <col min="5383" max="5383" width="4.7109375" style="270" customWidth="1"/>
    <col min="5384" max="5384" width="6.28515625" style="270" customWidth="1"/>
    <col min="5385" max="5385" width="4.140625" style="270" customWidth="1"/>
    <col min="5386" max="5386" width="3.5703125" style="270" customWidth="1"/>
    <col min="5387" max="5387" width="3.42578125" style="270" customWidth="1"/>
    <col min="5388" max="5388" width="3.85546875" style="270" customWidth="1"/>
    <col min="5389" max="5389" width="3.7109375" style="270" customWidth="1"/>
    <col min="5390" max="5390" width="3.5703125" style="270" customWidth="1"/>
    <col min="5391" max="5391" width="4" style="270" customWidth="1"/>
    <col min="5392" max="5392" width="3.42578125" style="270" customWidth="1"/>
    <col min="5393" max="5393" width="5.42578125" style="270" customWidth="1"/>
    <col min="5394" max="5394" width="3.85546875" style="270" customWidth="1"/>
    <col min="5395" max="5395" width="4.140625" style="270" customWidth="1"/>
    <col min="5396" max="5396" width="5.140625" style="270" customWidth="1"/>
    <col min="5397" max="5397" width="6.42578125" style="270" customWidth="1"/>
    <col min="5398" max="5398" width="5.5703125" style="270" customWidth="1"/>
    <col min="5399" max="5399" width="6.140625" style="270" customWidth="1"/>
    <col min="5400" max="5400" width="4.42578125" style="270" customWidth="1"/>
    <col min="5401" max="5401" width="4.5703125" style="270" customWidth="1"/>
    <col min="5402" max="5402" width="3.85546875" style="270" customWidth="1"/>
    <col min="5403" max="5403" width="5.28515625" style="270" customWidth="1"/>
    <col min="5404" max="5405" width="5" style="270" customWidth="1"/>
    <col min="5406" max="5406" width="4.7109375" style="270" customWidth="1"/>
    <col min="5407" max="5407" width="5" style="270" customWidth="1"/>
    <col min="5408" max="5408" width="4.5703125" style="270" customWidth="1"/>
    <col min="5409" max="5410" width="5.5703125" style="270" customWidth="1"/>
    <col min="5411" max="5411" width="5.140625" style="270" customWidth="1"/>
    <col min="5412" max="5412" width="7.7109375" style="270" customWidth="1"/>
    <col min="5413" max="5413" width="4.7109375" style="270" customWidth="1"/>
    <col min="5414" max="5414" width="5.140625" style="270" customWidth="1"/>
    <col min="5415" max="5415" width="3.85546875" style="270" customWidth="1"/>
    <col min="5416" max="5416" width="10.28515625" style="270" customWidth="1"/>
    <col min="5417" max="5417" width="5.28515625" style="270" customWidth="1"/>
    <col min="5418" max="5418" width="4.5703125" style="270" customWidth="1"/>
    <col min="5419" max="5419" width="4.7109375" style="270" customWidth="1"/>
    <col min="5420" max="5421" width="4.42578125" style="270" customWidth="1"/>
    <col min="5422" max="5423" width="4.140625" style="270" customWidth="1"/>
    <col min="5424" max="5426" width="3.85546875" style="270" customWidth="1"/>
    <col min="5427" max="5427" width="3.5703125" style="270" customWidth="1"/>
    <col min="5428" max="5428" width="4.140625" style="270" customWidth="1"/>
    <col min="5429" max="5631" width="9.140625" style="270"/>
    <col min="5632" max="5632" width="5.140625" style="270" customWidth="1"/>
    <col min="5633" max="5633" width="5.85546875" style="270" customWidth="1"/>
    <col min="5634" max="5634" width="4.5703125" style="270" customWidth="1"/>
    <col min="5635" max="5635" width="4.7109375" style="270" customWidth="1"/>
    <col min="5636" max="5636" width="5.28515625" style="270" customWidth="1"/>
    <col min="5637" max="5637" width="5.140625" style="270" customWidth="1"/>
    <col min="5638" max="5638" width="5.5703125" style="270" customWidth="1"/>
    <col min="5639" max="5639" width="4.7109375" style="270" customWidth="1"/>
    <col min="5640" max="5640" width="6.28515625" style="270" customWidth="1"/>
    <col min="5641" max="5641" width="4.140625" style="270" customWidth="1"/>
    <col min="5642" max="5642" width="3.5703125" style="270" customWidth="1"/>
    <col min="5643" max="5643" width="3.42578125" style="270" customWidth="1"/>
    <col min="5644" max="5644" width="3.85546875" style="270" customWidth="1"/>
    <col min="5645" max="5645" width="3.7109375" style="270" customWidth="1"/>
    <col min="5646" max="5646" width="3.5703125" style="270" customWidth="1"/>
    <col min="5647" max="5647" width="4" style="270" customWidth="1"/>
    <col min="5648" max="5648" width="3.42578125" style="270" customWidth="1"/>
    <col min="5649" max="5649" width="5.42578125" style="270" customWidth="1"/>
    <col min="5650" max="5650" width="3.85546875" style="270" customWidth="1"/>
    <col min="5651" max="5651" width="4.140625" style="270" customWidth="1"/>
    <col min="5652" max="5652" width="5.140625" style="270" customWidth="1"/>
    <col min="5653" max="5653" width="6.42578125" style="270" customWidth="1"/>
    <col min="5654" max="5654" width="5.5703125" style="270" customWidth="1"/>
    <col min="5655" max="5655" width="6.140625" style="270" customWidth="1"/>
    <col min="5656" max="5656" width="4.42578125" style="270" customWidth="1"/>
    <col min="5657" max="5657" width="4.5703125" style="270" customWidth="1"/>
    <col min="5658" max="5658" width="3.85546875" style="270" customWidth="1"/>
    <col min="5659" max="5659" width="5.28515625" style="270" customWidth="1"/>
    <col min="5660" max="5661" width="5" style="270" customWidth="1"/>
    <col min="5662" max="5662" width="4.7109375" style="270" customWidth="1"/>
    <col min="5663" max="5663" width="5" style="270" customWidth="1"/>
    <col min="5664" max="5664" width="4.5703125" style="270" customWidth="1"/>
    <col min="5665" max="5666" width="5.5703125" style="270" customWidth="1"/>
    <col min="5667" max="5667" width="5.140625" style="270" customWidth="1"/>
    <col min="5668" max="5668" width="7.7109375" style="270" customWidth="1"/>
    <col min="5669" max="5669" width="4.7109375" style="270" customWidth="1"/>
    <col min="5670" max="5670" width="5.140625" style="270" customWidth="1"/>
    <col min="5671" max="5671" width="3.85546875" style="270" customWidth="1"/>
    <col min="5672" max="5672" width="10.28515625" style="270" customWidth="1"/>
    <col min="5673" max="5673" width="5.28515625" style="270" customWidth="1"/>
    <col min="5674" max="5674" width="4.5703125" style="270" customWidth="1"/>
    <col min="5675" max="5675" width="4.7109375" style="270" customWidth="1"/>
    <col min="5676" max="5677" width="4.42578125" style="270" customWidth="1"/>
    <col min="5678" max="5679" width="4.140625" style="270" customWidth="1"/>
    <col min="5680" max="5682" width="3.85546875" style="270" customWidth="1"/>
    <col min="5683" max="5683" width="3.5703125" style="270" customWidth="1"/>
    <col min="5684" max="5684" width="4.140625" style="270" customWidth="1"/>
    <col min="5685" max="5887" width="9.140625" style="270"/>
    <col min="5888" max="5888" width="5.140625" style="270" customWidth="1"/>
    <col min="5889" max="5889" width="5.85546875" style="270" customWidth="1"/>
    <col min="5890" max="5890" width="4.5703125" style="270" customWidth="1"/>
    <col min="5891" max="5891" width="4.7109375" style="270" customWidth="1"/>
    <col min="5892" max="5892" width="5.28515625" style="270" customWidth="1"/>
    <col min="5893" max="5893" width="5.140625" style="270" customWidth="1"/>
    <col min="5894" max="5894" width="5.5703125" style="270" customWidth="1"/>
    <col min="5895" max="5895" width="4.7109375" style="270" customWidth="1"/>
    <col min="5896" max="5896" width="6.28515625" style="270" customWidth="1"/>
    <col min="5897" max="5897" width="4.140625" style="270" customWidth="1"/>
    <col min="5898" max="5898" width="3.5703125" style="270" customWidth="1"/>
    <col min="5899" max="5899" width="3.42578125" style="270" customWidth="1"/>
    <col min="5900" max="5900" width="3.85546875" style="270" customWidth="1"/>
    <col min="5901" max="5901" width="3.7109375" style="270" customWidth="1"/>
    <col min="5902" max="5902" width="3.5703125" style="270" customWidth="1"/>
    <col min="5903" max="5903" width="4" style="270" customWidth="1"/>
    <col min="5904" max="5904" width="3.42578125" style="270" customWidth="1"/>
    <col min="5905" max="5905" width="5.42578125" style="270" customWidth="1"/>
    <col min="5906" max="5906" width="3.85546875" style="270" customWidth="1"/>
    <col min="5907" max="5907" width="4.140625" style="270" customWidth="1"/>
    <col min="5908" max="5908" width="5.140625" style="270" customWidth="1"/>
    <col min="5909" max="5909" width="6.42578125" style="270" customWidth="1"/>
    <col min="5910" max="5910" width="5.5703125" style="270" customWidth="1"/>
    <col min="5911" max="5911" width="6.140625" style="270" customWidth="1"/>
    <col min="5912" max="5912" width="4.42578125" style="270" customWidth="1"/>
    <col min="5913" max="5913" width="4.5703125" style="270" customWidth="1"/>
    <col min="5914" max="5914" width="3.85546875" style="270" customWidth="1"/>
    <col min="5915" max="5915" width="5.28515625" style="270" customWidth="1"/>
    <col min="5916" max="5917" width="5" style="270" customWidth="1"/>
    <col min="5918" max="5918" width="4.7109375" style="270" customWidth="1"/>
    <col min="5919" max="5919" width="5" style="270" customWidth="1"/>
    <col min="5920" max="5920" width="4.5703125" style="270" customWidth="1"/>
    <col min="5921" max="5922" width="5.5703125" style="270" customWidth="1"/>
    <col min="5923" max="5923" width="5.140625" style="270" customWidth="1"/>
    <col min="5924" max="5924" width="7.7109375" style="270" customWidth="1"/>
    <col min="5925" max="5925" width="4.7109375" style="270" customWidth="1"/>
    <col min="5926" max="5926" width="5.140625" style="270" customWidth="1"/>
    <col min="5927" max="5927" width="3.85546875" style="270" customWidth="1"/>
    <col min="5928" max="5928" width="10.28515625" style="270" customWidth="1"/>
    <col min="5929" max="5929" width="5.28515625" style="270" customWidth="1"/>
    <col min="5930" max="5930" width="4.5703125" style="270" customWidth="1"/>
    <col min="5931" max="5931" width="4.7109375" style="270" customWidth="1"/>
    <col min="5932" max="5933" width="4.42578125" style="270" customWidth="1"/>
    <col min="5934" max="5935" width="4.140625" style="270" customWidth="1"/>
    <col min="5936" max="5938" width="3.85546875" style="270" customWidth="1"/>
    <col min="5939" max="5939" width="3.5703125" style="270" customWidth="1"/>
    <col min="5940" max="5940" width="4.140625" style="270" customWidth="1"/>
    <col min="5941" max="6143" width="9.140625" style="270"/>
    <col min="6144" max="6144" width="5.140625" style="270" customWidth="1"/>
    <col min="6145" max="6145" width="5.85546875" style="270" customWidth="1"/>
    <col min="6146" max="6146" width="4.5703125" style="270" customWidth="1"/>
    <col min="6147" max="6147" width="4.7109375" style="270" customWidth="1"/>
    <col min="6148" max="6148" width="5.28515625" style="270" customWidth="1"/>
    <col min="6149" max="6149" width="5.140625" style="270" customWidth="1"/>
    <col min="6150" max="6150" width="5.5703125" style="270" customWidth="1"/>
    <col min="6151" max="6151" width="4.7109375" style="270" customWidth="1"/>
    <col min="6152" max="6152" width="6.28515625" style="270" customWidth="1"/>
    <col min="6153" max="6153" width="4.140625" style="270" customWidth="1"/>
    <col min="6154" max="6154" width="3.5703125" style="270" customWidth="1"/>
    <col min="6155" max="6155" width="3.42578125" style="270" customWidth="1"/>
    <col min="6156" max="6156" width="3.85546875" style="270" customWidth="1"/>
    <col min="6157" max="6157" width="3.7109375" style="270" customWidth="1"/>
    <col min="6158" max="6158" width="3.5703125" style="270" customWidth="1"/>
    <col min="6159" max="6159" width="4" style="270" customWidth="1"/>
    <col min="6160" max="6160" width="3.42578125" style="270" customWidth="1"/>
    <col min="6161" max="6161" width="5.42578125" style="270" customWidth="1"/>
    <col min="6162" max="6162" width="3.85546875" style="270" customWidth="1"/>
    <col min="6163" max="6163" width="4.140625" style="270" customWidth="1"/>
    <col min="6164" max="6164" width="5.140625" style="270" customWidth="1"/>
    <col min="6165" max="6165" width="6.42578125" style="270" customWidth="1"/>
    <col min="6166" max="6166" width="5.5703125" style="270" customWidth="1"/>
    <col min="6167" max="6167" width="6.140625" style="270" customWidth="1"/>
    <col min="6168" max="6168" width="4.42578125" style="270" customWidth="1"/>
    <col min="6169" max="6169" width="4.5703125" style="270" customWidth="1"/>
    <col min="6170" max="6170" width="3.85546875" style="270" customWidth="1"/>
    <col min="6171" max="6171" width="5.28515625" style="270" customWidth="1"/>
    <col min="6172" max="6173" width="5" style="270" customWidth="1"/>
    <col min="6174" max="6174" width="4.7109375" style="270" customWidth="1"/>
    <col min="6175" max="6175" width="5" style="270" customWidth="1"/>
    <col min="6176" max="6176" width="4.5703125" style="270" customWidth="1"/>
    <col min="6177" max="6178" width="5.5703125" style="270" customWidth="1"/>
    <col min="6179" max="6179" width="5.140625" style="270" customWidth="1"/>
    <col min="6180" max="6180" width="7.7109375" style="270" customWidth="1"/>
    <col min="6181" max="6181" width="4.7109375" style="270" customWidth="1"/>
    <col min="6182" max="6182" width="5.140625" style="270" customWidth="1"/>
    <col min="6183" max="6183" width="3.85546875" style="270" customWidth="1"/>
    <col min="6184" max="6184" width="10.28515625" style="270" customWidth="1"/>
    <col min="6185" max="6185" width="5.28515625" style="270" customWidth="1"/>
    <col min="6186" max="6186" width="4.5703125" style="270" customWidth="1"/>
    <col min="6187" max="6187" width="4.7109375" style="270" customWidth="1"/>
    <col min="6188" max="6189" width="4.42578125" style="270" customWidth="1"/>
    <col min="6190" max="6191" width="4.140625" style="270" customWidth="1"/>
    <col min="6192" max="6194" width="3.85546875" style="270" customWidth="1"/>
    <col min="6195" max="6195" width="3.5703125" style="270" customWidth="1"/>
    <col min="6196" max="6196" width="4.140625" style="270" customWidth="1"/>
    <col min="6197" max="6399" width="9.140625" style="270"/>
    <col min="6400" max="6400" width="5.140625" style="270" customWidth="1"/>
    <col min="6401" max="6401" width="5.85546875" style="270" customWidth="1"/>
    <col min="6402" max="6402" width="4.5703125" style="270" customWidth="1"/>
    <col min="6403" max="6403" width="4.7109375" style="270" customWidth="1"/>
    <col min="6404" max="6404" width="5.28515625" style="270" customWidth="1"/>
    <col min="6405" max="6405" width="5.140625" style="270" customWidth="1"/>
    <col min="6406" max="6406" width="5.5703125" style="270" customWidth="1"/>
    <col min="6407" max="6407" width="4.7109375" style="270" customWidth="1"/>
    <col min="6408" max="6408" width="6.28515625" style="270" customWidth="1"/>
    <col min="6409" max="6409" width="4.140625" style="270" customWidth="1"/>
    <col min="6410" max="6410" width="3.5703125" style="270" customWidth="1"/>
    <col min="6411" max="6411" width="3.42578125" style="270" customWidth="1"/>
    <col min="6412" max="6412" width="3.85546875" style="270" customWidth="1"/>
    <col min="6413" max="6413" width="3.7109375" style="270" customWidth="1"/>
    <col min="6414" max="6414" width="3.5703125" style="270" customWidth="1"/>
    <col min="6415" max="6415" width="4" style="270" customWidth="1"/>
    <col min="6416" max="6416" width="3.42578125" style="270" customWidth="1"/>
    <col min="6417" max="6417" width="5.42578125" style="270" customWidth="1"/>
    <col min="6418" max="6418" width="3.85546875" style="270" customWidth="1"/>
    <col min="6419" max="6419" width="4.140625" style="270" customWidth="1"/>
    <col min="6420" max="6420" width="5.140625" style="270" customWidth="1"/>
    <col min="6421" max="6421" width="6.42578125" style="270" customWidth="1"/>
    <col min="6422" max="6422" width="5.5703125" style="270" customWidth="1"/>
    <col min="6423" max="6423" width="6.140625" style="270" customWidth="1"/>
    <col min="6424" max="6424" width="4.42578125" style="270" customWidth="1"/>
    <col min="6425" max="6425" width="4.5703125" style="270" customWidth="1"/>
    <col min="6426" max="6426" width="3.85546875" style="270" customWidth="1"/>
    <col min="6427" max="6427" width="5.28515625" style="270" customWidth="1"/>
    <col min="6428" max="6429" width="5" style="270" customWidth="1"/>
    <col min="6430" max="6430" width="4.7109375" style="270" customWidth="1"/>
    <col min="6431" max="6431" width="5" style="270" customWidth="1"/>
    <col min="6432" max="6432" width="4.5703125" style="270" customWidth="1"/>
    <col min="6433" max="6434" width="5.5703125" style="270" customWidth="1"/>
    <col min="6435" max="6435" width="5.140625" style="270" customWidth="1"/>
    <col min="6436" max="6436" width="7.7109375" style="270" customWidth="1"/>
    <col min="6437" max="6437" width="4.7109375" style="270" customWidth="1"/>
    <col min="6438" max="6438" width="5.140625" style="270" customWidth="1"/>
    <col min="6439" max="6439" width="3.85546875" style="270" customWidth="1"/>
    <col min="6440" max="6440" width="10.28515625" style="270" customWidth="1"/>
    <col min="6441" max="6441" width="5.28515625" style="270" customWidth="1"/>
    <col min="6442" max="6442" width="4.5703125" style="270" customWidth="1"/>
    <col min="6443" max="6443" width="4.7109375" style="270" customWidth="1"/>
    <col min="6444" max="6445" width="4.42578125" style="270" customWidth="1"/>
    <col min="6446" max="6447" width="4.140625" style="270" customWidth="1"/>
    <col min="6448" max="6450" width="3.85546875" style="270" customWidth="1"/>
    <col min="6451" max="6451" width="3.5703125" style="270" customWidth="1"/>
    <col min="6452" max="6452" width="4.140625" style="270" customWidth="1"/>
    <col min="6453" max="6655" width="9.140625" style="270"/>
    <col min="6656" max="6656" width="5.140625" style="270" customWidth="1"/>
    <col min="6657" max="6657" width="5.85546875" style="270" customWidth="1"/>
    <col min="6658" max="6658" width="4.5703125" style="270" customWidth="1"/>
    <col min="6659" max="6659" width="4.7109375" style="270" customWidth="1"/>
    <col min="6660" max="6660" width="5.28515625" style="270" customWidth="1"/>
    <col min="6661" max="6661" width="5.140625" style="270" customWidth="1"/>
    <col min="6662" max="6662" width="5.5703125" style="270" customWidth="1"/>
    <col min="6663" max="6663" width="4.7109375" style="270" customWidth="1"/>
    <col min="6664" max="6664" width="6.28515625" style="270" customWidth="1"/>
    <col min="6665" max="6665" width="4.140625" style="270" customWidth="1"/>
    <col min="6666" max="6666" width="3.5703125" style="270" customWidth="1"/>
    <col min="6667" max="6667" width="3.42578125" style="270" customWidth="1"/>
    <col min="6668" max="6668" width="3.85546875" style="270" customWidth="1"/>
    <col min="6669" max="6669" width="3.7109375" style="270" customWidth="1"/>
    <col min="6670" max="6670" width="3.5703125" style="270" customWidth="1"/>
    <col min="6671" max="6671" width="4" style="270" customWidth="1"/>
    <col min="6672" max="6672" width="3.42578125" style="270" customWidth="1"/>
    <col min="6673" max="6673" width="5.42578125" style="270" customWidth="1"/>
    <col min="6674" max="6674" width="3.85546875" style="270" customWidth="1"/>
    <col min="6675" max="6675" width="4.140625" style="270" customWidth="1"/>
    <col min="6676" max="6676" width="5.140625" style="270" customWidth="1"/>
    <col min="6677" max="6677" width="6.42578125" style="270" customWidth="1"/>
    <col min="6678" max="6678" width="5.5703125" style="270" customWidth="1"/>
    <col min="6679" max="6679" width="6.140625" style="270" customWidth="1"/>
    <col min="6680" max="6680" width="4.42578125" style="270" customWidth="1"/>
    <col min="6681" max="6681" width="4.5703125" style="270" customWidth="1"/>
    <col min="6682" max="6682" width="3.85546875" style="270" customWidth="1"/>
    <col min="6683" max="6683" width="5.28515625" style="270" customWidth="1"/>
    <col min="6684" max="6685" width="5" style="270" customWidth="1"/>
    <col min="6686" max="6686" width="4.7109375" style="270" customWidth="1"/>
    <col min="6687" max="6687" width="5" style="270" customWidth="1"/>
    <col min="6688" max="6688" width="4.5703125" style="270" customWidth="1"/>
    <col min="6689" max="6690" width="5.5703125" style="270" customWidth="1"/>
    <col min="6691" max="6691" width="5.140625" style="270" customWidth="1"/>
    <col min="6692" max="6692" width="7.7109375" style="270" customWidth="1"/>
    <col min="6693" max="6693" width="4.7109375" style="270" customWidth="1"/>
    <col min="6694" max="6694" width="5.140625" style="270" customWidth="1"/>
    <col min="6695" max="6695" width="3.85546875" style="270" customWidth="1"/>
    <col min="6696" max="6696" width="10.28515625" style="270" customWidth="1"/>
    <col min="6697" max="6697" width="5.28515625" style="270" customWidth="1"/>
    <col min="6698" max="6698" width="4.5703125" style="270" customWidth="1"/>
    <col min="6699" max="6699" width="4.7109375" style="270" customWidth="1"/>
    <col min="6700" max="6701" width="4.42578125" style="270" customWidth="1"/>
    <col min="6702" max="6703" width="4.140625" style="270" customWidth="1"/>
    <col min="6704" max="6706" width="3.85546875" style="270" customWidth="1"/>
    <col min="6707" max="6707" width="3.5703125" style="270" customWidth="1"/>
    <col min="6708" max="6708" width="4.140625" style="270" customWidth="1"/>
    <col min="6709" max="6911" width="9.140625" style="270"/>
    <col min="6912" max="6912" width="5.140625" style="270" customWidth="1"/>
    <col min="6913" max="6913" width="5.85546875" style="270" customWidth="1"/>
    <col min="6914" max="6914" width="4.5703125" style="270" customWidth="1"/>
    <col min="6915" max="6915" width="4.7109375" style="270" customWidth="1"/>
    <col min="6916" max="6916" width="5.28515625" style="270" customWidth="1"/>
    <col min="6917" max="6917" width="5.140625" style="270" customWidth="1"/>
    <col min="6918" max="6918" width="5.5703125" style="270" customWidth="1"/>
    <col min="6919" max="6919" width="4.7109375" style="270" customWidth="1"/>
    <col min="6920" max="6920" width="6.28515625" style="270" customWidth="1"/>
    <col min="6921" max="6921" width="4.140625" style="270" customWidth="1"/>
    <col min="6922" max="6922" width="3.5703125" style="270" customWidth="1"/>
    <col min="6923" max="6923" width="3.42578125" style="270" customWidth="1"/>
    <col min="6924" max="6924" width="3.85546875" style="270" customWidth="1"/>
    <col min="6925" max="6925" width="3.7109375" style="270" customWidth="1"/>
    <col min="6926" max="6926" width="3.5703125" style="270" customWidth="1"/>
    <col min="6927" max="6927" width="4" style="270" customWidth="1"/>
    <col min="6928" max="6928" width="3.42578125" style="270" customWidth="1"/>
    <col min="6929" max="6929" width="5.42578125" style="270" customWidth="1"/>
    <col min="6930" max="6930" width="3.85546875" style="270" customWidth="1"/>
    <col min="6931" max="6931" width="4.140625" style="270" customWidth="1"/>
    <col min="6932" max="6932" width="5.140625" style="270" customWidth="1"/>
    <col min="6933" max="6933" width="6.42578125" style="270" customWidth="1"/>
    <col min="6934" max="6934" width="5.5703125" style="270" customWidth="1"/>
    <col min="6935" max="6935" width="6.140625" style="270" customWidth="1"/>
    <col min="6936" max="6936" width="4.42578125" style="270" customWidth="1"/>
    <col min="6937" max="6937" width="4.5703125" style="270" customWidth="1"/>
    <col min="6938" max="6938" width="3.85546875" style="270" customWidth="1"/>
    <col min="6939" max="6939" width="5.28515625" style="270" customWidth="1"/>
    <col min="6940" max="6941" width="5" style="270" customWidth="1"/>
    <col min="6942" max="6942" width="4.7109375" style="270" customWidth="1"/>
    <col min="6943" max="6943" width="5" style="270" customWidth="1"/>
    <col min="6944" max="6944" width="4.5703125" style="270" customWidth="1"/>
    <col min="6945" max="6946" width="5.5703125" style="270" customWidth="1"/>
    <col min="6947" max="6947" width="5.140625" style="270" customWidth="1"/>
    <col min="6948" max="6948" width="7.7109375" style="270" customWidth="1"/>
    <col min="6949" max="6949" width="4.7109375" style="270" customWidth="1"/>
    <col min="6950" max="6950" width="5.140625" style="270" customWidth="1"/>
    <col min="6951" max="6951" width="3.85546875" style="270" customWidth="1"/>
    <col min="6952" max="6952" width="10.28515625" style="270" customWidth="1"/>
    <col min="6953" max="6953" width="5.28515625" style="270" customWidth="1"/>
    <col min="6954" max="6954" width="4.5703125" style="270" customWidth="1"/>
    <col min="6955" max="6955" width="4.7109375" style="270" customWidth="1"/>
    <col min="6956" max="6957" width="4.42578125" style="270" customWidth="1"/>
    <col min="6958" max="6959" width="4.140625" style="270" customWidth="1"/>
    <col min="6960" max="6962" width="3.85546875" style="270" customWidth="1"/>
    <col min="6963" max="6963" width="3.5703125" style="270" customWidth="1"/>
    <col min="6964" max="6964" width="4.140625" style="270" customWidth="1"/>
    <col min="6965" max="7167" width="9.140625" style="270"/>
    <col min="7168" max="7168" width="5.140625" style="270" customWidth="1"/>
    <col min="7169" max="7169" width="5.85546875" style="270" customWidth="1"/>
    <col min="7170" max="7170" width="4.5703125" style="270" customWidth="1"/>
    <col min="7171" max="7171" width="4.7109375" style="270" customWidth="1"/>
    <col min="7172" max="7172" width="5.28515625" style="270" customWidth="1"/>
    <col min="7173" max="7173" width="5.140625" style="270" customWidth="1"/>
    <col min="7174" max="7174" width="5.5703125" style="270" customWidth="1"/>
    <col min="7175" max="7175" width="4.7109375" style="270" customWidth="1"/>
    <col min="7176" max="7176" width="6.28515625" style="270" customWidth="1"/>
    <col min="7177" max="7177" width="4.140625" style="270" customWidth="1"/>
    <col min="7178" max="7178" width="3.5703125" style="270" customWidth="1"/>
    <col min="7179" max="7179" width="3.42578125" style="270" customWidth="1"/>
    <col min="7180" max="7180" width="3.85546875" style="270" customWidth="1"/>
    <col min="7181" max="7181" width="3.7109375" style="270" customWidth="1"/>
    <col min="7182" max="7182" width="3.5703125" style="270" customWidth="1"/>
    <col min="7183" max="7183" width="4" style="270" customWidth="1"/>
    <col min="7184" max="7184" width="3.42578125" style="270" customWidth="1"/>
    <col min="7185" max="7185" width="5.42578125" style="270" customWidth="1"/>
    <col min="7186" max="7186" width="3.85546875" style="270" customWidth="1"/>
    <col min="7187" max="7187" width="4.140625" style="270" customWidth="1"/>
    <col min="7188" max="7188" width="5.140625" style="270" customWidth="1"/>
    <col min="7189" max="7189" width="6.42578125" style="270" customWidth="1"/>
    <col min="7190" max="7190" width="5.5703125" style="270" customWidth="1"/>
    <col min="7191" max="7191" width="6.140625" style="270" customWidth="1"/>
    <col min="7192" max="7192" width="4.42578125" style="270" customWidth="1"/>
    <col min="7193" max="7193" width="4.5703125" style="270" customWidth="1"/>
    <col min="7194" max="7194" width="3.85546875" style="270" customWidth="1"/>
    <col min="7195" max="7195" width="5.28515625" style="270" customWidth="1"/>
    <col min="7196" max="7197" width="5" style="270" customWidth="1"/>
    <col min="7198" max="7198" width="4.7109375" style="270" customWidth="1"/>
    <col min="7199" max="7199" width="5" style="270" customWidth="1"/>
    <col min="7200" max="7200" width="4.5703125" style="270" customWidth="1"/>
    <col min="7201" max="7202" width="5.5703125" style="270" customWidth="1"/>
    <col min="7203" max="7203" width="5.140625" style="270" customWidth="1"/>
    <col min="7204" max="7204" width="7.7109375" style="270" customWidth="1"/>
    <col min="7205" max="7205" width="4.7109375" style="270" customWidth="1"/>
    <col min="7206" max="7206" width="5.140625" style="270" customWidth="1"/>
    <col min="7207" max="7207" width="3.85546875" style="270" customWidth="1"/>
    <col min="7208" max="7208" width="10.28515625" style="270" customWidth="1"/>
    <col min="7209" max="7209" width="5.28515625" style="270" customWidth="1"/>
    <col min="7210" max="7210" width="4.5703125" style="270" customWidth="1"/>
    <col min="7211" max="7211" width="4.7109375" style="270" customWidth="1"/>
    <col min="7212" max="7213" width="4.42578125" style="270" customWidth="1"/>
    <col min="7214" max="7215" width="4.140625" style="270" customWidth="1"/>
    <col min="7216" max="7218" width="3.85546875" style="270" customWidth="1"/>
    <col min="7219" max="7219" width="3.5703125" style="270" customWidth="1"/>
    <col min="7220" max="7220" width="4.140625" style="270" customWidth="1"/>
    <col min="7221" max="7423" width="9.140625" style="270"/>
    <col min="7424" max="7424" width="5.140625" style="270" customWidth="1"/>
    <col min="7425" max="7425" width="5.85546875" style="270" customWidth="1"/>
    <col min="7426" max="7426" width="4.5703125" style="270" customWidth="1"/>
    <col min="7427" max="7427" width="4.7109375" style="270" customWidth="1"/>
    <col min="7428" max="7428" width="5.28515625" style="270" customWidth="1"/>
    <col min="7429" max="7429" width="5.140625" style="270" customWidth="1"/>
    <col min="7430" max="7430" width="5.5703125" style="270" customWidth="1"/>
    <col min="7431" max="7431" width="4.7109375" style="270" customWidth="1"/>
    <col min="7432" max="7432" width="6.28515625" style="270" customWidth="1"/>
    <col min="7433" max="7433" width="4.140625" style="270" customWidth="1"/>
    <col min="7434" max="7434" width="3.5703125" style="270" customWidth="1"/>
    <col min="7435" max="7435" width="3.42578125" style="270" customWidth="1"/>
    <col min="7436" max="7436" width="3.85546875" style="270" customWidth="1"/>
    <col min="7437" max="7437" width="3.7109375" style="270" customWidth="1"/>
    <col min="7438" max="7438" width="3.5703125" style="270" customWidth="1"/>
    <col min="7439" max="7439" width="4" style="270" customWidth="1"/>
    <col min="7440" max="7440" width="3.42578125" style="270" customWidth="1"/>
    <col min="7441" max="7441" width="5.42578125" style="270" customWidth="1"/>
    <col min="7442" max="7442" width="3.85546875" style="270" customWidth="1"/>
    <col min="7443" max="7443" width="4.140625" style="270" customWidth="1"/>
    <col min="7444" max="7444" width="5.140625" style="270" customWidth="1"/>
    <col min="7445" max="7445" width="6.42578125" style="270" customWidth="1"/>
    <col min="7446" max="7446" width="5.5703125" style="270" customWidth="1"/>
    <col min="7447" max="7447" width="6.140625" style="270" customWidth="1"/>
    <col min="7448" max="7448" width="4.42578125" style="270" customWidth="1"/>
    <col min="7449" max="7449" width="4.5703125" style="270" customWidth="1"/>
    <col min="7450" max="7450" width="3.85546875" style="270" customWidth="1"/>
    <col min="7451" max="7451" width="5.28515625" style="270" customWidth="1"/>
    <col min="7452" max="7453" width="5" style="270" customWidth="1"/>
    <col min="7454" max="7454" width="4.7109375" style="270" customWidth="1"/>
    <col min="7455" max="7455" width="5" style="270" customWidth="1"/>
    <col min="7456" max="7456" width="4.5703125" style="270" customWidth="1"/>
    <col min="7457" max="7458" width="5.5703125" style="270" customWidth="1"/>
    <col min="7459" max="7459" width="5.140625" style="270" customWidth="1"/>
    <col min="7460" max="7460" width="7.7109375" style="270" customWidth="1"/>
    <col min="7461" max="7461" width="4.7109375" style="270" customWidth="1"/>
    <col min="7462" max="7462" width="5.140625" style="270" customWidth="1"/>
    <col min="7463" max="7463" width="3.85546875" style="270" customWidth="1"/>
    <col min="7464" max="7464" width="10.28515625" style="270" customWidth="1"/>
    <col min="7465" max="7465" width="5.28515625" style="270" customWidth="1"/>
    <col min="7466" max="7466" width="4.5703125" style="270" customWidth="1"/>
    <col min="7467" max="7467" width="4.7109375" style="270" customWidth="1"/>
    <col min="7468" max="7469" width="4.42578125" style="270" customWidth="1"/>
    <col min="7470" max="7471" width="4.140625" style="270" customWidth="1"/>
    <col min="7472" max="7474" width="3.85546875" style="270" customWidth="1"/>
    <col min="7475" max="7475" width="3.5703125" style="270" customWidth="1"/>
    <col min="7476" max="7476" width="4.140625" style="270" customWidth="1"/>
    <col min="7477" max="7679" width="9.140625" style="270"/>
    <col min="7680" max="7680" width="5.140625" style="270" customWidth="1"/>
    <col min="7681" max="7681" width="5.85546875" style="270" customWidth="1"/>
    <col min="7682" max="7682" width="4.5703125" style="270" customWidth="1"/>
    <col min="7683" max="7683" width="4.7109375" style="270" customWidth="1"/>
    <col min="7684" max="7684" width="5.28515625" style="270" customWidth="1"/>
    <col min="7685" max="7685" width="5.140625" style="270" customWidth="1"/>
    <col min="7686" max="7686" width="5.5703125" style="270" customWidth="1"/>
    <col min="7687" max="7687" width="4.7109375" style="270" customWidth="1"/>
    <col min="7688" max="7688" width="6.28515625" style="270" customWidth="1"/>
    <col min="7689" max="7689" width="4.140625" style="270" customWidth="1"/>
    <col min="7690" max="7690" width="3.5703125" style="270" customWidth="1"/>
    <col min="7691" max="7691" width="3.42578125" style="270" customWidth="1"/>
    <col min="7692" max="7692" width="3.85546875" style="270" customWidth="1"/>
    <col min="7693" max="7693" width="3.7109375" style="270" customWidth="1"/>
    <col min="7694" max="7694" width="3.5703125" style="270" customWidth="1"/>
    <col min="7695" max="7695" width="4" style="270" customWidth="1"/>
    <col min="7696" max="7696" width="3.42578125" style="270" customWidth="1"/>
    <col min="7697" max="7697" width="5.42578125" style="270" customWidth="1"/>
    <col min="7698" max="7698" width="3.85546875" style="270" customWidth="1"/>
    <col min="7699" max="7699" width="4.140625" style="270" customWidth="1"/>
    <col min="7700" max="7700" width="5.140625" style="270" customWidth="1"/>
    <col min="7701" max="7701" width="6.42578125" style="270" customWidth="1"/>
    <col min="7702" max="7702" width="5.5703125" style="270" customWidth="1"/>
    <col min="7703" max="7703" width="6.140625" style="270" customWidth="1"/>
    <col min="7704" max="7704" width="4.42578125" style="270" customWidth="1"/>
    <col min="7705" max="7705" width="4.5703125" style="270" customWidth="1"/>
    <col min="7706" max="7706" width="3.85546875" style="270" customWidth="1"/>
    <col min="7707" max="7707" width="5.28515625" style="270" customWidth="1"/>
    <col min="7708" max="7709" width="5" style="270" customWidth="1"/>
    <col min="7710" max="7710" width="4.7109375" style="270" customWidth="1"/>
    <col min="7711" max="7711" width="5" style="270" customWidth="1"/>
    <col min="7712" max="7712" width="4.5703125" style="270" customWidth="1"/>
    <col min="7713" max="7714" width="5.5703125" style="270" customWidth="1"/>
    <col min="7715" max="7715" width="5.140625" style="270" customWidth="1"/>
    <col min="7716" max="7716" width="7.7109375" style="270" customWidth="1"/>
    <col min="7717" max="7717" width="4.7109375" style="270" customWidth="1"/>
    <col min="7718" max="7718" width="5.140625" style="270" customWidth="1"/>
    <col min="7719" max="7719" width="3.85546875" style="270" customWidth="1"/>
    <col min="7720" max="7720" width="10.28515625" style="270" customWidth="1"/>
    <col min="7721" max="7721" width="5.28515625" style="270" customWidth="1"/>
    <col min="7722" max="7722" width="4.5703125" style="270" customWidth="1"/>
    <col min="7723" max="7723" width="4.7109375" style="270" customWidth="1"/>
    <col min="7724" max="7725" width="4.42578125" style="270" customWidth="1"/>
    <col min="7726" max="7727" width="4.140625" style="270" customWidth="1"/>
    <col min="7728" max="7730" width="3.85546875" style="270" customWidth="1"/>
    <col min="7731" max="7731" width="3.5703125" style="270" customWidth="1"/>
    <col min="7732" max="7732" width="4.140625" style="270" customWidth="1"/>
    <col min="7733" max="7935" width="9.140625" style="270"/>
    <col min="7936" max="7936" width="5.140625" style="270" customWidth="1"/>
    <col min="7937" max="7937" width="5.85546875" style="270" customWidth="1"/>
    <col min="7938" max="7938" width="4.5703125" style="270" customWidth="1"/>
    <col min="7939" max="7939" width="4.7109375" style="270" customWidth="1"/>
    <col min="7940" max="7940" width="5.28515625" style="270" customWidth="1"/>
    <col min="7941" max="7941" width="5.140625" style="270" customWidth="1"/>
    <col min="7942" max="7942" width="5.5703125" style="270" customWidth="1"/>
    <col min="7943" max="7943" width="4.7109375" style="270" customWidth="1"/>
    <col min="7944" max="7944" width="6.28515625" style="270" customWidth="1"/>
    <col min="7945" max="7945" width="4.140625" style="270" customWidth="1"/>
    <col min="7946" max="7946" width="3.5703125" style="270" customWidth="1"/>
    <col min="7947" max="7947" width="3.42578125" style="270" customWidth="1"/>
    <col min="7948" max="7948" width="3.85546875" style="270" customWidth="1"/>
    <col min="7949" max="7949" width="3.7109375" style="270" customWidth="1"/>
    <col min="7950" max="7950" width="3.5703125" style="270" customWidth="1"/>
    <col min="7951" max="7951" width="4" style="270" customWidth="1"/>
    <col min="7952" max="7952" width="3.42578125" style="270" customWidth="1"/>
    <col min="7953" max="7953" width="5.42578125" style="270" customWidth="1"/>
    <col min="7954" max="7954" width="3.85546875" style="270" customWidth="1"/>
    <col min="7955" max="7955" width="4.140625" style="270" customWidth="1"/>
    <col min="7956" max="7956" width="5.140625" style="270" customWidth="1"/>
    <col min="7957" max="7957" width="6.42578125" style="270" customWidth="1"/>
    <col min="7958" max="7958" width="5.5703125" style="270" customWidth="1"/>
    <col min="7959" max="7959" width="6.140625" style="270" customWidth="1"/>
    <col min="7960" max="7960" width="4.42578125" style="270" customWidth="1"/>
    <col min="7961" max="7961" width="4.5703125" style="270" customWidth="1"/>
    <col min="7962" max="7962" width="3.85546875" style="270" customWidth="1"/>
    <col min="7963" max="7963" width="5.28515625" style="270" customWidth="1"/>
    <col min="7964" max="7965" width="5" style="270" customWidth="1"/>
    <col min="7966" max="7966" width="4.7109375" style="270" customWidth="1"/>
    <col min="7967" max="7967" width="5" style="270" customWidth="1"/>
    <col min="7968" max="7968" width="4.5703125" style="270" customWidth="1"/>
    <col min="7969" max="7970" width="5.5703125" style="270" customWidth="1"/>
    <col min="7971" max="7971" width="5.140625" style="270" customWidth="1"/>
    <col min="7972" max="7972" width="7.7109375" style="270" customWidth="1"/>
    <col min="7973" max="7973" width="4.7109375" style="270" customWidth="1"/>
    <col min="7974" max="7974" width="5.140625" style="270" customWidth="1"/>
    <col min="7975" max="7975" width="3.85546875" style="270" customWidth="1"/>
    <col min="7976" max="7976" width="10.28515625" style="270" customWidth="1"/>
    <col min="7977" max="7977" width="5.28515625" style="270" customWidth="1"/>
    <col min="7978" max="7978" width="4.5703125" style="270" customWidth="1"/>
    <col min="7979" max="7979" width="4.7109375" style="270" customWidth="1"/>
    <col min="7980" max="7981" width="4.42578125" style="270" customWidth="1"/>
    <col min="7982" max="7983" width="4.140625" style="270" customWidth="1"/>
    <col min="7984" max="7986" width="3.85546875" style="270" customWidth="1"/>
    <col min="7987" max="7987" width="3.5703125" style="270" customWidth="1"/>
    <col min="7988" max="7988" width="4.140625" style="270" customWidth="1"/>
    <col min="7989" max="8191" width="9.140625" style="270"/>
    <col min="8192" max="8192" width="5.140625" style="270" customWidth="1"/>
    <col min="8193" max="8193" width="5.85546875" style="270" customWidth="1"/>
    <col min="8194" max="8194" width="4.5703125" style="270" customWidth="1"/>
    <col min="8195" max="8195" width="4.7109375" style="270" customWidth="1"/>
    <col min="8196" max="8196" width="5.28515625" style="270" customWidth="1"/>
    <col min="8197" max="8197" width="5.140625" style="270" customWidth="1"/>
    <col min="8198" max="8198" width="5.5703125" style="270" customWidth="1"/>
    <col min="8199" max="8199" width="4.7109375" style="270" customWidth="1"/>
    <col min="8200" max="8200" width="6.28515625" style="270" customWidth="1"/>
    <col min="8201" max="8201" width="4.140625" style="270" customWidth="1"/>
    <col min="8202" max="8202" width="3.5703125" style="270" customWidth="1"/>
    <col min="8203" max="8203" width="3.42578125" style="270" customWidth="1"/>
    <col min="8204" max="8204" width="3.85546875" style="270" customWidth="1"/>
    <col min="8205" max="8205" width="3.7109375" style="270" customWidth="1"/>
    <col min="8206" max="8206" width="3.5703125" style="270" customWidth="1"/>
    <col min="8207" max="8207" width="4" style="270" customWidth="1"/>
    <col min="8208" max="8208" width="3.42578125" style="270" customWidth="1"/>
    <col min="8209" max="8209" width="5.42578125" style="270" customWidth="1"/>
    <col min="8210" max="8210" width="3.85546875" style="270" customWidth="1"/>
    <col min="8211" max="8211" width="4.140625" style="270" customWidth="1"/>
    <col min="8212" max="8212" width="5.140625" style="270" customWidth="1"/>
    <col min="8213" max="8213" width="6.42578125" style="270" customWidth="1"/>
    <col min="8214" max="8214" width="5.5703125" style="270" customWidth="1"/>
    <col min="8215" max="8215" width="6.140625" style="270" customWidth="1"/>
    <col min="8216" max="8216" width="4.42578125" style="270" customWidth="1"/>
    <col min="8217" max="8217" width="4.5703125" style="270" customWidth="1"/>
    <col min="8218" max="8218" width="3.85546875" style="270" customWidth="1"/>
    <col min="8219" max="8219" width="5.28515625" style="270" customWidth="1"/>
    <col min="8220" max="8221" width="5" style="270" customWidth="1"/>
    <col min="8222" max="8222" width="4.7109375" style="270" customWidth="1"/>
    <col min="8223" max="8223" width="5" style="270" customWidth="1"/>
    <col min="8224" max="8224" width="4.5703125" style="270" customWidth="1"/>
    <col min="8225" max="8226" width="5.5703125" style="270" customWidth="1"/>
    <col min="8227" max="8227" width="5.140625" style="270" customWidth="1"/>
    <col min="8228" max="8228" width="7.7109375" style="270" customWidth="1"/>
    <col min="8229" max="8229" width="4.7109375" style="270" customWidth="1"/>
    <col min="8230" max="8230" width="5.140625" style="270" customWidth="1"/>
    <col min="8231" max="8231" width="3.85546875" style="270" customWidth="1"/>
    <col min="8232" max="8232" width="10.28515625" style="270" customWidth="1"/>
    <col min="8233" max="8233" width="5.28515625" style="270" customWidth="1"/>
    <col min="8234" max="8234" width="4.5703125" style="270" customWidth="1"/>
    <col min="8235" max="8235" width="4.7109375" style="270" customWidth="1"/>
    <col min="8236" max="8237" width="4.42578125" style="270" customWidth="1"/>
    <col min="8238" max="8239" width="4.140625" style="270" customWidth="1"/>
    <col min="8240" max="8242" width="3.85546875" style="270" customWidth="1"/>
    <col min="8243" max="8243" width="3.5703125" style="270" customWidth="1"/>
    <col min="8244" max="8244" width="4.140625" style="270" customWidth="1"/>
    <col min="8245" max="8447" width="9.140625" style="270"/>
    <col min="8448" max="8448" width="5.140625" style="270" customWidth="1"/>
    <col min="8449" max="8449" width="5.85546875" style="270" customWidth="1"/>
    <col min="8450" max="8450" width="4.5703125" style="270" customWidth="1"/>
    <col min="8451" max="8451" width="4.7109375" style="270" customWidth="1"/>
    <col min="8452" max="8452" width="5.28515625" style="270" customWidth="1"/>
    <col min="8453" max="8453" width="5.140625" style="270" customWidth="1"/>
    <col min="8454" max="8454" width="5.5703125" style="270" customWidth="1"/>
    <col min="8455" max="8455" width="4.7109375" style="270" customWidth="1"/>
    <col min="8456" max="8456" width="6.28515625" style="270" customWidth="1"/>
    <col min="8457" max="8457" width="4.140625" style="270" customWidth="1"/>
    <col min="8458" max="8458" width="3.5703125" style="270" customWidth="1"/>
    <col min="8459" max="8459" width="3.42578125" style="270" customWidth="1"/>
    <col min="8460" max="8460" width="3.85546875" style="270" customWidth="1"/>
    <col min="8461" max="8461" width="3.7109375" style="270" customWidth="1"/>
    <col min="8462" max="8462" width="3.5703125" style="270" customWidth="1"/>
    <col min="8463" max="8463" width="4" style="270" customWidth="1"/>
    <col min="8464" max="8464" width="3.42578125" style="270" customWidth="1"/>
    <col min="8465" max="8465" width="5.42578125" style="270" customWidth="1"/>
    <col min="8466" max="8466" width="3.85546875" style="270" customWidth="1"/>
    <col min="8467" max="8467" width="4.140625" style="270" customWidth="1"/>
    <col min="8468" max="8468" width="5.140625" style="270" customWidth="1"/>
    <col min="8469" max="8469" width="6.42578125" style="270" customWidth="1"/>
    <col min="8470" max="8470" width="5.5703125" style="270" customWidth="1"/>
    <col min="8471" max="8471" width="6.140625" style="270" customWidth="1"/>
    <col min="8472" max="8472" width="4.42578125" style="270" customWidth="1"/>
    <col min="8473" max="8473" width="4.5703125" style="270" customWidth="1"/>
    <col min="8474" max="8474" width="3.85546875" style="270" customWidth="1"/>
    <col min="8475" max="8475" width="5.28515625" style="270" customWidth="1"/>
    <col min="8476" max="8477" width="5" style="270" customWidth="1"/>
    <col min="8478" max="8478" width="4.7109375" style="270" customWidth="1"/>
    <col min="8479" max="8479" width="5" style="270" customWidth="1"/>
    <col min="8480" max="8480" width="4.5703125" style="270" customWidth="1"/>
    <col min="8481" max="8482" width="5.5703125" style="270" customWidth="1"/>
    <col min="8483" max="8483" width="5.140625" style="270" customWidth="1"/>
    <col min="8484" max="8484" width="7.7109375" style="270" customWidth="1"/>
    <col min="8485" max="8485" width="4.7109375" style="270" customWidth="1"/>
    <col min="8486" max="8486" width="5.140625" style="270" customWidth="1"/>
    <col min="8487" max="8487" width="3.85546875" style="270" customWidth="1"/>
    <col min="8488" max="8488" width="10.28515625" style="270" customWidth="1"/>
    <col min="8489" max="8489" width="5.28515625" style="270" customWidth="1"/>
    <col min="8490" max="8490" width="4.5703125" style="270" customWidth="1"/>
    <col min="8491" max="8491" width="4.7109375" style="270" customWidth="1"/>
    <col min="8492" max="8493" width="4.42578125" style="270" customWidth="1"/>
    <col min="8494" max="8495" width="4.140625" style="270" customWidth="1"/>
    <col min="8496" max="8498" width="3.85546875" style="270" customWidth="1"/>
    <col min="8499" max="8499" width="3.5703125" style="270" customWidth="1"/>
    <col min="8500" max="8500" width="4.140625" style="270" customWidth="1"/>
    <col min="8501" max="8703" width="9.140625" style="270"/>
    <col min="8704" max="8704" width="5.140625" style="270" customWidth="1"/>
    <col min="8705" max="8705" width="5.85546875" style="270" customWidth="1"/>
    <col min="8706" max="8706" width="4.5703125" style="270" customWidth="1"/>
    <col min="8707" max="8707" width="4.7109375" style="270" customWidth="1"/>
    <col min="8708" max="8708" width="5.28515625" style="270" customWidth="1"/>
    <col min="8709" max="8709" width="5.140625" style="270" customWidth="1"/>
    <col min="8710" max="8710" width="5.5703125" style="270" customWidth="1"/>
    <col min="8711" max="8711" width="4.7109375" style="270" customWidth="1"/>
    <col min="8712" max="8712" width="6.28515625" style="270" customWidth="1"/>
    <col min="8713" max="8713" width="4.140625" style="270" customWidth="1"/>
    <col min="8714" max="8714" width="3.5703125" style="270" customWidth="1"/>
    <col min="8715" max="8715" width="3.42578125" style="270" customWidth="1"/>
    <col min="8716" max="8716" width="3.85546875" style="270" customWidth="1"/>
    <col min="8717" max="8717" width="3.7109375" style="270" customWidth="1"/>
    <col min="8718" max="8718" width="3.5703125" style="270" customWidth="1"/>
    <col min="8719" max="8719" width="4" style="270" customWidth="1"/>
    <col min="8720" max="8720" width="3.42578125" style="270" customWidth="1"/>
    <col min="8721" max="8721" width="5.42578125" style="270" customWidth="1"/>
    <col min="8722" max="8722" width="3.85546875" style="270" customWidth="1"/>
    <col min="8723" max="8723" width="4.140625" style="270" customWidth="1"/>
    <col min="8724" max="8724" width="5.140625" style="270" customWidth="1"/>
    <col min="8725" max="8725" width="6.42578125" style="270" customWidth="1"/>
    <col min="8726" max="8726" width="5.5703125" style="270" customWidth="1"/>
    <col min="8727" max="8727" width="6.140625" style="270" customWidth="1"/>
    <col min="8728" max="8728" width="4.42578125" style="270" customWidth="1"/>
    <col min="8729" max="8729" width="4.5703125" style="270" customWidth="1"/>
    <col min="8730" max="8730" width="3.85546875" style="270" customWidth="1"/>
    <col min="8731" max="8731" width="5.28515625" style="270" customWidth="1"/>
    <col min="8732" max="8733" width="5" style="270" customWidth="1"/>
    <col min="8734" max="8734" width="4.7109375" style="270" customWidth="1"/>
    <col min="8735" max="8735" width="5" style="270" customWidth="1"/>
    <col min="8736" max="8736" width="4.5703125" style="270" customWidth="1"/>
    <col min="8737" max="8738" width="5.5703125" style="270" customWidth="1"/>
    <col min="8739" max="8739" width="5.140625" style="270" customWidth="1"/>
    <col min="8740" max="8740" width="7.7109375" style="270" customWidth="1"/>
    <col min="8741" max="8741" width="4.7109375" style="270" customWidth="1"/>
    <col min="8742" max="8742" width="5.140625" style="270" customWidth="1"/>
    <col min="8743" max="8743" width="3.85546875" style="270" customWidth="1"/>
    <col min="8744" max="8744" width="10.28515625" style="270" customWidth="1"/>
    <col min="8745" max="8745" width="5.28515625" style="270" customWidth="1"/>
    <col min="8746" max="8746" width="4.5703125" style="270" customWidth="1"/>
    <col min="8747" max="8747" width="4.7109375" style="270" customWidth="1"/>
    <col min="8748" max="8749" width="4.42578125" style="270" customWidth="1"/>
    <col min="8750" max="8751" width="4.140625" style="270" customWidth="1"/>
    <col min="8752" max="8754" width="3.85546875" style="270" customWidth="1"/>
    <col min="8755" max="8755" width="3.5703125" style="270" customWidth="1"/>
    <col min="8756" max="8756" width="4.140625" style="270" customWidth="1"/>
    <col min="8757" max="8959" width="9.140625" style="270"/>
    <col min="8960" max="8960" width="5.140625" style="270" customWidth="1"/>
    <col min="8961" max="8961" width="5.85546875" style="270" customWidth="1"/>
    <col min="8962" max="8962" width="4.5703125" style="270" customWidth="1"/>
    <col min="8963" max="8963" width="4.7109375" style="270" customWidth="1"/>
    <col min="8964" max="8964" width="5.28515625" style="270" customWidth="1"/>
    <col min="8965" max="8965" width="5.140625" style="270" customWidth="1"/>
    <col min="8966" max="8966" width="5.5703125" style="270" customWidth="1"/>
    <col min="8967" max="8967" width="4.7109375" style="270" customWidth="1"/>
    <col min="8968" max="8968" width="6.28515625" style="270" customWidth="1"/>
    <col min="8969" max="8969" width="4.140625" style="270" customWidth="1"/>
    <col min="8970" max="8970" width="3.5703125" style="270" customWidth="1"/>
    <col min="8971" max="8971" width="3.42578125" style="270" customWidth="1"/>
    <col min="8972" max="8972" width="3.85546875" style="270" customWidth="1"/>
    <col min="8973" max="8973" width="3.7109375" style="270" customWidth="1"/>
    <col min="8974" max="8974" width="3.5703125" style="270" customWidth="1"/>
    <col min="8975" max="8975" width="4" style="270" customWidth="1"/>
    <col min="8976" max="8976" width="3.42578125" style="270" customWidth="1"/>
    <col min="8977" max="8977" width="5.42578125" style="270" customWidth="1"/>
    <col min="8978" max="8978" width="3.85546875" style="270" customWidth="1"/>
    <col min="8979" max="8979" width="4.140625" style="270" customWidth="1"/>
    <col min="8980" max="8980" width="5.140625" style="270" customWidth="1"/>
    <col min="8981" max="8981" width="6.42578125" style="270" customWidth="1"/>
    <col min="8982" max="8982" width="5.5703125" style="270" customWidth="1"/>
    <col min="8983" max="8983" width="6.140625" style="270" customWidth="1"/>
    <col min="8984" max="8984" width="4.42578125" style="270" customWidth="1"/>
    <col min="8985" max="8985" width="4.5703125" style="270" customWidth="1"/>
    <col min="8986" max="8986" width="3.85546875" style="270" customWidth="1"/>
    <col min="8987" max="8987" width="5.28515625" style="270" customWidth="1"/>
    <col min="8988" max="8989" width="5" style="270" customWidth="1"/>
    <col min="8990" max="8990" width="4.7109375" style="270" customWidth="1"/>
    <col min="8991" max="8991" width="5" style="270" customWidth="1"/>
    <col min="8992" max="8992" width="4.5703125" style="270" customWidth="1"/>
    <col min="8993" max="8994" width="5.5703125" style="270" customWidth="1"/>
    <col min="8995" max="8995" width="5.140625" style="270" customWidth="1"/>
    <col min="8996" max="8996" width="7.7109375" style="270" customWidth="1"/>
    <col min="8997" max="8997" width="4.7109375" style="270" customWidth="1"/>
    <col min="8998" max="8998" width="5.140625" style="270" customWidth="1"/>
    <col min="8999" max="8999" width="3.85546875" style="270" customWidth="1"/>
    <col min="9000" max="9000" width="10.28515625" style="270" customWidth="1"/>
    <col min="9001" max="9001" width="5.28515625" style="270" customWidth="1"/>
    <col min="9002" max="9002" width="4.5703125" style="270" customWidth="1"/>
    <col min="9003" max="9003" width="4.7109375" style="270" customWidth="1"/>
    <col min="9004" max="9005" width="4.42578125" style="270" customWidth="1"/>
    <col min="9006" max="9007" width="4.140625" style="270" customWidth="1"/>
    <col min="9008" max="9010" width="3.85546875" style="270" customWidth="1"/>
    <col min="9011" max="9011" width="3.5703125" style="270" customWidth="1"/>
    <col min="9012" max="9012" width="4.140625" style="270" customWidth="1"/>
    <col min="9013" max="9215" width="9.140625" style="270"/>
    <col min="9216" max="9216" width="5.140625" style="270" customWidth="1"/>
    <col min="9217" max="9217" width="5.85546875" style="270" customWidth="1"/>
    <col min="9218" max="9218" width="4.5703125" style="270" customWidth="1"/>
    <col min="9219" max="9219" width="4.7109375" style="270" customWidth="1"/>
    <col min="9220" max="9220" width="5.28515625" style="270" customWidth="1"/>
    <col min="9221" max="9221" width="5.140625" style="270" customWidth="1"/>
    <col min="9222" max="9222" width="5.5703125" style="270" customWidth="1"/>
    <col min="9223" max="9223" width="4.7109375" style="270" customWidth="1"/>
    <col min="9224" max="9224" width="6.28515625" style="270" customWidth="1"/>
    <col min="9225" max="9225" width="4.140625" style="270" customWidth="1"/>
    <col min="9226" max="9226" width="3.5703125" style="270" customWidth="1"/>
    <col min="9227" max="9227" width="3.42578125" style="270" customWidth="1"/>
    <col min="9228" max="9228" width="3.85546875" style="270" customWidth="1"/>
    <col min="9229" max="9229" width="3.7109375" style="270" customWidth="1"/>
    <col min="9230" max="9230" width="3.5703125" style="270" customWidth="1"/>
    <col min="9231" max="9231" width="4" style="270" customWidth="1"/>
    <col min="9232" max="9232" width="3.42578125" style="270" customWidth="1"/>
    <col min="9233" max="9233" width="5.42578125" style="270" customWidth="1"/>
    <col min="9234" max="9234" width="3.85546875" style="270" customWidth="1"/>
    <col min="9235" max="9235" width="4.140625" style="270" customWidth="1"/>
    <col min="9236" max="9236" width="5.140625" style="270" customWidth="1"/>
    <col min="9237" max="9237" width="6.42578125" style="270" customWidth="1"/>
    <col min="9238" max="9238" width="5.5703125" style="270" customWidth="1"/>
    <col min="9239" max="9239" width="6.140625" style="270" customWidth="1"/>
    <col min="9240" max="9240" width="4.42578125" style="270" customWidth="1"/>
    <col min="9241" max="9241" width="4.5703125" style="270" customWidth="1"/>
    <col min="9242" max="9242" width="3.85546875" style="270" customWidth="1"/>
    <col min="9243" max="9243" width="5.28515625" style="270" customWidth="1"/>
    <col min="9244" max="9245" width="5" style="270" customWidth="1"/>
    <col min="9246" max="9246" width="4.7109375" style="270" customWidth="1"/>
    <col min="9247" max="9247" width="5" style="270" customWidth="1"/>
    <col min="9248" max="9248" width="4.5703125" style="270" customWidth="1"/>
    <col min="9249" max="9250" width="5.5703125" style="270" customWidth="1"/>
    <col min="9251" max="9251" width="5.140625" style="270" customWidth="1"/>
    <col min="9252" max="9252" width="7.7109375" style="270" customWidth="1"/>
    <col min="9253" max="9253" width="4.7109375" style="270" customWidth="1"/>
    <col min="9254" max="9254" width="5.140625" style="270" customWidth="1"/>
    <col min="9255" max="9255" width="3.85546875" style="270" customWidth="1"/>
    <col min="9256" max="9256" width="10.28515625" style="270" customWidth="1"/>
    <col min="9257" max="9257" width="5.28515625" style="270" customWidth="1"/>
    <col min="9258" max="9258" width="4.5703125" style="270" customWidth="1"/>
    <col min="9259" max="9259" width="4.7109375" style="270" customWidth="1"/>
    <col min="9260" max="9261" width="4.42578125" style="270" customWidth="1"/>
    <col min="9262" max="9263" width="4.140625" style="270" customWidth="1"/>
    <col min="9264" max="9266" width="3.85546875" style="270" customWidth="1"/>
    <col min="9267" max="9267" width="3.5703125" style="270" customWidth="1"/>
    <col min="9268" max="9268" width="4.140625" style="270" customWidth="1"/>
    <col min="9269" max="9471" width="9.140625" style="270"/>
    <col min="9472" max="9472" width="5.140625" style="270" customWidth="1"/>
    <col min="9473" max="9473" width="5.85546875" style="270" customWidth="1"/>
    <col min="9474" max="9474" width="4.5703125" style="270" customWidth="1"/>
    <col min="9475" max="9475" width="4.7109375" style="270" customWidth="1"/>
    <col min="9476" max="9476" width="5.28515625" style="270" customWidth="1"/>
    <col min="9477" max="9477" width="5.140625" style="270" customWidth="1"/>
    <col min="9478" max="9478" width="5.5703125" style="270" customWidth="1"/>
    <col min="9479" max="9479" width="4.7109375" style="270" customWidth="1"/>
    <col min="9480" max="9480" width="6.28515625" style="270" customWidth="1"/>
    <col min="9481" max="9481" width="4.140625" style="270" customWidth="1"/>
    <col min="9482" max="9482" width="3.5703125" style="270" customWidth="1"/>
    <col min="9483" max="9483" width="3.42578125" style="270" customWidth="1"/>
    <col min="9484" max="9484" width="3.85546875" style="270" customWidth="1"/>
    <col min="9485" max="9485" width="3.7109375" style="270" customWidth="1"/>
    <col min="9486" max="9486" width="3.5703125" style="270" customWidth="1"/>
    <col min="9487" max="9487" width="4" style="270" customWidth="1"/>
    <col min="9488" max="9488" width="3.42578125" style="270" customWidth="1"/>
    <col min="9489" max="9489" width="5.42578125" style="270" customWidth="1"/>
    <col min="9490" max="9490" width="3.85546875" style="270" customWidth="1"/>
    <col min="9491" max="9491" width="4.140625" style="270" customWidth="1"/>
    <col min="9492" max="9492" width="5.140625" style="270" customWidth="1"/>
    <col min="9493" max="9493" width="6.42578125" style="270" customWidth="1"/>
    <col min="9494" max="9494" width="5.5703125" style="270" customWidth="1"/>
    <col min="9495" max="9495" width="6.140625" style="270" customWidth="1"/>
    <col min="9496" max="9496" width="4.42578125" style="270" customWidth="1"/>
    <col min="9497" max="9497" width="4.5703125" style="270" customWidth="1"/>
    <col min="9498" max="9498" width="3.85546875" style="270" customWidth="1"/>
    <col min="9499" max="9499" width="5.28515625" style="270" customWidth="1"/>
    <col min="9500" max="9501" width="5" style="270" customWidth="1"/>
    <col min="9502" max="9502" width="4.7109375" style="270" customWidth="1"/>
    <col min="9503" max="9503" width="5" style="270" customWidth="1"/>
    <col min="9504" max="9504" width="4.5703125" style="270" customWidth="1"/>
    <col min="9505" max="9506" width="5.5703125" style="270" customWidth="1"/>
    <col min="9507" max="9507" width="5.140625" style="270" customWidth="1"/>
    <col min="9508" max="9508" width="7.7109375" style="270" customWidth="1"/>
    <col min="9509" max="9509" width="4.7109375" style="270" customWidth="1"/>
    <col min="9510" max="9510" width="5.140625" style="270" customWidth="1"/>
    <col min="9511" max="9511" width="3.85546875" style="270" customWidth="1"/>
    <col min="9512" max="9512" width="10.28515625" style="270" customWidth="1"/>
    <col min="9513" max="9513" width="5.28515625" style="270" customWidth="1"/>
    <col min="9514" max="9514" width="4.5703125" style="270" customWidth="1"/>
    <col min="9515" max="9515" width="4.7109375" style="270" customWidth="1"/>
    <col min="9516" max="9517" width="4.42578125" style="270" customWidth="1"/>
    <col min="9518" max="9519" width="4.140625" style="270" customWidth="1"/>
    <col min="9520" max="9522" width="3.85546875" style="270" customWidth="1"/>
    <col min="9523" max="9523" width="3.5703125" style="270" customWidth="1"/>
    <col min="9524" max="9524" width="4.140625" style="270" customWidth="1"/>
    <col min="9525" max="9727" width="9.140625" style="270"/>
    <col min="9728" max="9728" width="5.140625" style="270" customWidth="1"/>
    <col min="9729" max="9729" width="5.85546875" style="270" customWidth="1"/>
    <col min="9730" max="9730" width="4.5703125" style="270" customWidth="1"/>
    <col min="9731" max="9731" width="4.7109375" style="270" customWidth="1"/>
    <col min="9732" max="9732" width="5.28515625" style="270" customWidth="1"/>
    <col min="9733" max="9733" width="5.140625" style="270" customWidth="1"/>
    <col min="9734" max="9734" width="5.5703125" style="270" customWidth="1"/>
    <col min="9735" max="9735" width="4.7109375" style="270" customWidth="1"/>
    <col min="9736" max="9736" width="6.28515625" style="270" customWidth="1"/>
    <col min="9737" max="9737" width="4.140625" style="270" customWidth="1"/>
    <col min="9738" max="9738" width="3.5703125" style="270" customWidth="1"/>
    <col min="9739" max="9739" width="3.42578125" style="270" customWidth="1"/>
    <col min="9740" max="9740" width="3.85546875" style="270" customWidth="1"/>
    <col min="9741" max="9741" width="3.7109375" style="270" customWidth="1"/>
    <col min="9742" max="9742" width="3.5703125" style="270" customWidth="1"/>
    <col min="9743" max="9743" width="4" style="270" customWidth="1"/>
    <col min="9744" max="9744" width="3.42578125" style="270" customWidth="1"/>
    <col min="9745" max="9745" width="5.42578125" style="270" customWidth="1"/>
    <col min="9746" max="9746" width="3.85546875" style="270" customWidth="1"/>
    <col min="9747" max="9747" width="4.140625" style="270" customWidth="1"/>
    <col min="9748" max="9748" width="5.140625" style="270" customWidth="1"/>
    <col min="9749" max="9749" width="6.42578125" style="270" customWidth="1"/>
    <col min="9750" max="9750" width="5.5703125" style="270" customWidth="1"/>
    <col min="9751" max="9751" width="6.140625" style="270" customWidth="1"/>
    <col min="9752" max="9752" width="4.42578125" style="270" customWidth="1"/>
    <col min="9753" max="9753" width="4.5703125" style="270" customWidth="1"/>
    <col min="9754" max="9754" width="3.85546875" style="270" customWidth="1"/>
    <col min="9755" max="9755" width="5.28515625" style="270" customWidth="1"/>
    <col min="9756" max="9757" width="5" style="270" customWidth="1"/>
    <col min="9758" max="9758" width="4.7109375" style="270" customWidth="1"/>
    <col min="9759" max="9759" width="5" style="270" customWidth="1"/>
    <col min="9760" max="9760" width="4.5703125" style="270" customWidth="1"/>
    <col min="9761" max="9762" width="5.5703125" style="270" customWidth="1"/>
    <col min="9763" max="9763" width="5.140625" style="270" customWidth="1"/>
    <col min="9764" max="9764" width="7.7109375" style="270" customWidth="1"/>
    <col min="9765" max="9765" width="4.7109375" style="270" customWidth="1"/>
    <col min="9766" max="9766" width="5.140625" style="270" customWidth="1"/>
    <col min="9767" max="9767" width="3.85546875" style="270" customWidth="1"/>
    <col min="9768" max="9768" width="10.28515625" style="270" customWidth="1"/>
    <col min="9769" max="9769" width="5.28515625" style="270" customWidth="1"/>
    <col min="9770" max="9770" width="4.5703125" style="270" customWidth="1"/>
    <col min="9771" max="9771" width="4.7109375" style="270" customWidth="1"/>
    <col min="9772" max="9773" width="4.42578125" style="270" customWidth="1"/>
    <col min="9774" max="9775" width="4.140625" style="270" customWidth="1"/>
    <col min="9776" max="9778" width="3.85546875" style="270" customWidth="1"/>
    <col min="9779" max="9779" width="3.5703125" style="270" customWidth="1"/>
    <col min="9780" max="9780" width="4.140625" style="270" customWidth="1"/>
    <col min="9781" max="9983" width="9.140625" style="270"/>
    <col min="9984" max="9984" width="5.140625" style="270" customWidth="1"/>
    <col min="9985" max="9985" width="5.85546875" style="270" customWidth="1"/>
    <col min="9986" max="9986" width="4.5703125" style="270" customWidth="1"/>
    <col min="9987" max="9987" width="4.7109375" style="270" customWidth="1"/>
    <col min="9988" max="9988" width="5.28515625" style="270" customWidth="1"/>
    <col min="9989" max="9989" width="5.140625" style="270" customWidth="1"/>
    <col min="9990" max="9990" width="5.5703125" style="270" customWidth="1"/>
    <col min="9991" max="9991" width="4.7109375" style="270" customWidth="1"/>
    <col min="9992" max="9992" width="6.28515625" style="270" customWidth="1"/>
    <col min="9993" max="9993" width="4.140625" style="270" customWidth="1"/>
    <col min="9994" max="9994" width="3.5703125" style="270" customWidth="1"/>
    <col min="9995" max="9995" width="3.42578125" style="270" customWidth="1"/>
    <col min="9996" max="9996" width="3.85546875" style="270" customWidth="1"/>
    <col min="9997" max="9997" width="3.7109375" style="270" customWidth="1"/>
    <col min="9998" max="9998" width="3.5703125" style="270" customWidth="1"/>
    <col min="9999" max="9999" width="4" style="270" customWidth="1"/>
    <col min="10000" max="10000" width="3.42578125" style="270" customWidth="1"/>
    <col min="10001" max="10001" width="5.42578125" style="270" customWidth="1"/>
    <col min="10002" max="10002" width="3.85546875" style="270" customWidth="1"/>
    <col min="10003" max="10003" width="4.140625" style="270" customWidth="1"/>
    <col min="10004" max="10004" width="5.140625" style="270" customWidth="1"/>
    <col min="10005" max="10005" width="6.42578125" style="270" customWidth="1"/>
    <col min="10006" max="10006" width="5.5703125" style="270" customWidth="1"/>
    <col min="10007" max="10007" width="6.140625" style="270" customWidth="1"/>
    <col min="10008" max="10008" width="4.42578125" style="270" customWidth="1"/>
    <col min="10009" max="10009" width="4.5703125" style="270" customWidth="1"/>
    <col min="10010" max="10010" width="3.85546875" style="270" customWidth="1"/>
    <col min="10011" max="10011" width="5.28515625" style="270" customWidth="1"/>
    <col min="10012" max="10013" width="5" style="270" customWidth="1"/>
    <col min="10014" max="10014" width="4.7109375" style="270" customWidth="1"/>
    <col min="10015" max="10015" width="5" style="270" customWidth="1"/>
    <col min="10016" max="10016" width="4.5703125" style="270" customWidth="1"/>
    <col min="10017" max="10018" width="5.5703125" style="270" customWidth="1"/>
    <col min="10019" max="10019" width="5.140625" style="270" customWidth="1"/>
    <col min="10020" max="10020" width="7.7109375" style="270" customWidth="1"/>
    <col min="10021" max="10021" width="4.7109375" style="270" customWidth="1"/>
    <col min="10022" max="10022" width="5.140625" style="270" customWidth="1"/>
    <col min="10023" max="10023" width="3.85546875" style="270" customWidth="1"/>
    <col min="10024" max="10024" width="10.28515625" style="270" customWidth="1"/>
    <col min="10025" max="10025" width="5.28515625" style="270" customWidth="1"/>
    <col min="10026" max="10026" width="4.5703125" style="270" customWidth="1"/>
    <col min="10027" max="10027" width="4.7109375" style="270" customWidth="1"/>
    <col min="10028" max="10029" width="4.42578125" style="270" customWidth="1"/>
    <col min="10030" max="10031" width="4.140625" style="270" customWidth="1"/>
    <col min="10032" max="10034" width="3.85546875" style="270" customWidth="1"/>
    <col min="10035" max="10035" width="3.5703125" style="270" customWidth="1"/>
    <col min="10036" max="10036" width="4.140625" style="270" customWidth="1"/>
    <col min="10037" max="10239" width="9.140625" style="270"/>
    <col min="10240" max="10240" width="5.140625" style="270" customWidth="1"/>
    <col min="10241" max="10241" width="5.85546875" style="270" customWidth="1"/>
    <col min="10242" max="10242" width="4.5703125" style="270" customWidth="1"/>
    <col min="10243" max="10243" width="4.7109375" style="270" customWidth="1"/>
    <col min="10244" max="10244" width="5.28515625" style="270" customWidth="1"/>
    <col min="10245" max="10245" width="5.140625" style="270" customWidth="1"/>
    <col min="10246" max="10246" width="5.5703125" style="270" customWidth="1"/>
    <col min="10247" max="10247" width="4.7109375" style="270" customWidth="1"/>
    <col min="10248" max="10248" width="6.28515625" style="270" customWidth="1"/>
    <col min="10249" max="10249" width="4.140625" style="270" customWidth="1"/>
    <col min="10250" max="10250" width="3.5703125" style="270" customWidth="1"/>
    <col min="10251" max="10251" width="3.42578125" style="270" customWidth="1"/>
    <col min="10252" max="10252" width="3.85546875" style="270" customWidth="1"/>
    <col min="10253" max="10253" width="3.7109375" style="270" customWidth="1"/>
    <col min="10254" max="10254" width="3.5703125" style="270" customWidth="1"/>
    <col min="10255" max="10255" width="4" style="270" customWidth="1"/>
    <col min="10256" max="10256" width="3.42578125" style="270" customWidth="1"/>
    <col min="10257" max="10257" width="5.42578125" style="270" customWidth="1"/>
    <col min="10258" max="10258" width="3.85546875" style="270" customWidth="1"/>
    <col min="10259" max="10259" width="4.140625" style="270" customWidth="1"/>
    <col min="10260" max="10260" width="5.140625" style="270" customWidth="1"/>
    <col min="10261" max="10261" width="6.42578125" style="270" customWidth="1"/>
    <col min="10262" max="10262" width="5.5703125" style="270" customWidth="1"/>
    <col min="10263" max="10263" width="6.140625" style="270" customWidth="1"/>
    <col min="10264" max="10264" width="4.42578125" style="270" customWidth="1"/>
    <col min="10265" max="10265" width="4.5703125" style="270" customWidth="1"/>
    <col min="10266" max="10266" width="3.85546875" style="270" customWidth="1"/>
    <col min="10267" max="10267" width="5.28515625" style="270" customWidth="1"/>
    <col min="10268" max="10269" width="5" style="270" customWidth="1"/>
    <col min="10270" max="10270" width="4.7109375" style="270" customWidth="1"/>
    <col min="10271" max="10271" width="5" style="270" customWidth="1"/>
    <col min="10272" max="10272" width="4.5703125" style="270" customWidth="1"/>
    <col min="10273" max="10274" width="5.5703125" style="270" customWidth="1"/>
    <col min="10275" max="10275" width="5.140625" style="270" customWidth="1"/>
    <col min="10276" max="10276" width="7.7109375" style="270" customWidth="1"/>
    <col min="10277" max="10277" width="4.7109375" style="270" customWidth="1"/>
    <col min="10278" max="10278" width="5.140625" style="270" customWidth="1"/>
    <col min="10279" max="10279" width="3.85546875" style="270" customWidth="1"/>
    <col min="10280" max="10280" width="10.28515625" style="270" customWidth="1"/>
    <col min="10281" max="10281" width="5.28515625" style="270" customWidth="1"/>
    <col min="10282" max="10282" width="4.5703125" style="270" customWidth="1"/>
    <col min="10283" max="10283" width="4.7109375" style="270" customWidth="1"/>
    <col min="10284" max="10285" width="4.42578125" style="270" customWidth="1"/>
    <col min="10286" max="10287" width="4.140625" style="270" customWidth="1"/>
    <col min="10288" max="10290" width="3.85546875" style="270" customWidth="1"/>
    <col min="10291" max="10291" width="3.5703125" style="270" customWidth="1"/>
    <col min="10292" max="10292" width="4.140625" style="270" customWidth="1"/>
    <col min="10293" max="10495" width="9.140625" style="270"/>
    <col min="10496" max="10496" width="5.140625" style="270" customWidth="1"/>
    <col min="10497" max="10497" width="5.85546875" style="270" customWidth="1"/>
    <col min="10498" max="10498" width="4.5703125" style="270" customWidth="1"/>
    <col min="10499" max="10499" width="4.7109375" style="270" customWidth="1"/>
    <col min="10500" max="10500" width="5.28515625" style="270" customWidth="1"/>
    <col min="10501" max="10501" width="5.140625" style="270" customWidth="1"/>
    <col min="10502" max="10502" width="5.5703125" style="270" customWidth="1"/>
    <col min="10503" max="10503" width="4.7109375" style="270" customWidth="1"/>
    <col min="10504" max="10504" width="6.28515625" style="270" customWidth="1"/>
    <col min="10505" max="10505" width="4.140625" style="270" customWidth="1"/>
    <col min="10506" max="10506" width="3.5703125" style="270" customWidth="1"/>
    <col min="10507" max="10507" width="3.42578125" style="270" customWidth="1"/>
    <col min="10508" max="10508" width="3.85546875" style="270" customWidth="1"/>
    <col min="10509" max="10509" width="3.7109375" style="270" customWidth="1"/>
    <col min="10510" max="10510" width="3.5703125" style="270" customWidth="1"/>
    <col min="10511" max="10511" width="4" style="270" customWidth="1"/>
    <col min="10512" max="10512" width="3.42578125" style="270" customWidth="1"/>
    <col min="10513" max="10513" width="5.42578125" style="270" customWidth="1"/>
    <col min="10514" max="10514" width="3.85546875" style="270" customWidth="1"/>
    <col min="10515" max="10515" width="4.140625" style="270" customWidth="1"/>
    <col min="10516" max="10516" width="5.140625" style="270" customWidth="1"/>
    <col min="10517" max="10517" width="6.42578125" style="270" customWidth="1"/>
    <col min="10518" max="10518" width="5.5703125" style="270" customWidth="1"/>
    <col min="10519" max="10519" width="6.140625" style="270" customWidth="1"/>
    <col min="10520" max="10520" width="4.42578125" style="270" customWidth="1"/>
    <col min="10521" max="10521" width="4.5703125" style="270" customWidth="1"/>
    <col min="10522" max="10522" width="3.85546875" style="270" customWidth="1"/>
    <col min="10523" max="10523" width="5.28515625" style="270" customWidth="1"/>
    <col min="10524" max="10525" width="5" style="270" customWidth="1"/>
    <col min="10526" max="10526" width="4.7109375" style="270" customWidth="1"/>
    <col min="10527" max="10527" width="5" style="270" customWidth="1"/>
    <col min="10528" max="10528" width="4.5703125" style="270" customWidth="1"/>
    <col min="10529" max="10530" width="5.5703125" style="270" customWidth="1"/>
    <col min="10531" max="10531" width="5.140625" style="270" customWidth="1"/>
    <col min="10532" max="10532" width="7.7109375" style="270" customWidth="1"/>
    <col min="10533" max="10533" width="4.7109375" style="270" customWidth="1"/>
    <col min="10534" max="10534" width="5.140625" style="270" customWidth="1"/>
    <col min="10535" max="10535" width="3.85546875" style="270" customWidth="1"/>
    <col min="10536" max="10536" width="10.28515625" style="270" customWidth="1"/>
    <col min="10537" max="10537" width="5.28515625" style="270" customWidth="1"/>
    <col min="10538" max="10538" width="4.5703125" style="270" customWidth="1"/>
    <col min="10539" max="10539" width="4.7109375" style="270" customWidth="1"/>
    <col min="10540" max="10541" width="4.42578125" style="270" customWidth="1"/>
    <col min="10542" max="10543" width="4.140625" style="270" customWidth="1"/>
    <col min="10544" max="10546" width="3.85546875" style="270" customWidth="1"/>
    <col min="10547" max="10547" width="3.5703125" style="270" customWidth="1"/>
    <col min="10548" max="10548" width="4.140625" style="270" customWidth="1"/>
    <col min="10549" max="10751" width="9.140625" style="270"/>
    <col min="10752" max="10752" width="5.140625" style="270" customWidth="1"/>
    <col min="10753" max="10753" width="5.85546875" style="270" customWidth="1"/>
    <col min="10754" max="10754" width="4.5703125" style="270" customWidth="1"/>
    <col min="10755" max="10755" width="4.7109375" style="270" customWidth="1"/>
    <col min="10756" max="10756" width="5.28515625" style="270" customWidth="1"/>
    <col min="10757" max="10757" width="5.140625" style="270" customWidth="1"/>
    <col min="10758" max="10758" width="5.5703125" style="270" customWidth="1"/>
    <col min="10759" max="10759" width="4.7109375" style="270" customWidth="1"/>
    <col min="10760" max="10760" width="6.28515625" style="270" customWidth="1"/>
    <col min="10761" max="10761" width="4.140625" style="270" customWidth="1"/>
    <col min="10762" max="10762" width="3.5703125" style="270" customWidth="1"/>
    <col min="10763" max="10763" width="3.42578125" style="270" customWidth="1"/>
    <col min="10764" max="10764" width="3.85546875" style="270" customWidth="1"/>
    <col min="10765" max="10765" width="3.7109375" style="270" customWidth="1"/>
    <col min="10766" max="10766" width="3.5703125" style="270" customWidth="1"/>
    <col min="10767" max="10767" width="4" style="270" customWidth="1"/>
    <col min="10768" max="10768" width="3.42578125" style="270" customWidth="1"/>
    <col min="10769" max="10769" width="5.42578125" style="270" customWidth="1"/>
    <col min="10770" max="10770" width="3.85546875" style="270" customWidth="1"/>
    <col min="10771" max="10771" width="4.140625" style="270" customWidth="1"/>
    <col min="10772" max="10772" width="5.140625" style="270" customWidth="1"/>
    <col min="10773" max="10773" width="6.42578125" style="270" customWidth="1"/>
    <col min="10774" max="10774" width="5.5703125" style="270" customWidth="1"/>
    <col min="10775" max="10775" width="6.140625" style="270" customWidth="1"/>
    <col min="10776" max="10776" width="4.42578125" style="270" customWidth="1"/>
    <col min="10777" max="10777" width="4.5703125" style="270" customWidth="1"/>
    <col min="10778" max="10778" width="3.85546875" style="270" customWidth="1"/>
    <col min="10779" max="10779" width="5.28515625" style="270" customWidth="1"/>
    <col min="10780" max="10781" width="5" style="270" customWidth="1"/>
    <col min="10782" max="10782" width="4.7109375" style="270" customWidth="1"/>
    <col min="10783" max="10783" width="5" style="270" customWidth="1"/>
    <col min="10784" max="10784" width="4.5703125" style="270" customWidth="1"/>
    <col min="10785" max="10786" width="5.5703125" style="270" customWidth="1"/>
    <col min="10787" max="10787" width="5.140625" style="270" customWidth="1"/>
    <col min="10788" max="10788" width="7.7109375" style="270" customWidth="1"/>
    <col min="10789" max="10789" width="4.7109375" style="270" customWidth="1"/>
    <col min="10790" max="10790" width="5.140625" style="270" customWidth="1"/>
    <col min="10791" max="10791" width="3.85546875" style="270" customWidth="1"/>
    <col min="10792" max="10792" width="10.28515625" style="270" customWidth="1"/>
    <col min="10793" max="10793" width="5.28515625" style="270" customWidth="1"/>
    <col min="10794" max="10794" width="4.5703125" style="270" customWidth="1"/>
    <col min="10795" max="10795" width="4.7109375" style="270" customWidth="1"/>
    <col min="10796" max="10797" width="4.42578125" style="270" customWidth="1"/>
    <col min="10798" max="10799" width="4.140625" style="270" customWidth="1"/>
    <col min="10800" max="10802" width="3.85546875" style="270" customWidth="1"/>
    <col min="10803" max="10803" width="3.5703125" style="270" customWidth="1"/>
    <col min="10804" max="10804" width="4.140625" style="270" customWidth="1"/>
    <col min="10805" max="11007" width="9.140625" style="270"/>
    <col min="11008" max="11008" width="5.140625" style="270" customWidth="1"/>
    <col min="11009" max="11009" width="5.85546875" style="270" customWidth="1"/>
    <col min="11010" max="11010" width="4.5703125" style="270" customWidth="1"/>
    <col min="11011" max="11011" width="4.7109375" style="270" customWidth="1"/>
    <col min="11012" max="11012" width="5.28515625" style="270" customWidth="1"/>
    <col min="11013" max="11013" width="5.140625" style="270" customWidth="1"/>
    <col min="11014" max="11014" width="5.5703125" style="270" customWidth="1"/>
    <col min="11015" max="11015" width="4.7109375" style="270" customWidth="1"/>
    <col min="11016" max="11016" width="6.28515625" style="270" customWidth="1"/>
    <col min="11017" max="11017" width="4.140625" style="270" customWidth="1"/>
    <col min="11018" max="11018" width="3.5703125" style="270" customWidth="1"/>
    <col min="11019" max="11019" width="3.42578125" style="270" customWidth="1"/>
    <col min="11020" max="11020" width="3.85546875" style="270" customWidth="1"/>
    <col min="11021" max="11021" width="3.7109375" style="270" customWidth="1"/>
    <col min="11022" max="11022" width="3.5703125" style="270" customWidth="1"/>
    <col min="11023" max="11023" width="4" style="270" customWidth="1"/>
    <col min="11024" max="11024" width="3.42578125" style="270" customWidth="1"/>
    <col min="11025" max="11025" width="5.42578125" style="270" customWidth="1"/>
    <col min="11026" max="11026" width="3.85546875" style="270" customWidth="1"/>
    <col min="11027" max="11027" width="4.140625" style="270" customWidth="1"/>
    <col min="11028" max="11028" width="5.140625" style="270" customWidth="1"/>
    <col min="11029" max="11029" width="6.42578125" style="270" customWidth="1"/>
    <col min="11030" max="11030" width="5.5703125" style="270" customWidth="1"/>
    <col min="11031" max="11031" width="6.140625" style="270" customWidth="1"/>
    <col min="11032" max="11032" width="4.42578125" style="270" customWidth="1"/>
    <col min="11033" max="11033" width="4.5703125" style="270" customWidth="1"/>
    <col min="11034" max="11034" width="3.85546875" style="270" customWidth="1"/>
    <col min="11035" max="11035" width="5.28515625" style="270" customWidth="1"/>
    <col min="11036" max="11037" width="5" style="270" customWidth="1"/>
    <col min="11038" max="11038" width="4.7109375" style="270" customWidth="1"/>
    <col min="11039" max="11039" width="5" style="270" customWidth="1"/>
    <col min="11040" max="11040" width="4.5703125" style="270" customWidth="1"/>
    <col min="11041" max="11042" width="5.5703125" style="270" customWidth="1"/>
    <col min="11043" max="11043" width="5.140625" style="270" customWidth="1"/>
    <col min="11044" max="11044" width="7.7109375" style="270" customWidth="1"/>
    <col min="11045" max="11045" width="4.7109375" style="270" customWidth="1"/>
    <col min="11046" max="11046" width="5.140625" style="270" customWidth="1"/>
    <col min="11047" max="11047" width="3.85546875" style="270" customWidth="1"/>
    <col min="11048" max="11048" width="10.28515625" style="270" customWidth="1"/>
    <col min="11049" max="11049" width="5.28515625" style="270" customWidth="1"/>
    <col min="11050" max="11050" width="4.5703125" style="270" customWidth="1"/>
    <col min="11051" max="11051" width="4.7109375" style="270" customWidth="1"/>
    <col min="11052" max="11053" width="4.42578125" style="270" customWidth="1"/>
    <col min="11054" max="11055" width="4.140625" style="270" customWidth="1"/>
    <col min="11056" max="11058" width="3.85546875" style="270" customWidth="1"/>
    <col min="11059" max="11059" width="3.5703125" style="270" customWidth="1"/>
    <col min="11060" max="11060" width="4.140625" style="270" customWidth="1"/>
    <col min="11061" max="11263" width="9.140625" style="270"/>
    <col min="11264" max="11264" width="5.140625" style="270" customWidth="1"/>
    <col min="11265" max="11265" width="5.85546875" style="270" customWidth="1"/>
    <col min="11266" max="11266" width="4.5703125" style="270" customWidth="1"/>
    <col min="11267" max="11267" width="4.7109375" style="270" customWidth="1"/>
    <col min="11268" max="11268" width="5.28515625" style="270" customWidth="1"/>
    <col min="11269" max="11269" width="5.140625" style="270" customWidth="1"/>
    <col min="11270" max="11270" width="5.5703125" style="270" customWidth="1"/>
    <col min="11271" max="11271" width="4.7109375" style="270" customWidth="1"/>
    <col min="11272" max="11272" width="6.28515625" style="270" customWidth="1"/>
    <col min="11273" max="11273" width="4.140625" style="270" customWidth="1"/>
    <col min="11274" max="11274" width="3.5703125" style="270" customWidth="1"/>
    <col min="11275" max="11275" width="3.42578125" style="270" customWidth="1"/>
    <col min="11276" max="11276" width="3.85546875" style="270" customWidth="1"/>
    <col min="11277" max="11277" width="3.7109375" style="270" customWidth="1"/>
    <col min="11278" max="11278" width="3.5703125" style="270" customWidth="1"/>
    <col min="11279" max="11279" width="4" style="270" customWidth="1"/>
    <col min="11280" max="11280" width="3.42578125" style="270" customWidth="1"/>
    <col min="11281" max="11281" width="5.42578125" style="270" customWidth="1"/>
    <col min="11282" max="11282" width="3.85546875" style="270" customWidth="1"/>
    <col min="11283" max="11283" width="4.140625" style="270" customWidth="1"/>
    <col min="11284" max="11284" width="5.140625" style="270" customWidth="1"/>
    <col min="11285" max="11285" width="6.42578125" style="270" customWidth="1"/>
    <col min="11286" max="11286" width="5.5703125" style="270" customWidth="1"/>
    <col min="11287" max="11287" width="6.140625" style="270" customWidth="1"/>
    <col min="11288" max="11288" width="4.42578125" style="270" customWidth="1"/>
    <col min="11289" max="11289" width="4.5703125" style="270" customWidth="1"/>
    <col min="11290" max="11290" width="3.85546875" style="270" customWidth="1"/>
    <col min="11291" max="11291" width="5.28515625" style="270" customWidth="1"/>
    <col min="11292" max="11293" width="5" style="270" customWidth="1"/>
    <col min="11294" max="11294" width="4.7109375" style="270" customWidth="1"/>
    <col min="11295" max="11295" width="5" style="270" customWidth="1"/>
    <col min="11296" max="11296" width="4.5703125" style="270" customWidth="1"/>
    <col min="11297" max="11298" width="5.5703125" style="270" customWidth="1"/>
    <col min="11299" max="11299" width="5.140625" style="270" customWidth="1"/>
    <col min="11300" max="11300" width="7.7109375" style="270" customWidth="1"/>
    <col min="11301" max="11301" width="4.7109375" style="270" customWidth="1"/>
    <col min="11302" max="11302" width="5.140625" style="270" customWidth="1"/>
    <col min="11303" max="11303" width="3.85546875" style="270" customWidth="1"/>
    <col min="11304" max="11304" width="10.28515625" style="270" customWidth="1"/>
    <col min="11305" max="11305" width="5.28515625" style="270" customWidth="1"/>
    <col min="11306" max="11306" width="4.5703125" style="270" customWidth="1"/>
    <col min="11307" max="11307" width="4.7109375" style="270" customWidth="1"/>
    <col min="11308" max="11309" width="4.42578125" style="270" customWidth="1"/>
    <col min="11310" max="11311" width="4.140625" style="270" customWidth="1"/>
    <col min="11312" max="11314" width="3.85546875" style="270" customWidth="1"/>
    <col min="11315" max="11315" width="3.5703125" style="270" customWidth="1"/>
    <col min="11316" max="11316" width="4.140625" style="270" customWidth="1"/>
    <col min="11317" max="11519" width="9.140625" style="270"/>
    <col min="11520" max="11520" width="5.140625" style="270" customWidth="1"/>
    <col min="11521" max="11521" width="5.85546875" style="270" customWidth="1"/>
    <col min="11522" max="11522" width="4.5703125" style="270" customWidth="1"/>
    <col min="11523" max="11523" width="4.7109375" style="270" customWidth="1"/>
    <col min="11524" max="11524" width="5.28515625" style="270" customWidth="1"/>
    <col min="11525" max="11525" width="5.140625" style="270" customWidth="1"/>
    <col min="11526" max="11526" width="5.5703125" style="270" customWidth="1"/>
    <col min="11527" max="11527" width="4.7109375" style="270" customWidth="1"/>
    <col min="11528" max="11528" width="6.28515625" style="270" customWidth="1"/>
    <col min="11529" max="11529" width="4.140625" style="270" customWidth="1"/>
    <col min="11530" max="11530" width="3.5703125" style="270" customWidth="1"/>
    <col min="11531" max="11531" width="3.42578125" style="270" customWidth="1"/>
    <col min="11532" max="11532" width="3.85546875" style="270" customWidth="1"/>
    <col min="11533" max="11533" width="3.7109375" style="270" customWidth="1"/>
    <col min="11534" max="11534" width="3.5703125" style="270" customWidth="1"/>
    <col min="11535" max="11535" width="4" style="270" customWidth="1"/>
    <col min="11536" max="11536" width="3.42578125" style="270" customWidth="1"/>
    <col min="11537" max="11537" width="5.42578125" style="270" customWidth="1"/>
    <col min="11538" max="11538" width="3.85546875" style="270" customWidth="1"/>
    <col min="11539" max="11539" width="4.140625" style="270" customWidth="1"/>
    <col min="11540" max="11540" width="5.140625" style="270" customWidth="1"/>
    <col min="11541" max="11541" width="6.42578125" style="270" customWidth="1"/>
    <col min="11542" max="11542" width="5.5703125" style="270" customWidth="1"/>
    <col min="11543" max="11543" width="6.140625" style="270" customWidth="1"/>
    <col min="11544" max="11544" width="4.42578125" style="270" customWidth="1"/>
    <col min="11545" max="11545" width="4.5703125" style="270" customWidth="1"/>
    <col min="11546" max="11546" width="3.85546875" style="270" customWidth="1"/>
    <col min="11547" max="11547" width="5.28515625" style="270" customWidth="1"/>
    <col min="11548" max="11549" width="5" style="270" customWidth="1"/>
    <col min="11550" max="11550" width="4.7109375" style="270" customWidth="1"/>
    <col min="11551" max="11551" width="5" style="270" customWidth="1"/>
    <col min="11552" max="11552" width="4.5703125" style="270" customWidth="1"/>
    <col min="11553" max="11554" width="5.5703125" style="270" customWidth="1"/>
    <col min="11555" max="11555" width="5.140625" style="270" customWidth="1"/>
    <col min="11556" max="11556" width="7.7109375" style="270" customWidth="1"/>
    <col min="11557" max="11557" width="4.7109375" style="270" customWidth="1"/>
    <col min="11558" max="11558" width="5.140625" style="270" customWidth="1"/>
    <col min="11559" max="11559" width="3.85546875" style="270" customWidth="1"/>
    <col min="11560" max="11560" width="10.28515625" style="270" customWidth="1"/>
    <col min="11561" max="11561" width="5.28515625" style="270" customWidth="1"/>
    <col min="11562" max="11562" width="4.5703125" style="270" customWidth="1"/>
    <col min="11563" max="11563" width="4.7109375" style="270" customWidth="1"/>
    <col min="11564" max="11565" width="4.42578125" style="270" customWidth="1"/>
    <col min="11566" max="11567" width="4.140625" style="270" customWidth="1"/>
    <col min="11568" max="11570" width="3.85546875" style="270" customWidth="1"/>
    <col min="11571" max="11571" width="3.5703125" style="270" customWidth="1"/>
    <col min="11572" max="11572" width="4.140625" style="270" customWidth="1"/>
    <col min="11573" max="11775" width="9.140625" style="270"/>
    <col min="11776" max="11776" width="5.140625" style="270" customWidth="1"/>
    <col min="11777" max="11777" width="5.85546875" style="270" customWidth="1"/>
    <col min="11778" max="11778" width="4.5703125" style="270" customWidth="1"/>
    <col min="11779" max="11779" width="4.7109375" style="270" customWidth="1"/>
    <col min="11780" max="11780" width="5.28515625" style="270" customWidth="1"/>
    <col min="11781" max="11781" width="5.140625" style="270" customWidth="1"/>
    <col min="11782" max="11782" width="5.5703125" style="270" customWidth="1"/>
    <col min="11783" max="11783" width="4.7109375" style="270" customWidth="1"/>
    <col min="11784" max="11784" width="6.28515625" style="270" customWidth="1"/>
    <col min="11785" max="11785" width="4.140625" style="270" customWidth="1"/>
    <col min="11786" max="11786" width="3.5703125" style="270" customWidth="1"/>
    <col min="11787" max="11787" width="3.42578125" style="270" customWidth="1"/>
    <col min="11788" max="11788" width="3.85546875" style="270" customWidth="1"/>
    <col min="11789" max="11789" width="3.7109375" style="270" customWidth="1"/>
    <col min="11790" max="11790" width="3.5703125" style="270" customWidth="1"/>
    <col min="11791" max="11791" width="4" style="270" customWidth="1"/>
    <col min="11792" max="11792" width="3.42578125" style="270" customWidth="1"/>
    <col min="11793" max="11793" width="5.42578125" style="270" customWidth="1"/>
    <col min="11794" max="11794" width="3.85546875" style="270" customWidth="1"/>
    <col min="11795" max="11795" width="4.140625" style="270" customWidth="1"/>
    <col min="11796" max="11796" width="5.140625" style="270" customWidth="1"/>
    <col min="11797" max="11797" width="6.42578125" style="270" customWidth="1"/>
    <col min="11798" max="11798" width="5.5703125" style="270" customWidth="1"/>
    <col min="11799" max="11799" width="6.140625" style="270" customWidth="1"/>
    <col min="11800" max="11800" width="4.42578125" style="270" customWidth="1"/>
    <col min="11801" max="11801" width="4.5703125" style="270" customWidth="1"/>
    <col min="11802" max="11802" width="3.85546875" style="270" customWidth="1"/>
    <col min="11803" max="11803" width="5.28515625" style="270" customWidth="1"/>
    <col min="11804" max="11805" width="5" style="270" customWidth="1"/>
    <col min="11806" max="11806" width="4.7109375" style="270" customWidth="1"/>
    <col min="11807" max="11807" width="5" style="270" customWidth="1"/>
    <col min="11808" max="11808" width="4.5703125" style="270" customWidth="1"/>
    <col min="11809" max="11810" width="5.5703125" style="270" customWidth="1"/>
    <col min="11811" max="11811" width="5.140625" style="270" customWidth="1"/>
    <col min="11812" max="11812" width="7.7109375" style="270" customWidth="1"/>
    <col min="11813" max="11813" width="4.7109375" style="270" customWidth="1"/>
    <col min="11814" max="11814" width="5.140625" style="270" customWidth="1"/>
    <col min="11815" max="11815" width="3.85546875" style="270" customWidth="1"/>
    <col min="11816" max="11816" width="10.28515625" style="270" customWidth="1"/>
    <col min="11817" max="11817" width="5.28515625" style="270" customWidth="1"/>
    <col min="11818" max="11818" width="4.5703125" style="270" customWidth="1"/>
    <col min="11819" max="11819" width="4.7109375" style="270" customWidth="1"/>
    <col min="11820" max="11821" width="4.42578125" style="270" customWidth="1"/>
    <col min="11822" max="11823" width="4.140625" style="270" customWidth="1"/>
    <col min="11824" max="11826" width="3.85546875" style="270" customWidth="1"/>
    <col min="11827" max="11827" width="3.5703125" style="270" customWidth="1"/>
    <col min="11828" max="11828" width="4.140625" style="270" customWidth="1"/>
    <col min="11829" max="12031" width="9.140625" style="270"/>
    <col min="12032" max="12032" width="5.140625" style="270" customWidth="1"/>
    <col min="12033" max="12033" width="5.85546875" style="270" customWidth="1"/>
    <col min="12034" max="12034" width="4.5703125" style="270" customWidth="1"/>
    <col min="12035" max="12035" width="4.7109375" style="270" customWidth="1"/>
    <col min="12036" max="12036" width="5.28515625" style="270" customWidth="1"/>
    <col min="12037" max="12037" width="5.140625" style="270" customWidth="1"/>
    <col min="12038" max="12038" width="5.5703125" style="270" customWidth="1"/>
    <col min="12039" max="12039" width="4.7109375" style="270" customWidth="1"/>
    <col min="12040" max="12040" width="6.28515625" style="270" customWidth="1"/>
    <col min="12041" max="12041" width="4.140625" style="270" customWidth="1"/>
    <col min="12042" max="12042" width="3.5703125" style="270" customWidth="1"/>
    <col min="12043" max="12043" width="3.42578125" style="270" customWidth="1"/>
    <col min="12044" max="12044" width="3.85546875" style="270" customWidth="1"/>
    <col min="12045" max="12045" width="3.7109375" style="270" customWidth="1"/>
    <col min="12046" max="12046" width="3.5703125" style="270" customWidth="1"/>
    <col min="12047" max="12047" width="4" style="270" customWidth="1"/>
    <col min="12048" max="12048" width="3.42578125" style="270" customWidth="1"/>
    <col min="12049" max="12049" width="5.42578125" style="270" customWidth="1"/>
    <col min="12050" max="12050" width="3.85546875" style="270" customWidth="1"/>
    <col min="12051" max="12051" width="4.140625" style="270" customWidth="1"/>
    <col min="12052" max="12052" width="5.140625" style="270" customWidth="1"/>
    <col min="12053" max="12053" width="6.42578125" style="270" customWidth="1"/>
    <col min="12054" max="12054" width="5.5703125" style="270" customWidth="1"/>
    <col min="12055" max="12055" width="6.140625" style="270" customWidth="1"/>
    <col min="12056" max="12056" width="4.42578125" style="270" customWidth="1"/>
    <col min="12057" max="12057" width="4.5703125" style="270" customWidth="1"/>
    <col min="12058" max="12058" width="3.85546875" style="270" customWidth="1"/>
    <col min="12059" max="12059" width="5.28515625" style="270" customWidth="1"/>
    <col min="12060" max="12061" width="5" style="270" customWidth="1"/>
    <col min="12062" max="12062" width="4.7109375" style="270" customWidth="1"/>
    <col min="12063" max="12063" width="5" style="270" customWidth="1"/>
    <col min="12064" max="12064" width="4.5703125" style="270" customWidth="1"/>
    <col min="12065" max="12066" width="5.5703125" style="270" customWidth="1"/>
    <col min="12067" max="12067" width="5.140625" style="270" customWidth="1"/>
    <col min="12068" max="12068" width="7.7109375" style="270" customWidth="1"/>
    <col min="12069" max="12069" width="4.7109375" style="270" customWidth="1"/>
    <col min="12070" max="12070" width="5.140625" style="270" customWidth="1"/>
    <col min="12071" max="12071" width="3.85546875" style="270" customWidth="1"/>
    <col min="12072" max="12072" width="10.28515625" style="270" customWidth="1"/>
    <col min="12073" max="12073" width="5.28515625" style="270" customWidth="1"/>
    <col min="12074" max="12074" width="4.5703125" style="270" customWidth="1"/>
    <col min="12075" max="12075" width="4.7109375" style="270" customWidth="1"/>
    <col min="12076" max="12077" width="4.42578125" style="270" customWidth="1"/>
    <col min="12078" max="12079" width="4.140625" style="270" customWidth="1"/>
    <col min="12080" max="12082" width="3.85546875" style="270" customWidth="1"/>
    <col min="12083" max="12083" width="3.5703125" style="270" customWidth="1"/>
    <col min="12084" max="12084" width="4.140625" style="270" customWidth="1"/>
    <col min="12085" max="12287" width="9.140625" style="270"/>
    <col min="12288" max="12288" width="5.140625" style="270" customWidth="1"/>
    <col min="12289" max="12289" width="5.85546875" style="270" customWidth="1"/>
    <col min="12290" max="12290" width="4.5703125" style="270" customWidth="1"/>
    <col min="12291" max="12291" width="4.7109375" style="270" customWidth="1"/>
    <col min="12292" max="12292" width="5.28515625" style="270" customWidth="1"/>
    <col min="12293" max="12293" width="5.140625" style="270" customWidth="1"/>
    <col min="12294" max="12294" width="5.5703125" style="270" customWidth="1"/>
    <col min="12295" max="12295" width="4.7109375" style="270" customWidth="1"/>
    <col min="12296" max="12296" width="6.28515625" style="270" customWidth="1"/>
    <col min="12297" max="12297" width="4.140625" style="270" customWidth="1"/>
    <col min="12298" max="12298" width="3.5703125" style="270" customWidth="1"/>
    <col min="12299" max="12299" width="3.42578125" style="270" customWidth="1"/>
    <col min="12300" max="12300" width="3.85546875" style="270" customWidth="1"/>
    <col min="12301" max="12301" width="3.7109375" style="270" customWidth="1"/>
    <col min="12302" max="12302" width="3.5703125" style="270" customWidth="1"/>
    <col min="12303" max="12303" width="4" style="270" customWidth="1"/>
    <col min="12304" max="12304" width="3.42578125" style="270" customWidth="1"/>
    <col min="12305" max="12305" width="5.42578125" style="270" customWidth="1"/>
    <col min="12306" max="12306" width="3.85546875" style="270" customWidth="1"/>
    <col min="12307" max="12307" width="4.140625" style="270" customWidth="1"/>
    <col min="12308" max="12308" width="5.140625" style="270" customWidth="1"/>
    <col min="12309" max="12309" width="6.42578125" style="270" customWidth="1"/>
    <col min="12310" max="12310" width="5.5703125" style="270" customWidth="1"/>
    <col min="12311" max="12311" width="6.140625" style="270" customWidth="1"/>
    <col min="12312" max="12312" width="4.42578125" style="270" customWidth="1"/>
    <col min="12313" max="12313" width="4.5703125" style="270" customWidth="1"/>
    <col min="12314" max="12314" width="3.85546875" style="270" customWidth="1"/>
    <col min="12315" max="12315" width="5.28515625" style="270" customWidth="1"/>
    <col min="12316" max="12317" width="5" style="270" customWidth="1"/>
    <col min="12318" max="12318" width="4.7109375" style="270" customWidth="1"/>
    <col min="12319" max="12319" width="5" style="270" customWidth="1"/>
    <col min="12320" max="12320" width="4.5703125" style="270" customWidth="1"/>
    <col min="12321" max="12322" width="5.5703125" style="270" customWidth="1"/>
    <col min="12323" max="12323" width="5.140625" style="270" customWidth="1"/>
    <col min="12324" max="12324" width="7.7109375" style="270" customWidth="1"/>
    <col min="12325" max="12325" width="4.7109375" style="270" customWidth="1"/>
    <col min="12326" max="12326" width="5.140625" style="270" customWidth="1"/>
    <col min="12327" max="12327" width="3.85546875" style="270" customWidth="1"/>
    <col min="12328" max="12328" width="10.28515625" style="270" customWidth="1"/>
    <col min="12329" max="12329" width="5.28515625" style="270" customWidth="1"/>
    <col min="12330" max="12330" width="4.5703125" style="270" customWidth="1"/>
    <col min="12331" max="12331" width="4.7109375" style="270" customWidth="1"/>
    <col min="12332" max="12333" width="4.42578125" style="270" customWidth="1"/>
    <col min="12334" max="12335" width="4.140625" style="270" customWidth="1"/>
    <col min="12336" max="12338" width="3.85546875" style="270" customWidth="1"/>
    <col min="12339" max="12339" width="3.5703125" style="270" customWidth="1"/>
    <col min="12340" max="12340" width="4.140625" style="270" customWidth="1"/>
    <col min="12341" max="12543" width="9.140625" style="270"/>
    <col min="12544" max="12544" width="5.140625" style="270" customWidth="1"/>
    <col min="12545" max="12545" width="5.85546875" style="270" customWidth="1"/>
    <col min="12546" max="12546" width="4.5703125" style="270" customWidth="1"/>
    <col min="12547" max="12547" width="4.7109375" style="270" customWidth="1"/>
    <col min="12548" max="12548" width="5.28515625" style="270" customWidth="1"/>
    <col min="12549" max="12549" width="5.140625" style="270" customWidth="1"/>
    <col min="12550" max="12550" width="5.5703125" style="270" customWidth="1"/>
    <col min="12551" max="12551" width="4.7109375" style="270" customWidth="1"/>
    <col min="12552" max="12552" width="6.28515625" style="270" customWidth="1"/>
    <col min="12553" max="12553" width="4.140625" style="270" customWidth="1"/>
    <col min="12554" max="12554" width="3.5703125" style="270" customWidth="1"/>
    <col min="12555" max="12555" width="3.42578125" style="270" customWidth="1"/>
    <col min="12556" max="12556" width="3.85546875" style="270" customWidth="1"/>
    <col min="12557" max="12557" width="3.7109375" style="270" customWidth="1"/>
    <col min="12558" max="12558" width="3.5703125" style="270" customWidth="1"/>
    <col min="12559" max="12559" width="4" style="270" customWidth="1"/>
    <col min="12560" max="12560" width="3.42578125" style="270" customWidth="1"/>
    <col min="12561" max="12561" width="5.42578125" style="270" customWidth="1"/>
    <col min="12562" max="12562" width="3.85546875" style="270" customWidth="1"/>
    <col min="12563" max="12563" width="4.140625" style="270" customWidth="1"/>
    <col min="12564" max="12564" width="5.140625" style="270" customWidth="1"/>
    <col min="12565" max="12565" width="6.42578125" style="270" customWidth="1"/>
    <col min="12566" max="12566" width="5.5703125" style="270" customWidth="1"/>
    <col min="12567" max="12567" width="6.140625" style="270" customWidth="1"/>
    <col min="12568" max="12568" width="4.42578125" style="270" customWidth="1"/>
    <col min="12569" max="12569" width="4.5703125" style="270" customWidth="1"/>
    <col min="12570" max="12570" width="3.85546875" style="270" customWidth="1"/>
    <col min="12571" max="12571" width="5.28515625" style="270" customWidth="1"/>
    <col min="12572" max="12573" width="5" style="270" customWidth="1"/>
    <col min="12574" max="12574" width="4.7109375" style="270" customWidth="1"/>
    <col min="12575" max="12575" width="5" style="270" customWidth="1"/>
    <col min="12576" max="12576" width="4.5703125" style="270" customWidth="1"/>
    <col min="12577" max="12578" width="5.5703125" style="270" customWidth="1"/>
    <col min="12579" max="12579" width="5.140625" style="270" customWidth="1"/>
    <col min="12580" max="12580" width="7.7109375" style="270" customWidth="1"/>
    <col min="12581" max="12581" width="4.7109375" style="270" customWidth="1"/>
    <col min="12582" max="12582" width="5.140625" style="270" customWidth="1"/>
    <col min="12583" max="12583" width="3.85546875" style="270" customWidth="1"/>
    <col min="12584" max="12584" width="10.28515625" style="270" customWidth="1"/>
    <col min="12585" max="12585" width="5.28515625" style="270" customWidth="1"/>
    <col min="12586" max="12586" width="4.5703125" style="270" customWidth="1"/>
    <col min="12587" max="12587" width="4.7109375" style="270" customWidth="1"/>
    <col min="12588" max="12589" width="4.42578125" style="270" customWidth="1"/>
    <col min="12590" max="12591" width="4.140625" style="270" customWidth="1"/>
    <col min="12592" max="12594" width="3.85546875" style="270" customWidth="1"/>
    <col min="12595" max="12595" width="3.5703125" style="270" customWidth="1"/>
    <col min="12596" max="12596" width="4.140625" style="270" customWidth="1"/>
    <col min="12597" max="12799" width="9.140625" style="270"/>
    <col min="12800" max="12800" width="5.140625" style="270" customWidth="1"/>
    <col min="12801" max="12801" width="5.85546875" style="270" customWidth="1"/>
    <col min="12802" max="12802" width="4.5703125" style="270" customWidth="1"/>
    <col min="12803" max="12803" width="4.7109375" style="270" customWidth="1"/>
    <col min="12804" max="12804" width="5.28515625" style="270" customWidth="1"/>
    <col min="12805" max="12805" width="5.140625" style="270" customWidth="1"/>
    <col min="12806" max="12806" width="5.5703125" style="270" customWidth="1"/>
    <col min="12807" max="12807" width="4.7109375" style="270" customWidth="1"/>
    <col min="12808" max="12808" width="6.28515625" style="270" customWidth="1"/>
    <col min="12809" max="12809" width="4.140625" style="270" customWidth="1"/>
    <col min="12810" max="12810" width="3.5703125" style="270" customWidth="1"/>
    <col min="12811" max="12811" width="3.42578125" style="270" customWidth="1"/>
    <col min="12812" max="12812" width="3.85546875" style="270" customWidth="1"/>
    <col min="12813" max="12813" width="3.7109375" style="270" customWidth="1"/>
    <col min="12814" max="12814" width="3.5703125" style="270" customWidth="1"/>
    <col min="12815" max="12815" width="4" style="270" customWidth="1"/>
    <col min="12816" max="12816" width="3.42578125" style="270" customWidth="1"/>
    <col min="12817" max="12817" width="5.42578125" style="270" customWidth="1"/>
    <col min="12818" max="12818" width="3.85546875" style="270" customWidth="1"/>
    <col min="12819" max="12819" width="4.140625" style="270" customWidth="1"/>
    <col min="12820" max="12820" width="5.140625" style="270" customWidth="1"/>
    <col min="12821" max="12821" width="6.42578125" style="270" customWidth="1"/>
    <col min="12822" max="12822" width="5.5703125" style="270" customWidth="1"/>
    <col min="12823" max="12823" width="6.140625" style="270" customWidth="1"/>
    <col min="12824" max="12824" width="4.42578125" style="270" customWidth="1"/>
    <col min="12825" max="12825" width="4.5703125" style="270" customWidth="1"/>
    <col min="12826" max="12826" width="3.85546875" style="270" customWidth="1"/>
    <col min="12827" max="12827" width="5.28515625" style="270" customWidth="1"/>
    <col min="12828" max="12829" width="5" style="270" customWidth="1"/>
    <col min="12830" max="12830" width="4.7109375" style="270" customWidth="1"/>
    <col min="12831" max="12831" width="5" style="270" customWidth="1"/>
    <col min="12832" max="12832" width="4.5703125" style="270" customWidth="1"/>
    <col min="12833" max="12834" width="5.5703125" style="270" customWidth="1"/>
    <col min="12835" max="12835" width="5.140625" style="270" customWidth="1"/>
    <col min="12836" max="12836" width="7.7109375" style="270" customWidth="1"/>
    <col min="12837" max="12837" width="4.7109375" style="270" customWidth="1"/>
    <col min="12838" max="12838" width="5.140625" style="270" customWidth="1"/>
    <col min="12839" max="12839" width="3.85546875" style="270" customWidth="1"/>
    <col min="12840" max="12840" width="10.28515625" style="270" customWidth="1"/>
    <col min="12841" max="12841" width="5.28515625" style="270" customWidth="1"/>
    <col min="12842" max="12842" width="4.5703125" style="270" customWidth="1"/>
    <col min="12843" max="12843" width="4.7109375" style="270" customWidth="1"/>
    <col min="12844" max="12845" width="4.42578125" style="270" customWidth="1"/>
    <col min="12846" max="12847" width="4.140625" style="270" customWidth="1"/>
    <col min="12848" max="12850" width="3.85546875" style="270" customWidth="1"/>
    <col min="12851" max="12851" width="3.5703125" style="270" customWidth="1"/>
    <col min="12852" max="12852" width="4.140625" style="270" customWidth="1"/>
    <col min="12853" max="13055" width="9.140625" style="270"/>
    <col min="13056" max="13056" width="5.140625" style="270" customWidth="1"/>
    <col min="13057" max="13057" width="5.85546875" style="270" customWidth="1"/>
    <col min="13058" max="13058" width="4.5703125" style="270" customWidth="1"/>
    <col min="13059" max="13059" width="4.7109375" style="270" customWidth="1"/>
    <col min="13060" max="13060" width="5.28515625" style="270" customWidth="1"/>
    <col min="13061" max="13061" width="5.140625" style="270" customWidth="1"/>
    <col min="13062" max="13062" width="5.5703125" style="270" customWidth="1"/>
    <col min="13063" max="13063" width="4.7109375" style="270" customWidth="1"/>
    <col min="13064" max="13064" width="6.28515625" style="270" customWidth="1"/>
    <col min="13065" max="13065" width="4.140625" style="270" customWidth="1"/>
    <col min="13066" max="13066" width="3.5703125" style="270" customWidth="1"/>
    <col min="13067" max="13067" width="3.42578125" style="270" customWidth="1"/>
    <col min="13068" max="13068" width="3.85546875" style="270" customWidth="1"/>
    <col min="13069" max="13069" width="3.7109375" style="270" customWidth="1"/>
    <col min="13070" max="13070" width="3.5703125" style="270" customWidth="1"/>
    <col min="13071" max="13071" width="4" style="270" customWidth="1"/>
    <col min="13072" max="13072" width="3.42578125" style="270" customWidth="1"/>
    <col min="13073" max="13073" width="5.42578125" style="270" customWidth="1"/>
    <col min="13074" max="13074" width="3.85546875" style="270" customWidth="1"/>
    <col min="13075" max="13075" width="4.140625" style="270" customWidth="1"/>
    <col min="13076" max="13076" width="5.140625" style="270" customWidth="1"/>
    <col min="13077" max="13077" width="6.42578125" style="270" customWidth="1"/>
    <col min="13078" max="13078" width="5.5703125" style="270" customWidth="1"/>
    <col min="13079" max="13079" width="6.140625" style="270" customWidth="1"/>
    <col min="13080" max="13080" width="4.42578125" style="270" customWidth="1"/>
    <col min="13081" max="13081" width="4.5703125" style="270" customWidth="1"/>
    <col min="13082" max="13082" width="3.85546875" style="270" customWidth="1"/>
    <col min="13083" max="13083" width="5.28515625" style="270" customWidth="1"/>
    <col min="13084" max="13085" width="5" style="270" customWidth="1"/>
    <col min="13086" max="13086" width="4.7109375" style="270" customWidth="1"/>
    <col min="13087" max="13087" width="5" style="270" customWidth="1"/>
    <col min="13088" max="13088" width="4.5703125" style="270" customWidth="1"/>
    <col min="13089" max="13090" width="5.5703125" style="270" customWidth="1"/>
    <col min="13091" max="13091" width="5.140625" style="270" customWidth="1"/>
    <col min="13092" max="13092" width="7.7109375" style="270" customWidth="1"/>
    <col min="13093" max="13093" width="4.7109375" style="270" customWidth="1"/>
    <col min="13094" max="13094" width="5.140625" style="270" customWidth="1"/>
    <col min="13095" max="13095" width="3.85546875" style="270" customWidth="1"/>
    <col min="13096" max="13096" width="10.28515625" style="270" customWidth="1"/>
    <col min="13097" max="13097" width="5.28515625" style="270" customWidth="1"/>
    <col min="13098" max="13098" width="4.5703125" style="270" customWidth="1"/>
    <col min="13099" max="13099" width="4.7109375" style="270" customWidth="1"/>
    <col min="13100" max="13101" width="4.42578125" style="270" customWidth="1"/>
    <col min="13102" max="13103" width="4.140625" style="270" customWidth="1"/>
    <col min="13104" max="13106" width="3.85546875" style="270" customWidth="1"/>
    <col min="13107" max="13107" width="3.5703125" style="270" customWidth="1"/>
    <col min="13108" max="13108" width="4.140625" style="270" customWidth="1"/>
    <col min="13109" max="13311" width="9.140625" style="270"/>
    <col min="13312" max="13312" width="5.140625" style="270" customWidth="1"/>
    <col min="13313" max="13313" width="5.85546875" style="270" customWidth="1"/>
    <col min="13314" max="13314" width="4.5703125" style="270" customWidth="1"/>
    <col min="13315" max="13315" width="4.7109375" style="270" customWidth="1"/>
    <col min="13316" max="13316" width="5.28515625" style="270" customWidth="1"/>
    <col min="13317" max="13317" width="5.140625" style="270" customWidth="1"/>
    <col min="13318" max="13318" width="5.5703125" style="270" customWidth="1"/>
    <col min="13319" max="13319" width="4.7109375" style="270" customWidth="1"/>
    <col min="13320" max="13320" width="6.28515625" style="270" customWidth="1"/>
    <col min="13321" max="13321" width="4.140625" style="270" customWidth="1"/>
    <col min="13322" max="13322" width="3.5703125" style="270" customWidth="1"/>
    <col min="13323" max="13323" width="3.42578125" style="270" customWidth="1"/>
    <col min="13324" max="13324" width="3.85546875" style="270" customWidth="1"/>
    <col min="13325" max="13325" width="3.7109375" style="270" customWidth="1"/>
    <col min="13326" max="13326" width="3.5703125" style="270" customWidth="1"/>
    <col min="13327" max="13327" width="4" style="270" customWidth="1"/>
    <col min="13328" max="13328" width="3.42578125" style="270" customWidth="1"/>
    <col min="13329" max="13329" width="5.42578125" style="270" customWidth="1"/>
    <col min="13330" max="13330" width="3.85546875" style="270" customWidth="1"/>
    <col min="13331" max="13331" width="4.140625" style="270" customWidth="1"/>
    <col min="13332" max="13332" width="5.140625" style="270" customWidth="1"/>
    <col min="13333" max="13333" width="6.42578125" style="270" customWidth="1"/>
    <col min="13334" max="13334" width="5.5703125" style="270" customWidth="1"/>
    <col min="13335" max="13335" width="6.140625" style="270" customWidth="1"/>
    <col min="13336" max="13336" width="4.42578125" style="270" customWidth="1"/>
    <col min="13337" max="13337" width="4.5703125" style="270" customWidth="1"/>
    <col min="13338" max="13338" width="3.85546875" style="270" customWidth="1"/>
    <col min="13339" max="13339" width="5.28515625" style="270" customWidth="1"/>
    <col min="13340" max="13341" width="5" style="270" customWidth="1"/>
    <col min="13342" max="13342" width="4.7109375" style="270" customWidth="1"/>
    <col min="13343" max="13343" width="5" style="270" customWidth="1"/>
    <col min="13344" max="13344" width="4.5703125" style="270" customWidth="1"/>
    <col min="13345" max="13346" width="5.5703125" style="270" customWidth="1"/>
    <col min="13347" max="13347" width="5.140625" style="270" customWidth="1"/>
    <col min="13348" max="13348" width="7.7109375" style="270" customWidth="1"/>
    <col min="13349" max="13349" width="4.7109375" style="270" customWidth="1"/>
    <col min="13350" max="13350" width="5.140625" style="270" customWidth="1"/>
    <col min="13351" max="13351" width="3.85546875" style="270" customWidth="1"/>
    <col min="13352" max="13352" width="10.28515625" style="270" customWidth="1"/>
    <col min="13353" max="13353" width="5.28515625" style="270" customWidth="1"/>
    <col min="13354" max="13354" width="4.5703125" style="270" customWidth="1"/>
    <col min="13355" max="13355" width="4.7109375" style="270" customWidth="1"/>
    <col min="13356" max="13357" width="4.42578125" style="270" customWidth="1"/>
    <col min="13358" max="13359" width="4.140625" style="270" customWidth="1"/>
    <col min="13360" max="13362" width="3.85546875" style="270" customWidth="1"/>
    <col min="13363" max="13363" width="3.5703125" style="270" customWidth="1"/>
    <col min="13364" max="13364" width="4.140625" style="270" customWidth="1"/>
    <col min="13365" max="13567" width="9.140625" style="270"/>
    <col min="13568" max="13568" width="5.140625" style="270" customWidth="1"/>
    <col min="13569" max="13569" width="5.85546875" style="270" customWidth="1"/>
    <col min="13570" max="13570" width="4.5703125" style="270" customWidth="1"/>
    <col min="13571" max="13571" width="4.7109375" style="270" customWidth="1"/>
    <col min="13572" max="13572" width="5.28515625" style="270" customWidth="1"/>
    <col min="13573" max="13573" width="5.140625" style="270" customWidth="1"/>
    <col min="13574" max="13574" width="5.5703125" style="270" customWidth="1"/>
    <col min="13575" max="13575" width="4.7109375" style="270" customWidth="1"/>
    <col min="13576" max="13576" width="6.28515625" style="270" customWidth="1"/>
    <col min="13577" max="13577" width="4.140625" style="270" customWidth="1"/>
    <col min="13578" max="13578" width="3.5703125" style="270" customWidth="1"/>
    <col min="13579" max="13579" width="3.42578125" style="270" customWidth="1"/>
    <col min="13580" max="13580" width="3.85546875" style="270" customWidth="1"/>
    <col min="13581" max="13581" width="3.7109375" style="270" customWidth="1"/>
    <col min="13582" max="13582" width="3.5703125" style="270" customWidth="1"/>
    <col min="13583" max="13583" width="4" style="270" customWidth="1"/>
    <col min="13584" max="13584" width="3.42578125" style="270" customWidth="1"/>
    <col min="13585" max="13585" width="5.42578125" style="270" customWidth="1"/>
    <col min="13586" max="13586" width="3.85546875" style="270" customWidth="1"/>
    <col min="13587" max="13587" width="4.140625" style="270" customWidth="1"/>
    <col min="13588" max="13588" width="5.140625" style="270" customWidth="1"/>
    <col min="13589" max="13589" width="6.42578125" style="270" customWidth="1"/>
    <col min="13590" max="13590" width="5.5703125" style="270" customWidth="1"/>
    <col min="13591" max="13591" width="6.140625" style="270" customWidth="1"/>
    <col min="13592" max="13592" width="4.42578125" style="270" customWidth="1"/>
    <col min="13593" max="13593" width="4.5703125" style="270" customWidth="1"/>
    <col min="13594" max="13594" width="3.85546875" style="270" customWidth="1"/>
    <col min="13595" max="13595" width="5.28515625" style="270" customWidth="1"/>
    <col min="13596" max="13597" width="5" style="270" customWidth="1"/>
    <col min="13598" max="13598" width="4.7109375" style="270" customWidth="1"/>
    <col min="13599" max="13599" width="5" style="270" customWidth="1"/>
    <col min="13600" max="13600" width="4.5703125" style="270" customWidth="1"/>
    <col min="13601" max="13602" width="5.5703125" style="270" customWidth="1"/>
    <col min="13603" max="13603" width="5.140625" style="270" customWidth="1"/>
    <col min="13604" max="13604" width="7.7109375" style="270" customWidth="1"/>
    <col min="13605" max="13605" width="4.7109375" style="270" customWidth="1"/>
    <col min="13606" max="13606" width="5.140625" style="270" customWidth="1"/>
    <col min="13607" max="13607" width="3.85546875" style="270" customWidth="1"/>
    <col min="13608" max="13608" width="10.28515625" style="270" customWidth="1"/>
    <col min="13609" max="13609" width="5.28515625" style="270" customWidth="1"/>
    <col min="13610" max="13610" width="4.5703125" style="270" customWidth="1"/>
    <col min="13611" max="13611" width="4.7109375" style="270" customWidth="1"/>
    <col min="13612" max="13613" width="4.42578125" style="270" customWidth="1"/>
    <col min="13614" max="13615" width="4.140625" style="270" customWidth="1"/>
    <col min="13616" max="13618" width="3.85546875" style="270" customWidth="1"/>
    <col min="13619" max="13619" width="3.5703125" style="270" customWidth="1"/>
    <col min="13620" max="13620" width="4.140625" style="270" customWidth="1"/>
    <col min="13621" max="13823" width="9.140625" style="270"/>
    <col min="13824" max="13824" width="5.140625" style="270" customWidth="1"/>
    <col min="13825" max="13825" width="5.85546875" style="270" customWidth="1"/>
    <col min="13826" max="13826" width="4.5703125" style="270" customWidth="1"/>
    <col min="13827" max="13827" width="4.7109375" style="270" customWidth="1"/>
    <col min="13828" max="13828" width="5.28515625" style="270" customWidth="1"/>
    <col min="13829" max="13829" width="5.140625" style="270" customWidth="1"/>
    <col min="13830" max="13830" width="5.5703125" style="270" customWidth="1"/>
    <col min="13831" max="13831" width="4.7109375" style="270" customWidth="1"/>
    <col min="13832" max="13832" width="6.28515625" style="270" customWidth="1"/>
    <col min="13833" max="13833" width="4.140625" style="270" customWidth="1"/>
    <col min="13834" max="13834" width="3.5703125" style="270" customWidth="1"/>
    <col min="13835" max="13835" width="3.42578125" style="270" customWidth="1"/>
    <col min="13836" max="13836" width="3.85546875" style="270" customWidth="1"/>
    <col min="13837" max="13837" width="3.7109375" style="270" customWidth="1"/>
    <col min="13838" max="13838" width="3.5703125" style="270" customWidth="1"/>
    <col min="13839" max="13839" width="4" style="270" customWidth="1"/>
    <col min="13840" max="13840" width="3.42578125" style="270" customWidth="1"/>
    <col min="13841" max="13841" width="5.42578125" style="270" customWidth="1"/>
    <col min="13842" max="13842" width="3.85546875" style="270" customWidth="1"/>
    <col min="13843" max="13843" width="4.140625" style="270" customWidth="1"/>
    <col min="13844" max="13844" width="5.140625" style="270" customWidth="1"/>
    <col min="13845" max="13845" width="6.42578125" style="270" customWidth="1"/>
    <col min="13846" max="13846" width="5.5703125" style="270" customWidth="1"/>
    <col min="13847" max="13847" width="6.140625" style="270" customWidth="1"/>
    <col min="13848" max="13848" width="4.42578125" style="270" customWidth="1"/>
    <col min="13849" max="13849" width="4.5703125" style="270" customWidth="1"/>
    <col min="13850" max="13850" width="3.85546875" style="270" customWidth="1"/>
    <col min="13851" max="13851" width="5.28515625" style="270" customWidth="1"/>
    <col min="13852" max="13853" width="5" style="270" customWidth="1"/>
    <col min="13854" max="13854" width="4.7109375" style="270" customWidth="1"/>
    <col min="13855" max="13855" width="5" style="270" customWidth="1"/>
    <col min="13856" max="13856" width="4.5703125" style="270" customWidth="1"/>
    <col min="13857" max="13858" width="5.5703125" style="270" customWidth="1"/>
    <col min="13859" max="13859" width="5.140625" style="270" customWidth="1"/>
    <col min="13860" max="13860" width="7.7109375" style="270" customWidth="1"/>
    <col min="13861" max="13861" width="4.7109375" style="270" customWidth="1"/>
    <col min="13862" max="13862" width="5.140625" style="270" customWidth="1"/>
    <col min="13863" max="13863" width="3.85546875" style="270" customWidth="1"/>
    <col min="13864" max="13864" width="10.28515625" style="270" customWidth="1"/>
    <col min="13865" max="13865" width="5.28515625" style="270" customWidth="1"/>
    <col min="13866" max="13866" width="4.5703125" style="270" customWidth="1"/>
    <col min="13867" max="13867" width="4.7109375" style="270" customWidth="1"/>
    <col min="13868" max="13869" width="4.42578125" style="270" customWidth="1"/>
    <col min="13870" max="13871" width="4.140625" style="270" customWidth="1"/>
    <col min="13872" max="13874" width="3.85546875" style="270" customWidth="1"/>
    <col min="13875" max="13875" width="3.5703125" style="270" customWidth="1"/>
    <col min="13876" max="13876" width="4.140625" style="270" customWidth="1"/>
    <col min="13877" max="14079" width="9.140625" style="270"/>
    <col min="14080" max="14080" width="5.140625" style="270" customWidth="1"/>
    <col min="14081" max="14081" width="5.85546875" style="270" customWidth="1"/>
    <col min="14082" max="14082" width="4.5703125" style="270" customWidth="1"/>
    <col min="14083" max="14083" width="4.7109375" style="270" customWidth="1"/>
    <col min="14084" max="14084" width="5.28515625" style="270" customWidth="1"/>
    <col min="14085" max="14085" width="5.140625" style="270" customWidth="1"/>
    <col min="14086" max="14086" width="5.5703125" style="270" customWidth="1"/>
    <col min="14087" max="14087" width="4.7109375" style="270" customWidth="1"/>
    <col min="14088" max="14088" width="6.28515625" style="270" customWidth="1"/>
    <col min="14089" max="14089" width="4.140625" style="270" customWidth="1"/>
    <col min="14090" max="14090" width="3.5703125" style="270" customWidth="1"/>
    <col min="14091" max="14091" width="3.42578125" style="270" customWidth="1"/>
    <col min="14092" max="14092" width="3.85546875" style="270" customWidth="1"/>
    <col min="14093" max="14093" width="3.7109375" style="270" customWidth="1"/>
    <col min="14094" max="14094" width="3.5703125" style="270" customWidth="1"/>
    <col min="14095" max="14095" width="4" style="270" customWidth="1"/>
    <col min="14096" max="14096" width="3.42578125" style="270" customWidth="1"/>
    <col min="14097" max="14097" width="5.42578125" style="270" customWidth="1"/>
    <col min="14098" max="14098" width="3.85546875" style="270" customWidth="1"/>
    <col min="14099" max="14099" width="4.140625" style="270" customWidth="1"/>
    <col min="14100" max="14100" width="5.140625" style="270" customWidth="1"/>
    <col min="14101" max="14101" width="6.42578125" style="270" customWidth="1"/>
    <col min="14102" max="14102" width="5.5703125" style="270" customWidth="1"/>
    <col min="14103" max="14103" width="6.140625" style="270" customWidth="1"/>
    <col min="14104" max="14104" width="4.42578125" style="270" customWidth="1"/>
    <col min="14105" max="14105" width="4.5703125" style="270" customWidth="1"/>
    <col min="14106" max="14106" width="3.85546875" style="270" customWidth="1"/>
    <col min="14107" max="14107" width="5.28515625" style="270" customWidth="1"/>
    <col min="14108" max="14109" width="5" style="270" customWidth="1"/>
    <col min="14110" max="14110" width="4.7109375" style="270" customWidth="1"/>
    <col min="14111" max="14111" width="5" style="270" customWidth="1"/>
    <col min="14112" max="14112" width="4.5703125" style="270" customWidth="1"/>
    <col min="14113" max="14114" width="5.5703125" style="270" customWidth="1"/>
    <col min="14115" max="14115" width="5.140625" style="270" customWidth="1"/>
    <col min="14116" max="14116" width="7.7109375" style="270" customWidth="1"/>
    <col min="14117" max="14117" width="4.7109375" style="270" customWidth="1"/>
    <col min="14118" max="14118" width="5.140625" style="270" customWidth="1"/>
    <col min="14119" max="14119" width="3.85546875" style="270" customWidth="1"/>
    <col min="14120" max="14120" width="10.28515625" style="270" customWidth="1"/>
    <col min="14121" max="14121" width="5.28515625" style="270" customWidth="1"/>
    <col min="14122" max="14122" width="4.5703125" style="270" customWidth="1"/>
    <col min="14123" max="14123" width="4.7109375" style="270" customWidth="1"/>
    <col min="14124" max="14125" width="4.42578125" style="270" customWidth="1"/>
    <col min="14126" max="14127" width="4.140625" style="270" customWidth="1"/>
    <col min="14128" max="14130" width="3.85546875" style="270" customWidth="1"/>
    <col min="14131" max="14131" width="3.5703125" style="270" customWidth="1"/>
    <col min="14132" max="14132" width="4.140625" style="270" customWidth="1"/>
    <col min="14133" max="14335" width="9.140625" style="270"/>
    <col min="14336" max="14336" width="5.140625" style="270" customWidth="1"/>
    <col min="14337" max="14337" width="5.85546875" style="270" customWidth="1"/>
    <col min="14338" max="14338" width="4.5703125" style="270" customWidth="1"/>
    <col min="14339" max="14339" width="4.7109375" style="270" customWidth="1"/>
    <col min="14340" max="14340" width="5.28515625" style="270" customWidth="1"/>
    <col min="14341" max="14341" width="5.140625" style="270" customWidth="1"/>
    <col min="14342" max="14342" width="5.5703125" style="270" customWidth="1"/>
    <col min="14343" max="14343" width="4.7109375" style="270" customWidth="1"/>
    <col min="14344" max="14344" width="6.28515625" style="270" customWidth="1"/>
    <col min="14345" max="14345" width="4.140625" style="270" customWidth="1"/>
    <col min="14346" max="14346" width="3.5703125" style="270" customWidth="1"/>
    <col min="14347" max="14347" width="3.42578125" style="270" customWidth="1"/>
    <col min="14348" max="14348" width="3.85546875" style="270" customWidth="1"/>
    <col min="14349" max="14349" width="3.7109375" style="270" customWidth="1"/>
    <col min="14350" max="14350" width="3.5703125" style="270" customWidth="1"/>
    <col min="14351" max="14351" width="4" style="270" customWidth="1"/>
    <col min="14352" max="14352" width="3.42578125" style="270" customWidth="1"/>
    <col min="14353" max="14353" width="5.42578125" style="270" customWidth="1"/>
    <col min="14354" max="14354" width="3.85546875" style="270" customWidth="1"/>
    <col min="14355" max="14355" width="4.140625" style="270" customWidth="1"/>
    <col min="14356" max="14356" width="5.140625" style="270" customWidth="1"/>
    <col min="14357" max="14357" width="6.42578125" style="270" customWidth="1"/>
    <col min="14358" max="14358" width="5.5703125" style="270" customWidth="1"/>
    <col min="14359" max="14359" width="6.140625" style="270" customWidth="1"/>
    <col min="14360" max="14360" width="4.42578125" style="270" customWidth="1"/>
    <col min="14361" max="14361" width="4.5703125" style="270" customWidth="1"/>
    <col min="14362" max="14362" width="3.85546875" style="270" customWidth="1"/>
    <col min="14363" max="14363" width="5.28515625" style="270" customWidth="1"/>
    <col min="14364" max="14365" width="5" style="270" customWidth="1"/>
    <col min="14366" max="14366" width="4.7109375" style="270" customWidth="1"/>
    <col min="14367" max="14367" width="5" style="270" customWidth="1"/>
    <col min="14368" max="14368" width="4.5703125" style="270" customWidth="1"/>
    <col min="14369" max="14370" width="5.5703125" style="270" customWidth="1"/>
    <col min="14371" max="14371" width="5.140625" style="270" customWidth="1"/>
    <col min="14372" max="14372" width="7.7109375" style="270" customWidth="1"/>
    <col min="14373" max="14373" width="4.7109375" style="270" customWidth="1"/>
    <col min="14374" max="14374" width="5.140625" style="270" customWidth="1"/>
    <col min="14375" max="14375" width="3.85546875" style="270" customWidth="1"/>
    <col min="14376" max="14376" width="10.28515625" style="270" customWidth="1"/>
    <col min="14377" max="14377" width="5.28515625" style="270" customWidth="1"/>
    <col min="14378" max="14378" width="4.5703125" style="270" customWidth="1"/>
    <col min="14379" max="14379" width="4.7109375" style="270" customWidth="1"/>
    <col min="14380" max="14381" width="4.42578125" style="270" customWidth="1"/>
    <col min="14382" max="14383" width="4.140625" style="270" customWidth="1"/>
    <col min="14384" max="14386" width="3.85546875" style="270" customWidth="1"/>
    <col min="14387" max="14387" width="3.5703125" style="270" customWidth="1"/>
    <col min="14388" max="14388" width="4.140625" style="270" customWidth="1"/>
    <col min="14389" max="14591" width="9.140625" style="270"/>
    <col min="14592" max="14592" width="5.140625" style="270" customWidth="1"/>
    <col min="14593" max="14593" width="5.85546875" style="270" customWidth="1"/>
    <col min="14594" max="14594" width="4.5703125" style="270" customWidth="1"/>
    <col min="14595" max="14595" width="4.7109375" style="270" customWidth="1"/>
    <col min="14596" max="14596" width="5.28515625" style="270" customWidth="1"/>
    <col min="14597" max="14597" width="5.140625" style="270" customWidth="1"/>
    <col min="14598" max="14598" width="5.5703125" style="270" customWidth="1"/>
    <col min="14599" max="14599" width="4.7109375" style="270" customWidth="1"/>
    <col min="14600" max="14600" width="6.28515625" style="270" customWidth="1"/>
    <col min="14601" max="14601" width="4.140625" style="270" customWidth="1"/>
    <col min="14602" max="14602" width="3.5703125" style="270" customWidth="1"/>
    <col min="14603" max="14603" width="3.42578125" style="270" customWidth="1"/>
    <col min="14604" max="14604" width="3.85546875" style="270" customWidth="1"/>
    <col min="14605" max="14605" width="3.7109375" style="270" customWidth="1"/>
    <col min="14606" max="14606" width="3.5703125" style="270" customWidth="1"/>
    <col min="14607" max="14607" width="4" style="270" customWidth="1"/>
    <col min="14608" max="14608" width="3.42578125" style="270" customWidth="1"/>
    <col min="14609" max="14609" width="5.42578125" style="270" customWidth="1"/>
    <col min="14610" max="14610" width="3.85546875" style="270" customWidth="1"/>
    <col min="14611" max="14611" width="4.140625" style="270" customWidth="1"/>
    <col min="14612" max="14612" width="5.140625" style="270" customWidth="1"/>
    <col min="14613" max="14613" width="6.42578125" style="270" customWidth="1"/>
    <col min="14614" max="14614" width="5.5703125" style="270" customWidth="1"/>
    <col min="14615" max="14615" width="6.140625" style="270" customWidth="1"/>
    <col min="14616" max="14616" width="4.42578125" style="270" customWidth="1"/>
    <col min="14617" max="14617" width="4.5703125" style="270" customWidth="1"/>
    <col min="14618" max="14618" width="3.85546875" style="270" customWidth="1"/>
    <col min="14619" max="14619" width="5.28515625" style="270" customWidth="1"/>
    <col min="14620" max="14621" width="5" style="270" customWidth="1"/>
    <col min="14622" max="14622" width="4.7109375" style="270" customWidth="1"/>
    <col min="14623" max="14623" width="5" style="270" customWidth="1"/>
    <col min="14624" max="14624" width="4.5703125" style="270" customWidth="1"/>
    <col min="14625" max="14626" width="5.5703125" style="270" customWidth="1"/>
    <col min="14627" max="14627" width="5.140625" style="270" customWidth="1"/>
    <col min="14628" max="14628" width="7.7109375" style="270" customWidth="1"/>
    <col min="14629" max="14629" width="4.7109375" style="270" customWidth="1"/>
    <col min="14630" max="14630" width="5.140625" style="270" customWidth="1"/>
    <col min="14631" max="14631" width="3.85546875" style="270" customWidth="1"/>
    <col min="14632" max="14632" width="10.28515625" style="270" customWidth="1"/>
    <col min="14633" max="14633" width="5.28515625" style="270" customWidth="1"/>
    <col min="14634" max="14634" width="4.5703125" style="270" customWidth="1"/>
    <col min="14635" max="14635" width="4.7109375" style="270" customWidth="1"/>
    <col min="14636" max="14637" width="4.42578125" style="270" customWidth="1"/>
    <col min="14638" max="14639" width="4.140625" style="270" customWidth="1"/>
    <col min="14640" max="14642" width="3.85546875" style="270" customWidth="1"/>
    <col min="14643" max="14643" width="3.5703125" style="270" customWidth="1"/>
    <col min="14644" max="14644" width="4.140625" style="270" customWidth="1"/>
    <col min="14645" max="14847" width="9.140625" style="270"/>
    <col min="14848" max="14848" width="5.140625" style="270" customWidth="1"/>
    <col min="14849" max="14849" width="5.85546875" style="270" customWidth="1"/>
    <col min="14850" max="14850" width="4.5703125" style="270" customWidth="1"/>
    <col min="14851" max="14851" width="4.7109375" style="270" customWidth="1"/>
    <col min="14852" max="14852" width="5.28515625" style="270" customWidth="1"/>
    <col min="14853" max="14853" width="5.140625" style="270" customWidth="1"/>
    <col min="14854" max="14854" width="5.5703125" style="270" customWidth="1"/>
    <col min="14855" max="14855" width="4.7109375" style="270" customWidth="1"/>
    <col min="14856" max="14856" width="6.28515625" style="270" customWidth="1"/>
    <col min="14857" max="14857" width="4.140625" style="270" customWidth="1"/>
    <col min="14858" max="14858" width="3.5703125" style="270" customWidth="1"/>
    <col min="14859" max="14859" width="3.42578125" style="270" customWidth="1"/>
    <col min="14860" max="14860" width="3.85546875" style="270" customWidth="1"/>
    <col min="14861" max="14861" width="3.7109375" style="270" customWidth="1"/>
    <col min="14862" max="14862" width="3.5703125" style="270" customWidth="1"/>
    <col min="14863" max="14863" width="4" style="270" customWidth="1"/>
    <col min="14864" max="14864" width="3.42578125" style="270" customWidth="1"/>
    <col min="14865" max="14865" width="5.42578125" style="270" customWidth="1"/>
    <col min="14866" max="14866" width="3.85546875" style="270" customWidth="1"/>
    <col min="14867" max="14867" width="4.140625" style="270" customWidth="1"/>
    <col min="14868" max="14868" width="5.140625" style="270" customWidth="1"/>
    <col min="14869" max="14869" width="6.42578125" style="270" customWidth="1"/>
    <col min="14870" max="14870" width="5.5703125" style="270" customWidth="1"/>
    <col min="14871" max="14871" width="6.140625" style="270" customWidth="1"/>
    <col min="14872" max="14872" width="4.42578125" style="270" customWidth="1"/>
    <col min="14873" max="14873" width="4.5703125" style="270" customWidth="1"/>
    <col min="14874" max="14874" width="3.85546875" style="270" customWidth="1"/>
    <col min="14875" max="14875" width="5.28515625" style="270" customWidth="1"/>
    <col min="14876" max="14877" width="5" style="270" customWidth="1"/>
    <col min="14878" max="14878" width="4.7109375" style="270" customWidth="1"/>
    <col min="14879" max="14879" width="5" style="270" customWidth="1"/>
    <col min="14880" max="14880" width="4.5703125" style="270" customWidth="1"/>
    <col min="14881" max="14882" width="5.5703125" style="270" customWidth="1"/>
    <col min="14883" max="14883" width="5.140625" style="270" customWidth="1"/>
    <col min="14884" max="14884" width="7.7109375" style="270" customWidth="1"/>
    <col min="14885" max="14885" width="4.7109375" style="270" customWidth="1"/>
    <col min="14886" max="14886" width="5.140625" style="270" customWidth="1"/>
    <col min="14887" max="14887" width="3.85546875" style="270" customWidth="1"/>
    <col min="14888" max="14888" width="10.28515625" style="270" customWidth="1"/>
    <col min="14889" max="14889" width="5.28515625" style="270" customWidth="1"/>
    <col min="14890" max="14890" width="4.5703125" style="270" customWidth="1"/>
    <col min="14891" max="14891" width="4.7109375" style="270" customWidth="1"/>
    <col min="14892" max="14893" width="4.42578125" style="270" customWidth="1"/>
    <col min="14894" max="14895" width="4.140625" style="270" customWidth="1"/>
    <col min="14896" max="14898" width="3.85546875" style="270" customWidth="1"/>
    <col min="14899" max="14899" width="3.5703125" style="270" customWidth="1"/>
    <col min="14900" max="14900" width="4.140625" style="270" customWidth="1"/>
    <col min="14901" max="15103" width="9.140625" style="270"/>
    <col min="15104" max="15104" width="5.140625" style="270" customWidth="1"/>
    <col min="15105" max="15105" width="5.85546875" style="270" customWidth="1"/>
    <col min="15106" max="15106" width="4.5703125" style="270" customWidth="1"/>
    <col min="15107" max="15107" width="4.7109375" style="270" customWidth="1"/>
    <col min="15108" max="15108" width="5.28515625" style="270" customWidth="1"/>
    <col min="15109" max="15109" width="5.140625" style="270" customWidth="1"/>
    <col min="15110" max="15110" width="5.5703125" style="270" customWidth="1"/>
    <col min="15111" max="15111" width="4.7109375" style="270" customWidth="1"/>
    <col min="15112" max="15112" width="6.28515625" style="270" customWidth="1"/>
    <col min="15113" max="15113" width="4.140625" style="270" customWidth="1"/>
    <col min="15114" max="15114" width="3.5703125" style="270" customWidth="1"/>
    <col min="15115" max="15115" width="3.42578125" style="270" customWidth="1"/>
    <col min="15116" max="15116" width="3.85546875" style="270" customWidth="1"/>
    <col min="15117" max="15117" width="3.7109375" style="270" customWidth="1"/>
    <col min="15118" max="15118" width="3.5703125" style="270" customWidth="1"/>
    <col min="15119" max="15119" width="4" style="270" customWidth="1"/>
    <col min="15120" max="15120" width="3.42578125" style="270" customWidth="1"/>
    <col min="15121" max="15121" width="5.42578125" style="270" customWidth="1"/>
    <col min="15122" max="15122" width="3.85546875" style="270" customWidth="1"/>
    <col min="15123" max="15123" width="4.140625" style="270" customWidth="1"/>
    <col min="15124" max="15124" width="5.140625" style="270" customWidth="1"/>
    <col min="15125" max="15125" width="6.42578125" style="270" customWidth="1"/>
    <col min="15126" max="15126" width="5.5703125" style="270" customWidth="1"/>
    <col min="15127" max="15127" width="6.140625" style="270" customWidth="1"/>
    <col min="15128" max="15128" width="4.42578125" style="270" customWidth="1"/>
    <col min="15129" max="15129" width="4.5703125" style="270" customWidth="1"/>
    <col min="15130" max="15130" width="3.85546875" style="270" customWidth="1"/>
    <col min="15131" max="15131" width="5.28515625" style="270" customWidth="1"/>
    <col min="15132" max="15133" width="5" style="270" customWidth="1"/>
    <col min="15134" max="15134" width="4.7109375" style="270" customWidth="1"/>
    <col min="15135" max="15135" width="5" style="270" customWidth="1"/>
    <col min="15136" max="15136" width="4.5703125" style="270" customWidth="1"/>
    <col min="15137" max="15138" width="5.5703125" style="270" customWidth="1"/>
    <col min="15139" max="15139" width="5.140625" style="270" customWidth="1"/>
    <col min="15140" max="15140" width="7.7109375" style="270" customWidth="1"/>
    <col min="15141" max="15141" width="4.7109375" style="270" customWidth="1"/>
    <col min="15142" max="15142" width="5.140625" style="270" customWidth="1"/>
    <col min="15143" max="15143" width="3.85546875" style="270" customWidth="1"/>
    <col min="15144" max="15144" width="10.28515625" style="270" customWidth="1"/>
    <col min="15145" max="15145" width="5.28515625" style="270" customWidth="1"/>
    <col min="15146" max="15146" width="4.5703125" style="270" customWidth="1"/>
    <col min="15147" max="15147" width="4.7109375" style="270" customWidth="1"/>
    <col min="15148" max="15149" width="4.42578125" style="270" customWidth="1"/>
    <col min="15150" max="15151" width="4.140625" style="270" customWidth="1"/>
    <col min="15152" max="15154" width="3.85546875" style="270" customWidth="1"/>
    <col min="15155" max="15155" width="3.5703125" style="270" customWidth="1"/>
    <col min="15156" max="15156" width="4.140625" style="270" customWidth="1"/>
    <col min="15157" max="15359" width="9.140625" style="270"/>
    <col min="15360" max="15360" width="5.140625" style="270" customWidth="1"/>
    <col min="15361" max="15361" width="5.85546875" style="270" customWidth="1"/>
    <col min="15362" max="15362" width="4.5703125" style="270" customWidth="1"/>
    <col min="15363" max="15363" width="4.7109375" style="270" customWidth="1"/>
    <col min="15364" max="15364" width="5.28515625" style="270" customWidth="1"/>
    <col min="15365" max="15365" width="5.140625" style="270" customWidth="1"/>
    <col min="15366" max="15366" width="5.5703125" style="270" customWidth="1"/>
    <col min="15367" max="15367" width="4.7109375" style="270" customWidth="1"/>
    <col min="15368" max="15368" width="6.28515625" style="270" customWidth="1"/>
    <col min="15369" max="15369" width="4.140625" style="270" customWidth="1"/>
    <col min="15370" max="15370" width="3.5703125" style="270" customWidth="1"/>
    <col min="15371" max="15371" width="3.42578125" style="270" customWidth="1"/>
    <col min="15372" max="15372" width="3.85546875" style="270" customWidth="1"/>
    <col min="15373" max="15373" width="3.7109375" style="270" customWidth="1"/>
    <col min="15374" max="15374" width="3.5703125" style="270" customWidth="1"/>
    <col min="15375" max="15375" width="4" style="270" customWidth="1"/>
    <col min="15376" max="15376" width="3.42578125" style="270" customWidth="1"/>
    <col min="15377" max="15377" width="5.42578125" style="270" customWidth="1"/>
    <col min="15378" max="15378" width="3.85546875" style="270" customWidth="1"/>
    <col min="15379" max="15379" width="4.140625" style="270" customWidth="1"/>
    <col min="15380" max="15380" width="5.140625" style="270" customWidth="1"/>
    <col min="15381" max="15381" width="6.42578125" style="270" customWidth="1"/>
    <col min="15382" max="15382" width="5.5703125" style="270" customWidth="1"/>
    <col min="15383" max="15383" width="6.140625" style="270" customWidth="1"/>
    <col min="15384" max="15384" width="4.42578125" style="270" customWidth="1"/>
    <col min="15385" max="15385" width="4.5703125" style="270" customWidth="1"/>
    <col min="15386" max="15386" width="3.85546875" style="270" customWidth="1"/>
    <col min="15387" max="15387" width="5.28515625" style="270" customWidth="1"/>
    <col min="15388" max="15389" width="5" style="270" customWidth="1"/>
    <col min="15390" max="15390" width="4.7109375" style="270" customWidth="1"/>
    <col min="15391" max="15391" width="5" style="270" customWidth="1"/>
    <col min="15392" max="15392" width="4.5703125" style="270" customWidth="1"/>
    <col min="15393" max="15394" width="5.5703125" style="270" customWidth="1"/>
    <col min="15395" max="15395" width="5.140625" style="270" customWidth="1"/>
    <col min="15396" max="15396" width="7.7109375" style="270" customWidth="1"/>
    <col min="15397" max="15397" width="4.7109375" style="270" customWidth="1"/>
    <col min="15398" max="15398" width="5.140625" style="270" customWidth="1"/>
    <col min="15399" max="15399" width="3.85546875" style="270" customWidth="1"/>
    <col min="15400" max="15400" width="10.28515625" style="270" customWidth="1"/>
    <col min="15401" max="15401" width="5.28515625" style="270" customWidth="1"/>
    <col min="15402" max="15402" width="4.5703125" style="270" customWidth="1"/>
    <col min="15403" max="15403" width="4.7109375" style="270" customWidth="1"/>
    <col min="15404" max="15405" width="4.42578125" style="270" customWidth="1"/>
    <col min="15406" max="15407" width="4.140625" style="270" customWidth="1"/>
    <col min="15408" max="15410" width="3.85546875" style="270" customWidth="1"/>
    <col min="15411" max="15411" width="3.5703125" style="270" customWidth="1"/>
    <col min="15412" max="15412" width="4.140625" style="270" customWidth="1"/>
    <col min="15413" max="15615" width="9.140625" style="270"/>
    <col min="15616" max="15616" width="5.140625" style="270" customWidth="1"/>
    <col min="15617" max="15617" width="5.85546875" style="270" customWidth="1"/>
    <col min="15618" max="15618" width="4.5703125" style="270" customWidth="1"/>
    <col min="15619" max="15619" width="4.7109375" style="270" customWidth="1"/>
    <col min="15620" max="15620" width="5.28515625" style="270" customWidth="1"/>
    <col min="15621" max="15621" width="5.140625" style="270" customWidth="1"/>
    <col min="15622" max="15622" width="5.5703125" style="270" customWidth="1"/>
    <col min="15623" max="15623" width="4.7109375" style="270" customWidth="1"/>
    <col min="15624" max="15624" width="6.28515625" style="270" customWidth="1"/>
    <col min="15625" max="15625" width="4.140625" style="270" customWidth="1"/>
    <col min="15626" max="15626" width="3.5703125" style="270" customWidth="1"/>
    <col min="15627" max="15627" width="3.42578125" style="270" customWidth="1"/>
    <col min="15628" max="15628" width="3.85546875" style="270" customWidth="1"/>
    <col min="15629" max="15629" width="3.7109375" style="270" customWidth="1"/>
    <col min="15630" max="15630" width="3.5703125" style="270" customWidth="1"/>
    <col min="15631" max="15631" width="4" style="270" customWidth="1"/>
    <col min="15632" max="15632" width="3.42578125" style="270" customWidth="1"/>
    <col min="15633" max="15633" width="5.42578125" style="270" customWidth="1"/>
    <col min="15634" max="15634" width="3.85546875" style="270" customWidth="1"/>
    <col min="15635" max="15635" width="4.140625" style="270" customWidth="1"/>
    <col min="15636" max="15636" width="5.140625" style="270" customWidth="1"/>
    <col min="15637" max="15637" width="6.42578125" style="270" customWidth="1"/>
    <col min="15638" max="15638" width="5.5703125" style="270" customWidth="1"/>
    <col min="15639" max="15639" width="6.140625" style="270" customWidth="1"/>
    <col min="15640" max="15640" width="4.42578125" style="270" customWidth="1"/>
    <col min="15641" max="15641" width="4.5703125" style="270" customWidth="1"/>
    <col min="15642" max="15642" width="3.85546875" style="270" customWidth="1"/>
    <col min="15643" max="15643" width="5.28515625" style="270" customWidth="1"/>
    <col min="15644" max="15645" width="5" style="270" customWidth="1"/>
    <col min="15646" max="15646" width="4.7109375" style="270" customWidth="1"/>
    <col min="15647" max="15647" width="5" style="270" customWidth="1"/>
    <col min="15648" max="15648" width="4.5703125" style="270" customWidth="1"/>
    <col min="15649" max="15650" width="5.5703125" style="270" customWidth="1"/>
    <col min="15651" max="15651" width="5.140625" style="270" customWidth="1"/>
    <col min="15652" max="15652" width="7.7109375" style="270" customWidth="1"/>
    <col min="15653" max="15653" width="4.7109375" style="270" customWidth="1"/>
    <col min="15654" max="15654" width="5.140625" style="270" customWidth="1"/>
    <col min="15655" max="15655" width="3.85546875" style="270" customWidth="1"/>
    <col min="15656" max="15656" width="10.28515625" style="270" customWidth="1"/>
    <col min="15657" max="15657" width="5.28515625" style="270" customWidth="1"/>
    <col min="15658" max="15658" width="4.5703125" style="270" customWidth="1"/>
    <col min="15659" max="15659" width="4.7109375" style="270" customWidth="1"/>
    <col min="15660" max="15661" width="4.42578125" style="270" customWidth="1"/>
    <col min="15662" max="15663" width="4.140625" style="270" customWidth="1"/>
    <col min="15664" max="15666" width="3.85546875" style="270" customWidth="1"/>
    <col min="15667" max="15667" width="3.5703125" style="270" customWidth="1"/>
    <col min="15668" max="15668" width="4.140625" style="270" customWidth="1"/>
    <col min="15669" max="15871" width="9.140625" style="270"/>
    <col min="15872" max="15872" width="5.140625" style="270" customWidth="1"/>
    <col min="15873" max="15873" width="5.85546875" style="270" customWidth="1"/>
    <col min="15874" max="15874" width="4.5703125" style="270" customWidth="1"/>
    <col min="15875" max="15875" width="4.7109375" style="270" customWidth="1"/>
    <col min="15876" max="15876" width="5.28515625" style="270" customWidth="1"/>
    <col min="15877" max="15877" width="5.140625" style="270" customWidth="1"/>
    <col min="15878" max="15878" width="5.5703125" style="270" customWidth="1"/>
    <col min="15879" max="15879" width="4.7109375" style="270" customWidth="1"/>
    <col min="15880" max="15880" width="6.28515625" style="270" customWidth="1"/>
    <col min="15881" max="15881" width="4.140625" style="270" customWidth="1"/>
    <col min="15882" max="15882" width="3.5703125" style="270" customWidth="1"/>
    <col min="15883" max="15883" width="3.42578125" style="270" customWidth="1"/>
    <col min="15884" max="15884" width="3.85546875" style="270" customWidth="1"/>
    <col min="15885" max="15885" width="3.7109375" style="270" customWidth="1"/>
    <col min="15886" max="15886" width="3.5703125" style="270" customWidth="1"/>
    <col min="15887" max="15887" width="4" style="270" customWidth="1"/>
    <col min="15888" max="15888" width="3.42578125" style="270" customWidth="1"/>
    <col min="15889" max="15889" width="5.42578125" style="270" customWidth="1"/>
    <col min="15890" max="15890" width="3.85546875" style="270" customWidth="1"/>
    <col min="15891" max="15891" width="4.140625" style="270" customWidth="1"/>
    <col min="15892" max="15892" width="5.140625" style="270" customWidth="1"/>
    <col min="15893" max="15893" width="6.42578125" style="270" customWidth="1"/>
    <col min="15894" max="15894" width="5.5703125" style="270" customWidth="1"/>
    <col min="15895" max="15895" width="6.140625" style="270" customWidth="1"/>
    <col min="15896" max="15896" width="4.42578125" style="270" customWidth="1"/>
    <col min="15897" max="15897" width="4.5703125" style="270" customWidth="1"/>
    <col min="15898" max="15898" width="3.85546875" style="270" customWidth="1"/>
    <col min="15899" max="15899" width="5.28515625" style="270" customWidth="1"/>
    <col min="15900" max="15901" width="5" style="270" customWidth="1"/>
    <col min="15902" max="15902" width="4.7109375" style="270" customWidth="1"/>
    <col min="15903" max="15903" width="5" style="270" customWidth="1"/>
    <col min="15904" max="15904" width="4.5703125" style="270" customWidth="1"/>
    <col min="15905" max="15906" width="5.5703125" style="270" customWidth="1"/>
    <col min="15907" max="15907" width="5.140625" style="270" customWidth="1"/>
    <col min="15908" max="15908" width="7.7109375" style="270" customWidth="1"/>
    <col min="15909" max="15909" width="4.7109375" style="270" customWidth="1"/>
    <col min="15910" max="15910" width="5.140625" style="270" customWidth="1"/>
    <col min="15911" max="15911" width="3.85546875" style="270" customWidth="1"/>
    <col min="15912" max="15912" width="10.28515625" style="270" customWidth="1"/>
    <col min="15913" max="15913" width="5.28515625" style="270" customWidth="1"/>
    <col min="15914" max="15914" width="4.5703125" style="270" customWidth="1"/>
    <col min="15915" max="15915" width="4.7109375" style="270" customWidth="1"/>
    <col min="15916" max="15917" width="4.42578125" style="270" customWidth="1"/>
    <col min="15918" max="15919" width="4.140625" style="270" customWidth="1"/>
    <col min="15920" max="15922" width="3.85546875" style="270" customWidth="1"/>
    <col min="15923" max="15923" width="3.5703125" style="270" customWidth="1"/>
    <col min="15924" max="15924" width="4.140625" style="270" customWidth="1"/>
    <col min="15925" max="16127" width="9.140625" style="270"/>
    <col min="16128" max="16128" width="5.140625" style="270" customWidth="1"/>
    <col min="16129" max="16129" width="5.85546875" style="270" customWidth="1"/>
    <col min="16130" max="16130" width="4.5703125" style="270" customWidth="1"/>
    <col min="16131" max="16131" width="4.7109375" style="270" customWidth="1"/>
    <col min="16132" max="16132" width="5.28515625" style="270" customWidth="1"/>
    <col min="16133" max="16133" width="5.140625" style="270" customWidth="1"/>
    <col min="16134" max="16134" width="5.5703125" style="270" customWidth="1"/>
    <col min="16135" max="16135" width="4.7109375" style="270" customWidth="1"/>
    <col min="16136" max="16136" width="6.28515625" style="270" customWidth="1"/>
    <col min="16137" max="16137" width="4.140625" style="270" customWidth="1"/>
    <col min="16138" max="16138" width="3.5703125" style="270" customWidth="1"/>
    <col min="16139" max="16139" width="3.42578125" style="270" customWidth="1"/>
    <col min="16140" max="16140" width="3.85546875" style="270" customWidth="1"/>
    <col min="16141" max="16141" width="3.7109375" style="270" customWidth="1"/>
    <col min="16142" max="16142" width="3.5703125" style="270" customWidth="1"/>
    <col min="16143" max="16143" width="4" style="270" customWidth="1"/>
    <col min="16144" max="16144" width="3.42578125" style="270" customWidth="1"/>
    <col min="16145" max="16145" width="5.42578125" style="270" customWidth="1"/>
    <col min="16146" max="16146" width="3.85546875" style="270" customWidth="1"/>
    <col min="16147" max="16147" width="4.140625" style="270" customWidth="1"/>
    <col min="16148" max="16148" width="5.140625" style="270" customWidth="1"/>
    <col min="16149" max="16149" width="6.42578125" style="270" customWidth="1"/>
    <col min="16150" max="16150" width="5.5703125" style="270" customWidth="1"/>
    <col min="16151" max="16151" width="6.140625" style="270" customWidth="1"/>
    <col min="16152" max="16152" width="4.42578125" style="270" customWidth="1"/>
    <col min="16153" max="16153" width="4.5703125" style="270" customWidth="1"/>
    <col min="16154" max="16154" width="3.85546875" style="270" customWidth="1"/>
    <col min="16155" max="16155" width="5.28515625" style="270" customWidth="1"/>
    <col min="16156" max="16157" width="5" style="270" customWidth="1"/>
    <col min="16158" max="16158" width="4.7109375" style="270" customWidth="1"/>
    <col min="16159" max="16159" width="5" style="270" customWidth="1"/>
    <col min="16160" max="16160" width="4.5703125" style="270" customWidth="1"/>
    <col min="16161" max="16162" width="5.5703125" style="270" customWidth="1"/>
    <col min="16163" max="16163" width="5.140625" style="270" customWidth="1"/>
    <col min="16164" max="16164" width="7.7109375" style="270" customWidth="1"/>
    <col min="16165" max="16165" width="4.7109375" style="270" customWidth="1"/>
    <col min="16166" max="16166" width="5.140625" style="270" customWidth="1"/>
    <col min="16167" max="16167" width="3.85546875" style="270" customWidth="1"/>
    <col min="16168" max="16168" width="10.28515625" style="270" customWidth="1"/>
    <col min="16169" max="16169" width="5.28515625" style="270" customWidth="1"/>
    <col min="16170" max="16170" width="4.5703125" style="270" customWidth="1"/>
    <col min="16171" max="16171" width="4.7109375" style="270" customWidth="1"/>
    <col min="16172" max="16173" width="4.42578125" style="270" customWidth="1"/>
    <col min="16174" max="16175" width="4.140625" style="270" customWidth="1"/>
    <col min="16176" max="16178" width="3.85546875" style="270" customWidth="1"/>
    <col min="16179" max="16179" width="3.5703125" style="270" customWidth="1"/>
    <col min="16180" max="16180" width="4.140625" style="270" customWidth="1"/>
    <col min="16181" max="16384" width="9.140625" style="270"/>
  </cols>
  <sheetData>
    <row r="1" spans="1:53" ht="15.75" x14ac:dyDescent="0.25">
      <c r="A1" s="269"/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  <c r="AB1" s="269"/>
      <c r="AC1" s="269"/>
      <c r="AD1" s="269"/>
      <c r="AE1" s="269"/>
      <c r="AF1" s="269"/>
      <c r="AG1" s="269"/>
      <c r="AH1" s="269"/>
      <c r="AI1" s="269"/>
      <c r="AJ1" s="269"/>
      <c r="AK1" s="269"/>
      <c r="AL1" s="269"/>
      <c r="AM1" s="269"/>
      <c r="AN1" s="269"/>
      <c r="AO1" s="269"/>
      <c r="AP1" s="269"/>
      <c r="AQ1" s="269"/>
      <c r="AR1" s="269"/>
      <c r="AS1" s="269"/>
      <c r="AT1" s="269"/>
      <c r="AU1" s="269"/>
      <c r="AV1" s="269"/>
      <c r="AW1" s="269"/>
      <c r="AX1" s="269"/>
      <c r="AY1" s="269"/>
      <c r="AZ1" s="269"/>
      <c r="BA1" s="269"/>
    </row>
    <row r="2" spans="1:53" ht="30" x14ac:dyDescent="0.4">
      <c r="A2" s="985"/>
      <c r="B2" s="985"/>
      <c r="C2" s="985"/>
      <c r="D2" s="985"/>
      <c r="E2" s="985"/>
      <c r="F2" s="985"/>
      <c r="G2" s="985"/>
      <c r="H2" s="985"/>
      <c r="I2" s="985"/>
      <c r="J2" s="985"/>
      <c r="K2" s="985"/>
      <c r="L2" s="985"/>
      <c r="M2" s="985"/>
      <c r="N2" s="985"/>
      <c r="O2" s="985"/>
      <c r="P2" s="986" t="s">
        <v>372</v>
      </c>
      <c r="Q2" s="986"/>
      <c r="R2" s="986"/>
      <c r="S2" s="986"/>
      <c r="T2" s="986"/>
      <c r="U2" s="986"/>
      <c r="V2" s="986"/>
      <c r="W2" s="986"/>
      <c r="X2" s="986"/>
      <c r="Y2" s="986"/>
      <c r="Z2" s="986"/>
      <c r="AA2" s="986"/>
      <c r="AB2" s="986"/>
      <c r="AC2" s="986"/>
      <c r="AD2" s="986"/>
      <c r="AE2" s="986"/>
      <c r="AF2" s="986"/>
      <c r="AG2" s="986"/>
      <c r="AH2" s="986"/>
      <c r="AI2" s="986"/>
      <c r="AJ2" s="986"/>
      <c r="AK2" s="986"/>
      <c r="AL2" s="986"/>
      <c r="AM2" s="986"/>
      <c r="AN2" s="986"/>
      <c r="AO2" s="271"/>
      <c r="AP2" s="271"/>
      <c r="AQ2" s="271"/>
      <c r="AR2" s="271"/>
      <c r="AS2" s="271"/>
      <c r="AT2" s="271"/>
      <c r="AU2" s="271"/>
      <c r="AV2" s="271"/>
      <c r="AW2" s="271"/>
      <c r="AX2" s="271"/>
      <c r="AY2" s="271"/>
      <c r="AZ2" s="271"/>
      <c r="BA2" s="271"/>
    </row>
    <row r="3" spans="1:53" ht="27.75" x14ac:dyDescent="0.4">
      <c r="A3" s="987" t="s">
        <v>373</v>
      </c>
      <c r="B3" s="987"/>
      <c r="C3" s="987"/>
      <c r="D3" s="987"/>
      <c r="E3" s="987"/>
      <c r="F3" s="987"/>
      <c r="G3" s="987"/>
      <c r="H3" s="987"/>
      <c r="I3" s="987"/>
      <c r="J3" s="987"/>
      <c r="K3" s="987"/>
      <c r="L3" s="987"/>
      <c r="M3" s="987"/>
      <c r="N3" s="987"/>
      <c r="O3" s="987"/>
      <c r="P3" s="273"/>
      <c r="Q3" s="273"/>
      <c r="R3" s="273"/>
      <c r="S3" s="273"/>
      <c r="T3" s="273"/>
      <c r="U3" s="273"/>
      <c r="V3" s="273"/>
      <c r="W3" s="273"/>
      <c r="X3" s="273"/>
      <c r="Y3" s="273"/>
      <c r="Z3" s="273"/>
      <c r="AA3" s="273"/>
      <c r="AB3" s="273"/>
      <c r="AC3" s="273"/>
      <c r="AD3" s="273"/>
      <c r="AE3" s="273"/>
      <c r="AF3" s="273"/>
      <c r="AG3" s="273"/>
      <c r="AH3" s="273"/>
      <c r="AI3" s="273"/>
      <c r="AJ3" s="273"/>
      <c r="AK3" s="273"/>
      <c r="AL3" s="273"/>
      <c r="AM3" s="273"/>
      <c r="AN3" s="273"/>
      <c r="AO3" s="271"/>
      <c r="AP3" s="271"/>
      <c r="AQ3" s="271"/>
      <c r="AR3" s="271"/>
      <c r="AS3" s="271"/>
      <c r="AT3" s="271"/>
      <c r="AU3" s="271"/>
      <c r="AV3" s="271"/>
      <c r="AW3" s="271"/>
      <c r="AX3" s="271"/>
      <c r="AY3" s="271"/>
      <c r="AZ3" s="271"/>
      <c r="BA3" s="271"/>
    </row>
    <row r="4" spans="1:53" ht="28.5" x14ac:dyDescent="0.45">
      <c r="A4" s="987" t="s">
        <v>374</v>
      </c>
      <c r="B4" s="987"/>
      <c r="C4" s="987"/>
      <c r="D4" s="987"/>
      <c r="E4" s="987"/>
      <c r="F4" s="987"/>
      <c r="G4" s="987"/>
      <c r="H4" s="987"/>
      <c r="I4" s="987"/>
      <c r="J4" s="987"/>
      <c r="K4" s="987"/>
      <c r="L4" s="987"/>
      <c r="M4" s="987"/>
      <c r="N4" s="987"/>
      <c r="O4" s="987"/>
      <c r="P4" s="988" t="s">
        <v>375</v>
      </c>
      <c r="Q4" s="989"/>
      <c r="R4" s="989"/>
      <c r="S4" s="989"/>
      <c r="T4" s="989"/>
      <c r="U4" s="989"/>
      <c r="V4" s="989"/>
      <c r="W4" s="989"/>
      <c r="X4" s="989"/>
      <c r="Y4" s="989"/>
      <c r="Z4" s="989"/>
      <c r="AA4" s="989"/>
      <c r="AB4" s="989"/>
      <c r="AC4" s="989"/>
      <c r="AD4" s="989"/>
      <c r="AE4" s="989"/>
      <c r="AF4" s="989"/>
      <c r="AG4" s="989"/>
      <c r="AH4" s="989"/>
      <c r="AI4" s="989"/>
      <c r="AJ4" s="989"/>
      <c r="AK4" s="989"/>
      <c r="AL4" s="989"/>
      <c r="AM4" s="989"/>
      <c r="AN4" s="990" t="s">
        <v>376</v>
      </c>
      <c r="AO4" s="991"/>
      <c r="AP4" s="991"/>
      <c r="AQ4" s="991"/>
      <c r="AR4" s="991"/>
      <c r="AS4" s="991"/>
      <c r="AT4" s="991"/>
      <c r="AU4" s="991"/>
      <c r="AV4" s="991"/>
      <c r="AW4" s="991"/>
      <c r="AX4" s="991"/>
      <c r="AY4" s="991"/>
      <c r="AZ4" s="991"/>
      <c r="BA4" s="991"/>
    </row>
    <row r="5" spans="1:53" ht="30.75" customHeight="1" x14ac:dyDescent="0.4">
      <c r="A5" s="992" t="s">
        <v>440</v>
      </c>
      <c r="B5" s="992"/>
      <c r="C5" s="992"/>
      <c r="D5" s="992"/>
      <c r="E5" s="992"/>
      <c r="F5" s="992"/>
      <c r="G5" s="992"/>
      <c r="H5" s="992"/>
      <c r="I5" s="992"/>
      <c r="J5" s="992"/>
      <c r="K5" s="992"/>
      <c r="L5" s="992"/>
      <c r="M5" s="992"/>
      <c r="N5" s="992"/>
      <c r="O5" s="992"/>
      <c r="P5" s="274"/>
      <c r="Q5" s="274"/>
      <c r="R5" s="274"/>
      <c r="S5" s="274"/>
      <c r="T5" s="274"/>
      <c r="U5" s="274"/>
      <c r="V5" s="274"/>
      <c r="W5" s="274"/>
      <c r="X5" s="274"/>
      <c r="Y5" s="274"/>
      <c r="Z5" s="274"/>
      <c r="AA5" s="274"/>
      <c r="AB5" s="274"/>
      <c r="AC5" s="274"/>
      <c r="AD5" s="274"/>
      <c r="AE5" s="274"/>
      <c r="AF5" s="274"/>
      <c r="AG5" s="274"/>
      <c r="AH5" s="274"/>
      <c r="AI5" s="274"/>
      <c r="AJ5" s="274"/>
      <c r="AK5" s="274"/>
      <c r="AL5" s="274"/>
      <c r="AM5" s="275"/>
      <c r="AN5" s="991"/>
      <c r="AO5" s="991"/>
      <c r="AP5" s="991"/>
      <c r="AQ5" s="991"/>
      <c r="AR5" s="991"/>
      <c r="AS5" s="991"/>
      <c r="AT5" s="991"/>
      <c r="AU5" s="991"/>
      <c r="AV5" s="991"/>
      <c r="AW5" s="991"/>
      <c r="AX5" s="991"/>
      <c r="AY5" s="991"/>
      <c r="AZ5" s="991"/>
      <c r="BA5" s="991"/>
    </row>
    <row r="6" spans="1:53" ht="27.75" x14ac:dyDescent="0.4">
      <c r="A6" s="996" t="s">
        <v>441</v>
      </c>
      <c r="B6" s="996"/>
      <c r="C6" s="996"/>
      <c r="D6" s="996"/>
      <c r="E6" s="996"/>
      <c r="F6" s="996"/>
      <c r="G6" s="996"/>
      <c r="H6" s="996"/>
      <c r="I6" s="996"/>
      <c r="J6" s="996"/>
      <c r="K6" s="996"/>
      <c r="L6" s="996"/>
      <c r="M6" s="996"/>
      <c r="N6" s="996"/>
      <c r="O6" s="99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  <c r="AH6" s="276"/>
      <c r="AI6" s="276"/>
      <c r="AJ6" s="276"/>
      <c r="AK6" s="276"/>
      <c r="AL6" s="276"/>
      <c r="AM6" s="277"/>
      <c r="AN6" s="997" t="s">
        <v>377</v>
      </c>
      <c r="AO6" s="998"/>
      <c r="AP6" s="998"/>
      <c r="AQ6" s="998"/>
      <c r="AR6" s="998"/>
      <c r="AS6" s="998"/>
      <c r="AT6" s="998"/>
      <c r="AU6" s="998"/>
      <c r="AV6" s="998"/>
      <c r="AW6" s="998"/>
      <c r="AX6" s="998"/>
      <c r="AY6" s="998"/>
      <c r="AZ6" s="998"/>
      <c r="BA6" s="998"/>
    </row>
    <row r="7" spans="1:53" ht="27.75" x14ac:dyDescent="0.4">
      <c r="A7" s="272"/>
      <c r="B7" s="272"/>
      <c r="C7" s="272"/>
      <c r="D7" s="272"/>
      <c r="E7" s="272"/>
      <c r="F7" s="272"/>
      <c r="G7" s="272"/>
      <c r="H7" s="272"/>
      <c r="I7" s="272"/>
      <c r="J7" s="272"/>
      <c r="K7" s="272"/>
      <c r="L7" s="272"/>
      <c r="M7" s="272"/>
      <c r="N7" s="272"/>
      <c r="O7" s="272"/>
      <c r="P7" s="276"/>
      <c r="Q7" s="276"/>
      <c r="R7" s="276"/>
      <c r="S7" s="276"/>
      <c r="T7" s="276"/>
      <c r="U7" s="276"/>
      <c r="V7" s="276"/>
      <c r="W7" s="276"/>
      <c r="X7" s="276"/>
      <c r="Y7" s="276"/>
      <c r="Z7" s="276"/>
      <c r="AA7" s="276"/>
      <c r="AB7" s="276"/>
      <c r="AC7" s="276"/>
      <c r="AD7" s="276"/>
      <c r="AE7" s="276"/>
      <c r="AF7" s="276"/>
      <c r="AG7" s="276"/>
      <c r="AH7" s="276"/>
      <c r="AI7" s="276"/>
      <c r="AJ7" s="276"/>
      <c r="AK7" s="276"/>
      <c r="AL7" s="276"/>
      <c r="AM7" s="277"/>
      <c r="AN7" s="999" t="s">
        <v>378</v>
      </c>
      <c r="AO7" s="998"/>
      <c r="AP7" s="998"/>
      <c r="AQ7" s="998"/>
      <c r="AR7" s="998"/>
      <c r="AS7" s="998"/>
      <c r="AT7" s="998"/>
      <c r="AU7" s="998"/>
      <c r="AV7" s="998"/>
      <c r="AW7" s="998"/>
      <c r="AX7" s="998"/>
      <c r="AY7" s="998"/>
      <c r="AZ7" s="998"/>
      <c r="BA7" s="998"/>
    </row>
    <row r="8" spans="1:53" ht="33" customHeight="1" x14ac:dyDescent="0.4">
      <c r="A8" s="987" t="s">
        <v>379</v>
      </c>
      <c r="B8" s="987"/>
      <c r="C8" s="987"/>
      <c r="D8" s="987"/>
      <c r="E8" s="987"/>
      <c r="F8" s="987"/>
      <c r="G8" s="987"/>
      <c r="H8" s="987"/>
      <c r="I8" s="987"/>
      <c r="J8" s="987"/>
      <c r="K8" s="987"/>
      <c r="L8" s="987"/>
      <c r="M8" s="987"/>
      <c r="N8" s="987"/>
      <c r="O8" s="987"/>
      <c r="P8" s="278"/>
      <c r="Q8" s="278"/>
      <c r="R8" s="278"/>
      <c r="S8" s="278"/>
      <c r="T8" s="278"/>
      <c r="U8" s="278"/>
      <c r="V8" s="278"/>
      <c r="W8" s="278"/>
      <c r="X8" s="278"/>
      <c r="Y8" s="278"/>
      <c r="Z8" s="278"/>
      <c r="AA8" s="278"/>
      <c r="AB8" s="278"/>
      <c r="AC8" s="278"/>
      <c r="AD8" s="278"/>
      <c r="AE8" s="278"/>
      <c r="AF8" s="278"/>
      <c r="AG8" s="278"/>
      <c r="AH8" s="278"/>
      <c r="AI8" s="278"/>
      <c r="AJ8" s="278"/>
      <c r="AK8" s="278"/>
      <c r="AL8" s="278"/>
      <c r="AM8" s="278"/>
      <c r="AN8" s="998"/>
      <c r="AO8" s="998"/>
      <c r="AP8" s="998"/>
      <c r="AQ8" s="998"/>
      <c r="AR8" s="998"/>
      <c r="AS8" s="998"/>
      <c r="AT8" s="998"/>
      <c r="AU8" s="998"/>
      <c r="AV8" s="998"/>
      <c r="AW8" s="998"/>
      <c r="AX8" s="998"/>
      <c r="AY8" s="998"/>
      <c r="AZ8" s="998"/>
      <c r="BA8" s="998"/>
    </row>
    <row r="9" spans="1:53" ht="25.5" customHeight="1" x14ac:dyDescent="0.4">
      <c r="A9" s="987" t="s">
        <v>380</v>
      </c>
      <c r="B9" s="987"/>
      <c r="C9" s="987"/>
      <c r="D9" s="987"/>
      <c r="E9" s="987"/>
      <c r="F9" s="987"/>
      <c r="G9" s="987"/>
      <c r="H9" s="987"/>
      <c r="I9" s="987"/>
      <c r="J9" s="987"/>
      <c r="K9" s="987"/>
      <c r="L9" s="987"/>
      <c r="M9" s="987"/>
      <c r="N9" s="987"/>
      <c r="O9" s="987"/>
      <c r="P9" s="1000" t="s">
        <v>381</v>
      </c>
      <c r="Q9" s="1000"/>
      <c r="R9" s="1000"/>
      <c r="S9" s="1000"/>
      <c r="T9" s="1000"/>
      <c r="U9" s="1000"/>
      <c r="V9" s="1000"/>
      <c r="W9" s="1000"/>
      <c r="X9" s="1000"/>
      <c r="Y9" s="1000"/>
      <c r="Z9" s="1000"/>
      <c r="AA9" s="1000"/>
      <c r="AB9" s="1000"/>
      <c r="AC9" s="1000"/>
      <c r="AD9" s="1000"/>
      <c r="AE9" s="1000"/>
      <c r="AF9" s="1000"/>
      <c r="AG9" s="1000"/>
      <c r="AH9" s="1000"/>
      <c r="AI9" s="1000"/>
      <c r="AJ9" s="1000"/>
      <c r="AK9" s="1000"/>
      <c r="AL9" s="1000"/>
      <c r="AM9" s="1000"/>
      <c r="AN9" s="1001"/>
      <c r="AO9" s="1001"/>
      <c r="AP9" s="1001"/>
      <c r="AQ9" s="1001"/>
      <c r="AR9" s="1001"/>
      <c r="AS9" s="1001"/>
      <c r="AT9" s="1001"/>
      <c r="AU9" s="1001"/>
      <c r="AV9" s="1001"/>
      <c r="AW9" s="1001"/>
      <c r="AX9" s="1001"/>
      <c r="AY9" s="1001"/>
      <c r="AZ9" s="1001"/>
      <c r="BA9" s="1001"/>
    </row>
    <row r="10" spans="1:53" ht="26.25" customHeight="1" x14ac:dyDescent="0.4">
      <c r="A10" s="279"/>
      <c r="B10" s="279"/>
      <c r="C10" s="279"/>
      <c r="D10" s="279"/>
      <c r="E10" s="279"/>
      <c r="F10" s="279"/>
      <c r="G10" s="279"/>
      <c r="H10" s="279"/>
      <c r="I10" s="279"/>
      <c r="J10" s="279"/>
      <c r="K10" s="279"/>
      <c r="L10" s="279"/>
      <c r="M10" s="279"/>
      <c r="N10" s="279"/>
      <c r="O10" s="279"/>
      <c r="P10" s="990" t="s">
        <v>382</v>
      </c>
      <c r="Q10" s="990"/>
      <c r="R10" s="990"/>
      <c r="S10" s="990"/>
      <c r="T10" s="990"/>
      <c r="U10" s="990"/>
      <c r="V10" s="990"/>
      <c r="W10" s="990"/>
      <c r="X10" s="990"/>
      <c r="Y10" s="990"/>
      <c r="Z10" s="990"/>
      <c r="AA10" s="990"/>
      <c r="AB10" s="280"/>
      <c r="AC10" s="280"/>
      <c r="AD10" s="280"/>
      <c r="AE10" s="280"/>
      <c r="AF10" s="280"/>
      <c r="AG10" s="280"/>
      <c r="AH10" s="280"/>
      <c r="AI10" s="280"/>
      <c r="AJ10" s="280"/>
      <c r="AK10" s="280"/>
      <c r="AL10" s="276"/>
      <c r="AM10" s="276"/>
      <c r="AN10" s="1001"/>
      <c r="AO10" s="1001"/>
      <c r="AP10" s="1001"/>
      <c r="AQ10" s="1001"/>
      <c r="AR10" s="1001"/>
      <c r="AS10" s="1001"/>
      <c r="AT10" s="1001"/>
      <c r="AU10" s="1001"/>
      <c r="AV10" s="1001"/>
      <c r="AW10" s="1001"/>
      <c r="AX10" s="1001"/>
      <c r="AY10" s="1001"/>
      <c r="AZ10" s="1001"/>
      <c r="BA10" s="1001"/>
    </row>
    <row r="11" spans="1:53" ht="25.5" customHeight="1" x14ac:dyDescent="0.4">
      <c r="A11" s="279"/>
      <c r="B11" s="279"/>
      <c r="C11" s="279"/>
      <c r="D11" s="279"/>
      <c r="E11" s="279"/>
      <c r="F11" s="279"/>
      <c r="G11" s="279"/>
      <c r="H11" s="279"/>
      <c r="I11" s="279"/>
      <c r="J11" s="279"/>
      <c r="K11" s="279"/>
      <c r="L11" s="279"/>
      <c r="M11" s="279"/>
      <c r="N11" s="279"/>
      <c r="O11" s="279"/>
      <c r="P11" s="990" t="s">
        <v>383</v>
      </c>
      <c r="Q11" s="990"/>
      <c r="R11" s="990"/>
      <c r="S11" s="990"/>
      <c r="T11" s="990"/>
      <c r="U11" s="990"/>
      <c r="V11" s="990"/>
      <c r="W11" s="990"/>
      <c r="X11" s="990"/>
      <c r="Y11" s="990"/>
      <c r="Z11" s="990"/>
      <c r="AA11" s="990"/>
      <c r="AB11" s="990"/>
      <c r="AC11" s="990"/>
      <c r="AD11" s="990"/>
      <c r="AE11" s="990"/>
      <c r="AF11" s="990"/>
      <c r="AG11" s="990"/>
      <c r="AH11" s="990"/>
      <c r="AI11" s="990"/>
      <c r="AJ11" s="990"/>
      <c r="AK11" s="990"/>
      <c r="AL11" s="276"/>
      <c r="AM11" s="276"/>
      <c r="AN11" s="1001"/>
      <c r="AO11" s="1001"/>
      <c r="AP11" s="1001"/>
      <c r="AQ11" s="1001"/>
      <c r="AR11" s="1001"/>
      <c r="AS11" s="1001"/>
      <c r="AT11" s="1001"/>
      <c r="AU11" s="1001"/>
      <c r="AV11" s="1001"/>
      <c r="AW11" s="1001"/>
      <c r="AX11" s="1001"/>
      <c r="AY11" s="1001"/>
      <c r="AZ11" s="1001"/>
      <c r="BA11" s="1001"/>
    </row>
    <row r="12" spans="1:53" ht="27" customHeight="1" x14ac:dyDescent="0.4">
      <c r="A12" s="279"/>
      <c r="B12" s="279"/>
      <c r="C12" s="279"/>
      <c r="D12" s="279"/>
      <c r="E12" s="279"/>
      <c r="F12" s="279"/>
      <c r="G12" s="279"/>
      <c r="H12" s="279"/>
      <c r="I12" s="279"/>
      <c r="J12" s="279"/>
      <c r="K12" s="279"/>
      <c r="L12" s="279"/>
      <c r="M12" s="279"/>
      <c r="N12" s="279"/>
      <c r="O12" s="279"/>
      <c r="P12" s="1002" t="s">
        <v>384</v>
      </c>
      <c r="Q12" s="1002"/>
      <c r="R12" s="1002"/>
      <c r="S12" s="1002"/>
      <c r="T12" s="1002"/>
      <c r="U12" s="1002"/>
      <c r="V12" s="1002"/>
      <c r="W12" s="1002"/>
      <c r="X12" s="1002"/>
      <c r="Y12" s="1002"/>
      <c r="Z12" s="1002"/>
      <c r="AA12" s="1002"/>
      <c r="AB12" s="1002"/>
      <c r="AC12" s="1002"/>
      <c r="AD12" s="1002"/>
      <c r="AE12" s="1002"/>
      <c r="AF12" s="1002"/>
      <c r="AG12" s="1002"/>
      <c r="AH12" s="1002"/>
      <c r="AI12" s="1002"/>
      <c r="AJ12" s="1002"/>
      <c r="AK12" s="1002"/>
      <c r="AL12" s="276"/>
      <c r="AM12" s="276"/>
      <c r="AN12" s="1001"/>
      <c r="AO12" s="1001"/>
      <c r="AP12" s="1001"/>
      <c r="AQ12" s="1001"/>
      <c r="AR12" s="1001"/>
      <c r="AS12" s="1001"/>
      <c r="AT12" s="1001"/>
      <c r="AU12" s="1001"/>
      <c r="AV12" s="1001"/>
      <c r="AW12" s="1001"/>
      <c r="AX12" s="1001"/>
      <c r="AY12" s="1001"/>
      <c r="AZ12" s="1001"/>
      <c r="BA12" s="1001"/>
    </row>
    <row r="13" spans="1:53" ht="57.75" customHeight="1" x14ac:dyDescent="0.4">
      <c r="A13" s="279"/>
      <c r="B13" s="279"/>
      <c r="C13" s="279"/>
      <c r="D13" s="279"/>
      <c r="E13" s="279"/>
      <c r="F13" s="279"/>
      <c r="G13" s="279"/>
      <c r="H13" s="279"/>
      <c r="I13" s="279"/>
      <c r="J13" s="279"/>
      <c r="K13" s="279"/>
      <c r="L13" s="279"/>
      <c r="M13" s="279"/>
      <c r="N13" s="279"/>
      <c r="O13" s="279"/>
      <c r="P13" s="990" t="s">
        <v>420</v>
      </c>
      <c r="Q13" s="990"/>
      <c r="R13" s="990"/>
      <c r="S13" s="990"/>
      <c r="T13" s="990"/>
      <c r="U13" s="990"/>
      <c r="V13" s="990"/>
      <c r="W13" s="990"/>
      <c r="X13" s="990"/>
      <c r="Y13" s="990"/>
      <c r="Z13" s="990"/>
      <c r="AA13" s="990"/>
      <c r="AB13" s="990"/>
      <c r="AC13" s="990"/>
      <c r="AD13" s="990"/>
      <c r="AE13" s="990"/>
      <c r="AF13" s="990"/>
      <c r="AG13" s="990"/>
      <c r="AH13" s="990"/>
      <c r="AI13" s="990"/>
      <c r="AJ13" s="990"/>
      <c r="AK13" s="990"/>
      <c r="AL13" s="276"/>
      <c r="AM13" s="276"/>
      <c r="AN13" s="1001"/>
      <c r="AO13" s="1001"/>
      <c r="AP13" s="1001"/>
      <c r="AQ13" s="1001"/>
      <c r="AR13" s="1001"/>
      <c r="AS13" s="1001"/>
      <c r="AT13" s="1001"/>
      <c r="AU13" s="1001"/>
      <c r="AV13" s="1001"/>
      <c r="AW13" s="1001"/>
      <c r="AX13" s="1001"/>
      <c r="AY13" s="1001"/>
      <c r="AZ13" s="1001"/>
      <c r="BA13" s="1001"/>
    </row>
    <row r="14" spans="1:53" ht="25.5" customHeight="1" x14ac:dyDescent="0.4">
      <c r="A14" s="279"/>
      <c r="B14" s="279"/>
      <c r="C14" s="279"/>
      <c r="D14" s="279"/>
      <c r="E14" s="279"/>
      <c r="F14" s="279"/>
      <c r="G14" s="279"/>
      <c r="H14" s="279"/>
      <c r="I14" s="279"/>
      <c r="J14" s="279"/>
      <c r="K14" s="279"/>
      <c r="L14" s="279"/>
      <c r="M14" s="279"/>
      <c r="N14" s="279"/>
      <c r="O14" s="279"/>
      <c r="P14" s="990" t="s">
        <v>385</v>
      </c>
      <c r="Q14" s="990"/>
      <c r="R14" s="990"/>
      <c r="S14" s="990"/>
      <c r="T14" s="990"/>
      <c r="U14" s="990"/>
      <c r="V14" s="990"/>
      <c r="W14" s="990"/>
      <c r="X14" s="990"/>
      <c r="Y14" s="990"/>
      <c r="Z14" s="990"/>
      <c r="AA14" s="990"/>
      <c r="AB14" s="990"/>
      <c r="AC14" s="990"/>
      <c r="AD14" s="990"/>
      <c r="AE14" s="990"/>
      <c r="AF14" s="990"/>
      <c r="AG14" s="990"/>
      <c r="AH14" s="990"/>
      <c r="AI14" s="990"/>
      <c r="AJ14" s="990"/>
      <c r="AK14" s="990"/>
      <c r="AL14" s="276"/>
      <c r="AM14" s="276"/>
      <c r="AN14" s="1001"/>
      <c r="AO14" s="1001"/>
      <c r="AP14" s="1001"/>
      <c r="AQ14" s="1001"/>
      <c r="AR14" s="1001"/>
      <c r="AS14" s="1001"/>
      <c r="AT14" s="1001"/>
      <c r="AU14" s="1001"/>
      <c r="AV14" s="1001"/>
      <c r="AW14" s="1001"/>
      <c r="AX14" s="1001"/>
      <c r="AY14" s="1001"/>
      <c r="AZ14" s="1001"/>
      <c r="BA14" s="1001"/>
    </row>
    <row r="15" spans="1:53" ht="22.5" customHeight="1" x14ac:dyDescent="0.35">
      <c r="A15" s="279"/>
      <c r="B15" s="279"/>
      <c r="C15" s="279"/>
      <c r="D15" s="279"/>
      <c r="E15" s="279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993" t="s">
        <v>437</v>
      </c>
      <c r="Q15" s="993"/>
      <c r="R15" s="993"/>
      <c r="S15" s="993"/>
      <c r="T15" s="993"/>
      <c r="U15" s="993"/>
      <c r="V15" s="993"/>
      <c r="W15" s="993"/>
      <c r="X15" s="993"/>
      <c r="Y15" s="993"/>
      <c r="Z15" s="993"/>
      <c r="AA15" s="993"/>
      <c r="AB15" s="993"/>
      <c r="AC15" s="993"/>
      <c r="AD15" s="993"/>
      <c r="AE15" s="993"/>
      <c r="AF15" s="993"/>
      <c r="AG15" s="993"/>
      <c r="AH15" s="993"/>
      <c r="AI15" s="993"/>
      <c r="AJ15" s="993"/>
      <c r="AK15" s="993"/>
      <c r="AL15" s="276"/>
      <c r="AM15" s="276"/>
      <c r="AN15" s="1001"/>
      <c r="AO15" s="1001"/>
      <c r="AP15" s="1001"/>
      <c r="AQ15" s="1001"/>
      <c r="AR15" s="1001"/>
      <c r="AS15" s="1001"/>
      <c r="AT15" s="1001"/>
      <c r="AU15" s="1001"/>
      <c r="AV15" s="1001"/>
      <c r="AW15" s="1001"/>
      <c r="AX15" s="1001"/>
      <c r="AY15" s="1001"/>
      <c r="AZ15" s="1001"/>
      <c r="BA15" s="1001"/>
    </row>
    <row r="16" spans="1:53" ht="26.25" customHeight="1" x14ac:dyDescent="0.3">
      <c r="A16" s="279"/>
      <c r="B16" s="279"/>
      <c r="C16" s="279"/>
      <c r="D16" s="279"/>
      <c r="E16" s="279"/>
      <c r="F16" s="279"/>
      <c r="G16" s="279"/>
      <c r="H16" s="279"/>
      <c r="I16" s="279"/>
      <c r="J16" s="279"/>
      <c r="K16" s="279"/>
      <c r="L16" s="279"/>
      <c r="M16" s="279"/>
      <c r="N16" s="279"/>
      <c r="O16" s="279"/>
      <c r="P16" s="994"/>
      <c r="Q16" s="994"/>
      <c r="R16" s="994"/>
      <c r="S16" s="994"/>
      <c r="T16" s="994"/>
      <c r="U16" s="994"/>
      <c r="V16" s="994"/>
      <c r="W16" s="994"/>
      <c r="X16" s="994"/>
      <c r="Y16" s="994"/>
      <c r="Z16" s="994"/>
      <c r="AA16" s="994"/>
      <c r="AB16" s="994"/>
      <c r="AC16" s="994"/>
      <c r="AD16" s="994"/>
      <c r="AE16" s="994"/>
      <c r="AF16" s="994"/>
      <c r="AG16" s="994"/>
      <c r="AH16" s="994"/>
      <c r="AI16" s="994"/>
      <c r="AJ16" s="994"/>
      <c r="AK16" s="994"/>
      <c r="AL16" s="994"/>
      <c r="AM16" s="994"/>
      <c r="AN16" s="1001"/>
      <c r="AO16" s="1001"/>
      <c r="AP16" s="1001"/>
      <c r="AQ16" s="1001"/>
      <c r="AR16" s="1001"/>
      <c r="AS16" s="1001"/>
      <c r="AT16" s="1001"/>
      <c r="AU16" s="1001"/>
      <c r="AV16" s="1001"/>
      <c r="AW16" s="1001"/>
      <c r="AX16" s="1001"/>
      <c r="AY16" s="1001"/>
      <c r="AZ16" s="1001"/>
      <c r="BA16" s="1001"/>
    </row>
    <row r="17" spans="1:53" ht="15.75" customHeight="1" x14ac:dyDescent="0.3">
      <c r="A17" s="279"/>
      <c r="B17" s="279"/>
      <c r="C17" s="279"/>
      <c r="D17" s="279"/>
      <c r="E17" s="279"/>
      <c r="F17" s="279"/>
      <c r="G17" s="279"/>
      <c r="H17" s="279"/>
      <c r="I17" s="279"/>
      <c r="J17" s="279"/>
      <c r="K17" s="279"/>
      <c r="L17" s="279"/>
      <c r="M17" s="279"/>
      <c r="N17" s="279"/>
      <c r="O17" s="279"/>
      <c r="P17" s="279"/>
      <c r="Q17" s="279"/>
      <c r="R17" s="279"/>
      <c r="S17" s="279"/>
      <c r="T17" s="279"/>
      <c r="U17" s="279"/>
      <c r="V17" s="279"/>
      <c r="W17" s="279"/>
      <c r="X17" s="279"/>
      <c r="Y17" s="279"/>
      <c r="Z17" s="279"/>
      <c r="AA17" s="279"/>
      <c r="AB17" s="279"/>
      <c r="AC17" s="279"/>
      <c r="AD17" s="279"/>
      <c r="AE17" s="279"/>
      <c r="AF17" s="279"/>
      <c r="AG17" s="279"/>
      <c r="AH17" s="279"/>
      <c r="AI17" s="279"/>
      <c r="AJ17" s="279"/>
      <c r="AK17" s="279"/>
      <c r="AL17" s="279"/>
      <c r="AM17" s="279"/>
      <c r="AN17" s="1001"/>
      <c r="AO17" s="1001"/>
      <c r="AP17" s="1001"/>
      <c r="AQ17" s="1001"/>
      <c r="AR17" s="1001"/>
      <c r="AS17" s="1001"/>
      <c r="AT17" s="1001"/>
      <c r="AU17" s="1001"/>
      <c r="AV17" s="1001"/>
      <c r="AW17" s="1001"/>
      <c r="AX17" s="1001"/>
      <c r="AY17" s="1001"/>
      <c r="AZ17" s="1001"/>
      <c r="BA17" s="1001"/>
    </row>
    <row r="18" spans="1:53" ht="26.25" thickBot="1" x14ac:dyDescent="0.4">
      <c r="A18" s="995" t="s">
        <v>386</v>
      </c>
      <c r="B18" s="995"/>
      <c r="C18" s="995"/>
      <c r="D18" s="995"/>
      <c r="E18" s="995"/>
      <c r="F18" s="995"/>
      <c r="G18" s="995"/>
      <c r="H18" s="995"/>
      <c r="I18" s="995"/>
      <c r="J18" s="995"/>
      <c r="K18" s="995"/>
      <c r="L18" s="995"/>
      <c r="M18" s="995"/>
      <c r="N18" s="995"/>
      <c r="O18" s="995"/>
      <c r="P18" s="995"/>
      <c r="Q18" s="995"/>
      <c r="R18" s="995"/>
      <c r="S18" s="995"/>
      <c r="T18" s="995"/>
      <c r="U18" s="995"/>
      <c r="V18" s="995"/>
      <c r="W18" s="995"/>
      <c r="X18" s="995"/>
      <c r="Y18" s="995"/>
      <c r="Z18" s="995"/>
      <c r="AA18" s="995"/>
      <c r="AB18" s="995"/>
      <c r="AC18" s="995"/>
      <c r="AD18" s="995"/>
      <c r="AE18" s="995"/>
      <c r="AF18" s="995"/>
      <c r="AG18" s="995"/>
      <c r="AH18" s="995"/>
      <c r="AI18" s="995"/>
      <c r="AJ18" s="995"/>
      <c r="AK18" s="995"/>
      <c r="AL18" s="995"/>
      <c r="AM18" s="995"/>
      <c r="AN18" s="995"/>
      <c r="AO18" s="995"/>
      <c r="AP18" s="995"/>
      <c r="AQ18" s="995"/>
      <c r="AR18" s="995"/>
      <c r="AS18" s="995"/>
      <c r="AT18" s="995"/>
      <c r="AU18" s="995"/>
      <c r="AV18" s="995"/>
      <c r="AW18" s="995"/>
      <c r="AX18" s="995"/>
      <c r="AY18" s="995"/>
      <c r="AZ18" s="995"/>
      <c r="BA18" s="995"/>
    </row>
    <row r="19" spans="1:53" ht="15.75" customHeight="1" thickBot="1" x14ac:dyDescent="0.25">
      <c r="A19" s="1011" t="s">
        <v>387</v>
      </c>
      <c r="B19" s="1007" t="s">
        <v>388</v>
      </c>
      <c r="C19" s="1008"/>
      <c r="D19" s="1008"/>
      <c r="E19" s="1009"/>
      <c r="F19" s="1007" t="s">
        <v>389</v>
      </c>
      <c r="G19" s="1008"/>
      <c r="H19" s="1008"/>
      <c r="I19" s="1009"/>
      <c r="J19" s="1003" t="s">
        <v>390</v>
      </c>
      <c r="K19" s="1004"/>
      <c r="L19" s="1004"/>
      <c r="M19" s="1004"/>
      <c r="N19" s="1003" t="s">
        <v>391</v>
      </c>
      <c r="O19" s="1004"/>
      <c r="P19" s="1004"/>
      <c r="Q19" s="1004"/>
      <c r="R19" s="1005"/>
      <c r="S19" s="1003" t="s">
        <v>392</v>
      </c>
      <c r="T19" s="1010"/>
      <c r="U19" s="1010"/>
      <c r="V19" s="1010"/>
      <c r="W19" s="1004"/>
      <c r="X19" s="1003" t="s">
        <v>393</v>
      </c>
      <c r="Y19" s="1004"/>
      <c r="Z19" s="1004"/>
      <c r="AA19" s="1005"/>
      <c r="AB19" s="1007" t="s">
        <v>394</v>
      </c>
      <c r="AC19" s="1008"/>
      <c r="AD19" s="1008"/>
      <c r="AE19" s="1009"/>
      <c r="AF19" s="1007" t="s">
        <v>395</v>
      </c>
      <c r="AG19" s="1008"/>
      <c r="AH19" s="1008"/>
      <c r="AI19" s="1009"/>
      <c r="AJ19" s="1003" t="s">
        <v>396</v>
      </c>
      <c r="AK19" s="1010"/>
      <c r="AL19" s="1010"/>
      <c r="AM19" s="1010"/>
      <c r="AN19" s="1004"/>
      <c r="AO19" s="1003" t="s">
        <v>397</v>
      </c>
      <c r="AP19" s="1004"/>
      <c r="AQ19" s="1004"/>
      <c r="AR19" s="1005"/>
      <c r="AS19" s="1003" t="s">
        <v>398</v>
      </c>
      <c r="AT19" s="1010"/>
      <c r="AU19" s="1010"/>
      <c r="AV19" s="1010"/>
      <c r="AW19" s="1004"/>
      <c r="AX19" s="1003" t="s">
        <v>399</v>
      </c>
      <c r="AY19" s="1004"/>
      <c r="AZ19" s="1004"/>
      <c r="BA19" s="1005"/>
    </row>
    <row r="20" spans="1:53" ht="16.5" thickBot="1" x14ac:dyDescent="0.25">
      <c r="A20" s="1012"/>
      <c r="B20" s="284">
        <v>1</v>
      </c>
      <c r="C20" s="285">
        <v>2</v>
      </c>
      <c r="D20" s="285">
        <v>3</v>
      </c>
      <c r="E20" s="286">
        <v>4</v>
      </c>
      <c r="F20" s="287">
        <v>5</v>
      </c>
      <c r="G20" s="288">
        <v>6</v>
      </c>
      <c r="H20" s="288">
        <v>7</v>
      </c>
      <c r="I20" s="289">
        <v>8</v>
      </c>
      <c r="J20" s="287">
        <v>9</v>
      </c>
      <c r="K20" s="288">
        <v>10</v>
      </c>
      <c r="L20" s="288">
        <v>11</v>
      </c>
      <c r="M20" s="290">
        <v>12</v>
      </c>
      <c r="N20" s="291">
        <v>13</v>
      </c>
      <c r="O20" s="284">
        <v>14</v>
      </c>
      <c r="P20" s="285">
        <v>15</v>
      </c>
      <c r="Q20" s="285">
        <v>16</v>
      </c>
      <c r="R20" s="286">
        <v>17</v>
      </c>
      <c r="S20" s="287">
        <v>18</v>
      </c>
      <c r="T20" s="288">
        <v>19</v>
      </c>
      <c r="U20" s="288">
        <v>20</v>
      </c>
      <c r="V20" s="289">
        <v>21</v>
      </c>
      <c r="W20" s="292">
        <v>22</v>
      </c>
      <c r="X20" s="287">
        <v>23</v>
      </c>
      <c r="Y20" s="288">
        <v>24</v>
      </c>
      <c r="Z20" s="288">
        <v>25</v>
      </c>
      <c r="AA20" s="289">
        <v>26</v>
      </c>
      <c r="AB20" s="287">
        <v>27</v>
      </c>
      <c r="AC20" s="288">
        <v>28</v>
      </c>
      <c r="AD20" s="288">
        <v>29</v>
      </c>
      <c r="AE20" s="289">
        <v>30</v>
      </c>
      <c r="AF20" s="287">
        <v>31</v>
      </c>
      <c r="AG20" s="288">
        <v>32</v>
      </c>
      <c r="AH20" s="288">
        <v>33</v>
      </c>
      <c r="AI20" s="289">
        <v>34</v>
      </c>
      <c r="AJ20" s="287">
        <v>35</v>
      </c>
      <c r="AK20" s="288">
        <v>36</v>
      </c>
      <c r="AL20" s="288">
        <v>37</v>
      </c>
      <c r="AM20" s="290">
        <v>38</v>
      </c>
      <c r="AN20" s="283">
        <v>39</v>
      </c>
      <c r="AO20" s="281">
        <v>40</v>
      </c>
      <c r="AP20" s="293">
        <v>41</v>
      </c>
      <c r="AQ20" s="288">
        <v>42</v>
      </c>
      <c r="AR20" s="289">
        <v>43</v>
      </c>
      <c r="AS20" s="287">
        <v>44</v>
      </c>
      <c r="AT20" s="288">
        <v>45</v>
      </c>
      <c r="AU20" s="288">
        <v>46</v>
      </c>
      <c r="AV20" s="289">
        <v>47</v>
      </c>
      <c r="AW20" s="292">
        <v>48</v>
      </c>
      <c r="AX20" s="281">
        <v>49</v>
      </c>
      <c r="AY20" s="282">
        <v>50</v>
      </c>
      <c r="AZ20" s="282">
        <v>51</v>
      </c>
      <c r="BA20" s="283">
        <v>52</v>
      </c>
    </row>
    <row r="21" spans="1:53" ht="18.75" x14ac:dyDescent="0.3">
      <c r="A21" s="294">
        <v>1</v>
      </c>
      <c r="B21" s="295" t="s">
        <v>400</v>
      </c>
      <c r="C21" s="296"/>
      <c r="D21" s="296"/>
      <c r="E21" s="297"/>
      <c r="F21" s="298"/>
      <c r="G21" s="299"/>
      <c r="H21" s="299"/>
      <c r="I21" s="299"/>
      <c r="J21" s="300"/>
      <c r="K21" s="301"/>
      <c r="L21" s="299"/>
      <c r="M21" s="302"/>
      <c r="N21" s="295"/>
      <c r="O21" s="296"/>
      <c r="P21" s="296"/>
      <c r="Q21" s="296" t="s">
        <v>401</v>
      </c>
      <c r="R21" s="297" t="s">
        <v>400</v>
      </c>
      <c r="S21" s="303" t="s">
        <v>402</v>
      </c>
      <c r="T21" s="296" t="s">
        <v>402</v>
      </c>
      <c r="U21" s="296"/>
      <c r="V21" s="296"/>
      <c r="W21" s="304"/>
      <c r="X21" s="295"/>
      <c r="Y21" s="296"/>
      <c r="Z21" s="296"/>
      <c r="AA21" s="297"/>
      <c r="AB21" s="295"/>
      <c r="AC21" s="296"/>
      <c r="AD21" s="296"/>
      <c r="AE21" s="297"/>
      <c r="AF21" s="295"/>
      <c r="AG21" s="296"/>
      <c r="AH21" s="296"/>
      <c r="AI21" s="297"/>
      <c r="AJ21" s="295"/>
      <c r="AK21" s="296"/>
      <c r="AL21" s="296"/>
      <c r="AM21" s="296"/>
      <c r="AN21" s="297"/>
      <c r="AO21" s="295"/>
      <c r="AP21" s="305"/>
      <c r="AQ21" s="305" t="s">
        <v>401</v>
      </c>
      <c r="AR21" s="306" t="s">
        <v>403</v>
      </c>
      <c r="AS21" s="307" t="s">
        <v>403</v>
      </c>
      <c r="AT21" s="305" t="s">
        <v>403</v>
      </c>
      <c r="AU21" s="305" t="s">
        <v>403</v>
      </c>
      <c r="AV21" s="305" t="s">
        <v>403</v>
      </c>
      <c r="AW21" s="308" t="s">
        <v>403</v>
      </c>
      <c r="AX21" s="301" t="s">
        <v>403</v>
      </c>
      <c r="AY21" s="299" t="s">
        <v>403</v>
      </c>
      <c r="AZ21" s="299" t="s">
        <v>403</v>
      </c>
      <c r="BA21" s="300" t="s">
        <v>403</v>
      </c>
    </row>
    <row r="22" spans="1:53" ht="18.75" x14ac:dyDescent="0.3">
      <c r="A22" s="294">
        <v>2</v>
      </c>
      <c r="B22" s="309" t="s">
        <v>400</v>
      </c>
      <c r="C22" s="310"/>
      <c r="D22" s="310"/>
      <c r="E22" s="311"/>
      <c r="F22" s="312"/>
      <c r="G22" s="313"/>
      <c r="H22" s="313"/>
      <c r="I22" s="313"/>
      <c r="J22" s="314"/>
      <c r="K22" s="315"/>
      <c r="L22" s="316"/>
      <c r="M22" s="317"/>
      <c r="N22" s="309"/>
      <c r="O22" s="310"/>
      <c r="P22" s="310"/>
      <c r="Q22" s="310" t="s">
        <v>401</v>
      </c>
      <c r="R22" s="311" t="s">
        <v>429</v>
      </c>
      <c r="S22" s="318" t="s">
        <v>402</v>
      </c>
      <c r="T22" s="310" t="s">
        <v>402</v>
      </c>
      <c r="U22" s="310"/>
      <c r="V22" s="310"/>
      <c r="W22" s="319"/>
      <c r="X22" s="309"/>
      <c r="Y22" s="310"/>
      <c r="Z22" s="310"/>
      <c r="AA22" s="311"/>
      <c r="AB22" s="320"/>
      <c r="AC22" s="321"/>
      <c r="AD22" s="321"/>
      <c r="AE22" s="322"/>
      <c r="AF22" s="301"/>
      <c r="AG22" s="299"/>
      <c r="AH22" s="299"/>
      <c r="AI22" s="300"/>
      <c r="AJ22" s="301"/>
      <c r="AK22" s="299"/>
      <c r="AL22" s="299"/>
      <c r="AM22" s="299"/>
      <c r="AN22" s="300"/>
      <c r="AO22" s="301"/>
      <c r="AP22" s="321"/>
      <c r="AQ22" s="321" t="s">
        <v>401</v>
      </c>
      <c r="AR22" s="322" t="s">
        <v>403</v>
      </c>
      <c r="AS22" s="309" t="s">
        <v>403</v>
      </c>
      <c r="AT22" s="323" t="s">
        <v>403</v>
      </c>
      <c r="AU22" s="321" t="s">
        <v>403</v>
      </c>
      <c r="AV22" s="321" t="s">
        <v>403</v>
      </c>
      <c r="AW22" s="324" t="s">
        <v>403</v>
      </c>
      <c r="AX22" s="309" t="s">
        <v>403</v>
      </c>
      <c r="AY22" s="310" t="s">
        <v>403</v>
      </c>
      <c r="AZ22" s="310" t="s">
        <v>403</v>
      </c>
      <c r="BA22" s="311" t="s">
        <v>403</v>
      </c>
    </row>
    <row r="23" spans="1:53" ht="19.5" thickBot="1" x14ac:dyDescent="0.35">
      <c r="A23" s="325">
        <v>3</v>
      </c>
      <c r="B23" s="326" t="s">
        <v>400</v>
      </c>
      <c r="C23" s="327" t="s">
        <v>404</v>
      </c>
      <c r="D23" s="327"/>
      <c r="E23" s="328"/>
      <c r="F23" s="329"/>
      <c r="G23" s="327"/>
      <c r="H23" s="327"/>
      <c r="I23" s="327"/>
      <c r="J23" s="328"/>
      <c r="K23" s="330"/>
      <c r="L23" s="331"/>
      <c r="M23" s="332"/>
      <c r="N23" s="326"/>
      <c r="O23" s="327"/>
      <c r="P23" s="327"/>
      <c r="Q23" s="327" t="s">
        <v>401</v>
      </c>
      <c r="R23" s="328" t="s">
        <v>405</v>
      </c>
      <c r="S23" s="329" t="s">
        <v>400</v>
      </c>
      <c r="T23" s="327" t="s">
        <v>402</v>
      </c>
      <c r="U23" s="327"/>
      <c r="V23" s="333"/>
      <c r="W23" s="334"/>
      <c r="X23" s="326"/>
      <c r="Y23" s="327"/>
      <c r="Z23" s="333"/>
      <c r="AA23" s="335"/>
      <c r="AB23" s="336"/>
      <c r="AC23" s="327"/>
      <c r="AD23" s="337" t="s">
        <v>406</v>
      </c>
      <c r="AE23" s="338" t="s">
        <v>401</v>
      </c>
      <c r="AF23" s="339" t="s">
        <v>430</v>
      </c>
      <c r="AG23" s="340" t="s">
        <v>430</v>
      </c>
      <c r="AH23" s="340" t="s">
        <v>407</v>
      </c>
      <c r="AI23" s="341" t="s">
        <v>407</v>
      </c>
      <c r="AJ23" s="339" t="s">
        <v>407</v>
      </c>
      <c r="AK23" s="340" t="s">
        <v>407</v>
      </c>
      <c r="AL23" s="340" t="s">
        <v>407</v>
      </c>
      <c r="AM23" s="340" t="s">
        <v>407</v>
      </c>
      <c r="AN23" s="341" t="s">
        <v>407</v>
      </c>
      <c r="AO23" s="339" t="s">
        <v>407</v>
      </c>
      <c r="AP23" s="340" t="s">
        <v>407</v>
      </c>
      <c r="AQ23" s="342" t="s">
        <v>408</v>
      </c>
      <c r="AR23" s="343" t="s">
        <v>408</v>
      </c>
      <c r="AS23" s="344" t="s">
        <v>409</v>
      </c>
      <c r="AT23" s="345" t="s">
        <v>409</v>
      </c>
      <c r="AU23" s="331" t="s">
        <v>409</v>
      </c>
      <c r="AV23" s="331" t="s">
        <v>409</v>
      </c>
      <c r="AW23" s="332" t="s">
        <v>409</v>
      </c>
      <c r="AX23" s="326" t="s">
        <v>409</v>
      </c>
      <c r="AY23" s="327" t="s">
        <v>409</v>
      </c>
      <c r="AZ23" s="327" t="s">
        <v>409</v>
      </c>
      <c r="BA23" s="328" t="s">
        <v>409</v>
      </c>
    </row>
    <row r="24" spans="1:53" ht="15.75" x14ac:dyDescent="0.25">
      <c r="A24" s="269"/>
      <c r="B24" s="269"/>
      <c r="C24" s="269"/>
      <c r="D24" s="269"/>
      <c r="E24" s="269"/>
      <c r="F24" s="269"/>
      <c r="G24" s="269"/>
      <c r="H24" s="269"/>
      <c r="I24" s="269"/>
      <c r="J24" s="269"/>
      <c r="K24" s="269"/>
      <c r="L24" s="269"/>
      <c r="M24" s="269"/>
      <c r="N24" s="269"/>
      <c r="O24" s="269"/>
      <c r="P24" s="269"/>
      <c r="Q24" s="269"/>
      <c r="R24" s="269"/>
      <c r="S24" s="269"/>
      <c r="T24" s="269"/>
      <c r="U24" s="269"/>
      <c r="V24" s="269"/>
      <c r="W24" s="269"/>
      <c r="X24" s="269"/>
      <c r="Y24" s="269"/>
      <c r="Z24" s="269" t="s">
        <v>410</v>
      </c>
      <c r="AA24" s="269"/>
      <c r="AB24" s="269"/>
      <c r="AC24" s="269"/>
      <c r="AD24" s="269"/>
      <c r="AE24" s="269"/>
      <c r="AF24" s="269"/>
      <c r="AG24" s="269"/>
      <c r="AH24" s="269"/>
      <c r="AI24" s="269"/>
      <c r="AJ24" s="269"/>
      <c r="AK24" s="269"/>
      <c r="AL24" s="269"/>
      <c r="AM24" s="269"/>
      <c r="AN24" s="269"/>
      <c r="AO24" s="269"/>
      <c r="AP24" s="269"/>
      <c r="AQ24" s="269"/>
      <c r="AR24" s="269"/>
      <c r="AS24" s="269"/>
      <c r="AT24" s="269"/>
      <c r="AU24" s="269"/>
      <c r="AV24" s="269"/>
      <c r="AW24" s="269"/>
      <c r="AX24" s="269"/>
      <c r="AY24" s="269"/>
      <c r="AZ24" s="269"/>
      <c r="BA24" s="269"/>
    </row>
    <row r="25" spans="1:53" ht="18.75" customHeight="1" x14ac:dyDescent="0.3">
      <c r="A25" s="1006" t="s">
        <v>411</v>
      </c>
      <c r="B25" s="1006"/>
      <c r="C25" s="1006"/>
      <c r="D25" s="1006"/>
      <c r="E25" s="1006"/>
      <c r="F25" s="1006"/>
      <c r="G25" s="1006"/>
      <c r="H25" s="1006"/>
      <c r="I25" s="1006"/>
      <c r="J25" s="1006"/>
      <c r="K25" s="1006"/>
      <c r="L25" s="1006"/>
      <c r="M25" s="1006"/>
      <c r="N25" s="1006"/>
      <c r="O25" s="1006"/>
      <c r="P25" s="1006"/>
      <c r="Q25" s="1006"/>
      <c r="R25" s="1006"/>
      <c r="S25" s="1006"/>
      <c r="T25" s="1006"/>
      <c r="U25" s="1006"/>
      <c r="V25" s="1006"/>
      <c r="W25" s="1006"/>
      <c r="X25" s="1006"/>
      <c r="Y25" s="1006"/>
      <c r="Z25" s="1006"/>
      <c r="AA25" s="1006"/>
      <c r="AB25" s="1006"/>
      <c r="AC25" s="1006"/>
      <c r="AD25" s="1006"/>
      <c r="AE25" s="1006"/>
      <c r="AF25" s="1006"/>
      <c r="AG25" s="1006"/>
      <c r="AH25" s="1006"/>
      <c r="AI25" s="1006"/>
      <c r="AJ25" s="1006"/>
      <c r="AK25" s="1006"/>
      <c r="AL25" s="1006"/>
      <c r="AM25" s="1006"/>
      <c r="AN25" s="1006"/>
      <c r="AO25" s="1006"/>
      <c r="AP25" s="1006"/>
      <c r="AQ25" s="1006"/>
      <c r="AR25" s="1006"/>
      <c r="AS25" s="1006"/>
      <c r="AT25" s="1006"/>
      <c r="AU25" s="1006"/>
      <c r="AV25" s="346"/>
      <c r="AW25" s="346"/>
      <c r="AX25" s="346"/>
      <c r="AY25" s="346"/>
      <c r="AZ25" s="346"/>
      <c r="BA25" s="269"/>
    </row>
    <row r="26" spans="1:53" ht="15.75" x14ac:dyDescent="0.25">
      <c r="A26" s="347"/>
      <c r="B26" s="347"/>
      <c r="C26" s="347"/>
      <c r="D26" s="347"/>
      <c r="E26" s="347"/>
      <c r="F26" s="347"/>
      <c r="G26" s="347"/>
      <c r="H26" s="347"/>
      <c r="I26" s="347"/>
      <c r="J26" s="348"/>
      <c r="K26" s="348"/>
      <c r="L26" s="348"/>
      <c r="M26" s="348"/>
      <c r="N26" s="348"/>
      <c r="O26" s="348"/>
      <c r="P26" s="348"/>
      <c r="Q26" s="348"/>
      <c r="R26" s="348"/>
      <c r="S26" s="348"/>
      <c r="T26" s="348"/>
      <c r="U26" s="348"/>
      <c r="V26" s="348"/>
      <c r="W26" s="348"/>
      <c r="X26" s="348"/>
      <c r="Y26" s="348"/>
      <c r="Z26" s="348"/>
      <c r="AA26" s="348"/>
      <c r="AB26" s="348"/>
      <c r="AC26" s="348"/>
      <c r="AD26" s="348"/>
      <c r="AE26" s="348"/>
      <c r="AF26" s="348"/>
      <c r="AG26" s="348"/>
      <c r="AH26" s="348"/>
      <c r="AI26" s="348"/>
      <c r="AJ26" s="348"/>
      <c r="AK26" s="348"/>
      <c r="AL26" s="348"/>
      <c r="AM26" s="348"/>
      <c r="AN26" s="348"/>
      <c r="AO26" s="348"/>
      <c r="AP26" s="348"/>
      <c r="AQ26" s="348"/>
      <c r="AR26" s="348"/>
      <c r="AS26" s="348"/>
      <c r="AT26" s="348"/>
      <c r="AU26" s="348"/>
      <c r="AV26" s="346"/>
      <c r="AW26" s="346"/>
      <c r="AX26" s="346"/>
      <c r="AY26" s="346"/>
      <c r="AZ26" s="346"/>
      <c r="BA26" s="269"/>
    </row>
    <row r="27" spans="1:53" ht="20.25" x14ac:dyDescent="0.3">
      <c r="A27" s="1044"/>
      <c r="B27" s="1045"/>
      <c r="C27" s="1046"/>
      <c r="D27" s="1047"/>
      <c r="E27" s="1047"/>
      <c r="F27" s="1047"/>
      <c r="G27" s="1030"/>
      <c r="H27" s="1031"/>
      <c r="I27" s="1031"/>
      <c r="J27" s="1048"/>
      <c r="K27" s="1045"/>
      <c r="L27" s="1045"/>
      <c r="M27" s="1045"/>
      <c r="N27" s="1046"/>
      <c r="O27" s="1047"/>
      <c r="P27" s="1047"/>
      <c r="Q27" s="1049"/>
      <c r="R27" s="1050"/>
      <c r="S27" s="1050"/>
      <c r="T27" s="1030"/>
      <c r="U27" s="1031"/>
      <c r="V27" s="1031"/>
      <c r="W27" s="1032"/>
      <c r="X27" s="1031"/>
      <c r="Y27" s="1031"/>
      <c r="Z27" s="351"/>
      <c r="AA27" s="1043"/>
      <c r="AB27" s="1043"/>
      <c r="AC27" s="1043"/>
      <c r="AD27" s="1043"/>
      <c r="AE27" s="1043"/>
      <c r="AF27" s="1043"/>
      <c r="AG27" s="1043"/>
      <c r="AH27" s="1043"/>
      <c r="AI27" s="1043"/>
      <c r="AJ27" s="1043"/>
      <c r="AK27" s="1043"/>
      <c r="AL27" s="352"/>
      <c r="AM27" s="1033"/>
      <c r="AN27" s="1033"/>
      <c r="AO27" s="1033"/>
      <c r="AP27" s="1034"/>
      <c r="AQ27" s="1034"/>
      <c r="AR27" s="1034"/>
      <c r="AS27" s="1034"/>
      <c r="AT27" s="1034"/>
      <c r="AU27" s="1034"/>
      <c r="AV27" s="1034"/>
      <c r="AW27" s="1034"/>
      <c r="AX27" s="1034"/>
      <c r="AY27" s="1034"/>
      <c r="AZ27" s="1034"/>
      <c r="BA27" s="1035"/>
    </row>
    <row r="29" spans="1:53" ht="20.25" x14ac:dyDescent="0.3">
      <c r="A29" s="354" t="s">
        <v>428</v>
      </c>
      <c r="B29" s="355"/>
      <c r="C29" s="355"/>
      <c r="D29" s="355"/>
      <c r="E29" s="355"/>
      <c r="F29" s="355"/>
      <c r="G29" s="355"/>
      <c r="H29" s="355"/>
      <c r="I29" s="355"/>
      <c r="J29" s="355"/>
      <c r="K29" s="355"/>
      <c r="L29" s="355"/>
      <c r="M29" s="355"/>
      <c r="N29" s="355"/>
      <c r="O29" s="355"/>
      <c r="P29" s="355"/>
      <c r="Q29" s="355"/>
      <c r="R29" s="355"/>
      <c r="S29" s="355"/>
      <c r="T29" s="355"/>
      <c r="U29" s="355"/>
      <c r="V29" s="355"/>
      <c r="W29" s="355"/>
      <c r="X29" s="355"/>
      <c r="Y29" s="355"/>
      <c r="Z29" s="356"/>
      <c r="AA29" s="355"/>
      <c r="AB29" s="355"/>
      <c r="AC29" s="355"/>
      <c r="AD29" s="355"/>
      <c r="AE29" s="355"/>
      <c r="AF29" s="355"/>
      <c r="AG29" s="355"/>
      <c r="AH29" s="355"/>
      <c r="AI29" s="355"/>
      <c r="AJ29" s="355"/>
      <c r="AK29" s="355"/>
      <c r="AL29" s="355"/>
      <c r="AM29" s="355"/>
      <c r="AN29" s="355"/>
      <c r="AO29" s="355"/>
      <c r="AP29" s="355"/>
      <c r="AQ29" s="355"/>
      <c r="AR29" s="355"/>
      <c r="AS29" s="355"/>
      <c r="AT29" s="355"/>
      <c r="AU29" s="355"/>
      <c r="AV29" s="355"/>
      <c r="AW29" s="357"/>
      <c r="AX29" s="357"/>
      <c r="AY29" s="357"/>
      <c r="AZ29" s="357"/>
      <c r="BA29" s="358"/>
    </row>
    <row r="30" spans="1:53" ht="18.75" x14ac:dyDescent="0.3">
      <c r="A30" s="349"/>
      <c r="B30" s="350"/>
      <c r="C30" s="350"/>
      <c r="D30" s="350"/>
      <c r="E30" s="350"/>
      <c r="F30" s="350"/>
      <c r="G30" s="350"/>
      <c r="H30" s="350"/>
      <c r="I30" s="350"/>
      <c r="J30" s="350"/>
      <c r="K30" s="350"/>
      <c r="L30" s="350"/>
      <c r="M30" s="350"/>
      <c r="N30" s="350"/>
      <c r="O30" s="350"/>
      <c r="P30" s="350"/>
      <c r="Q30" s="350"/>
      <c r="R30" s="350"/>
      <c r="S30" s="350"/>
      <c r="T30" s="350"/>
      <c r="U30" s="350"/>
      <c r="V30" s="350"/>
      <c r="W30" s="350"/>
      <c r="X30" s="350"/>
      <c r="Y30" s="350"/>
      <c r="Z30" s="350"/>
      <c r="AA30" s="350"/>
      <c r="AB30" s="350"/>
      <c r="AC30" s="350"/>
      <c r="AD30" s="350"/>
      <c r="AE30" s="350"/>
      <c r="AF30" s="350"/>
      <c r="AG30" s="350"/>
      <c r="AH30" s="350"/>
      <c r="AI30" s="350"/>
      <c r="AJ30" s="350"/>
      <c r="AK30" s="350"/>
      <c r="AL30" s="350"/>
      <c r="AM30" s="350"/>
      <c r="AN30" s="350"/>
      <c r="AO30" s="350"/>
      <c r="AP30" s="350"/>
      <c r="AQ30" s="350"/>
      <c r="AR30" s="350"/>
      <c r="AS30" s="350"/>
      <c r="AT30" s="350"/>
      <c r="AU30" s="350"/>
      <c r="AV30" s="350"/>
      <c r="AW30" s="350"/>
      <c r="AX30" s="350"/>
      <c r="AY30" s="350"/>
      <c r="AZ30" s="350"/>
      <c r="BA30" s="358"/>
    </row>
    <row r="31" spans="1:53" ht="18.75" customHeight="1" x14ac:dyDescent="0.2">
      <c r="A31" s="1036" t="s">
        <v>387</v>
      </c>
      <c r="B31" s="1015"/>
      <c r="C31" s="1037" t="s">
        <v>412</v>
      </c>
      <c r="D31" s="1037"/>
      <c r="E31" s="1037"/>
      <c r="F31" s="1037" t="s">
        <v>421</v>
      </c>
      <c r="G31" s="1037"/>
      <c r="H31" s="1037"/>
      <c r="I31" s="1037" t="s">
        <v>422</v>
      </c>
      <c r="J31" s="1037"/>
      <c r="K31" s="1037"/>
      <c r="L31" s="1013" t="s">
        <v>352</v>
      </c>
      <c r="M31" s="1038"/>
      <c r="N31" s="1013" t="s">
        <v>413</v>
      </c>
      <c r="O31" s="1014"/>
      <c r="P31" s="1015"/>
      <c r="Q31" s="1013" t="s">
        <v>414</v>
      </c>
      <c r="R31" s="1022"/>
      <c r="S31" s="1023"/>
      <c r="T31" s="1013" t="s">
        <v>415</v>
      </c>
      <c r="U31" s="1014"/>
      <c r="V31" s="1015"/>
      <c r="W31" s="1013" t="s">
        <v>416</v>
      </c>
      <c r="X31" s="1014"/>
      <c r="Y31" s="1015"/>
      <c r="Z31" s="359"/>
      <c r="AA31" s="1052" t="s">
        <v>423</v>
      </c>
      <c r="AB31" s="1052"/>
      <c r="AC31" s="1052"/>
      <c r="AD31" s="1052"/>
      <c r="AE31" s="1052"/>
      <c r="AF31" s="1052"/>
      <c r="AG31" s="1052"/>
      <c r="AH31" s="1053" t="s">
        <v>418</v>
      </c>
      <c r="AI31" s="1053"/>
      <c r="AJ31" s="1053"/>
      <c r="AK31" s="1051" t="s">
        <v>424</v>
      </c>
      <c r="AL31" s="1051"/>
      <c r="AM31" s="1051"/>
      <c r="AN31" s="360"/>
      <c r="AO31" s="361"/>
      <c r="AP31" s="1059" t="s">
        <v>417</v>
      </c>
      <c r="AQ31" s="1060"/>
      <c r="AR31" s="1060"/>
      <c r="AS31" s="1061"/>
      <c r="AT31" s="1102" t="s">
        <v>425</v>
      </c>
      <c r="AU31" s="1103"/>
      <c r="AV31" s="1103"/>
      <c r="AW31" s="1103"/>
      <c r="AX31" s="1104"/>
      <c r="AY31" s="1111" t="s">
        <v>418</v>
      </c>
      <c r="AZ31" s="1111"/>
      <c r="BA31" s="1111"/>
    </row>
    <row r="32" spans="1:53" ht="12.75" customHeight="1" x14ac:dyDescent="0.2">
      <c r="A32" s="1016"/>
      <c r="B32" s="1018"/>
      <c r="C32" s="1037"/>
      <c r="D32" s="1037"/>
      <c r="E32" s="1037"/>
      <c r="F32" s="1037"/>
      <c r="G32" s="1037"/>
      <c r="H32" s="1037"/>
      <c r="I32" s="1037"/>
      <c r="J32" s="1037"/>
      <c r="K32" s="1037"/>
      <c r="L32" s="1039"/>
      <c r="M32" s="1040"/>
      <c r="N32" s="1016"/>
      <c r="O32" s="1017"/>
      <c r="P32" s="1018"/>
      <c r="Q32" s="1024"/>
      <c r="R32" s="1025"/>
      <c r="S32" s="1026"/>
      <c r="T32" s="1016"/>
      <c r="U32" s="1017"/>
      <c r="V32" s="1018"/>
      <c r="W32" s="1016"/>
      <c r="X32" s="1017"/>
      <c r="Y32" s="1018"/>
      <c r="Z32" s="359"/>
      <c r="AA32" s="1052"/>
      <c r="AB32" s="1052"/>
      <c r="AC32" s="1052"/>
      <c r="AD32" s="1052"/>
      <c r="AE32" s="1052"/>
      <c r="AF32" s="1052"/>
      <c r="AG32" s="1052"/>
      <c r="AH32" s="1053"/>
      <c r="AI32" s="1053"/>
      <c r="AJ32" s="1053"/>
      <c r="AK32" s="1051"/>
      <c r="AL32" s="1051"/>
      <c r="AM32" s="1051"/>
      <c r="AN32" s="360"/>
      <c r="AO32" s="360"/>
      <c r="AP32" s="1062"/>
      <c r="AQ32" s="1049"/>
      <c r="AR32" s="1049"/>
      <c r="AS32" s="1063"/>
      <c r="AT32" s="1105"/>
      <c r="AU32" s="1106"/>
      <c r="AV32" s="1106"/>
      <c r="AW32" s="1106"/>
      <c r="AX32" s="1107"/>
      <c r="AY32" s="1111"/>
      <c r="AZ32" s="1111"/>
      <c r="BA32" s="1111"/>
    </row>
    <row r="33" spans="1:53" ht="28.5" customHeight="1" x14ac:dyDescent="0.2">
      <c r="A33" s="1019"/>
      <c r="B33" s="1021"/>
      <c r="C33" s="1037"/>
      <c r="D33" s="1037"/>
      <c r="E33" s="1037"/>
      <c r="F33" s="1037"/>
      <c r="G33" s="1037"/>
      <c r="H33" s="1037"/>
      <c r="I33" s="1037"/>
      <c r="J33" s="1037"/>
      <c r="K33" s="1037"/>
      <c r="L33" s="1041"/>
      <c r="M33" s="1042"/>
      <c r="N33" s="1019"/>
      <c r="O33" s="1020"/>
      <c r="P33" s="1021"/>
      <c r="Q33" s="1027"/>
      <c r="R33" s="1028"/>
      <c r="S33" s="1029"/>
      <c r="T33" s="1019"/>
      <c r="U33" s="1020"/>
      <c r="V33" s="1021"/>
      <c r="W33" s="1019"/>
      <c r="X33" s="1020"/>
      <c r="Y33" s="1021"/>
      <c r="Z33" s="359"/>
      <c r="AA33" s="1052"/>
      <c r="AB33" s="1052"/>
      <c r="AC33" s="1052"/>
      <c r="AD33" s="1052"/>
      <c r="AE33" s="1052"/>
      <c r="AF33" s="1052"/>
      <c r="AG33" s="1052"/>
      <c r="AH33" s="1053"/>
      <c r="AI33" s="1053"/>
      <c r="AJ33" s="1053"/>
      <c r="AK33" s="1051"/>
      <c r="AL33" s="1051"/>
      <c r="AM33" s="1051"/>
      <c r="AN33" s="360"/>
      <c r="AO33" s="360"/>
      <c r="AP33" s="1064"/>
      <c r="AQ33" s="1065"/>
      <c r="AR33" s="1065"/>
      <c r="AS33" s="1066"/>
      <c r="AT33" s="1108"/>
      <c r="AU33" s="1109"/>
      <c r="AV33" s="1109"/>
      <c r="AW33" s="1109"/>
      <c r="AX33" s="1110"/>
      <c r="AY33" s="1111"/>
      <c r="AZ33" s="1111"/>
      <c r="BA33" s="1111"/>
    </row>
    <row r="34" spans="1:53" ht="20.25" customHeight="1" x14ac:dyDescent="0.3">
      <c r="A34" s="1095">
        <v>1</v>
      </c>
      <c r="B34" s="1096"/>
      <c r="C34" s="1078">
        <v>36</v>
      </c>
      <c r="D34" s="1079"/>
      <c r="E34" s="1080"/>
      <c r="F34" s="1078">
        <v>2</v>
      </c>
      <c r="G34" s="1079"/>
      <c r="H34" s="1080"/>
      <c r="I34" s="1057">
        <v>2</v>
      </c>
      <c r="J34" s="1057"/>
      <c r="K34" s="1057"/>
      <c r="L34" s="1081"/>
      <c r="M34" s="1082"/>
      <c r="N34" s="1097"/>
      <c r="O34" s="1098"/>
      <c r="P34" s="1099"/>
      <c r="Q34" s="1086"/>
      <c r="R34" s="1087"/>
      <c r="S34" s="1088"/>
      <c r="T34" s="1078">
        <v>12</v>
      </c>
      <c r="U34" s="1079"/>
      <c r="V34" s="1080"/>
      <c r="W34" s="1089">
        <f>SUM(C34:V34)</f>
        <v>52</v>
      </c>
      <c r="X34" s="1090"/>
      <c r="Y34" s="1091"/>
      <c r="Z34" s="359"/>
      <c r="AA34" s="1092" t="s">
        <v>426</v>
      </c>
      <c r="AB34" s="1092"/>
      <c r="AC34" s="1092"/>
      <c r="AD34" s="1092"/>
      <c r="AE34" s="1092"/>
      <c r="AF34" s="1092"/>
      <c r="AG34" s="1092"/>
      <c r="AH34" s="1093">
        <v>6</v>
      </c>
      <c r="AI34" s="1093"/>
      <c r="AJ34" s="1093"/>
      <c r="AK34" s="1094">
        <v>4</v>
      </c>
      <c r="AL34" s="1094"/>
      <c r="AM34" s="1094"/>
      <c r="AN34" s="360"/>
      <c r="AO34" s="362"/>
      <c r="AP34" s="1059">
        <v>1</v>
      </c>
      <c r="AQ34" s="1060"/>
      <c r="AR34" s="1060"/>
      <c r="AS34" s="1061"/>
      <c r="AT34" s="1067" t="s">
        <v>427</v>
      </c>
      <c r="AU34" s="1068"/>
      <c r="AV34" s="1068"/>
      <c r="AW34" s="1068"/>
      <c r="AX34" s="1069"/>
      <c r="AY34" s="1111">
        <v>6</v>
      </c>
      <c r="AZ34" s="1111"/>
      <c r="BA34" s="1111"/>
    </row>
    <row r="35" spans="1:53" ht="18.75" customHeight="1" x14ac:dyDescent="0.3">
      <c r="A35" s="1076">
        <v>2</v>
      </c>
      <c r="B35" s="1077"/>
      <c r="C35" s="1078">
        <v>34</v>
      </c>
      <c r="D35" s="1079"/>
      <c r="E35" s="1080"/>
      <c r="F35" s="1078">
        <v>2</v>
      </c>
      <c r="G35" s="1079"/>
      <c r="H35" s="1080"/>
      <c r="I35" s="1057">
        <v>2</v>
      </c>
      <c r="J35" s="1057"/>
      <c r="K35" s="1057"/>
      <c r="L35" s="1081">
        <v>2</v>
      </c>
      <c r="M35" s="1082"/>
      <c r="N35" s="1083"/>
      <c r="O35" s="1084"/>
      <c r="P35" s="1085"/>
      <c r="Q35" s="1086"/>
      <c r="R35" s="1087"/>
      <c r="S35" s="1088"/>
      <c r="T35" s="1078">
        <v>12</v>
      </c>
      <c r="U35" s="1079"/>
      <c r="V35" s="1080"/>
      <c r="W35" s="1089">
        <f>SUM(C35:V35)</f>
        <v>52</v>
      </c>
      <c r="X35" s="1090"/>
      <c r="Y35" s="1091"/>
      <c r="Z35" s="359"/>
      <c r="AA35" s="1123"/>
      <c r="AB35" s="1123"/>
      <c r="AC35" s="1123"/>
      <c r="AD35" s="1123"/>
      <c r="AE35" s="1123"/>
      <c r="AF35" s="1123"/>
      <c r="AG35" s="1123"/>
      <c r="AH35" s="1093"/>
      <c r="AI35" s="1093"/>
      <c r="AJ35" s="1093"/>
      <c r="AK35" s="1093"/>
      <c r="AL35" s="1093"/>
      <c r="AM35" s="1093"/>
      <c r="AN35" s="360"/>
      <c r="AO35" s="360"/>
      <c r="AP35" s="1062"/>
      <c r="AQ35" s="1049"/>
      <c r="AR35" s="1049"/>
      <c r="AS35" s="1063"/>
      <c r="AT35" s="1070"/>
      <c r="AU35" s="1071"/>
      <c r="AV35" s="1071"/>
      <c r="AW35" s="1071"/>
      <c r="AX35" s="1072"/>
      <c r="AY35" s="1111"/>
      <c r="AZ35" s="1111"/>
      <c r="BA35" s="1111"/>
    </row>
    <row r="36" spans="1:53" ht="18.75" customHeight="1" x14ac:dyDescent="0.3">
      <c r="A36" s="1076">
        <v>3</v>
      </c>
      <c r="B36" s="1077"/>
      <c r="C36" s="1124">
        <v>24</v>
      </c>
      <c r="D36" s="1125"/>
      <c r="E36" s="1126"/>
      <c r="F36" s="1054">
        <v>2</v>
      </c>
      <c r="G36" s="1055"/>
      <c r="H36" s="1056"/>
      <c r="I36" s="1057">
        <v>2</v>
      </c>
      <c r="J36" s="1057"/>
      <c r="K36" s="1057"/>
      <c r="L36" s="1058">
        <v>2</v>
      </c>
      <c r="M36" s="1058"/>
      <c r="N36" s="1083">
        <v>9</v>
      </c>
      <c r="O36" s="1084"/>
      <c r="P36" s="1085"/>
      <c r="Q36" s="1122">
        <v>2</v>
      </c>
      <c r="R36" s="1087"/>
      <c r="S36" s="1088"/>
      <c r="T36" s="1054">
        <v>2</v>
      </c>
      <c r="U36" s="1055"/>
      <c r="V36" s="1056"/>
      <c r="W36" s="1089">
        <f>SUM(C36:V36)</f>
        <v>43</v>
      </c>
      <c r="X36" s="1090"/>
      <c r="Y36" s="1091"/>
      <c r="Z36" s="359"/>
      <c r="AA36" s="1123"/>
      <c r="AB36" s="1123"/>
      <c r="AC36" s="1123"/>
      <c r="AD36" s="1123"/>
      <c r="AE36" s="1123"/>
      <c r="AF36" s="1123"/>
      <c r="AG36" s="1123"/>
      <c r="AH36" s="1093"/>
      <c r="AI36" s="1093"/>
      <c r="AJ36" s="1093"/>
      <c r="AK36" s="1093"/>
      <c r="AL36" s="1093"/>
      <c r="AM36" s="1093"/>
      <c r="AN36" s="360"/>
      <c r="AO36" s="360"/>
      <c r="AP36" s="1064"/>
      <c r="AQ36" s="1065"/>
      <c r="AR36" s="1065"/>
      <c r="AS36" s="1066"/>
      <c r="AT36" s="1073"/>
      <c r="AU36" s="1074"/>
      <c r="AV36" s="1074"/>
      <c r="AW36" s="1074"/>
      <c r="AX36" s="1075"/>
      <c r="AY36" s="1111"/>
      <c r="AZ36" s="1111"/>
      <c r="BA36" s="1111"/>
    </row>
    <row r="37" spans="1:53" ht="18.75" x14ac:dyDescent="0.3">
      <c r="A37" s="1112" t="s">
        <v>419</v>
      </c>
      <c r="B37" s="1113"/>
      <c r="C37" s="1054">
        <f>SUM(C34:C36)</f>
        <v>94</v>
      </c>
      <c r="D37" s="1055"/>
      <c r="E37" s="1056"/>
      <c r="F37" s="1054">
        <f>SUM(F34:F36)</f>
        <v>6</v>
      </c>
      <c r="G37" s="1100"/>
      <c r="H37" s="1101"/>
      <c r="I37" s="1114">
        <v>10</v>
      </c>
      <c r="J37" s="1114"/>
      <c r="K37" s="1114"/>
      <c r="L37" s="1115"/>
      <c r="M37" s="1116"/>
      <c r="N37" s="1117">
        <v>10</v>
      </c>
      <c r="O37" s="1113"/>
      <c r="P37" s="1118"/>
      <c r="Q37" s="1119">
        <v>2</v>
      </c>
      <c r="R37" s="1120"/>
      <c r="S37" s="1121"/>
      <c r="T37" s="1054">
        <f>SUM(T34:V36)</f>
        <v>26</v>
      </c>
      <c r="U37" s="1055"/>
      <c r="V37" s="1056"/>
      <c r="W37" s="1054">
        <f>SUM(W34:Y36)</f>
        <v>147</v>
      </c>
      <c r="X37" s="1100"/>
      <c r="Y37" s="1101"/>
      <c r="Z37" s="353"/>
      <c r="AA37" s="353"/>
      <c r="AB37" s="353"/>
      <c r="AC37" s="353"/>
      <c r="AD37" s="353"/>
      <c r="AE37" s="358"/>
      <c r="AF37" s="358"/>
      <c r="AG37" s="353"/>
      <c r="AH37" s="353"/>
      <c r="AI37" s="353"/>
      <c r="AJ37" s="353"/>
      <c r="AK37" s="358"/>
      <c r="AL37" s="358"/>
      <c r="AM37" s="353"/>
      <c r="AN37" s="353"/>
      <c r="AO37" s="353"/>
      <c r="AP37" s="353"/>
      <c r="AQ37" s="363"/>
      <c r="AR37" s="358"/>
      <c r="AS37" s="363"/>
      <c r="AT37" s="363"/>
      <c r="AU37" s="363"/>
      <c r="AV37" s="363"/>
      <c r="AW37" s="363"/>
      <c r="AX37" s="358"/>
      <c r="AY37" s="364"/>
      <c r="AZ37" s="364"/>
      <c r="BA37" s="364"/>
    </row>
  </sheetData>
  <mergeCells count="108">
    <mergeCell ref="T37:V37"/>
    <mergeCell ref="W37:Y37"/>
    <mergeCell ref="AT31:AX33"/>
    <mergeCell ref="AP31:AS33"/>
    <mergeCell ref="AY31:BA33"/>
    <mergeCell ref="AY34:BA36"/>
    <mergeCell ref="A37:B37"/>
    <mergeCell ref="C37:E37"/>
    <mergeCell ref="F37:H37"/>
    <mergeCell ref="I37:K37"/>
    <mergeCell ref="L37:M37"/>
    <mergeCell ref="N37:P37"/>
    <mergeCell ref="Q37:S37"/>
    <mergeCell ref="N36:P36"/>
    <mergeCell ref="Q36:S36"/>
    <mergeCell ref="T36:V36"/>
    <mergeCell ref="W36:Y36"/>
    <mergeCell ref="T35:V35"/>
    <mergeCell ref="W35:Y35"/>
    <mergeCell ref="AA35:AG36"/>
    <mergeCell ref="AH35:AJ36"/>
    <mergeCell ref="AK35:AM36"/>
    <mergeCell ref="A36:B36"/>
    <mergeCell ref="C36:E36"/>
    <mergeCell ref="F36:H36"/>
    <mergeCell ref="I36:K36"/>
    <mergeCell ref="L36:M36"/>
    <mergeCell ref="AP34:AS36"/>
    <mergeCell ref="AT34:AX36"/>
    <mergeCell ref="A35:B35"/>
    <mergeCell ref="C35:E35"/>
    <mergeCell ref="F35:H35"/>
    <mergeCell ref="I35:K35"/>
    <mergeCell ref="L35:M35"/>
    <mergeCell ref="N35:P35"/>
    <mergeCell ref="Q35:S35"/>
    <mergeCell ref="Q34:S34"/>
    <mergeCell ref="T34:V34"/>
    <mergeCell ref="W34:Y34"/>
    <mergeCell ref="AA34:AG34"/>
    <mergeCell ref="AH34:AJ34"/>
    <mergeCell ref="AK34:AM34"/>
    <mergeCell ref="A34:B34"/>
    <mergeCell ref="C34:E34"/>
    <mergeCell ref="F34:H34"/>
    <mergeCell ref="I34:K34"/>
    <mergeCell ref="L34:M34"/>
    <mergeCell ref="N34:P34"/>
    <mergeCell ref="N31:P33"/>
    <mergeCell ref="Q31:S33"/>
    <mergeCell ref="T31:V33"/>
    <mergeCell ref="T27:V27"/>
    <mergeCell ref="W27:Y27"/>
    <mergeCell ref="AM27:AO27"/>
    <mergeCell ref="AP27:AW27"/>
    <mergeCell ref="AX27:BA27"/>
    <mergeCell ref="A31:B33"/>
    <mergeCell ref="C31:E33"/>
    <mergeCell ref="F31:H33"/>
    <mergeCell ref="I31:K33"/>
    <mergeCell ref="L31:M33"/>
    <mergeCell ref="AA27:AK27"/>
    <mergeCell ref="A27:B27"/>
    <mergeCell ref="C27:F27"/>
    <mergeCell ref="G27:I27"/>
    <mergeCell ref="J27:M27"/>
    <mergeCell ref="N27:P27"/>
    <mergeCell ref="Q27:S27"/>
    <mergeCell ref="AK31:AM33"/>
    <mergeCell ref="W31:Y33"/>
    <mergeCell ref="AA31:AG33"/>
    <mergeCell ref="AH31:AJ33"/>
    <mergeCell ref="AX19:BA19"/>
    <mergeCell ref="A25:AU25"/>
    <mergeCell ref="X19:AA19"/>
    <mergeCell ref="AB19:AE19"/>
    <mergeCell ref="AF19:AI19"/>
    <mergeCell ref="AJ19:AN19"/>
    <mergeCell ref="AO19:AR19"/>
    <mergeCell ref="AS19:AW19"/>
    <mergeCell ref="A19:A20"/>
    <mergeCell ref="B19:E19"/>
    <mergeCell ref="F19:I19"/>
    <mergeCell ref="J19:M19"/>
    <mergeCell ref="N19:R19"/>
    <mergeCell ref="S19:W19"/>
    <mergeCell ref="P15:AK15"/>
    <mergeCell ref="P16:AM16"/>
    <mergeCell ref="A18:BA18"/>
    <mergeCell ref="A6:O6"/>
    <mergeCell ref="AN6:BA6"/>
    <mergeCell ref="AN7:BA8"/>
    <mergeCell ref="A8:O8"/>
    <mergeCell ref="A9:O9"/>
    <mergeCell ref="P9:AM9"/>
    <mergeCell ref="AN9:BA17"/>
    <mergeCell ref="P10:AA10"/>
    <mergeCell ref="P11:AK11"/>
    <mergeCell ref="P12:AK12"/>
    <mergeCell ref="A2:O2"/>
    <mergeCell ref="P2:AN2"/>
    <mergeCell ref="A3:O3"/>
    <mergeCell ref="A4:O4"/>
    <mergeCell ref="P4:AM4"/>
    <mergeCell ref="AN4:BA5"/>
    <mergeCell ref="A5:O5"/>
    <mergeCell ref="P13:AK13"/>
    <mergeCell ref="P14:AK14"/>
  </mergeCells>
  <pageMargins left="0.7" right="0.7" top="0.75" bottom="0.75" header="0.3" footer="0.3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74"/>
  <sheetViews>
    <sheetView topLeftCell="A10" zoomScale="115" zoomScaleNormal="115" workbookViewId="0">
      <selection activeCell="C6" sqref="C6"/>
    </sheetView>
  </sheetViews>
  <sheetFormatPr defaultRowHeight="15" x14ac:dyDescent="0.25"/>
  <cols>
    <col min="3" max="3" width="52" customWidth="1"/>
    <col min="5" max="5" width="15.42578125" customWidth="1"/>
    <col min="6" max="6" width="6.28515625" bestFit="1" customWidth="1"/>
    <col min="7" max="7" width="5.7109375" bestFit="1" customWidth="1"/>
    <col min="8" max="8" width="7.28515625" bestFit="1" customWidth="1"/>
    <col min="9" max="9" width="5.5703125" bestFit="1" customWidth="1"/>
    <col min="10" max="10" width="4.7109375" bestFit="1" customWidth="1"/>
    <col min="11" max="11" width="6" bestFit="1" customWidth="1"/>
    <col min="12" max="12" width="5.5703125" bestFit="1" customWidth="1"/>
    <col min="13" max="13" width="4.7109375" bestFit="1" customWidth="1"/>
    <col min="15" max="15" width="10.85546875" customWidth="1"/>
    <col min="16" max="16" width="2.85546875" customWidth="1"/>
    <col min="17" max="17" width="3.7109375" customWidth="1"/>
    <col min="18" max="18" width="11.42578125" customWidth="1"/>
    <col min="19" max="19" width="13.140625" customWidth="1"/>
  </cols>
  <sheetData>
    <row r="2" spans="1:21" s="2" customFormat="1" ht="23.25" customHeight="1" x14ac:dyDescent="0.25">
      <c r="A2" s="1"/>
      <c r="B2" s="1" t="s">
        <v>1</v>
      </c>
      <c r="C2" s="1" t="s">
        <v>2</v>
      </c>
      <c r="D2" s="1" t="s">
        <v>0</v>
      </c>
      <c r="E2" s="1" t="s">
        <v>3</v>
      </c>
      <c r="F2" s="1127" t="s">
        <v>33</v>
      </c>
      <c r="G2" s="1128"/>
      <c r="H2" s="1129"/>
      <c r="I2" s="1" t="s">
        <v>4</v>
      </c>
      <c r="J2" s="1" t="s">
        <v>5</v>
      </c>
      <c r="K2" s="1" t="s">
        <v>6</v>
      </c>
      <c r="L2" s="1" t="s">
        <v>4</v>
      </c>
      <c r="M2" s="1" t="s">
        <v>5</v>
      </c>
      <c r="N2" s="1" t="s">
        <v>6</v>
      </c>
      <c r="O2" s="1" t="s">
        <v>7</v>
      </c>
      <c r="S2" s="12" t="s">
        <v>29</v>
      </c>
    </row>
    <row r="3" spans="1:21" s="2" customFormat="1" x14ac:dyDescent="0.25">
      <c r="C3" s="1"/>
      <c r="F3" s="1" t="s">
        <v>30</v>
      </c>
      <c r="G3" s="1" t="s">
        <v>31</v>
      </c>
      <c r="H3" s="11" t="s">
        <v>32</v>
      </c>
      <c r="S3" s="1" t="s">
        <v>30</v>
      </c>
      <c r="T3" s="1" t="s">
        <v>31</v>
      </c>
      <c r="U3" s="11" t="s">
        <v>32</v>
      </c>
    </row>
    <row r="4" spans="1:21" ht="18.75" x14ac:dyDescent="0.3">
      <c r="C4" s="4" t="s">
        <v>22</v>
      </c>
      <c r="F4" s="3"/>
      <c r="G4" s="3"/>
      <c r="H4" s="3"/>
    </row>
    <row r="5" spans="1:21" ht="18.75" x14ac:dyDescent="0.3">
      <c r="A5" s="1130" t="s">
        <v>8</v>
      </c>
      <c r="B5" s="1131"/>
      <c r="C5" s="1132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21" ht="15.75" x14ac:dyDescent="0.25">
      <c r="A6" s="3"/>
      <c r="B6" s="3" t="s">
        <v>9</v>
      </c>
      <c r="C6" s="13" t="s">
        <v>34</v>
      </c>
      <c r="D6" s="3">
        <v>1</v>
      </c>
      <c r="E6" s="3" t="s">
        <v>28</v>
      </c>
      <c r="F6" s="3">
        <v>3</v>
      </c>
      <c r="G6" s="3"/>
      <c r="H6" s="3">
        <v>3</v>
      </c>
      <c r="I6" s="3">
        <v>4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 t="s">
        <v>13</v>
      </c>
      <c r="S6">
        <v>3</v>
      </c>
      <c r="T6">
        <v>1.5</v>
      </c>
      <c r="U6">
        <v>1.5</v>
      </c>
    </row>
    <row r="7" spans="1:21" ht="15.75" x14ac:dyDescent="0.25">
      <c r="A7" s="3"/>
      <c r="B7" s="3" t="s">
        <v>9</v>
      </c>
      <c r="C7" s="6" t="s">
        <v>16</v>
      </c>
      <c r="D7" s="3">
        <v>1</v>
      </c>
      <c r="E7" s="3" t="s">
        <v>28</v>
      </c>
      <c r="F7" s="3">
        <v>3</v>
      </c>
      <c r="G7" s="3"/>
      <c r="H7" s="3">
        <v>3</v>
      </c>
      <c r="I7" s="3">
        <v>4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 t="s">
        <v>10</v>
      </c>
      <c r="S7">
        <v>3</v>
      </c>
      <c r="T7">
        <v>2</v>
      </c>
      <c r="U7">
        <v>1</v>
      </c>
    </row>
    <row r="8" spans="1:21" ht="15.75" x14ac:dyDescent="0.25">
      <c r="A8" s="3"/>
      <c r="B8" s="3" t="s">
        <v>9</v>
      </c>
      <c r="C8" s="5" t="s">
        <v>19</v>
      </c>
      <c r="D8" s="3">
        <v>1</v>
      </c>
      <c r="E8" s="3" t="s">
        <v>28</v>
      </c>
      <c r="F8" s="3">
        <v>7.5</v>
      </c>
      <c r="G8" s="3">
        <v>2.5</v>
      </c>
      <c r="H8" s="3">
        <v>5</v>
      </c>
      <c r="I8" s="3">
        <v>4</v>
      </c>
      <c r="J8" s="3">
        <v>4</v>
      </c>
      <c r="K8" s="3">
        <v>0</v>
      </c>
      <c r="L8" s="3">
        <v>0</v>
      </c>
      <c r="M8" s="3">
        <v>4</v>
      </c>
      <c r="N8" s="3">
        <v>0</v>
      </c>
      <c r="O8" s="3" t="s">
        <v>13</v>
      </c>
      <c r="S8">
        <v>7.5</v>
      </c>
      <c r="T8">
        <v>4.5</v>
      </c>
      <c r="U8">
        <v>3</v>
      </c>
    </row>
    <row r="9" spans="1:21" ht="15.75" x14ac:dyDescent="0.25">
      <c r="A9" s="3"/>
      <c r="B9" s="3" t="s">
        <v>9</v>
      </c>
      <c r="C9" s="5" t="s">
        <v>14</v>
      </c>
      <c r="D9" s="3">
        <v>1</v>
      </c>
      <c r="E9" s="3" t="s">
        <v>28</v>
      </c>
      <c r="F9" s="3">
        <v>6.5</v>
      </c>
      <c r="G9" s="3"/>
      <c r="H9" s="14">
        <v>6.5</v>
      </c>
      <c r="I9" s="3">
        <v>8</v>
      </c>
      <c r="J9" s="3">
        <v>0</v>
      </c>
      <c r="K9" s="3">
        <v>0</v>
      </c>
      <c r="L9" s="3">
        <v>0</v>
      </c>
      <c r="M9" s="3">
        <v>0</v>
      </c>
      <c r="N9" s="3">
        <v>4</v>
      </c>
      <c r="O9" s="3" t="s">
        <v>13</v>
      </c>
      <c r="S9">
        <v>12.5</v>
      </c>
      <c r="T9">
        <v>6.5</v>
      </c>
      <c r="U9">
        <v>6</v>
      </c>
    </row>
    <row r="10" spans="1:21" ht="15.75" x14ac:dyDescent="0.25">
      <c r="A10" s="3"/>
      <c r="B10" s="3" t="s">
        <v>9</v>
      </c>
      <c r="C10" s="5" t="s">
        <v>23</v>
      </c>
      <c r="D10" s="3">
        <v>1</v>
      </c>
      <c r="E10" s="3" t="s">
        <v>28</v>
      </c>
      <c r="F10" s="3">
        <v>6.5</v>
      </c>
      <c r="G10" s="3">
        <v>1.5</v>
      </c>
      <c r="H10" s="3">
        <v>5</v>
      </c>
      <c r="I10" s="3">
        <v>4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 t="s">
        <v>10</v>
      </c>
      <c r="S10">
        <v>6.5</v>
      </c>
      <c r="T10">
        <v>3.5</v>
      </c>
      <c r="U10">
        <v>3</v>
      </c>
    </row>
    <row r="11" spans="1:21" ht="15.75" x14ac:dyDescent="0.25">
      <c r="A11" s="3"/>
      <c r="B11" s="3" t="s">
        <v>9</v>
      </c>
      <c r="C11" s="5" t="s">
        <v>17</v>
      </c>
      <c r="D11" s="3">
        <v>1</v>
      </c>
      <c r="E11" s="3" t="s">
        <v>28</v>
      </c>
      <c r="F11" s="3">
        <v>5.5</v>
      </c>
      <c r="G11" s="3"/>
      <c r="H11" s="14">
        <v>5.5</v>
      </c>
      <c r="I11" s="3">
        <v>4</v>
      </c>
      <c r="J11" s="3">
        <v>0</v>
      </c>
      <c r="K11" s="3">
        <v>0</v>
      </c>
      <c r="L11" s="3">
        <v>0</v>
      </c>
      <c r="M11" s="3">
        <v>4</v>
      </c>
      <c r="N11" s="3">
        <v>0</v>
      </c>
      <c r="O11" s="3" t="s">
        <v>10</v>
      </c>
      <c r="S11">
        <v>11</v>
      </c>
      <c r="T11">
        <v>5.5</v>
      </c>
      <c r="U11">
        <v>5.5</v>
      </c>
    </row>
    <row r="12" spans="1:21" ht="15.75" x14ac:dyDescent="0.25">
      <c r="A12" s="3"/>
      <c r="B12" s="3" t="s">
        <v>9</v>
      </c>
      <c r="C12" s="5" t="s">
        <v>24</v>
      </c>
      <c r="D12" s="3">
        <v>1</v>
      </c>
      <c r="E12" s="3" t="s">
        <v>28</v>
      </c>
      <c r="F12" s="3">
        <v>7.5</v>
      </c>
      <c r="G12" s="3">
        <v>2.5</v>
      </c>
      <c r="H12" s="3">
        <v>5</v>
      </c>
      <c r="I12" s="3">
        <v>8</v>
      </c>
      <c r="J12" s="3">
        <v>0</v>
      </c>
      <c r="K12" s="3">
        <v>0</v>
      </c>
      <c r="L12" s="3">
        <v>0</v>
      </c>
      <c r="M12" s="3">
        <v>0</v>
      </c>
      <c r="N12" s="3">
        <v>2</v>
      </c>
      <c r="O12" s="3" t="s">
        <v>13</v>
      </c>
      <c r="S12">
        <v>7.5</v>
      </c>
      <c r="T12">
        <v>4</v>
      </c>
      <c r="U12">
        <v>3.5</v>
      </c>
    </row>
    <row r="13" spans="1:21" ht="18.75" x14ac:dyDescent="0.3">
      <c r="A13" s="1130" t="s">
        <v>15</v>
      </c>
      <c r="B13" s="1131"/>
      <c r="C13" s="1132"/>
      <c r="D13" s="9"/>
      <c r="E13" s="3"/>
      <c r="F13" s="3"/>
      <c r="G13" s="3"/>
      <c r="H13" s="3"/>
      <c r="I13" s="9"/>
      <c r="J13" s="9"/>
      <c r="K13" s="9"/>
      <c r="L13" s="9"/>
      <c r="M13" s="9"/>
      <c r="N13" s="9"/>
      <c r="O13" s="9"/>
    </row>
    <row r="14" spans="1:21" ht="15.75" x14ac:dyDescent="0.25">
      <c r="A14" s="3"/>
      <c r="B14" s="3" t="s">
        <v>9</v>
      </c>
      <c r="C14" s="5" t="s">
        <v>14</v>
      </c>
      <c r="D14" s="3">
        <v>2</v>
      </c>
      <c r="E14" s="3" t="s">
        <v>28</v>
      </c>
      <c r="F14" s="3">
        <v>6</v>
      </c>
      <c r="G14" s="3"/>
      <c r="H14" s="14">
        <v>6</v>
      </c>
      <c r="I14" s="3">
        <v>8</v>
      </c>
      <c r="J14" s="3">
        <v>0</v>
      </c>
      <c r="K14" s="3">
        <v>0</v>
      </c>
      <c r="L14" s="3">
        <v>0</v>
      </c>
      <c r="M14" s="3">
        <v>0</v>
      </c>
      <c r="N14" s="3">
        <v>4</v>
      </c>
      <c r="O14" s="3" t="s">
        <v>13</v>
      </c>
    </row>
    <row r="15" spans="1:21" ht="15.75" x14ac:dyDescent="0.25">
      <c r="A15" s="3"/>
      <c r="B15" s="3" t="s">
        <v>9</v>
      </c>
      <c r="C15" s="5" t="s">
        <v>17</v>
      </c>
      <c r="D15" s="3">
        <v>2</v>
      </c>
      <c r="E15" s="3" t="s">
        <v>28</v>
      </c>
      <c r="F15" s="3">
        <v>5.5</v>
      </c>
      <c r="G15" s="3"/>
      <c r="H15" s="14">
        <v>5.5</v>
      </c>
      <c r="I15" s="3">
        <v>4</v>
      </c>
      <c r="J15" s="3">
        <v>0</v>
      </c>
      <c r="K15" s="3">
        <v>0</v>
      </c>
      <c r="L15" s="3">
        <v>0</v>
      </c>
      <c r="M15" s="3">
        <v>4</v>
      </c>
      <c r="N15" s="3">
        <v>0</v>
      </c>
      <c r="O15" s="3" t="s">
        <v>13</v>
      </c>
    </row>
    <row r="16" spans="1:21" ht="15.75" x14ac:dyDescent="0.25">
      <c r="A16" s="3"/>
      <c r="B16" s="3" t="s">
        <v>18</v>
      </c>
      <c r="C16" s="7" t="s">
        <v>25</v>
      </c>
      <c r="D16" s="3">
        <v>2</v>
      </c>
      <c r="E16" s="3" t="s">
        <v>28</v>
      </c>
      <c r="F16" s="3">
        <v>6</v>
      </c>
      <c r="G16" s="3">
        <v>2</v>
      </c>
      <c r="H16" s="3">
        <v>4</v>
      </c>
      <c r="I16" s="3">
        <v>4</v>
      </c>
      <c r="J16" s="3">
        <v>0</v>
      </c>
      <c r="K16" s="3">
        <v>0</v>
      </c>
      <c r="L16" s="3">
        <v>0</v>
      </c>
      <c r="M16" s="3">
        <v>0</v>
      </c>
      <c r="N16" s="3">
        <v>2</v>
      </c>
      <c r="O16" s="3" t="s">
        <v>10</v>
      </c>
      <c r="S16">
        <v>6</v>
      </c>
      <c r="T16">
        <v>2.5</v>
      </c>
      <c r="U16">
        <v>3.5</v>
      </c>
    </row>
    <row r="17" spans="1:21" ht="15.75" x14ac:dyDescent="0.25">
      <c r="A17" s="3"/>
      <c r="B17" s="3" t="s">
        <v>18</v>
      </c>
      <c r="C17" s="10" t="s">
        <v>26</v>
      </c>
      <c r="D17" s="3">
        <v>2</v>
      </c>
      <c r="E17" s="3" t="s">
        <v>28</v>
      </c>
      <c r="F17" s="3">
        <v>8</v>
      </c>
      <c r="G17" s="3">
        <v>2.5</v>
      </c>
      <c r="H17" s="3">
        <v>5.5</v>
      </c>
      <c r="I17" s="3">
        <v>8</v>
      </c>
      <c r="J17" s="3">
        <v>0</v>
      </c>
      <c r="K17" s="3">
        <v>0</v>
      </c>
      <c r="L17" s="3">
        <v>0</v>
      </c>
      <c r="M17" s="3">
        <v>4</v>
      </c>
      <c r="N17" s="3">
        <v>0</v>
      </c>
      <c r="O17" s="3" t="s">
        <v>13</v>
      </c>
      <c r="S17">
        <v>8</v>
      </c>
      <c r="T17">
        <v>3</v>
      </c>
      <c r="U17">
        <v>5</v>
      </c>
    </row>
    <row r="18" spans="1:21" ht="15.75" x14ac:dyDescent="0.25">
      <c r="A18" s="3"/>
      <c r="B18" s="3" t="s">
        <v>18</v>
      </c>
      <c r="C18" s="10" t="s">
        <v>27</v>
      </c>
      <c r="D18" s="3">
        <v>2</v>
      </c>
      <c r="E18" s="3" t="s">
        <v>28</v>
      </c>
      <c r="F18" s="3">
        <v>3</v>
      </c>
      <c r="G18" s="3"/>
      <c r="H18" s="14">
        <v>3</v>
      </c>
      <c r="I18" s="3">
        <v>4</v>
      </c>
      <c r="J18" s="3">
        <v>0</v>
      </c>
      <c r="K18" s="3">
        <v>0</v>
      </c>
      <c r="L18" s="3">
        <v>0</v>
      </c>
      <c r="M18" s="3">
        <v>0</v>
      </c>
      <c r="N18" s="3">
        <v>4</v>
      </c>
      <c r="O18" s="3" t="s">
        <v>10</v>
      </c>
      <c r="S18">
        <v>3</v>
      </c>
      <c r="T18">
        <v>1.5</v>
      </c>
      <c r="U18">
        <v>1.5</v>
      </c>
    </row>
    <row r="19" spans="1:21" ht="15.75" x14ac:dyDescent="0.25">
      <c r="A19" s="3"/>
      <c r="B19" s="14" t="s">
        <v>21</v>
      </c>
      <c r="C19" s="7" t="s">
        <v>35</v>
      </c>
      <c r="D19" s="3">
        <v>2</v>
      </c>
      <c r="E19" s="3" t="s">
        <v>28</v>
      </c>
      <c r="F19" s="3">
        <v>4</v>
      </c>
      <c r="G19" s="3">
        <v>1</v>
      </c>
      <c r="H19" s="3">
        <v>3</v>
      </c>
      <c r="I19" s="3">
        <v>4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 t="s">
        <v>10</v>
      </c>
      <c r="S19">
        <v>4</v>
      </c>
      <c r="T19">
        <v>2</v>
      </c>
      <c r="U19">
        <v>2</v>
      </c>
    </row>
    <row r="21" spans="1:21" x14ac:dyDescent="0.25">
      <c r="F21">
        <f>SUM(F6:F20)</f>
        <v>72</v>
      </c>
      <c r="G21">
        <f t="shared" ref="G21:H21" si="0">SUM(G6:G20)</f>
        <v>12</v>
      </c>
      <c r="H21">
        <f t="shared" si="0"/>
        <v>60</v>
      </c>
    </row>
    <row r="25" spans="1:21" ht="15.75" x14ac:dyDescent="0.25">
      <c r="B25" s="3" t="s">
        <v>18</v>
      </c>
      <c r="C25" s="10" t="s">
        <v>40</v>
      </c>
      <c r="D25" s="3">
        <v>3</v>
      </c>
      <c r="E25" s="3" t="s">
        <v>36</v>
      </c>
      <c r="F25" s="3">
        <v>3</v>
      </c>
      <c r="G25" s="3">
        <v>1.5</v>
      </c>
      <c r="H25" s="3">
        <v>1.5</v>
      </c>
      <c r="I25" s="3">
        <v>4</v>
      </c>
      <c r="J25" s="3">
        <v>0</v>
      </c>
      <c r="K25" s="3">
        <v>0</v>
      </c>
      <c r="L25" s="3">
        <v>0</v>
      </c>
      <c r="M25" s="3">
        <v>0</v>
      </c>
      <c r="N25" s="3">
        <v>4</v>
      </c>
      <c r="O25" s="3" t="s">
        <v>10</v>
      </c>
      <c r="Q25" t="s">
        <v>11</v>
      </c>
      <c r="R25" t="s">
        <v>55</v>
      </c>
      <c r="S25">
        <v>3</v>
      </c>
      <c r="U25">
        <v>3</v>
      </c>
    </row>
    <row r="26" spans="1:21" ht="15.75" x14ac:dyDescent="0.25">
      <c r="B26" s="3" t="s">
        <v>18</v>
      </c>
      <c r="C26" s="10" t="s">
        <v>43</v>
      </c>
      <c r="D26" s="3">
        <v>3</v>
      </c>
      <c r="E26" s="3" t="s">
        <v>36</v>
      </c>
      <c r="F26" s="3">
        <v>4</v>
      </c>
      <c r="G26" s="3">
        <v>2.5</v>
      </c>
      <c r="H26" s="3">
        <v>1.5</v>
      </c>
      <c r="I26" s="3">
        <v>4</v>
      </c>
      <c r="J26" s="3">
        <v>4</v>
      </c>
      <c r="K26" s="3">
        <v>0</v>
      </c>
      <c r="L26" s="3">
        <v>4</v>
      </c>
      <c r="M26" s="3">
        <v>4</v>
      </c>
      <c r="N26" s="3">
        <v>0</v>
      </c>
      <c r="O26" s="3" t="s">
        <v>13</v>
      </c>
      <c r="Q26" t="s">
        <v>11</v>
      </c>
      <c r="R26" t="s">
        <v>55</v>
      </c>
      <c r="S26">
        <v>4</v>
      </c>
      <c r="U26">
        <v>4</v>
      </c>
    </row>
    <row r="27" spans="1:21" ht="31.5" x14ac:dyDescent="0.25">
      <c r="B27" s="3" t="s">
        <v>18</v>
      </c>
      <c r="C27" s="10" t="s">
        <v>42</v>
      </c>
      <c r="D27" s="3">
        <v>3</v>
      </c>
      <c r="E27" s="3" t="s">
        <v>36</v>
      </c>
      <c r="F27" s="3">
        <v>4.5</v>
      </c>
      <c r="G27" s="3">
        <v>2.5</v>
      </c>
      <c r="H27" s="3">
        <v>2</v>
      </c>
      <c r="I27" s="3">
        <v>8</v>
      </c>
      <c r="J27" s="3">
        <v>4</v>
      </c>
      <c r="K27" s="3">
        <v>0</v>
      </c>
      <c r="L27" s="3">
        <v>0</v>
      </c>
      <c r="M27" s="3">
        <v>0</v>
      </c>
      <c r="N27" s="3">
        <v>0</v>
      </c>
      <c r="O27" s="3" t="s">
        <v>13</v>
      </c>
      <c r="Q27" t="s">
        <v>11</v>
      </c>
      <c r="R27" t="s">
        <v>55</v>
      </c>
      <c r="S27" s="3">
        <v>4.5</v>
      </c>
      <c r="T27" s="3">
        <v>1.5</v>
      </c>
      <c r="U27" s="3">
        <v>3</v>
      </c>
    </row>
    <row r="28" spans="1:21" ht="15.75" x14ac:dyDescent="0.25">
      <c r="B28" s="3" t="s">
        <v>18</v>
      </c>
      <c r="C28" s="10" t="s">
        <v>41</v>
      </c>
      <c r="D28" s="3">
        <v>3</v>
      </c>
      <c r="E28" s="3" t="s">
        <v>36</v>
      </c>
      <c r="F28" s="3">
        <v>6</v>
      </c>
      <c r="G28" s="3">
        <v>4</v>
      </c>
      <c r="H28" s="3">
        <v>2</v>
      </c>
      <c r="I28" s="3">
        <v>6</v>
      </c>
      <c r="J28" s="3">
        <v>2</v>
      </c>
      <c r="K28" s="3">
        <v>0</v>
      </c>
      <c r="L28" s="3">
        <v>2</v>
      </c>
      <c r="M28" s="3">
        <v>2</v>
      </c>
      <c r="N28" s="3">
        <v>0</v>
      </c>
      <c r="O28" s="3" t="s">
        <v>13</v>
      </c>
      <c r="Q28" t="s">
        <v>11</v>
      </c>
      <c r="R28" t="s">
        <v>55</v>
      </c>
      <c r="S28">
        <v>6</v>
      </c>
      <c r="T28">
        <v>0</v>
      </c>
      <c r="U28">
        <v>6</v>
      </c>
    </row>
    <row r="29" spans="1:21" ht="15.75" x14ac:dyDescent="0.25">
      <c r="B29" s="3" t="s">
        <v>18</v>
      </c>
      <c r="C29" s="10" t="s">
        <v>46</v>
      </c>
      <c r="D29" s="3">
        <v>3</v>
      </c>
      <c r="E29" s="3" t="s">
        <v>36</v>
      </c>
      <c r="F29" s="3">
        <v>5</v>
      </c>
      <c r="G29" s="3">
        <v>3</v>
      </c>
      <c r="H29" s="3">
        <v>2</v>
      </c>
      <c r="I29" s="3">
        <v>4</v>
      </c>
      <c r="J29" s="3">
        <v>0</v>
      </c>
      <c r="K29" s="3">
        <v>0</v>
      </c>
      <c r="L29" s="3">
        <v>4</v>
      </c>
      <c r="M29" s="3">
        <v>4</v>
      </c>
      <c r="N29" s="3">
        <v>0</v>
      </c>
      <c r="O29" s="3" t="s">
        <v>13</v>
      </c>
      <c r="Q29" t="s">
        <v>11</v>
      </c>
      <c r="S29">
        <v>5</v>
      </c>
      <c r="U29">
        <v>5</v>
      </c>
    </row>
    <row r="30" spans="1:21" ht="15.75" x14ac:dyDescent="0.25">
      <c r="B30" s="3" t="s">
        <v>18</v>
      </c>
      <c r="C30" s="18" t="s">
        <v>57</v>
      </c>
      <c r="D30" s="17">
        <v>3</v>
      </c>
      <c r="E30" s="3" t="s">
        <v>36</v>
      </c>
      <c r="F30" s="17">
        <v>5</v>
      </c>
      <c r="G30">
        <v>2.5</v>
      </c>
      <c r="H30" s="17">
        <v>2.5</v>
      </c>
      <c r="O30" t="s">
        <v>13</v>
      </c>
      <c r="S30">
        <v>5</v>
      </c>
      <c r="T30">
        <v>0</v>
      </c>
      <c r="U30">
        <v>5</v>
      </c>
    </row>
    <row r="32" spans="1:21" ht="15.75" x14ac:dyDescent="0.25">
      <c r="B32" t="s">
        <v>21</v>
      </c>
      <c r="C32" s="19" t="s">
        <v>59</v>
      </c>
      <c r="F32">
        <v>15</v>
      </c>
      <c r="G32">
        <v>0</v>
      </c>
      <c r="H32">
        <v>15</v>
      </c>
      <c r="S32">
        <v>15</v>
      </c>
      <c r="T32">
        <v>0</v>
      </c>
      <c r="U32">
        <v>15</v>
      </c>
    </row>
    <row r="37" spans="2:21" ht="31.5" x14ac:dyDescent="0.25">
      <c r="B37" s="3" t="s">
        <v>9</v>
      </c>
      <c r="C37" s="5" t="s">
        <v>45</v>
      </c>
      <c r="D37" s="3">
        <v>4</v>
      </c>
      <c r="E37" s="3" t="s">
        <v>36</v>
      </c>
      <c r="F37" s="3">
        <v>4</v>
      </c>
      <c r="G37" s="3">
        <v>2</v>
      </c>
      <c r="H37" s="3">
        <v>2</v>
      </c>
      <c r="I37" s="3">
        <v>4</v>
      </c>
      <c r="J37" s="3">
        <v>0</v>
      </c>
      <c r="K37" s="3">
        <v>0</v>
      </c>
      <c r="L37" s="3">
        <v>4</v>
      </c>
      <c r="M37" s="3">
        <v>0</v>
      </c>
      <c r="N37" s="3">
        <v>2</v>
      </c>
      <c r="O37" s="3" t="s">
        <v>13</v>
      </c>
      <c r="Q37" t="s">
        <v>12</v>
      </c>
      <c r="R37" t="s">
        <v>55</v>
      </c>
      <c r="S37">
        <v>4</v>
      </c>
      <c r="T37">
        <v>2</v>
      </c>
      <c r="U37">
        <v>2</v>
      </c>
    </row>
    <row r="38" spans="2:21" ht="15.75" x14ac:dyDescent="0.25">
      <c r="B38" s="3" t="s">
        <v>18</v>
      </c>
      <c r="C38" s="10" t="s">
        <v>53</v>
      </c>
      <c r="D38" s="3">
        <v>4</v>
      </c>
      <c r="E38" s="3" t="s">
        <v>36</v>
      </c>
      <c r="F38" s="3">
        <v>1</v>
      </c>
      <c r="G38" s="3"/>
      <c r="H38" s="3">
        <v>1</v>
      </c>
      <c r="I38" s="3">
        <v>0</v>
      </c>
      <c r="J38" s="3">
        <v>0</v>
      </c>
      <c r="K38" s="3">
        <v>4</v>
      </c>
      <c r="L38" s="3">
        <v>0</v>
      </c>
      <c r="M38" s="3">
        <v>0</v>
      </c>
      <c r="N38" s="3">
        <v>4</v>
      </c>
      <c r="O38" s="3" t="s">
        <v>54</v>
      </c>
      <c r="Q38" t="s">
        <v>11</v>
      </c>
      <c r="R38" t="s">
        <v>55</v>
      </c>
      <c r="S38">
        <v>1</v>
      </c>
      <c r="T38">
        <v>0</v>
      </c>
      <c r="U38">
        <v>1</v>
      </c>
    </row>
    <row r="39" spans="2:21" ht="31.5" x14ac:dyDescent="0.25">
      <c r="B39" s="3" t="s">
        <v>18</v>
      </c>
      <c r="C39" s="10" t="s">
        <v>52</v>
      </c>
      <c r="D39" s="3">
        <v>4</v>
      </c>
      <c r="E39" s="3" t="s">
        <v>36</v>
      </c>
      <c r="F39" s="3">
        <v>4.5</v>
      </c>
      <c r="G39" s="3">
        <v>2.5</v>
      </c>
      <c r="H39" s="3">
        <v>2</v>
      </c>
      <c r="I39" s="3">
        <v>4</v>
      </c>
      <c r="J39" s="3">
        <v>0</v>
      </c>
      <c r="K39" s="3">
        <v>0</v>
      </c>
      <c r="L39" s="3">
        <v>4</v>
      </c>
      <c r="M39" s="3">
        <v>0</v>
      </c>
      <c r="N39" s="3">
        <v>4</v>
      </c>
      <c r="O39" s="3" t="s">
        <v>13</v>
      </c>
      <c r="Q39" t="s">
        <v>11</v>
      </c>
      <c r="R39" t="s">
        <v>55</v>
      </c>
      <c r="S39" s="3">
        <v>4.5</v>
      </c>
      <c r="T39" s="3">
        <v>0</v>
      </c>
      <c r="U39" s="3">
        <v>4.5</v>
      </c>
    </row>
    <row r="40" spans="2:21" ht="15.75" x14ac:dyDescent="0.25">
      <c r="B40" s="3" t="s">
        <v>18</v>
      </c>
      <c r="C40" s="7" t="s">
        <v>47</v>
      </c>
      <c r="D40" s="3">
        <v>4</v>
      </c>
      <c r="E40" s="3" t="s">
        <v>36</v>
      </c>
      <c r="F40" s="3">
        <v>1</v>
      </c>
      <c r="G40" s="3"/>
      <c r="H40" s="3">
        <v>1</v>
      </c>
      <c r="I40" s="3">
        <v>0</v>
      </c>
      <c r="J40" s="3">
        <v>0</v>
      </c>
      <c r="K40" s="3">
        <v>4</v>
      </c>
      <c r="L40" s="3">
        <v>0</v>
      </c>
      <c r="M40" s="3">
        <v>0</v>
      </c>
      <c r="N40" s="3">
        <v>4</v>
      </c>
      <c r="O40" s="3" t="s">
        <v>20</v>
      </c>
      <c r="Q40" t="s">
        <v>11</v>
      </c>
      <c r="S40">
        <v>1</v>
      </c>
      <c r="T40">
        <v>0</v>
      </c>
      <c r="U40">
        <v>1</v>
      </c>
    </row>
    <row r="41" spans="2:21" ht="15.75" x14ac:dyDescent="0.25">
      <c r="B41" s="3" t="s">
        <v>18</v>
      </c>
      <c r="C41" s="16" t="s">
        <v>56</v>
      </c>
      <c r="D41">
        <v>4</v>
      </c>
      <c r="E41" s="3" t="s">
        <v>36</v>
      </c>
      <c r="F41" s="17">
        <v>5</v>
      </c>
      <c r="G41">
        <v>0</v>
      </c>
      <c r="H41" s="17">
        <v>5</v>
      </c>
      <c r="O41" t="s">
        <v>13</v>
      </c>
      <c r="S41" s="17">
        <v>5</v>
      </c>
      <c r="T41">
        <v>0</v>
      </c>
      <c r="U41" s="17">
        <v>5</v>
      </c>
    </row>
    <row r="42" spans="2:21" ht="15.75" x14ac:dyDescent="0.25">
      <c r="B42" s="3" t="s">
        <v>18</v>
      </c>
      <c r="C42" s="16" t="s">
        <v>58</v>
      </c>
      <c r="D42">
        <v>4</v>
      </c>
      <c r="E42" s="3" t="s">
        <v>36</v>
      </c>
      <c r="F42" s="17">
        <v>8</v>
      </c>
      <c r="G42">
        <v>0</v>
      </c>
      <c r="H42" s="17">
        <v>8</v>
      </c>
      <c r="O42" t="s">
        <v>13</v>
      </c>
      <c r="S42">
        <v>8</v>
      </c>
      <c r="T42">
        <v>0</v>
      </c>
      <c r="U42">
        <v>8</v>
      </c>
    </row>
    <row r="44" spans="2:21" ht="15.75" x14ac:dyDescent="0.25">
      <c r="B44" t="s">
        <v>21</v>
      </c>
      <c r="C44" s="19" t="s">
        <v>59</v>
      </c>
      <c r="F44">
        <v>12</v>
      </c>
      <c r="G44">
        <v>0</v>
      </c>
      <c r="H44">
        <v>12</v>
      </c>
      <c r="S44">
        <v>12</v>
      </c>
      <c r="T44">
        <v>0</v>
      </c>
      <c r="U44">
        <v>12</v>
      </c>
    </row>
    <row r="46" spans="2:21" x14ac:dyDescent="0.25">
      <c r="F46">
        <f>SUM(F25:F44)</f>
        <v>78</v>
      </c>
      <c r="G46">
        <f t="shared" ref="G46:H46" si="1">SUM(G25:G44)</f>
        <v>20.5</v>
      </c>
      <c r="H46">
        <f t="shared" si="1"/>
        <v>57.5</v>
      </c>
    </row>
    <row r="59" spans="2:20" x14ac:dyDescent="0.25">
      <c r="B59" s="3"/>
      <c r="C59" s="8" t="s">
        <v>36</v>
      </c>
      <c r="D59" s="3"/>
      <c r="E59" s="3"/>
      <c r="F59" s="3"/>
      <c r="G59" s="3"/>
      <c r="H59" s="3"/>
      <c r="I59" s="3"/>
      <c r="J59" s="3"/>
      <c r="K59" s="3"/>
      <c r="L59" s="3"/>
      <c r="M59" s="3"/>
      <c r="T59" s="15"/>
    </row>
    <row r="60" spans="2:20" x14ac:dyDescent="0.25">
      <c r="B60" s="3"/>
      <c r="C60" s="8" t="s">
        <v>37</v>
      </c>
      <c r="D60" s="3"/>
      <c r="E60" s="3"/>
      <c r="F60" s="3"/>
      <c r="G60" s="3"/>
      <c r="H60" s="3"/>
      <c r="I60" s="3"/>
      <c r="J60" s="3"/>
      <c r="K60" s="3"/>
      <c r="L60" s="3"/>
      <c r="M60" s="3"/>
      <c r="T60" s="15"/>
    </row>
    <row r="61" spans="2:20" ht="15.75" x14ac:dyDescent="0.25">
      <c r="B61" s="3" t="s">
        <v>18</v>
      </c>
      <c r="C61" s="10" t="s">
        <v>38</v>
      </c>
      <c r="D61" s="3">
        <v>3</v>
      </c>
      <c r="E61" s="3" t="s">
        <v>36</v>
      </c>
      <c r="F61" s="3"/>
      <c r="G61" s="3"/>
      <c r="H61" s="3">
        <v>4</v>
      </c>
      <c r="I61" s="3">
        <v>8</v>
      </c>
      <c r="J61" s="3">
        <v>0</v>
      </c>
      <c r="K61" s="3">
        <v>0</v>
      </c>
      <c r="L61" s="3">
        <v>0</v>
      </c>
      <c r="M61" s="3">
        <v>4</v>
      </c>
      <c r="N61" s="3">
        <v>0</v>
      </c>
      <c r="O61" s="3" t="s">
        <v>13</v>
      </c>
      <c r="Q61" t="s">
        <v>11</v>
      </c>
      <c r="T61" s="15"/>
    </row>
    <row r="62" spans="2:20" ht="15.75" x14ac:dyDescent="0.25">
      <c r="B62" s="3" t="s">
        <v>18</v>
      </c>
      <c r="C62" s="5" t="s">
        <v>39</v>
      </c>
      <c r="D62" s="3">
        <v>3</v>
      </c>
      <c r="E62" s="3" t="s">
        <v>36</v>
      </c>
      <c r="F62" s="3"/>
      <c r="G62" s="3"/>
      <c r="H62" s="3">
        <v>3</v>
      </c>
      <c r="I62" s="3">
        <v>2</v>
      </c>
      <c r="J62" s="3">
        <v>0</v>
      </c>
      <c r="K62" s="3">
        <v>2</v>
      </c>
      <c r="L62" s="3">
        <v>0</v>
      </c>
      <c r="M62" s="3">
        <v>0</v>
      </c>
      <c r="N62" s="3">
        <v>0</v>
      </c>
      <c r="O62" s="3" t="s">
        <v>10</v>
      </c>
      <c r="Q62" t="s">
        <v>11</v>
      </c>
      <c r="T62" s="15"/>
    </row>
    <row r="67" spans="2:20" x14ac:dyDescent="0.25">
      <c r="B67" s="3"/>
      <c r="C67" s="8" t="s">
        <v>44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T67" s="15"/>
    </row>
    <row r="71" spans="2:20" ht="15.75" x14ac:dyDescent="0.25">
      <c r="B71" s="3" t="s">
        <v>21</v>
      </c>
      <c r="C71" s="10" t="s">
        <v>48</v>
      </c>
      <c r="D71" s="3">
        <v>4</v>
      </c>
      <c r="E71" s="3" t="s">
        <v>36</v>
      </c>
      <c r="F71" s="3"/>
      <c r="G71" s="3"/>
      <c r="H71" s="3">
        <v>5</v>
      </c>
      <c r="I71" s="3">
        <v>4</v>
      </c>
      <c r="J71" s="3">
        <v>2</v>
      </c>
      <c r="K71" s="3">
        <v>0</v>
      </c>
      <c r="L71" s="3">
        <v>4</v>
      </c>
      <c r="M71" s="3">
        <v>2</v>
      </c>
      <c r="N71" s="3">
        <v>0</v>
      </c>
      <c r="O71" s="3" t="s">
        <v>10</v>
      </c>
      <c r="Q71" t="s">
        <v>11</v>
      </c>
      <c r="T71" s="15"/>
    </row>
    <row r="72" spans="2:20" ht="15.75" x14ac:dyDescent="0.25">
      <c r="B72" s="3" t="s">
        <v>21</v>
      </c>
      <c r="C72" s="10" t="s">
        <v>49</v>
      </c>
      <c r="D72" s="3">
        <v>4</v>
      </c>
      <c r="E72" s="3" t="s">
        <v>36</v>
      </c>
      <c r="F72" s="3"/>
      <c r="G72" s="3"/>
      <c r="H72" s="3">
        <v>4</v>
      </c>
      <c r="I72" s="3">
        <v>6</v>
      </c>
      <c r="J72" s="3">
        <v>0</v>
      </c>
      <c r="K72" s="3">
        <v>0</v>
      </c>
      <c r="L72" s="3">
        <v>0</v>
      </c>
      <c r="M72" s="3">
        <v>0</v>
      </c>
      <c r="N72" s="3">
        <v>4</v>
      </c>
      <c r="O72" s="3" t="s">
        <v>10</v>
      </c>
      <c r="Q72" t="s">
        <v>11</v>
      </c>
      <c r="T72" s="15"/>
    </row>
    <row r="73" spans="2:20" ht="15.75" x14ac:dyDescent="0.25">
      <c r="B73" s="3" t="s">
        <v>21</v>
      </c>
      <c r="C73" s="10" t="s">
        <v>50</v>
      </c>
      <c r="D73" s="3">
        <v>4</v>
      </c>
      <c r="E73" s="3" t="s">
        <v>36</v>
      </c>
      <c r="F73" s="3"/>
      <c r="G73" s="3"/>
      <c r="H73" s="3">
        <v>5</v>
      </c>
      <c r="I73" s="3">
        <v>6</v>
      </c>
      <c r="J73" s="3">
        <v>0</v>
      </c>
      <c r="K73" s="3">
        <v>2</v>
      </c>
      <c r="L73" s="3">
        <v>2</v>
      </c>
      <c r="M73" s="3">
        <v>0</v>
      </c>
      <c r="N73" s="3">
        <v>2</v>
      </c>
      <c r="O73" s="3" t="s">
        <v>13</v>
      </c>
      <c r="Q73" t="s">
        <v>11</v>
      </c>
      <c r="T73" s="15"/>
    </row>
    <row r="74" spans="2:20" ht="15.75" x14ac:dyDescent="0.25">
      <c r="B74" s="3" t="s">
        <v>21</v>
      </c>
      <c r="C74" s="10" t="s">
        <v>51</v>
      </c>
      <c r="D74" s="3">
        <v>4</v>
      </c>
      <c r="E74" s="3" t="s">
        <v>36</v>
      </c>
      <c r="F74" s="3"/>
      <c r="G74" s="3"/>
      <c r="H74" s="3">
        <v>4</v>
      </c>
      <c r="I74" s="3">
        <v>4</v>
      </c>
      <c r="J74" s="3">
        <v>4</v>
      </c>
      <c r="K74" s="3">
        <v>0</v>
      </c>
      <c r="L74" s="3">
        <v>4</v>
      </c>
      <c r="M74" s="3">
        <v>4</v>
      </c>
      <c r="N74" s="3">
        <v>0</v>
      </c>
      <c r="O74" s="3" t="s">
        <v>13</v>
      </c>
      <c r="Q74" t="s">
        <v>11</v>
      </c>
      <c r="T74" s="15"/>
    </row>
  </sheetData>
  <mergeCells count="3">
    <mergeCell ref="F2:H2"/>
    <mergeCell ref="A5:C5"/>
    <mergeCell ref="A13:C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08"/>
  <sheetViews>
    <sheetView zoomScale="90" zoomScaleNormal="90" zoomScaleSheetLayoutView="90" workbookViewId="0">
      <pane ySplit="7" topLeftCell="A167" activePane="bottomLeft" state="frozen"/>
      <selection pane="bottomLeft" activeCell="Q180" sqref="Q180"/>
    </sheetView>
  </sheetViews>
  <sheetFormatPr defaultColWidth="9.140625" defaultRowHeight="15.75" x14ac:dyDescent="0.25"/>
  <cols>
    <col min="1" max="1" width="12.85546875" style="158" customWidth="1"/>
    <col min="2" max="2" width="58.7109375" style="160" customWidth="1"/>
    <col min="3" max="3" width="8.5703125" style="164" customWidth="1"/>
    <col min="4" max="4" width="8.5703125" style="889" customWidth="1"/>
    <col min="5" max="5" width="5" style="889" customWidth="1"/>
    <col min="6" max="6" width="5" style="890" customWidth="1"/>
    <col min="7" max="8" width="8.5703125" style="890" customWidth="1"/>
    <col min="9" max="9" width="9.85546875" style="891" customWidth="1"/>
    <col min="10" max="12" width="7.140625" style="891" customWidth="1"/>
    <col min="13" max="13" width="9.140625" style="891" customWidth="1"/>
    <col min="14" max="16" width="7.140625" style="891" customWidth="1"/>
    <col min="17" max="17" width="7" style="160" customWidth="1"/>
    <col min="18" max="19" width="7.140625" style="160" customWidth="1"/>
    <col min="20" max="20" width="12.28515625" style="160" hidden="1" customWidth="1"/>
    <col min="21" max="21" width="11.28515625" style="160" hidden="1" customWidth="1"/>
    <col min="22" max="39" width="0" style="160" hidden="1" customWidth="1"/>
    <col min="40" max="40" width="0" style="161" hidden="1" customWidth="1"/>
    <col min="41" max="44" width="0" style="160" hidden="1" customWidth="1"/>
    <col min="45" max="46" width="9.140625" style="160"/>
    <col min="47" max="47" width="0" style="160" hidden="1" customWidth="1"/>
    <col min="48" max="53" width="10.42578125" style="189" hidden="1" customWidth="1"/>
    <col min="54" max="54" width="0" style="160" hidden="1" customWidth="1"/>
    <col min="55" max="16384" width="9.140625" style="160"/>
  </cols>
  <sheetData>
    <row r="1" spans="1:55" s="21" customFormat="1" ht="19.5" thickBot="1" x14ac:dyDescent="0.3">
      <c r="A1" s="1133" t="s">
        <v>436</v>
      </c>
      <c r="B1" s="1134"/>
      <c r="C1" s="1134"/>
      <c r="D1" s="1134"/>
      <c r="E1" s="1134"/>
      <c r="F1" s="1134"/>
      <c r="G1" s="1134"/>
      <c r="H1" s="1134"/>
      <c r="I1" s="1134"/>
      <c r="J1" s="1134"/>
      <c r="K1" s="1134"/>
      <c r="L1" s="1134"/>
      <c r="M1" s="1134"/>
      <c r="N1" s="1134"/>
      <c r="O1" s="1134"/>
      <c r="P1" s="1134"/>
      <c r="Q1" s="1134"/>
      <c r="R1" s="1134"/>
      <c r="S1" s="1135"/>
      <c r="AN1" s="22"/>
      <c r="AV1" s="177"/>
      <c r="AW1" s="177"/>
      <c r="AX1" s="177"/>
      <c r="AY1" s="177"/>
      <c r="AZ1" s="177"/>
      <c r="BA1" s="177"/>
    </row>
    <row r="2" spans="1:55" s="21" customFormat="1" ht="28.5" customHeight="1" thickBot="1" x14ac:dyDescent="0.3">
      <c r="A2" s="1136" t="s">
        <v>62</v>
      </c>
      <c r="B2" s="1139" t="s">
        <v>63</v>
      </c>
      <c r="C2" s="1142" t="s">
        <v>64</v>
      </c>
      <c r="D2" s="1143"/>
      <c r="E2" s="1143"/>
      <c r="F2" s="1144"/>
      <c r="G2" s="1148" t="s">
        <v>65</v>
      </c>
      <c r="H2" s="1151" t="s">
        <v>66</v>
      </c>
      <c r="I2" s="1152"/>
      <c r="J2" s="1152"/>
      <c r="K2" s="1152"/>
      <c r="L2" s="1152"/>
      <c r="M2" s="1153"/>
      <c r="N2" s="1154" t="s">
        <v>355</v>
      </c>
      <c r="O2" s="1155"/>
      <c r="P2" s="1155"/>
      <c r="Q2" s="1155"/>
      <c r="R2" s="1155"/>
      <c r="S2" s="1156"/>
      <c r="T2" s="23"/>
      <c r="AN2" s="22"/>
      <c r="AV2" s="177"/>
      <c r="AW2" s="177"/>
      <c r="AX2" s="177"/>
      <c r="AY2" s="177"/>
      <c r="AZ2" s="177"/>
      <c r="BA2" s="177"/>
    </row>
    <row r="3" spans="1:55" s="21" customFormat="1" ht="22.5" customHeight="1" x14ac:dyDescent="0.25">
      <c r="A3" s="1137"/>
      <c r="B3" s="1140"/>
      <c r="C3" s="1145"/>
      <c r="D3" s="1146"/>
      <c r="E3" s="1146"/>
      <c r="F3" s="1147"/>
      <c r="G3" s="1149"/>
      <c r="H3" s="1157" t="s">
        <v>67</v>
      </c>
      <c r="I3" s="1158" t="s">
        <v>68</v>
      </c>
      <c r="J3" s="1159"/>
      <c r="K3" s="1159"/>
      <c r="L3" s="1160"/>
      <c r="M3" s="1161" t="s">
        <v>69</v>
      </c>
      <c r="N3" s="1164" t="s">
        <v>70</v>
      </c>
      <c r="O3" s="1165"/>
      <c r="P3" s="1168" t="s">
        <v>71</v>
      </c>
      <c r="Q3" s="1169"/>
      <c r="R3" s="1168" t="s">
        <v>72</v>
      </c>
      <c r="S3" s="1169"/>
      <c r="AN3" s="22"/>
      <c r="AV3" s="177"/>
      <c r="AW3" s="177"/>
      <c r="AX3" s="177"/>
      <c r="AY3" s="177"/>
      <c r="AZ3" s="177"/>
      <c r="BA3" s="177"/>
    </row>
    <row r="4" spans="1:55" s="21" customFormat="1" ht="22.5" customHeight="1" x14ac:dyDescent="0.25">
      <c r="A4" s="1137"/>
      <c r="B4" s="1140"/>
      <c r="C4" s="1172" t="s">
        <v>73</v>
      </c>
      <c r="D4" s="1175" t="s">
        <v>74</v>
      </c>
      <c r="E4" s="1178" t="s">
        <v>75</v>
      </c>
      <c r="F4" s="1179"/>
      <c r="G4" s="1149"/>
      <c r="H4" s="1149"/>
      <c r="I4" s="1188" t="s">
        <v>76</v>
      </c>
      <c r="J4" s="1178" t="s">
        <v>77</v>
      </c>
      <c r="K4" s="1191"/>
      <c r="L4" s="1192"/>
      <c r="M4" s="1162"/>
      <c r="N4" s="1166"/>
      <c r="O4" s="1167"/>
      <c r="P4" s="1170"/>
      <c r="Q4" s="1171"/>
      <c r="R4" s="1170"/>
      <c r="S4" s="1171"/>
      <c r="AN4" s="22"/>
      <c r="AV4" s="177"/>
      <c r="AW4" s="177"/>
      <c r="AX4" s="177"/>
      <c r="AY4" s="177"/>
      <c r="AZ4" s="177"/>
      <c r="BA4" s="177"/>
    </row>
    <row r="5" spans="1:55" s="21" customFormat="1" ht="22.5" customHeight="1" thickBot="1" x14ac:dyDescent="0.3">
      <c r="A5" s="1137"/>
      <c r="B5" s="1140"/>
      <c r="C5" s="1173"/>
      <c r="D5" s="1176"/>
      <c r="E5" s="1193" t="s">
        <v>78</v>
      </c>
      <c r="F5" s="1196" t="s">
        <v>79</v>
      </c>
      <c r="G5" s="1149"/>
      <c r="H5" s="1149"/>
      <c r="I5" s="1189"/>
      <c r="J5" s="1175" t="s">
        <v>80</v>
      </c>
      <c r="K5" s="1175" t="s">
        <v>81</v>
      </c>
      <c r="L5" s="1175" t="s">
        <v>82</v>
      </c>
      <c r="M5" s="1162"/>
      <c r="N5" s="371">
        <v>1</v>
      </c>
      <c r="O5" s="372">
        <v>2</v>
      </c>
      <c r="P5" s="371">
        <v>3</v>
      </c>
      <c r="Q5" s="25">
        <v>4</v>
      </c>
      <c r="R5" s="24">
        <v>5</v>
      </c>
      <c r="S5" s="25">
        <v>6</v>
      </c>
      <c r="AN5" s="22"/>
      <c r="AV5" s="186">
        <v>1</v>
      </c>
      <c r="AW5" s="186">
        <v>2</v>
      </c>
      <c r="AX5" s="186">
        <v>3</v>
      </c>
      <c r="AY5" s="186">
        <v>4</v>
      </c>
      <c r="AZ5" s="186">
        <v>5</v>
      </c>
      <c r="BA5" s="186">
        <v>6</v>
      </c>
    </row>
    <row r="6" spans="1:55" s="21" customFormat="1" ht="22.5" customHeight="1" thickBot="1" x14ac:dyDescent="0.3">
      <c r="A6" s="1137"/>
      <c r="B6" s="1140"/>
      <c r="C6" s="1173"/>
      <c r="D6" s="1176"/>
      <c r="E6" s="1194"/>
      <c r="F6" s="1197"/>
      <c r="G6" s="1149"/>
      <c r="H6" s="1149"/>
      <c r="I6" s="1189"/>
      <c r="J6" s="1176"/>
      <c r="K6" s="1176"/>
      <c r="L6" s="1176"/>
      <c r="M6" s="1162"/>
      <c r="N6" s="1180" t="s">
        <v>83</v>
      </c>
      <c r="O6" s="1181"/>
      <c r="P6" s="1181"/>
      <c r="Q6" s="1181"/>
      <c r="R6" s="1181"/>
      <c r="S6" s="1182"/>
      <c r="AN6" s="22"/>
      <c r="AV6" s="177"/>
      <c r="AW6" s="177"/>
      <c r="AX6" s="177"/>
      <c r="AY6" s="177"/>
      <c r="AZ6" s="177"/>
      <c r="BA6" s="177"/>
    </row>
    <row r="7" spans="1:55" s="21" customFormat="1" ht="37.5" customHeight="1" thickBot="1" x14ac:dyDescent="0.3">
      <c r="A7" s="1138"/>
      <c r="B7" s="1141"/>
      <c r="C7" s="1174"/>
      <c r="D7" s="1177"/>
      <c r="E7" s="1195"/>
      <c r="F7" s="1198"/>
      <c r="G7" s="1150"/>
      <c r="H7" s="1150"/>
      <c r="I7" s="1190"/>
      <c r="J7" s="1177"/>
      <c r="K7" s="1177"/>
      <c r="L7" s="1177"/>
      <c r="M7" s="1163"/>
      <c r="N7" s="373"/>
      <c r="O7" s="374"/>
      <c r="P7" s="373"/>
      <c r="Q7" s="27"/>
      <c r="R7" s="26"/>
      <c r="S7" s="28"/>
      <c r="AN7" s="22"/>
      <c r="AV7" s="177"/>
      <c r="AW7" s="177"/>
      <c r="AX7" s="177"/>
      <c r="AY7" s="177"/>
      <c r="AZ7" s="177"/>
      <c r="BA7" s="177"/>
    </row>
    <row r="8" spans="1:55" s="21" customFormat="1" ht="18.75" customHeight="1" thickBot="1" x14ac:dyDescent="0.3">
      <c r="A8" s="29">
        <v>1</v>
      </c>
      <c r="B8" s="30" t="s">
        <v>84</v>
      </c>
      <c r="C8" s="31">
        <v>3</v>
      </c>
      <c r="D8" s="375">
        <v>4</v>
      </c>
      <c r="E8" s="375">
        <v>5</v>
      </c>
      <c r="F8" s="376">
        <v>6</v>
      </c>
      <c r="G8" s="377">
        <v>7</v>
      </c>
      <c r="H8" s="377">
        <v>8</v>
      </c>
      <c r="I8" s="378">
        <v>9</v>
      </c>
      <c r="J8" s="375">
        <v>10</v>
      </c>
      <c r="K8" s="375">
        <v>11</v>
      </c>
      <c r="L8" s="375">
        <v>12</v>
      </c>
      <c r="M8" s="376">
        <v>13</v>
      </c>
      <c r="N8" s="379">
        <v>14</v>
      </c>
      <c r="O8" s="376">
        <v>16</v>
      </c>
      <c r="P8" s="379">
        <v>17</v>
      </c>
      <c r="Q8" s="32">
        <v>19</v>
      </c>
      <c r="R8" s="33">
        <v>20</v>
      </c>
      <c r="S8" s="32">
        <v>21</v>
      </c>
      <c r="AN8" s="22"/>
      <c r="AV8" s="177"/>
      <c r="AW8" s="177"/>
      <c r="AX8" s="177"/>
      <c r="AY8" s="177"/>
      <c r="AZ8" s="177"/>
      <c r="BA8" s="177"/>
    </row>
    <row r="9" spans="1:55" s="21" customFormat="1" ht="16.5" thickBot="1" x14ac:dyDescent="0.3">
      <c r="A9" s="1183" t="s">
        <v>85</v>
      </c>
      <c r="B9" s="1184"/>
      <c r="C9" s="1184"/>
      <c r="D9" s="1184"/>
      <c r="E9" s="1184"/>
      <c r="F9" s="1184"/>
      <c r="G9" s="1184"/>
      <c r="H9" s="1184"/>
      <c r="I9" s="1184"/>
      <c r="J9" s="1184"/>
      <c r="K9" s="1184"/>
      <c r="L9" s="1184"/>
      <c r="M9" s="1184"/>
      <c r="N9" s="1184"/>
      <c r="O9" s="1184"/>
      <c r="P9" s="1184"/>
      <c r="Q9" s="1184"/>
      <c r="R9" s="1184"/>
      <c r="S9" s="1185"/>
      <c r="AN9" s="22"/>
      <c r="AV9" s="177"/>
      <c r="AW9" s="177"/>
      <c r="AX9" s="177"/>
      <c r="AY9" s="177"/>
      <c r="AZ9" s="177"/>
      <c r="BA9" s="177"/>
    </row>
    <row r="10" spans="1:55" s="21" customFormat="1" ht="16.5" thickBot="1" x14ac:dyDescent="0.25">
      <c r="A10" s="1209" t="s">
        <v>86</v>
      </c>
      <c r="B10" s="1210"/>
      <c r="C10" s="1210"/>
      <c r="D10" s="1210"/>
      <c r="E10" s="1210"/>
      <c r="F10" s="1210"/>
      <c r="G10" s="1210"/>
      <c r="H10" s="1210"/>
      <c r="I10" s="1211"/>
      <c r="J10" s="1211"/>
      <c r="K10" s="1211"/>
      <c r="L10" s="1211"/>
      <c r="M10" s="1211"/>
      <c r="N10" s="1211"/>
      <c r="O10" s="1211"/>
      <c r="P10" s="1211"/>
      <c r="Q10" s="1211"/>
      <c r="R10" s="1211"/>
      <c r="S10" s="1212"/>
      <c r="V10" s="34"/>
      <c r="W10" s="1186"/>
      <c r="X10" s="1187"/>
      <c r="Y10" s="1187"/>
      <c r="Z10" s="1186"/>
      <c r="AA10" s="1186"/>
      <c r="AB10" s="1186"/>
      <c r="AC10" s="1186"/>
      <c r="AD10" s="1186"/>
      <c r="AE10" s="1186"/>
      <c r="AF10" s="1186"/>
      <c r="AG10" s="1186"/>
      <c r="AH10" s="1186"/>
      <c r="AN10" s="22"/>
      <c r="AV10" s="177"/>
      <c r="AW10" s="177"/>
      <c r="AX10" s="177"/>
      <c r="AY10" s="177"/>
      <c r="AZ10" s="177"/>
      <c r="BA10" s="177"/>
    </row>
    <row r="11" spans="1:55" s="21" customFormat="1" ht="31.5" x14ac:dyDescent="0.2">
      <c r="A11" s="200" t="s">
        <v>87</v>
      </c>
      <c r="B11" s="201" t="s">
        <v>88</v>
      </c>
      <c r="C11" s="202"/>
      <c r="D11" s="380"/>
      <c r="E11" s="380"/>
      <c r="F11" s="381"/>
      <c r="G11" s="382">
        <f>G12+G13</f>
        <v>7</v>
      </c>
      <c r="H11" s="383">
        <f>H12+H13</f>
        <v>210</v>
      </c>
      <c r="I11" s="384"/>
      <c r="J11" s="385"/>
      <c r="K11" s="385"/>
      <c r="L11" s="385"/>
      <c r="M11" s="386"/>
      <c r="N11" s="387"/>
      <c r="O11" s="388"/>
      <c r="P11" s="389"/>
      <c r="Q11" s="204"/>
      <c r="R11" s="203"/>
      <c r="S11" s="204"/>
      <c r="T11" s="205"/>
      <c r="V11" s="34"/>
      <c r="W11" s="1186"/>
      <c r="X11" s="1187"/>
      <c r="Y11" s="1187"/>
      <c r="Z11" s="1186"/>
      <c r="AA11" s="1186"/>
      <c r="AB11" s="1186"/>
      <c r="AC11" s="1186"/>
      <c r="AD11" s="1186"/>
      <c r="AE11" s="1186"/>
      <c r="AF11" s="1186"/>
      <c r="AG11" s="1186"/>
      <c r="AH11" s="1186"/>
      <c r="AN11" s="22"/>
      <c r="AV11" s="206" t="b">
        <f t="shared" ref="AV11:BA11" si="0">ISBLANK(N11)</f>
        <v>1</v>
      </c>
      <c r="AW11" s="206" t="b">
        <f t="shared" si="0"/>
        <v>1</v>
      </c>
      <c r="AX11" s="206" t="b">
        <f t="shared" si="0"/>
        <v>1</v>
      </c>
      <c r="AY11" s="206" t="b">
        <f t="shared" si="0"/>
        <v>1</v>
      </c>
      <c r="AZ11" s="206" t="b">
        <f t="shared" si="0"/>
        <v>1</v>
      </c>
      <c r="BA11" s="206" t="b">
        <f t="shared" si="0"/>
        <v>1</v>
      </c>
      <c r="BC11" s="193"/>
    </row>
    <row r="12" spans="1:55" s="21" customFormat="1" x14ac:dyDescent="0.2">
      <c r="A12" s="207"/>
      <c r="B12" s="208" t="s">
        <v>89</v>
      </c>
      <c r="C12" s="209"/>
      <c r="D12" s="390"/>
      <c r="E12" s="390"/>
      <c r="F12" s="391"/>
      <c r="G12" s="392">
        <v>6</v>
      </c>
      <c r="H12" s="393">
        <f>G12*30</f>
        <v>180</v>
      </c>
      <c r="I12" s="384"/>
      <c r="J12" s="385"/>
      <c r="K12" s="385"/>
      <c r="L12" s="385"/>
      <c r="M12" s="386"/>
      <c r="N12" s="387"/>
      <c r="O12" s="388"/>
      <c r="P12" s="389"/>
      <c r="Q12" s="204"/>
      <c r="R12" s="203"/>
      <c r="S12" s="204"/>
      <c r="T12" s="205"/>
      <c r="V12" s="34"/>
      <c r="W12" s="1186"/>
      <c r="X12" s="1187"/>
      <c r="Y12" s="1187"/>
      <c r="Z12" s="1186"/>
      <c r="AA12" s="1186"/>
      <c r="AB12" s="1186"/>
      <c r="AC12" s="1186"/>
      <c r="AD12" s="1186"/>
      <c r="AE12" s="1186"/>
      <c r="AF12" s="1186"/>
      <c r="AG12" s="1186"/>
      <c r="AH12" s="1186"/>
      <c r="AN12" s="22"/>
      <c r="AV12" s="206" t="b">
        <f t="shared" ref="AV12:BA47" si="1">ISBLANK(N12)</f>
        <v>1</v>
      </c>
      <c r="AW12" s="206" t="b">
        <f t="shared" si="1"/>
        <v>1</v>
      </c>
      <c r="AX12" s="206" t="b">
        <f t="shared" si="1"/>
        <v>1</v>
      </c>
      <c r="AY12" s="206" t="b">
        <f t="shared" si="1"/>
        <v>1</v>
      </c>
      <c r="AZ12" s="206" t="b">
        <f t="shared" si="1"/>
        <v>1</v>
      </c>
      <c r="BA12" s="206" t="b">
        <f t="shared" si="1"/>
        <v>1</v>
      </c>
      <c r="BC12" s="193"/>
    </row>
    <row r="13" spans="1:55" s="21" customFormat="1" x14ac:dyDescent="0.2">
      <c r="A13" s="207" t="s">
        <v>90</v>
      </c>
      <c r="B13" s="208" t="s">
        <v>91</v>
      </c>
      <c r="C13" s="209"/>
      <c r="D13" s="394">
        <v>6</v>
      </c>
      <c r="E13" s="390"/>
      <c r="F13" s="391"/>
      <c r="G13" s="395">
        <v>1</v>
      </c>
      <c r="H13" s="396">
        <f>G13*30</f>
        <v>30</v>
      </c>
      <c r="I13" s="384">
        <v>4</v>
      </c>
      <c r="J13" s="385"/>
      <c r="K13" s="385"/>
      <c r="L13" s="385" t="s">
        <v>101</v>
      </c>
      <c r="M13" s="386">
        <f>H13-I13</f>
        <v>26</v>
      </c>
      <c r="N13" s="387"/>
      <c r="O13" s="388"/>
      <c r="P13" s="389"/>
      <c r="Q13" s="204"/>
      <c r="R13" s="203"/>
      <c r="S13" s="168" t="s">
        <v>101</v>
      </c>
      <c r="T13" s="205"/>
      <c r="V13" s="34"/>
      <c r="W13" s="1186"/>
      <c r="X13" s="1187"/>
      <c r="Y13" s="1187"/>
      <c r="Z13" s="1186"/>
      <c r="AA13" s="1186"/>
      <c r="AB13" s="1186"/>
      <c r="AC13" s="1186"/>
      <c r="AD13" s="1186"/>
      <c r="AE13" s="1186"/>
      <c r="AF13" s="1186"/>
      <c r="AG13" s="1186"/>
      <c r="AH13" s="1186"/>
      <c r="AN13" s="22">
        <v>1</v>
      </c>
      <c r="AV13" s="206" t="b">
        <f t="shared" si="1"/>
        <v>1</v>
      </c>
      <c r="AW13" s="206" t="b">
        <f t="shared" si="1"/>
        <v>1</v>
      </c>
      <c r="AX13" s="206" t="b">
        <f t="shared" si="1"/>
        <v>1</v>
      </c>
      <c r="AY13" s="206" t="b">
        <f t="shared" si="1"/>
        <v>1</v>
      </c>
      <c r="AZ13" s="206" t="b">
        <f t="shared" si="1"/>
        <v>1</v>
      </c>
      <c r="BA13" s="206" t="b">
        <f t="shared" si="1"/>
        <v>0</v>
      </c>
      <c r="BC13" s="193"/>
    </row>
    <row r="14" spans="1:55" s="21" customFormat="1" ht="31.5" x14ac:dyDescent="0.25">
      <c r="A14" s="207" t="s">
        <v>93</v>
      </c>
      <c r="B14" s="210" t="s">
        <v>94</v>
      </c>
      <c r="C14" s="209" t="s">
        <v>95</v>
      </c>
      <c r="D14" s="394"/>
      <c r="E14" s="394"/>
      <c r="F14" s="397"/>
      <c r="G14" s="395">
        <v>5</v>
      </c>
      <c r="H14" s="398">
        <f>G14*30</f>
        <v>150</v>
      </c>
      <c r="I14" s="399"/>
      <c r="J14" s="400"/>
      <c r="K14" s="400"/>
      <c r="L14" s="400"/>
      <c r="M14" s="401"/>
      <c r="N14" s="387"/>
      <c r="O14" s="388"/>
      <c r="P14" s="387"/>
      <c r="Q14" s="167"/>
      <c r="R14" s="166"/>
      <c r="S14" s="167"/>
      <c r="T14" s="205"/>
      <c r="W14" s="1186"/>
      <c r="X14" s="1187"/>
      <c r="Y14" s="1187"/>
      <c r="Z14" s="1186"/>
      <c r="AA14" s="1186"/>
      <c r="AB14" s="1186"/>
      <c r="AC14" s="1186"/>
      <c r="AD14" s="1186"/>
      <c r="AE14" s="1186"/>
      <c r="AF14" s="1186"/>
      <c r="AG14" s="1186"/>
      <c r="AH14" s="1186"/>
      <c r="AN14" s="22"/>
      <c r="AV14" s="206" t="b">
        <f t="shared" si="1"/>
        <v>1</v>
      </c>
      <c r="AW14" s="206" t="b">
        <f t="shared" si="1"/>
        <v>1</v>
      </c>
      <c r="AX14" s="206" t="b">
        <f t="shared" si="1"/>
        <v>1</v>
      </c>
      <c r="AY14" s="206" t="b">
        <f t="shared" si="1"/>
        <v>1</v>
      </c>
      <c r="AZ14" s="206" t="b">
        <f t="shared" si="1"/>
        <v>1</v>
      </c>
      <c r="BA14" s="206" t="b">
        <f t="shared" si="1"/>
        <v>1</v>
      </c>
      <c r="BC14" s="193"/>
    </row>
    <row r="15" spans="1:55" s="21" customFormat="1" ht="31.5" x14ac:dyDescent="0.25">
      <c r="A15" s="211" t="s">
        <v>96</v>
      </c>
      <c r="B15" s="212" t="s">
        <v>97</v>
      </c>
      <c r="C15" s="209" t="s">
        <v>95</v>
      </c>
      <c r="D15" s="394"/>
      <c r="E15" s="394"/>
      <c r="F15" s="402"/>
      <c r="G15" s="395">
        <v>3</v>
      </c>
      <c r="H15" s="398">
        <f>G15*30</f>
        <v>90</v>
      </c>
      <c r="I15" s="399"/>
      <c r="J15" s="400"/>
      <c r="K15" s="400"/>
      <c r="L15" s="400"/>
      <c r="M15" s="401"/>
      <c r="N15" s="387"/>
      <c r="O15" s="388"/>
      <c r="P15" s="387"/>
      <c r="Q15" s="167"/>
      <c r="R15" s="166"/>
      <c r="S15" s="167"/>
      <c r="T15" s="205"/>
      <c r="W15" s="1186"/>
      <c r="X15" s="1187"/>
      <c r="Y15" s="1187"/>
      <c r="Z15" s="1186"/>
      <c r="AA15" s="1186"/>
      <c r="AB15" s="1186"/>
      <c r="AC15" s="1186"/>
      <c r="AD15" s="1186"/>
      <c r="AE15" s="1186"/>
      <c r="AF15" s="1186"/>
      <c r="AG15" s="1186"/>
      <c r="AH15" s="1186"/>
      <c r="AN15" s="22"/>
      <c r="AV15" s="206" t="b">
        <f t="shared" si="1"/>
        <v>1</v>
      </c>
      <c r="AW15" s="206" t="b">
        <f t="shared" si="1"/>
        <v>1</v>
      </c>
      <c r="AX15" s="206" t="b">
        <f t="shared" si="1"/>
        <v>1</v>
      </c>
      <c r="AY15" s="206" t="b">
        <f t="shared" si="1"/>
        <v>1</v>
      </c>
      <c r="AZ15" s="206" t="b">
        <f t="shared" si="1"/>
        <v>1</v>
      </c>
      <c r="BA15" s="206" t="b">
        <f t="shared" si="1"/>
        <v>1</v>
      </c>
      <c r="BC15" s="193"/>
    </row>
    <row r="16" spans="1:55" s="21" customFormat="1" ht="31.5" x14ac:dyDescent="0.2">
      <c r="A16" s="207" t="s">
        <v>98</v>
      </c>
      <c r="B16" s="212" t="s">
        <v>99</v>
      </c>
      <c r="C16" s="209"/>
      <c r="D16" s="394"/>
      <c r="E16" s="394"/>
      <c r="F16" s="403"/>
      <c r="G16" s="395">
        <f>G17+G18</f>
        <v>3</v>
      </c>
      <c r="H16" s="398">
        <f>H17+H18</f>
        <v>90</v>
      </c>
      <c r="I16" s="399"/>
      <c r="J16" s="400"/>
      <c r="K16" s="400"/>
      <c r="L16" s="400"/>
      <c r="M16" s="401"/>
      <c r="N16" s="404"/>
      <c r="O16" s="388"/>
      <c r="P16" s="387"/>
      <c r="Q16" s="167"/>
      <c r="R16" s="166"/>
      <c r="S16" s="167"/>
      <c r="T16" s="205"/>
      <c r="W16" s="1186"/>
      <c r="X16" s="1187"/>
      <c r="Y16" s="1187"/>
      <c r="Z16" s="1186"/>
      <c r="AA16" s="1186"/>
      <c r="AB16" s="1186"/>
      <c r="AC16" s="1186"/>
      <c r="AD16" s="1186"/>
      <c r="AE16" s="1186"/>
      <c r="AF16" s="1186"/>
      <c r="AG16" s="1186"/>
      <c r="AH16" s="1186"/>
      <c r="AN16" s="22"/>
      <c r="AV16" s="206" t="b">
        <f t="shared" si="1"/>
        <v>1</v>
      </c>
      <c r="AW16" s="206" t="b">
        <f t="shared" si="1"/>
        <v>1</v>
      </c>
      <c r="AX16" s="206" t="b">
        <f t="shared" si="1"/>
        <v>1</v>
      </c>
      <c r="AY16" s="206" t="b">
        <f t="shared" si="1"/>
        <v>1</v>
      </c>
      <c r="AZ16" s="206" t="b">
        <f t="shared" si="1"/>
        <v>1</v>
      </c>
      <c r="BA16" s="206" t="b">
        <f t="shared" si="1"/>
        <v>1</v>
      </c>
      <c r="BC16" s="213"/>
    </row>
    <row r="17" spans="1:55" s="21" customFormat="1" x14ac:dyDescent="0.2">
      <c r="A17" s="214"/>
      <c r="B17" s="215" t="s">
        <v>89</v>
      </c>
      <c r="C17" s="209"/>
      <c r="D17" s="394"/>
      <c r="E17" s="394"/>
      <c r="F17" s="403"/>
      <c r="G17" s="405">
        <v>0</v>
      </c>
      <c r="H17" s="406">
        <f>G17*30</f>
        <v>0</v>
      </c>
      <c r="I17" s="407"/>
      <c r="J17" s="408"/>
      <c r="K17" s="408"/>
      <c r="L17" s="408"/>
      <c r="M17" s="409"/>
      <c r="N17" s="410"/>
      <c r="O17" s="411"/>
      <c r="P17" s="412"/>
      <c r="Q17" s="216"/>
      <c r="R17" s="217"/>
      <c r="S17" s="216"/>
      <c r="T17" s="205"/>
      <c r="W17" s="1186"/>
      <c r="X17" s="1187"/>
      <c r="Y17" s="1187"/>
      <c r="Z17" s="1186"/>
      <c r="AA17" s="1186"/>
      <c r="AB17" s="1186"/>
      <c r="AC17" s="1186"/>
      <c r="AD17" s="1186"/>
      <c r="AE17" s="1186"/>
      <c r="AF17" s="1186"/>
      <c r="AG17" s="1186"/>
      <c r="AH17" s="1186"/>
      <c r="AN17" s="22"/>
      <c r="AV17" s="206" t="b">
        <f t="shared" si="1"/>
        <v>1</v>
      </c>
      <c r="AW17" s="206" t="b">
        <f t="shared" si="1"/>
        <v>1</v>
      </c>
      <c r="AX17" s="206" t="b">
        <f t="shared" si="1"/>
        <v>1</v>
      </c>
      <c r="AY17" s="206" t="b">
        <f t="shared" si="1"/>
        <v>1</v>
      </c>
      <c r="AZ17" s="206" t="b">
        <f t="shared" si="1"/>
        <v>1</v>
      </c>
      <c r="BA17" s="206" t="b">
        <f t="shared" si="1"/>
        <v>1</v>
      </c>
      <c r="BC17" s="213"/>
    </row>
    <row r="18" spans="1:55" s="21" customFormat="1" x14ac:dyDescent="0.2">
      <c r="A18" s="214" t="s">
        <v>100</v>
      </c>
      <c r="B18" s="218" t="s">
        <v>91</v>
      </c>
      <c r="C18" s="219">
        <v>1</v>
      </c>
      <c r="D18" s="394"/>
      <c r="E18" s="394"/>
      <c r="F18" s="403"/>
      <c r="G18" s="413">
        <v>3</v>
      </c>
      <c r="H18" s="414">
        <f>G18*30</f>
        <v>90</v>
      </c>
      <c r="I18" s="415">
        <v>4</v>
      </c>
      <c r="J18" s="416" t="s">
        <v>101</v>
      </c>
      <c r="K18" s="416"/>
      <c r="L18" s="416"/>
      <c r="M18" s="417">
        <f>H18-I18</f>
        <v>86</v>
      </c>
      <c r="N18" s="418" t="s">
        <v>101</v>
      </c>
      <c r="O18" s="419"/>
      <c r="P18" s="420"/>
      <c r="Q18" s="220"/>
      <c r="R18" s="221"/>
      <c r="S18" s="222"/>
      <c r="T18" s="205"/>
      <c r="W18" s="1186"/>
      <c r="X18" s="1187"/>
      <c r="Y18" s="1187"/>
      <c r="Z18" s="1186"/>
      <c r="AA18" s="1186"/>
      <c r="AB18" s="1186"/>
      <c r="AC18" s="1186"/>
      <c r="AD18" s="1186"/>
      <c r="AE18" s="1186"/>
      <c r="AF18" s="1186"/>
      <c r="AG18" s="1186"/>
      <c r="AH18" s="1186"/>
      <c r="AN18" s="22"/>
      <c r="AV18" s="206" t="b">
        <f t="shared" si="1"/>
        <v>0</v>
      </c>
      <c r="AW18" s="206" t="b">
        <f t="shared" si="1"/>
        <v>1</v>
      </c>
      <c r="AX18" s="206" t="b">
        <f t="shared" si="1"/>
        <v>1</v>
      </c>
      <c r="AY18" s="206" t="b">
        <f t="shared" si="1"/>
        <v>1</v>
      </c>
      <c r="AZ18" s="206" t="b">
        <f t="shared" si="1"/>
        <v>1</v>
      </c>
      <c r="BA18" s="206" t="b">
        <f t="shared" si="1"/>
        <v>1</v>
      </c>
      <c r="BC18" s="194"/>
    </row>
    <row r="19" spans="1:55" s="21" customFormat="1" ht="31.5" x14ac:dyDescent="0.25">
      <c r="A19" s="211" t="s">
        <v>102</v>
      </c>
      <c r="B19" s="223" t="s">
        <v>103</v>
      </c>
      <c r="C19" s="224"/>
      <c r="D19" s="421" t="s">
        <v>104</v>
      </c>
      <c r="E19" s="421"/>
      <c r="F19" s="402"/>
      <c r="G19" s="422">
        <v>3</v>
      </c>
      <c r="H19" s="423">
        <f>G19*30</f>
        <v>90</v>
      </c>
      <c r="I19" s="424"/>
      <c r="J19" s="425"/>
      <c r="K19" s="425"/>
      <c r="L19" s="425"/>
      <c r="M19" s="426"/>
      <c r="N19" s="427"/>
      <c r="O19" s="428"/>
      <c r="P19" s="429"/>
      <c r="Q19" s="226"/>
      <c r="R19" s="169"/>
      <c r="S19" s="168"/>
      <c r="T19" s="205"/>
      <c r="W19" s="1186"/>
      <c r="X19" s="1187"/>
      <c r="Y19" s="1187"/>
      <c r="Z19" s="1186"/>
      <c r="AA19" s="1186"/>
      <c r="AB19" s="1186"/>
      <c r="AC19" s="1186"/>
      <c r="AD19" s="1186"/>
      <c r="AE19" s="1186"/>
      <c r="AF19" s="1186"/>
      <c r="AG19" s="1186"/>
      <c r="AH19" s="1186"/>
      <c r="AN19" s="22"/>
      <c r="AV19" s="206" t="b">
        <f t="shared" si="1"/>
        <v>1</v>
      </c>
      <c r="AW19" s="206" t="b">
        <f t="shared" si="1"/>
        <v>1</v>
      </c>
      <c r="AX19" s="206" t="b">
        <f t="shared" si="1"/>
        <v>1</v>
      </c>
      <c r="AY19" s="206" t="b">
        <f t="shared" si="1"/>
        <v>1</v>
      </c>
      <c r="AZ19" s="206" t="b">
        <f t="shared" si="1"/>
        <v>1</v>
      </c>
      <c r="BA19" s="206" t="b">
        <f t="shared" si="1"/>
        <v>1</v>
      </c>
      <c r="BC19" s="194"/>
    </row>
    <row r="20" spans="1:55" s="21" customFormat="1" x14ac:dyDescent="0.25">
      <c r="A20" s="227" t="s">
        <v>105</v>
      </c>
      <c r="B20" s="228" t="s">
        <v>106</v>
      </c>
      <c r="C20" s="209"/>
      <c r="D20" s="394"/>
      <c r="E20" s="394"/>
      <c r="F20" s="397"/>
      <c r="G20" s="395">
        <v>3</v>
      </c>
      <c r="H20" s="430">
        <f>G20*30</f>
        <v>90</v>
      </c>
      <c r="I20" s="431">
        <f>J20+K20+L20</f>
        <v>0</v>
      </c>
      <c r="J20" s="432"/>
      <c r="K20" s="432"/>
      <c r="L20" s="432"/>
      <c r="M20" s="433"/>
      <c r="N20" s="387"/>
      <c r="O20" s="388"/>
      <c r="P20" s="429"/>
      <c r="Q20" s="226"/>
      <c r="R20" s="225"/>
      <c r="S20" s="226"/>
      <c r="T20" s="205"/>
      <c r="W20" s="1186"/>
      <c r="X20" s="1187"/>
      <c r="Y20" s="1187"/>
      <c r="Z20" s="1186"/>
      <c r="AA20" s="1186"/>
      <c r="AB20" s="1186"/>
      <c r="AC20" s="1186"/>
      <c r="AD20" s="1186"/>
      <c r="AE20" s="1186"/>
      <c r="AF20" s="1186"/>
      <c r="AG20" s="1186"/>
      <c r="AH20" s="1186"/>
      <c r="AN20" s="22">
        <v>2</v>
      </c>
      <c r="AV20" s="206" t="b">
        <f t="shared" si="1"/>
        <v>1</v>
      </c>
      <c r="AW20" s="206" t="b">
        <f t="shared" si="1"/>
        <v>1</v>
      </c>
      <c r="AX20" s="206" t="b">
        <f t="shared" si="1"/>
        <v>1</v>
      </c>
      <c r="AY20" s="206" t="b">
        <f t="shared" si="1"/>
        <v>1</v>
      </c>
      <c r="AZ20" s="206" t="b">
        <f t="shared" si="1"/>
        <v>1</v>
      </c>
      <c r="BA20" s="206" t="b">
        <f t="shared" si="1"/>
        <v>1</v>
      </c>
      <c r="BC20" s="193"/>
    </row>
    <row r="21" spans="1:55" s="21" customFormat="1" x14ac:dyDescent="0.25">
      <c r="A21" s="227"/>
      <c r="B21" s="208" t="s">
        <v>89</v>
      </c>
      <c r="C21" s="209"/>
      <c r="D21" s="394"/>
      <c r="E21" s="394"/>
      <c r="F21" s="397"/>
      <c r="G21" s="395">
        <v>2</v>
      </c>
      <c r="H21" s="430">
        <f t="shared" ref="H21:H22" si="2">G21*30</f>
        <v>60</v>
      </c>
      <c r="I21" s="431"/>
      <c r="J21" s="432"/>
      <c r="K21" s="432"/>
      <c r="L21" s="432"/>
      <c r="M21" s="433"/>
      <c r="N21" s="387"/>
      <c r="O21" s="388"/>
      <c r="P21" s="429"/>
      <c r="Q21" s="226"/>
      <c r="R21" s="225"/>
      <c r="S21" s="226"/>
      <c r="T21" s="205"/>
      <c r="W21" s="1186"/>
      <c r="X21" s="1187"/>
      <c r="Y21" s="1187"/>
      <c r="Z21" s="1186"/>
      <c r="AA21" s="1186"/>
      <c r="AB21" s="1186"/>
      <c r="AC21" s="1186"/>
      <c r="AD21" s="1186"/>
      <c r="AE21" s="1186"/>
      <c r="AF21" s="1186"/>
      <c r="AG21" s="1186"/>
      <c r="AH21" s="1186"/>
      <c r="AN21" s="22"/>
      <c r="AV21" s="206" t="b">
        <f t="shared" si="1"/>
        <v>1</v>
      </c>
      <c r="AW21" s="206" t="b">
        <f t="shared" si="1"/>
        <v>1</v>
      </c>
      <c r="AX21" s="206" t="b">
        <f t="shared" si="1"/>
        <v>1</v>
      </c>
      <c r="AY21" s="206" t="b">
        <f t="shared" si="1"/>
        <v>1</v>
      </c>
      <c r="AZ21" s="206" t="b">
        <f t="shared" si="1"/>
        <v>1</v>
      </c>
      <c r="BA21" s="206" t="b">
        <f t="shared" si="1"/>
        <v>1</v>
      </c>
      <c r="BC21" s="193"/>
    </row>
    <row r="22" spans="1:55" s="21" customFormat="1" x14ac:dyDescent="0.25">
      <c r="A22" s="227"/>
      <c r="B22" s="208" t="s">
        <v>91</v>
      </c>
      <c r="C22" s="209">
        <v>5</v>
      </c>
      <c r="D22" s="394"/>
      <c r="E22" s="394"/>
      <c r="F22" s="397"/>
      <c r="G22" s="395">
        <v>1</v>
      </c>
      <c r="H22" s="430">
        <f t="shared" si="2"/>
        <v>30</v>
      </c>
      <c r="I22" s="415">
        <v>4</v>
      </c>
      <c r="J22" s="416" t="s">
        <v>101</v>
      </c>
      <c r="K22" s="416"/>
      <c r="L22" s="416"/>
      <c r="M22" s="417">
        <f>H22-I22</f>
        <v>26</v>
      </c>
      <c r="N22" s="387"/>
      <c r="O22" s="388"/>
      <c r="P22" s="429"/>
      <c r="Q22" s="226"/>
      <c r="R22" s="225" t="s">
        <v>101</v>
      </c>
      <c r="S22" s="226"/>
      <c r="T22" s="205"/>
      <c r="W22" s="1186"/>
      <c r="X22" s="1187"/>
      <c r="Y22" s="1187"/>
      <c r="Z22" s="1186"/>
      <c r="AA22" s="1186"/>
      <c r="AB22" s="1186"/>
      <c r="AC22" s="1186"/>
      <c r="AD22" s="1186"/>
      <c r="AE22" s="1186"/>
      <c r="AF22" s="1186"/>
      <c r="AG22" s="1186"/>
      <c r="AH22" s="1186"/>
      <c r="AN22" s="22"/>
      <c r="AV22" s="206" t="b">
        <f t="shared" si="1"/>
        <v>1</v>
      </c>
      <c r="AW22" s="206" t="b">
        <f t="shared" si="1"/>
        <v>1</v>
      </c>
      <c r="AX22" s="206" t="b">
        <f t="shared" si="1"/>
        <v>1</v>
      </c>
      <c r="AY22" s="206" t="b">
        <f t="shared" si="1"/>
        <v>1</v>
      </c>
      <c r="AZ22" s="206" t="b">
        <f t="shared" si="1"/>
        <v>0</v>
      </c>
      <c r="BA22" s="206" t="b">
        <f t="shared" si="1"/>
        <v>1</v>
      </c>
      <c r="BC22" s="193"/>
    </row>
    <row r="23" spans="1:55" s="21" customFormat="1" x14ac:dyDescent="0.25">
      <c r="A23" s="227" t="s">
        <v>107</v>
      </c>
      <c r="B23" s="228" t="s">
        <v>108</v>
      </c>
      <c r="C23" s="224"/>
      <c r="D23" s="421"/>
      <c r="E23" s="421"/>
      <c r="F23" s="402"/>
      <c r="G23" s="395">
        <f>G24+G25+G26</f>
        <v>12.5</v>
      </c>
      <c r="H23" s="396">
        <f>H24+H25</f>
        <v>195</v>
      </c>
      <c r="I23" s="384"/>
      <c r="J23" s="385"/>
      <c r="K23" s="385"/>
      <c r="L23" s="385"/>
      <c r="M23" s="386"/>
      <c r="N23" s="434"/>
      <c r="O23" s="435"/>
      <c r="P23" s="429"/>
      <c r="Q23" s="226"/>
      <c r="R23" s="225"/>
      <c r="S23" s="226"/>
      <c r="T23" s="205"/>
      <c r="W23" s="1186"/>
      <c r="X23" s="1187"/>
      <c r="Y23" s="1187"/>
      <c r="Z23" s="1186"/>
      <c r="AA23" s="1186"/>
      <c r="AB23" s="1186"/>
      <c r="AC23" s="1186"/>
      <c r="AD23" s="1186"/>
      <c r="AE23" s="1186"/>
      <c r="AF23" s="1186"/>
      <c r="AG23" s="1186"/>
      <c r="AH23" s="1186"/>
      <c r="AN23" s="22"/>
      <c r="AV23" s="206" t="b">
        <f t="shared" si="1"/>
        <v>1</v>
      </c>
      <c r="AW23" s="206" t="b">
        <f t="shared" si="1"/>
        <v>1</v>
      </c>
      <c r="AX23" s="206" t="b">
        <f t="shared" si="1"/>
        <v>1</v>
      </c>
      <c r="AY23" s="206" t="b">
        <f t="shared" si="1"/>
        <v>1</v>
      </c>
      <c r="AZ23" s="206" t="b">
        <f t="shared" si="1"/>
        <v>1</v>
      </c>
      <c r="BA23" s="206" t="b">
        <f t="shared" si="1"/>
        <v>1</v>
      </c>
      <c r="BC23" s="194"/>
    </row>
    <row r="24" spans="1:55" s="21" customFormat="1" x14ac:dyDescent="0.2">
      <c r="A24" s="211"/>
      <c r="B24" s="208" t="s">
        <v>89</v>
      </c>
      <c r="C24" s="224"/>
      <c r="D24" s="421"/>
      <c r="E24" s="421"/>
      <c r="F24" s="402"/>
      <c r="G24" s="436">
        <v>0</v>
      </c>
      <c r="H24" s="437">
        <f t="shared" ref="H24:H30" si="3">G24*30</f>
        <v>0</v>
      </c>
      <c r="I24" s="384"/>
      <c r="J24" s="385"/>
      <c r="K24" s="385"/>
      <c r="L24" s="385"/>
      <c r="M24" s="386"/>
      <c r="N24" s="429"/>
      <c r="O24" s="438"/>
      <c r="P24" s="439"/>
      <c r="Q24" s="230"/>
      <c r="R24" s="229"/>
      <c r="S24" s="230"/>
      <c r="T24" s="205"/>
      <c r="V24" s="34"/>
      <c r="W24" s="1186"/>
      <c r="X24" s="1187"/>
      <c r="Y24" s="1187"/>
      <c r="Z24" s="1186"/>
      <c r="AA24" s="1186"/>
      <c r="AB24" s="1186"/>
      <c r="AC24" s="1186"/>
      <c r="AD24" s="1186"/>
      <c r="AE24" s="1186"/>
      <c r="AF24" s="1186"/>
      <c r="AG24" s="1186"/>
      <c r="AH24" s="1186"/>
      <c r="AN24" s="22"/>
      <c r="AV24" s="206" t="b">
        <f t="shared" si="1"/>
        <v>1</v>
      </c>
      <c r="AW24" s="206" t="b">
        <f t="shared" si="1"/>
        <v>1</v>
      </c>
      <c r="AX24" s="206" t="b">
        <f t="shared" si="1"/>
        <v>1</v>
      </c>
      <c r="AY24" s="206" t="b">
        <f t="shared" si="1"/>
        <v>1</v>
      </c>
      <c r="AZ24" s="206" t="b">
        <f t="shared" si="1"/>
        <v>1</v>
      </c>
      <c r="BA24" s="206" t="b">
        <f t="shared" si="1"/>
        <v>1</v>
      </c>
      <c r="BC24" s="194"/>
    </row>
    <row r="25" spans="1:55" s="21" customFormat="1" x14ac:dyDescent="0.2">
      <c r="A25" s="227" t="s">
        <v>109</v>
      </c>
      <c r="B25" s="208" t="s">
        <v>91</v>
      </c>
      <c r="C25" s="219">
        <v>1</v>
      </c>
      <c r="D25" s="421"/>
      <c r="E25" s="421"/>
      <c r="F25" s="402"/>
      <c r="G25" s="440">
        <v>6.5</v>
      </c>
      <c r="H25" s="436">
        <f t="shared" si="3"/>
        <v>195</v>
      </c>
      <c r="I25" s="441">
        <v>12</v>
      </c>
      <c r="J25" s="442" t="s">
        <v>324</v>
      </c>
      <c r="K25" s="443"/>
      <c r="L25" s="443" t="s">
        <v>325</v>
      </c>
      <c r="M25" s="444">
        <f>H25-I25</f>
        <v>183</v>
      </c>
      <c r="N25" s="429" t="s">
        <v>322</v>
      </c>
      <c r="O25" s="438"/>
      <c r="P25" s="439"/>
      <c r="Q25" s="230"/>
      <c r="R25" s="229"/>
      <c r="S25" s="230"/>
      <c r="T25" s="205"/>
      <c r="V25" s="34"/>
      <c r="W25" s="1186"/>
      <c r="X25" s="1187"/>
      <c r="Y25" s="1187"/>
      <c r="Z25" s="1186"/>
      <c r="AA25" s="1186"/>
      <c r="AB25" s="1186"/>
      <c r="AC25" s="1186"/>
      <c r="AD25" s="1186"/>
      <c r="AE25" s="1186"/>
      <c r="AF25" s="1186"/>
      <c r="AG25" s="1186"/>
      <c r="AH25" s="1186"/>
      <c r="AN25" s="22"/>
      <c r="AV25" s="206" t="b">
        <f t="shared" si="1"/>
        <v>0</v>
      </c>
      <c r="AW25" s="206" t="b">
        <f t="shared" si="1"/>
        <v>1</v>
      </c>
      <c r="AX25" s="206" t="b">
        <f t="shared" si="1"/>
        <v>1</v>
      </c>
      <c r="AY25" s="206" t="b">
        <f t="shared" si="1"/>
        <v>1</v>
      </c>
      <c r="AZ25" s="206" t="b">
        <f t="shared" si="1"/>
        <v>1</v>
      </c>
      <c r="BA25" s="206" t="b">
        <f t="shared" si="1"/>
        <v>1</v>
      </c>
      <c r="BC25" s="194"/>
    </row>
    <row r="26" spans="1:55" s="21" customFormat="1" x14ac:dyDescent="0.2">
      <c r="A26" s="227" t="s">
        <v>326</v>
      </c>
      <c r="B26" s="208" t="s">
        <v>91</v>
      </c>
      <c r="C26" s="219">
        <v>2</v>
      </c>
      <c r="D26" s="421"/>
      <c r="E26" s="421"/>
      <c r="F26" s="402"/>
      <c r="G26" s="440">
        <v>6</v>
      </c>
      <c r="H26" s="436">
        <f t="shared" si="3"/>
        <v>180</v>
      </c>
      <c r="I26" s="441">
        <v>12</v>
      </c>
      <c r="J26" s="442" t="s">
        <v>324</v>
      </c>
      <c r="K26" s="443"/>
      <c r="L26" s="443" t="s">
        <v>325</v>
      </c>
      <c r="M26" s="444">
        <f>H26-I26</f>
        <v>168</v>
      </c>
      <c r="N26" s="429"/>
      <c r="O26" s="438" t="s">
        <v>322</v>
      </c>
      <c r="P26" s="439"/>
      <c r="Q26" s="230"/>
      <c r="R26" s="229"/>
      <c r="S26" s="230"/>
      <c r="T26" s="205"/>
      <c r="V26" s="34"/>
      <c r="W26" s="1186"/>
      <c r="X26" s="1187"/>
      <c r="Y26" s="1187"/>
      <c r="Z26" s="1186"/>
      <c r="AA26" s="1186"/>
      <c r="AB26" s="1186"/>
      <c r="AC26" s="1186"/>
      <c r="AD26" s="1186"/>
      <c r="AE26" s="1186"/>
      <c r="AF26" s="1186"/>
      <c r="AG26" s="1186"/>
      <c r="AH26" s="1186"/>
      <c r="AN26" s="22"/>
      <c r="AV26" s="206" t="b">
        <f t="shared" si="1"/>
        <v>1</v>
      </c>
      <c r="AW26" s="206" t="b">
        <f t="shared" si="1"/>
        <v>0</v>
      </c>
      <c r="AX26" s="206" t="b">
        <f t="shared" si="1"/>
        <v>1</v>
      </c>
      <c r="AY26" s="206" t="b">
        <f t="shared" si="1"/>
        <v>1</v>
      </c>
      <c r="AZ26" s="206" t="b">
        <f t="shared" si="1"/>
        <v>1</v>
      </c>
      <c r="BA26" s="206" t="b">
        <f t="shared" si="1"/>
        <v>1</v>
      </c>
      <c r="BC26" s="194"/>
    </row>
    <row r="27" spans="1:55" s="21" customFormat="1" x14ac:dyDescent="0.2">
      <c r="A27" s="227" t="s">
        <v>110</v>
      </c>
      <c r="B27" s="223" t="s">
        <v>111</v>
      </c>
      <c r="C27" s="224"/>
      <c r="D27" s="421"/>
      <c r="E27" s="421"/>
      <c r="F27" s="402"/>
      <c r="G27" s="440">
        <v>3</v>
      </c>
      <c r="H27" s="436">
        <f t="shared" si="3"/>
        <v>90</v>
      </c>
      <c r="I27" s="445"/>
      <c r="J27" s="446"/>
      <c r="K27" s="446"/>
      <c r="L27" s="446"/>
      <c r="M27" s="397"/>
      <c r="N27" s="447"/>
      <c r="O27" s="448"/>
      <c r="P27" s="439"/>
      <c r="Q27" s="230"/>
      <c r="R27" s="229"/>
      <c r="S27" s="230"/>
      <c r="T27" s="205"/>
      <c r="V27" s="34"/>
      <c r="W27" s="1186"/>
      <c r="X27" s="1187"/>
      <c r="Y27" s="1187"/>
      <c r="Z27" s="1186"/>
      <c r="AA27" s="1186"/>
      <c r="AB27" s="1186"/>
      <c r="AC27" s="1186"/>
      <c r="AD27" s="1186"/>
      <c r="AE27" s="1186"/>
      <c r="AF27" s="1186"/>
      <c r="AG27" s="1186"/>
      <c r="AH27" s="1186"/>
      <c r="AN27" s="22"/>
      <c r="AV27" s="206" t="b">
        <f t="shared" si="1"/>
        <v>1</v>
      </c>
      <c r="AW27" s="206" t="b">
        <f t="shared" si="1"/>
        <v>1</v>
      </c>
      <c r="AX27" s="206" t="b">
        <f t="shared" si="1"/>
        <v>1</v>
      </c>
      <c r="AY27" s="206" t="b">
        <f t="shared" si="1"/>
        <v>1</v>
      </c>
      <c r="AZ27" s="206" t="b">
        <f t="shared" si="1"/>
        <v>1</v>
      </c>
      <c r="BA27" s="206" t="b">
        <f t="shared" si="1"/>
        <v>1</v>
      </c>
      <c r="BC27" s="195"/>
    </row>
    <row r="28" spans="1:55" s="21" customFormat="1" x14ac:dyDescent="0.2">
      <c r="A28" s="211"/>
      <c r="B28" s="208" t="s">
        <v>89</v>
      </c>
      <c r="C28" s="224"/>
      <c r="D28" s="421"/>
      <c r="E28" s="421"/>
      <c r="F28" s="402"/>
      <c r="G28" s="436">
        <v>0</v>
      </c>
      <c r="H28" s="436">
        <f t="shared" si="3"/>
        <v>0</v>
      </c>
      <c r="I28" s="449"/>
      <c r="J28" s="446"/>
      <c r="K28" s="446"/>
      <c r="L28" s="446"/>
      <c r="M28" s="450"/>
      <c r="N28" s="447"/>
      <c r="O28" s="448"/>
      <c r="P28" s="434"/>
      <c r="Q28" s="168"/>
      <c r="R28" s="169"/>
      <c r="S28" s="168"/>
      <c r="T28" s="205"/>
      <c r="V28" s="34"/>
      <c r="W28" s="1186"/>
      <c r="X28" s="1187"/>
      <c r="Y28" s="1187"/>
      <c r="Z28" s="1186"/>
      <c r="AA28" s="1186"/>
      <c r="AB28" s="1186"/>
      <c r="AC28" s="1186"/>
      <c r="AD28" s="1186"/>
      <c r="AE28" s="1186"/>
      <c r="AF28" s="1186"/>
      <c r="AG28" s="1186"/>
      <c r="AH28" s="1186"/>
      <c r="AN28" s="22"/>
      <c r="AV28" s="206" t="b">
        <f t="shared" si="1"/>
        <v>1</v>
      </c>
      <c r="AW28" s="206" t="b">
        <f t="shared" si="1"/>
        <v>1</v>
      </c>
      <c r="AX28" s="206" t="b">
        <f t="shared" si="1"/>
        <v>1</v>
      </c>
      <c r="AY28" s="206" t="b">
        <f t="shared" si="1"/>
        <v>1</v>
      </c>
      <c r="AZ28" s="206" t="b">
        <f t="shared" si="1"/>
        <v>1</v>
      </c>
      <c r="BA28" s="206" t="b">
        <f t="shared" si="1"/>
        <v>1</v>
      </c>
      <c r="BC28" s="195"/>
    </row>
    <row r="29" spans="1:55" s="21" customFormat="1" x14ac:dyDescent="0.2">
      <c r="A29" s="211" t="s">
        <v>112</v>
      </c>
      <c r="B29" s="208" t="s">
        <v>91</v>
      </c>
      <c r="C29" s="224"/>
      <c r="D29" s="451">
        <v>1</v>
      </c>
      <c r="E29" s="421"/>
      <c r="F29" s="402"/>
      <c r="G29" s="440">
        <v>3</v>
      </c>
      <c r="H29" s="436">
        <f t="shared" si="3"/>
        <v>90</v>
      </c>
      <c r="I29" s="452">
        <v>4</v>
      </c>
      <c r="J29" s="446" t="s">
        <v>101</v>
      </c>
      <c r="K29" s="446"/>
      <c r="L29" s="446"/>
      <c r="M29" s="397">
        <f>H29-I29</f>
        <v>86</v>
      </c>
      <c r="N29" s="453" t="s">
        <v>101</v>
      </c>
      <c r="O29" s="448"/>
      <c r="P29" s="387"/>
      <c r="Q29" s="167"/>
      <c r="R29" s="166"/>
      <c r="S29" s="167"/>
      <c r="T29" s="205"/>
      <c r="V29" s="34"/>
      <c r="W29" s="1186"/>
      <c r="X29" s="1187"/>
      <c r="Y29" s="1187"/>
      <c r="Z29" s="1186"/>
      <c r="AA29" s="1186"/>
      <c r="AB29" s="1186"/>
      <c r="AC29" s="1186"/>
      <c r="AD29" s="1186"/>
      <c r="AE29" s="1186"/>
      <c r="AF29" s="1186"/>
      <c r="AG29" s="1186"/>
      <c r="AH29" s="1186"/>
      <c r="AN29" s="22"/>
      <c r="AV29" s="206" t="b">
        <f t="shared" si="1"/>
        <v>0</v>
      </c>
      <c r="AW29" s="206" t="b">
        <f t="shared" si="1"/>
        <v>1</v>
      </c>
      <c r="AX29" s="206" t="b">
        <f t="shared" si="1"/>
        <v>1</v>
      </c>
      <c r="AY29" s="206" t="b">
        <f t="shared" si="1"/>
        <v>1</v>
      </c>
      <c r="AZ29" s="206" t="b">
        <f t="shared" si="1"/>
        <v>1</v>
      </c>
      <c r="BA29" s="206" t="b">
        <f t="shared" si="1"/>
        <v>1</v>
      </c>
      <c r="BC29" s="194"/>
    </row>
    <row r="30" spans="1:55" s="21" customFormat="1" x14ac:dyDescent="0.25">
      <c r="A30" s="211" t="s">
        <v>113</v>
      </c>
      <c r="B30" s="212" t="s">
        <v>114</v>
      </c>
      <c r="C30" s="224"/>
      <c r="D30" s="421" t="s">
        <v>104</v>
      </c>
      <c r="E30" s="421"/>
      <c r="F30" s="402"/>
      <c r="G30" s="395">
        <v>3</v>
      </c>
      <c r="H30" s="396">
        <f t="shared" si="3"/>
        <v>90</v>
      </c>
      <c r="I30" s="384"/>
      <c r="J30" s="385"/>
      <c r="K30" s="385"/>
      <c r="L30" s="385"/>
      <c r="M30" s="386"/>
      <c r="N30" s="434"/>
      <c r="O30" s="435"/>
      <c r="P30" s="387"/>
      <c r="Q30" s="167"/>
      <c r="R30" s="166"/>
      <c r="S30" s="167"/>
      <c r="T30" s="205"/>
      <c r="W30" s="1186"/>
      <c r="X30" s="1187"/>
      <c r="Y30" s="1187"/>
      <c r="Z30" s="1186"/>
      <c r="AA30" s="1186"/>
      <c r="AB30" s="1186"/>
      <c r="AC30" s="1186"/>
      <c r="AD30" s="1186"/>
      <c r="AE30" s="1186"/>
      <c r="AF30" s="1186"/>
      <c r="AG30" s="1186"/>
      <c r="AH30" s="1186"/>
      <c r="AN30" s="22"/>
      <c r="AV30" s="206" t="b">
        <f t="shared" si="1"/>
        <v>1</v>
      </c>
      <c r="AW30" s="206" t="b">
        <f t="shared" si="1"/>
        <v>1</v>
      </c>
      <c r="AX30" s="206" t="b">
        <f t="shared" si="1"/>
        <v>1</v>
      </c>
      <c r="AY30" s="206" t="b">
        <f t="shared" si="1"/>
        <v>1</v>
      </c>
      <c r="AZ30" s="206" t="b">
        <f t="shared" si="1"/>
        <v>1</v>
      </c>
      <c r="BA30" s="206" t="b">
        <f t="shared" si="1"/>
        <v>1</v>
      </c>
      <c r="BC30" s="194"/>
    </row>
    <row r="31" spans="1:55" s="21" customFormat="1" x14ac:dyDescent="0.25">
      <c r="A31" s="211" t="s">
        <v>115</v>
      </c>
      <c r="B31" s="223" t="s">
        <v>116</v>
      </c>
      <c r="C31" s="224"/>
      <c r="D31" s="421"/>
      <c r="E31" s="421"/>
      <c r="F31" s="402"/>
      <c r="G31" s="395">
        <f>G32+G33</f>
        <v>7.5</v>
      </c>
      <c r="H31" s="396">
        <f>H32+H33</f>
        <v>225</v>
      </c>
      <c r="I31" s="384"/>
      <c r="J31" s="385"/>
      <c r="K31" s="385"/>
      <c r="L31" s="385"/>
      <c r="M31" s="386"/>
      <c r="N31" s="387"/>
      <c r="O31" s="388"/>
      <c r="P31" s="387"/>
      <c r="Q31" s="167"/>
      <c r="R31" s="166"/>
      <c r="S31" s="167"/>
      <c r="T31" s="205"/>
      <c r="W31" s="1186"/>
      <c r="X31" s="1187"/>
      <c r="Y31" s="1187"/>
      <c r="Z31" s="1186"/>
      <c r="AA31" s="1186"/>
      <c r="AB31" s="1186"/>
      <c r="AC31" s="1186"/>
      <c r="AD31" s="1186"/>
      <c r="AE31" s="1186"/>
      <c r="AF31" s="1186"/>
      <c r="AG31" s="1186"/>
      <c r="AH31" s="1186"/>
      <c r="AN31" s="22"/>
      <c r="AV31" s="206" t="b">
        <f t="shared" si="1"/>
        <v>1</v>
      </c>
      <c r="AW31" s="206" t="b">
        <f t="shared" si="1"/>
        <v>1</v>
      </c>
      <c r="AX31" s="206" t="b">
        <f t="shared" si="1"/>
        <v>1</v>
      </c>
      <c r="AY31" s="206" t="b">
        <f t="shared" si="1"/>
        <v>1</v>
      </c>
      <c r="AZ31" s="206" t="b">
        <f t="shared" si="1"/>
        <v>1</v>
      </c>
      <c r="BA31" s="206" t="b">
        <f t="shared" si="1"/>
        <v>1</v>
      </c>
      <c r="BC31" s="193"/>
    </row>
    <row r="32" spans="1:55" s="21" customFormat="1" x14ac:dyDescent="0.25">
      <c r="A32" s="207"/>
      <c r="B32" s="208" t="s">
        <v>89</v>
      </c>
      <c r="C32" s="224"/>
      <c r="D32" s="421"/>
      <c r="E32" s="421"/>
      <c r="F32" s="402"/>
      <c r="G32" s="392">
        <v>2.5</v>
      </c>
      <c r="H32" s="393">
        <f>G32*30</f>
        <v>75</v>
      </c>
      <c r="I32" s="384"/>
      <c r="J32" s="385"/>
      <c r="K32" s="385"/>
      <c r="L32" s="385"/>
      <c r="M32" s="386"/>
      <c r="N32" s="387"/>
      <c r="O32" s="388"/>
      <c r="P32" s="387"/>
      <c r="Q32" s="167"/>
      <c r="R32" s="170"/>
      <c r="S32" s="167"/>
      <c r="T32" s="205"/>
      <c r="W32" s="1186"/>
      <c r="X32" s="1187"/>
      <c r="Y32" s="1187"/>
      <c r="Z32" s="1186"/>
      <c r="AA32" s="1186"/>
      <c r="AB32" s="1186"/>
      <c r="AC32" s="1186"/>
      <c r="AD32" s="1186"/>
      <c r="AE32" s="1186"/>
      <c r="AF32" s="1186"/>
      <c r="AG32" s="1186"/>
      <c r="AH32" s="1186"/>
      <c r="AN32" s="22"/>
      <c r="AV32" s="206" t="b">
        <f t="shared" si="1"/>
        <v>1</v>
      </c>
      <c r="AW32" s="206" t="b">
        <f t="shared" si="1"/>
        <v>1</v>
      </c>
      <c r="AX32" s="206" t="b">
        <f t="shared" si="1"/>
        <v>1</v>
      </c>
      <c r="AY32" s="206" t="b">
        <f t="shared" si="1"/>
        <v>1</v>
      </c>
      <c r="AZ32" s="206" t="b">
        <f t="shared" si="1"/>
        <v>1</v>
      </c>
      <c r="BA32" s="206" t="b">
        <f t="shared" si="1"/>
        <v>1</v>
      </c>
      <c r="BC32" s="193"/>
    </row>
    <row r="33" spans="1:55" s="21" customFormat="1" x14ac:dyDescent="0.2">
      <c r="A33" s="207" t="s">
        <v>117</v>
      </c>
      <c r="B33" s="208" t="s">
        <v>91</v>
      </c>
      <c r="C33" s="219">
        <v>1</v>
      </c>
      <c r="D33" s="421"/>
      <c r="E33" s="421"/>
      <c r="F33" s="402"/>
      <c r="G33" s="395">
        <v>5</v>
      </c>
      <c r="H33" s="396">
        <f>G33*30</f>
        <v>150</v>
      </c>
      <c r="I33" s="441">
        <v>12</v>
      </c>
      <c r="J33" s="442" t="s">
        <v>101</v>
      </c>
      <c r="K33" s="443" t="s">
        <v>323</v>
      </c>
      <c r="L33" s="443"/>
      <c r="M33" s="444">
        <f>H33-I33</f>
        <v>138</v>
      </c>
      <c r="N33" s="454" t="s">
        <v>322</v>
      </c>
      <c r="O33" s="388"/>
      <c r="P33" s="387"/>
      <c r="Q33" s="167"/>
      <c r="R33" s="170"/>
      <c r="S33" s="167"/>
      <c r="T33" s="205"/>
      <c r="W33" s="1186"/>
      <c r="X33" s="1187"/>
      <c r="Y33" s="1187"/>
      <c r="Z33" s="1186"/>
      <c r="AA33" s="1186"/>
      <c r="AB33" s="1186"/>
      <c r="AC33" s="1186"/>
      <c r="AD33" s="1186"/>
      <c r="AE33" s="1186"/>
      <c r="AF33" s="1186"/>
      <c r="AG33" s="1186"/>
      <c r="AH33" s="1186"/>
      <c r="AN33" s="22"/>
      <c r="AV33" s="206" t="b">
        <f t="shared" si="1"/>
        <v>0</v>
      </c>
      <c r="AW33" s="206" t="b">
        <f t="shared" si="1"/>
        <v>1</v>
      </c>
      <c r="AX33" s="206" t="b">
        <f t="shared" si="1"/>
        <v>1</v>
      </c>
      <c r="AY33" s="206" t="b">
        <f t="shared" si="1"/>
        <v>1</v>
      </c>
      <c r="AZ33" s="206" t="b">
        <f t="shared" si="1"/>
        <v>1</v>
      </c>
      <c r="BA33" s="206" t="b">
        <f t="shared" si="1"/>
        <v>1</v>
      </c>
      <c r="BC33" s="231"/>
    </row>
    <row r="34" spans="1:55" s="21" customFormat="1" ht="31.5" x14ac:dyDescent="0.25">
      <c r="A34" s="207" t="s">
        <v>118</v>
      </c>
      <c r="B34" s="228" t="s">
        <v>119</v>
      </c>
      <c r="C34" s="224"/>
      <c r="D34" s="455"/>
      <c r="E34" s="455"/>
      <c r="F34" s="456"/>
      <c r="G34" s="395">
        <f>G35+G36</f>
        <v>6.5</v>
      </c>
      <c r="H34" s="392">
        <f>H35+H36</f>
        <v>195</v>
      </c>
      <c r="I34" s="457"/>
      <c r="J34" s="458"/>
      <c r="K34" s="458"/>
      <c r="L34" s="458"/>
      <c r="M34" s="459"/>
      <c r="N34" s="460"/>
      <c r="O34" s="461"/>
      <c r="P34" s="387"/>
      <c r="Q34" s="167"/>
      <c r="R34" s="170"/>
      <c r="S34" s="167"/>
      <c r="T34" s="205"/>
      <c r="W34" s="1186"/>
      <c r="X34" s="1187"/>
      <c r="Y34" s="1187"/>
      <c r="Z34" s="1186"/>
      <c r="AA34" s="1186"/>
      <c r="AB34" s="1186"/>
      <c r="AC34" s="1186"/>
      <c r="AD34" s="1186"/>
      <c r="AE34" s="1186"/>
      <c r="AF34" s="1186"/>
      <c r="AG34" s="1186"/>
      <c r="AH34" s="1186"/>
      <c r="AN34" s="22"/>
      <c r="AV34" s="206" t="b">
        <f t="shared" si="1"/>
        <v>1</v>
      </c>
      <c r="AW34" s="206" t="b">
        <f t="shared" si="1"/>
        <v>1</v>
      </c>
      <c r="AX34" s="206" t="b">
        <f t="shared" si="1"/>
        <v>1</v>
      </c>
      <c r="AY34" s="206" t="b">
        <f t="shared" si="1"/>
        <v>1</v>
      </c>
      <c r="AZ34" s="206" t="b">
        <f t="shared" si="1"/>
        <v>1</v>
      </c>
      <c r="BA34" s="206" t="b">
        <f t="shared" si="1"/>
        <v>1</v>
      </c>
      <c r="BC34" s="193"/>
    </row>
    <row r="35" spans="1:55" s="21" customFormat="1" x14ac:dyDescent="0.25">
      <c r="A35" s="207"/>
      <c r="B35" s="208" t="s">
        <v>89</v>
      </c>
      <c r="C35" s="224"/>
      <c r="D35" s="455"/>
      <c r="E35" s="455"/>
      <c r="F35" s="456"/>
      <c r="G35" s="392">
        <v>1.5</v>
      </c>
      <c r="H35" s="392">
        <f>G35*30</f>
        <v>45</v>
      </c>
      <c r="I35" s="457"/>
      <c r="J35" s="458"/>
      <c r="K35" s="458"/>
      <c r="L35" s="458"/>
      <c r="M35" s="459"/>
      <c r="N35" s="460"/>
      <c r="O35" s="461"/>
      <c r="P35" s="387"/>
      <c r="Q35" s="167"/>
      <c r="R35" s="170"/>
      <c r="S35" s="167"/>
      <c r="T35" s="205"/>
      <c r="W35" s="1186"/>
      <c r="X35" s="1187"/>
      <c r="Y35" s="1187"/>
      <c r="Z35" s="1186"/>
      <c r="AA35" s="1186"/>
      <c r="AB35" s="1186"/>
      <c r="AC35" s="1186"/>
      <c r="AD35" s="1186"/>
      <c r="AE35" s="1186"/>
      <c r="AF35" s="1186"/>
      <c r="AG35" s="1186"/>
      <c r="AH35" s="1186"/>
      <c r="AN35" s="22"/>
      <c r="AV35" s="206" t="b">
        <f t="shared" si="1"/>
        <v>1</v>
      </c>
      <c r="AW35" s="206" t="b">
        <f t="shared" si="1"/>
        <v>1</v>
      </c>
      <c r="AX35" s="206" t="b">
        <f t="shared" si="1"/>
        <v>1</v>
      </c>
      <c r="AY35" s="206" t="b">
        <f t="shared" si="1"/>
        <v>1</v>
      </c>
      <c r="AZ35" s="206" t="b">
        <f t="shared" si="1"/>
        <v>1</v>
      </c>
      <c r="BA35" s="206" t="b">
        <f t="shared" si="1"/>
        <v>1</v>
      </c>
      <c r="BC35" s="193"/>
    </row>
    <row r="36" spans="1:55" s="21" customFormat="1" x14ac:dyDescent="0.2">
      <c r="A36" s="207" t="s">
        <v>120</v>
      </c>
      <c r="B36" s="208" t="s">
        <v>91</v>
      </c>
      <c r="C36" s="224"/>
      <c r="D36" s="451">
        <v>1</v>
      </c>
      <c r="E36" s="455"/>
      <c r="F36" s="456"/>
      <c r="G36" s="395">
        <v>5</v>
      </c>
      <c r="H36" s="392">
        <f>G36*30</f>
        <v>150</v>
      </c>
      <c r="I36" s="457">
        <v>4</v>
      </c>
      <c r="J36" s="458" t="s">
        <v>101</v>
      </c>
      <c r="K36" s="458"/>
      <c r="L36" s="458"/>
      <c r="M36" s="459">
        <f>H36-I36</f>
        <v>146</v>
      </c>
      <c r="N36" s="460" t="s">
        <v>101</v>
      </c>
      <c r="O36" s="461"/>
      <c r="P36" s="387"/>
      <c r="Q36" s="167"/>
      <c r="R36" s="170"/>
      <c r="S36" s="167"/>
      <c r="T36" s="205"/>
      <c r="W36" s="1186"/>
      <c r="X36" s="1187"/>
      <c r="Y36" s="1187"/>
      <c r="Z36" s="1186"/>
      <c r="AA36" s="1186"/>
      <c r="AB36" s="1186"/>
      <c r="AC36" s="1186"/>
      <c r="AD36" s="1186"/>
      <c r="AE36" s="1186"/>
      <c r="AF36" s="1186"/>
      <c r="AG36" s="1186"/>
      <c r="AH36" s="1186"/>
      <c r="AN36" s="22"/>
      <c r="AV36" s="206" t="b">
        <f t="shared" si="1"/>
        <v>0</v>
      </c>
      <c r="AW36" s="206" t="b">
        <f t="shared" si="1"/>
        <v>1</v>
      </c>
      <c r="AX36" s="206" t="b">
        <f t="shared" si="1"/>
        <v>1</v>
      </c>
      <c r="AY36" s="206" t="b">
        <f t="shared" si="1"/>
        <v>1</v>
      </c>
      <c r="AZ36" s="206" t="b">
        <f t="shared" si="1"/>
        <v>1</v>
      </c>
      <c r="BA36" s="206" t="b">
        <f t="shared" si="1"/>
        <v>1</v>
      </c>
      <c r="BC36" s="193"/>
    </row>
    <row r="37" spans="1:55" s="21" customFormat="1" ht="31.5" x14ac:dyDescent="0.25">
      <c r="A37" s="207" t="s">
        <v>121</v>
      </c>
      <c r="B37" s="228" t="s">
        <v>122</v>
      </c>
      <c r="C37" s="224"/>
      <c r="D37" s="367"/>
      <c r="E37" s="455"/>
      <c r="F37" s="462"/>
      <c r="G37" s="463">
        <f>G38+G39</f>
        <v>4</v>
      </c>
      <c r="H37" s="464">
        <f>G37*30</f>
        <v>120</v>
      </c>
      <c r="I37" s="465"/>
      <c r="J37" s="466"/>
      <c r="K37" s="367"/>
      <c r="L37" s="466"/>
      <c r="M37" s="467"/>
      <c r="N37" s="468"/>
      <c r="O37" s="469"/>
      <c r="P37" s="387"/>
      <c r="Q37" s="167"/>
      <c r="R37" s="170"/>
      <c r="S37" s="167"/>
      <c r="T37" s="205"/>
      <c r="W37" s="1186"/>
      <c r="X37" s="1187"/>
      <c r="Y37" s="1187"/>
      <c r="Z37" s="1186"/>
      <c r="AA37" s="1186"/>
      <c r="AB37" s="1186"/>
      <c r="AC37" s="1186"/>
      <c r="AD37" s="1186"/>
      <c r="AE37" s="1186"/>
      <c r="AF37" s="1186"/>
      <c r="AG37" s="1186"/>
      <c r="AH37" s="1186"/>
      <c r="AN37" s="22"/>
      <c r="AV37" s="206" t="b">
        <f t="shared" si="1"/>
        <v>1</v>
      </c>
      <c r="AW37" s="206" t="b">
        <f t="shared" si="1"/>
        <v>1</v>
      </c>
      <c r="AX37" s="206" t="b">
        <f t="shared" si="1"/>
        <v>1</v>
      </c>
      <c r="AY37" s="206" t="b">
        <f t="shared" si="1"/>
        <v>1</v>
      </c>
      <c r="AZ37" s="206" t="b">
        <f t="shared" si="1"/>
        <v>1</v>
      </c>
      <c r="BA37" s="206" t="b">
        <f t="shared" si="1"/>
        <v>1</v>
      </c>
      <c r="BC37" s="233"/>
    </row>
    <row r="38" spans="1:55" s="21" customFormat="1" x14ac:dyDescent="0.25">
      <c r="A38" s="207"/>
      <c r="B38" s="208" t="s">
        <v>89</v>
      </c>
      <c r="C38" s="224"/>
      <c r="D38" s="367"/>
      <c r="E38" s="455"/>
      <c r="F38" s="462"/>
      <c r="G38" s="436">
        <v>2</v>
      </c>
      <c r="H38" s="470">
        <f>G38*30</f>
        <v>60</v>
      </c>
      <c r="I38" s="465"/>
      <c r="J38" s="466"/>
      <c r="K38" s="367"/>
      <c r="L38" s="466"/>
      <c r="M38" s="467"/>
      <c r="N38" s="468"/>
      <c r="O38" s="469"/>
      <c r="P38" s="387"/>
      <c r="Q38" s="167"/>
      <c r="R38" s="170"/>
      <c r="S38" s="167"/>
      <c r="T38" s="205"/>
      <c r="W38" s="1186"/>
      <c r="X38" s="1187"/>
      <c r="Y38" s="1187"/>
      <c r="Z38" s="1186"/>
      <c r="AA38" s="1186"/>
      <c r="AB38" s="1186"/>
      <c r="AC38" s="1186"/>
      <c r="AD38" s="1186"/>
      <c r="AE38" s="1186"/>
      <c r="AF38" s="1186"/>
      <c r="AG38" s="1186"/>
      <c r="AH38" s="1186"/>
      <c r="AN38" s="22"/>
      <c r="AV38" s="206" t="b">
        <f t="shared" si="1"/>
        <v>1</v>
      </c>
      <c r="AW38" s="206" t="b">
        <f t="shared" si="1"/>
        <v>1</v>
      </c>
      <c r="AX38" s="206" t="b">
        <f t="shared" si="1"/>
        <v>1</v>
      </c>
      <c r="AY38" s="206" t="b">
        <f t="shared" si="1"/>
        <v>1</v>
      </c>
      <c r="AZ38" s="206" t="b">
        <f t="shared" si="1"/>
        <v>1</v>
      </c>
      <c r="BA38" s="206" t="b">
        <f t="shared" si="1"/>
        <v>1</v>
      </c>
      <c r="BC38" s="233"/>
    </row>
    <row r="39" spans="1:55" s="21" customFormat="1" x14ac:dyDescent="0.2">
      <c r="A39" s="211" t="s">
        <v>123</v>
      </c>
      <c r="B39" s="208" t="s">
        <v>91</v>
      </c>
      <c r="C39" s="219">
        <v>4</v>
      </c>
      <c r="D39" s="367"/>
      <c r="E39" s="455"/>
      <c r="F39" s="462"/>
      <c r="G39" s="440">
        <v>2</v>
      </c>
      <c r="H39" s="464">
        <f>G39*30</f>
        <v>60</v>
      </c>
      <c r="I39" s="441">
        <v>10</v>
      </c>
      <c r="J39" s="443" t="s">
        <v>101</v>
      </c>
      <c r="K39" s="442"/>
      <c r="L39" s="443" t="s">
        <v>330</v>
      </c>
      <c r="M39" s="467">
        <f>H39-I39</f>
        <v>50</v>
      </c>
      <c r="N39" s="468"/>
      <c r="O39" s="469"/>
      <c r="P39" s="387"/>
      <c r="Q39" s="167" t="s">
        <v>332</v>
      </c>
      <c r="R39" s="166"/>
      <c r="S39" s="167"/>
      <c r="T39" s="205"/>
      <c r="W39" s="1186"/>
      <c r="X39" s="1187"/>
      <c r="Y39" s="1187"/>
      <c r="Z39" s="1186"/>
      <c r="AA39" s="1186"/>
      <c r="AB39" s="1186"/>
      <c r="AC39" s="1186"/>
      <c r="AD39" s="1186"/>
      <c r="AE39" s="1186"/>
      <c r="AF39" s="1186"/>
      <c r="AG39" s="1186"/>
      <c r="AH39" s="1186"/>
      <c r="AN39" s="22"/>
      <c r="AV39" s="206" t="b">
        <f t="shared" si="1"/>
        <v>1</v>
      </c>
      <c r="AW39" s="206" t="b">
        <f t="shared" si="1"/>
        <v>1</v>
      </c>
      <c r="AX39" s="206" t="b">
        <f t="shared" si="1"/>
        <v>1</v>
      </c>
      <c r="AY39" s="206" t="b">
        <f t="shared" si="1"/>
        <v>0</v>
      </c>
      <c r="AZ39" s="206" t="b">
        <f t="shared" si="1"/>
        <v>1</v>
      </c>
      <c r="BA39" s="206" t="b">
        <f t="shared" si="1"/>
        <v>1</v>
      </c>
      <c r="BC39" s="233"/>
    </row>
    <row r="40" spans="1:55" s="21" customFormat="1" hidden="1" x14ac:dyDescent="0.25">
      <c r="A40" s="211"/>
      <c r="B40" s="208"/>
      <c r="C40" s="38"/>
      <c r="D40" s="455"/>
      <c r="E40" s="455"/>
      <c r="F40" s="456"/>
      <c r="G40" s="395"/>
      <c r="H40" s="471"/>
      <c r="I40" s="472"/>
      <c r="J40" s="473"/>
      <c r="K40" s="473"/>
      <c r="L40" s="473"/>
      <c r="M40" s="474"/>
      <c r="N40" s="475"/>
      <c r="O40" s="461"/>
      <c r="P40" s="387"/>
      <c r="Q40" s="167"/>
      <c r="R40" s="166"/>
      <c r="S40" s="167"/>
      <c r="T40" s="205"/>
      <c r="W40" s="1186"/>
      <c r="X40" s="1187"/>
      <c r="Y40" s="1187"/>
      <c r="Z40" s="1186"/>
      <c r="AA40" s="1186"/>
      <c r="AB40" s="1186"/>
      <c r="AC40" s="1186"/>
      <c r="AD40" s="1186"/>
      <c r="AE40" s="1186"/>
      <c r="AF40" s="1186"/>
      <c r="AG40" s="1186"/>
      <c r="AH40" s="1186"/>
      <c r="AN40" s="22"/>
      <c r="AV40" s="206" t="b">
        <f t="shared" si="1"/>
        <v>1</v>
      </c>
      <c r="AW40" s="206" t="b">
        <f t="shared" si="1"/>
        <v>1</v>
      </c>
      <c r="AX40" s="206" t="b">
        <f t="shared" si="1"/>
        <v>1</v>
      </c>
      <c r="AY40" s="206" t="b">
        <f t="shared" si="1"/>
        <v>1</v>
      </c>
      <c r="AZ40" s="206" t="b">
        <f t="shared" si="1"/>
        <v>1</v>
      </c>
      <c r="BA40" s="206" t="b">
        <f t="shared" si="1"/>
        <v>1</v>
      </c>
      <c r="BC40" s="193"/>
    </row>
    <row r="41" spans="1:55" s="21" customFormat="1" x14ac:dyDescent="0.25">
      <c r="A41" s="211" t="s">
        <v>124</v>
      </c>
      <c r="B41" s="212" t="s">
        <v>125</v>
      </c>
      <c r="C41" s="209"/>
      <c r="D41" s="394"/>
      <c r="E41" s="394"/>
      <c r="F41" s="402"/>
      <c r="G41" s="395">
        <f>G42+G43+G44</f>
        <v>11</v>
      </c>
      <c r="H41" s="396">
        <f>H42+H43</f>
        <v>210</v>
      </c>
      <c r="I41" s="384"/>
      <c r="J41" s="385"/>
      <c r="K41" s="385"/>
      <c r="L41" s="385"/>
      <c r="M41" s="386"/>
      <c r="N41" s="387"/>
      <c r="O41" s="388"/>
      <c r="P41" s="387"/>
      <c r="Q41" s="167"/>
      <c r="R41" s="166"/>
      <c r="S41" s="167"/>
      <c r="T41" s="205"/>
      <c r="W41" s="1186"/>
      <c r="X41" s="1187"/>
      <c r="Y41" s="1187"/>
      <c r="Z41" s="1186"/>
      <c r="AA41" s="1186"/>
      <c r="AB41" s="1186"/>
      <c r="AC41" s="1186"/>
      <c r="AD41" s="1186"/>
      <c r="AE41" s="1186"/>
      <c r="AF41" s="1186"/>
      <c r="AG41" s="1186"/>
      <c r="AH41" s="1186"/>
      <c r="AN41" s="22"/>
      <c r="AV41" s="206" t="b">
        <f t="shared" si="1"/>
        <v>1</v>
      </c>
      <c r="AW41" s="206" t="b">
        <f t="shared" si="1"/>
        <v>1</v>
      </c>
      <c r="AX41" s="206" t="b">
        <f t="shared" si="1"/>
        <v>1</v>
      </c>
      <c r="AY41" s="206" t="b">
        <f t="shared" si="1"/>
        <v>1</v>
      </c>
      <c r="AZ41" s="206" t="b">
        <f t="shared" si="1"/>
        <v>1</v>
      </c>
      <c r="BA41" s="206" t="b">
        <f t="shared" si="1"/>
        <v>1</v>
      </c>
      <c r="BC41" s="193"/>
    </row>
    <row r="42" spans="1:55" s="21" customFormat="1" x14ac:dyDescent="0.25">
      <c r="A42" s="211"/>
      <c r="B42" s="208" t="s">
        <v>89</v>
      </c>
      <c r="C42" s="209"/>
      <c r="D42" s="394"/>
      <c r="E42" s="394"/>
      <c r="F42" s="402"/>
      <c r="G42" s="392">
        <v>3</v>
      </c>
      <c r="H42" s="393">
        <f>G42*30</f>
        <v>90</v>
      </c>
      <c r="I42" s="384"/>
      <c r="J42" s="385"/>
      <c r="K42" s="385"/>
      <c r="L42" s="385"/>
      <c r="M42" s="386"/>
      <c r="N42" s="387"/>
      <c r="O42" s="388"/>
      <c r="P42" s="387"/>
      <c r="Q42" s="167"/>
      <c r="R42" s="166"/>
      <c r="S42" s="167"/>
      <c r="T42" s="205"/>
      <c r="W42" s="1186"/>
      <c r="X42" s="1187"/>
      <c r="Y42" s="1187"/>
      <c r="Z42" s="1186"/>
      <c r="AA42" s="1186"/>
      <c r="AB42" s="1186"/>
      <c r="AC42" s="1186"/>
      <c r="AD42" s="1186"/>
      <c r="AE42" s="1186"/>
      <c r="AF42" s="1186"/>
      <c r="AG42" s="1186"/>
      <c r="AH42" s="1186"/>
      <c r="AN42" s="22"/>
      <c r="AV42" s="206" t="b">
        <f t="shared" si="1"/>
        <v>1</v>
      </c>
      <c r="AW42" s="206" t="b">
        <f t="shared" si="1"/>
        <v>1</v>
      </c>
      <c r="AX42" s="206" t="b">
        <f t="shared" si="1"/>
        <v>1</v>
      </c>
      <c r="AY42" s="206" t="b">
        <f t="shared" si="1"/>
        <v>1</v>
      </c>
      <c r="AZ42" s="206" t="b">
        <f t="shared" si="1"/>
        <v>1</v>
      </c>
      <c r="BA42" s="206" t="b">
        <f t="shared" si="1"/>
        <v>1</v>
      </c>
      <c r="BC42" s="193"/>
    </row>
    <row r="43" spans="1:55" s="21" customFormat="1" x14ac:dyDescent="0.2">
      <c r="A43" s="211" t="s">
        <v>126</v>
      </c>
      <c r="B43" s="208" t="s">
        <v>91</v>
      </c>
      <c r="C43" s="219"/>
      <c r="D43" s="394">
        <v>1</v>
      </c>
      <c r="E43" s="394"/>
      <c r="F43" s="402"/>
      <c r="G43" s="395">
        <v>4</v>
      </c>
      <c r="H43" s="396">
        <f>G43*30</f>
        <v>120</v>
      </c>
      <c r="I43" s="384">
        <v>16</v>
      </c>
      <c r="J43" s="442" t="s">
        <v>324</v>
      </c>
      <c r="K43" s="443" t="s">
        <v>101</v>
      </c>
      <c r="L43" s="443" t="s">
        <v>325</v>
      </c>
      <c r="M43" s="444">
        <f>H43-I43</f>
        <v>104</v>
      </c>
      <c r="N43" s="454" t="s">
        <v>328</v>
      </c>
      <c r="O43" s="388"/>
      <c r="P43" s="387"/>
      <c r="Q43" s="167"/>
      <c r="R43" s="166"/>
      <c r="S43" s="167"/>
      <c r="T43" s="205"/>
      <c r="W43" s="1186"/>
      <c r="X43" s="1187"/>
      <c r="Y43" s="1187"/>
      <c r="Z43" s="1186"/>
      <c r="AA43" s="1186"/>
      <c r="AB43" s="1186"/>
      <c r="AC43" s="1186"/>
      <c r="AD43" s="1186"/>
      <c r="AE43" s="1186"/>
      <c r="AF43" s="1186"/>
      <c r="AG43" s="1186"/>
      <c r="AH43" s="1186"/>
      <c r="AN43" s="22"/>
      <c r="AV43" s="206" t="b">
        <f t="shared" si="1"/>
        <v>0</v>
      </c>
      <c r="AW43" s="206" t="b">
        <f t="shared" si="1"/>
        <v>1</v>
      </c>
      <c r="AX43" s="206" t="b">
        <f t="shared" si="1"/>
        <v>1</v>
      </c>
      <c r="AY43" s="206" t="b">
        <f t="shared" si="1"/>
        <v>1</v>
      </c>
      <c r="AZ43" s="206" t="b">
        <f t="shared" si="1"/>
        <v>1</v>
      </c>
      <c r="BA43" s="206" t="b">
        <f t="shared" si="1"/>
        <v>1</v>
      </c>
      <c r="BC43" s="231"/>
    </row>
    <row r="44" spans="1:55" s="21" customFormat="1" x14ac:dyDescent="0.2">
      <c r="A44" s="211" t="s">
        <v>329</v>
      </c>
      <c r="B44" s="208" t="s">
        <v>91</v>
      </c>
      <c r="C44" s="219">
        <v>2</v>
      </c>
      <c r="D44" s="394"/>
      <c r="E44" s="394"/>
      <c r="F44" s="402"/>
      <c r="G44" s="395">
        <v>4</v>
      </c>
      <c r="H44" s="396">
        <f>G44*30</f>
        <v>120</v>
      </c>
      <c r="I44" s="384">
        <v>16</v>
      </c>
      <c r="J44" s="442" t="s">
        <v>324</v>
      </c>
      <c r="K44" s="443" t="s">
        <v>101</v>
      </c>
      <c r="L44" s="443" t="s">
        <v>325</v>
      </c>
      <c r="M44" s="444">
        <f>H44-I44</f>
        <v>104</v>
      </c>
      <c r="N44" s="387"/>
      <c r="O44" s="454" t="s">
        <v>328</v>
      </c>
      <c r="P44" s="476"/>
      <c r="Q44" s="222"/>
      <c r="R44" s="221"/>
      <c r="S44" s="222"/>
      <c r="T44" s="205"/>
      <c r="W44" s="1186"/>
      <c r="X44" s="1187"/>
      <c r="Y44" s="1187"/>
      <c r="Z44" s="1186"/>
      <c r="AA44" s="1186"/>
      <c r="AB44" s="1186"/>
      <c r="AC44" s="1186"/>
      <c r="AD44" s="1186"/>
      <c r="AE44" s="1186"/>
      <c r="AF44" s="1186"/>
      <c r="AG44" s="1186"/>
      <c r="AH44" s="1186"/>
      <c r="AN44" s="22"/>
      <c r="AV44" s="206" t="b">
        <f t="shared" si="1"/>
        <v>1</v>
      </c>
      <c r="AW44" s="206" t="b">
        <f t="shared" si="1"/>
        <v>0</v>
      </c>
      <c r="AX44" s="206" t="b">
        <f t="shared" si="1"/>
        <v>1</v>
      </c>
      <c r="AY44" s="206" t="b">
        <f t="shared" si="1"/>
        <v>1</v>
      </c>
      <c r="AZ44" s="206" t="b">
        <f t="shared" si="1"/>
        <v>1</v>
      </c>
      <c r="BA44" s="206" t="b">
        <f t="shared" si="1"/>
        <v>1</v>
      </c>
      <c r="BC44" s="193"/>
    </row>
    <row r="45" spans="1:55" s="21" customFormat="1" x14ac:dyDescent="0.25">
      <c r="A45" s="211" t="s">
        <v>127</v>
      </c>
      <c r="B45" s="212" t="s">
        <v>128</v>
      </c>
      <c r="C45" s="209"/>
      <c r="D45" s="394"/>
      <c r="E45" s="394"/>
      <c r="F45" s="402"/>
      <c r="G45" s="395">
        <f>G46+G47</f>
        <v>7.5</v>
      </c>
      <c r="H45" s="398">
        <f>H46+H47</f>
        <v>225</v>
      </c>
      <c r="I45" s="399"/>
      <c r="J45" s="400"/>
      <c r="K45" s="400"/>
      <c r="L45" s="400"/>
      <c r="M45" s="401"/>
      <c r="N45" s="387"/>
      <c r="O45" s="388"/>
      <c r="P45" s="476"/>
      <c r="Q45" s="222"/>
      <c r="R45" s="221"/>
      <c r="S45" s="222"/>
      <c r="T45" s="205"/>
      <c r="W45" s="1186"/>
      <c r="X45" s="1187"/>
      <c r="Y45" s="1187"/>
      <c r="Z45" s="1186"/>
      <c r="AA45" s="1186"/>
      <c r="AB45" s="1186"/>
      <c r="AC45" s="1186"/>
      <c r="AD45" s="1186"/>
      <c r="AE45" s="1186"/>
      <c r="AF45" s="1186"/>
      <c r="AG45" s="1186"/>
      <c r="AH45" s="1186"/>
      <c r="AN45" s="22"/>
      <c r="AV45" s="206" t="b">
        <f t="shared" si="1"/>
        <v>1</v>
      </c>
      <c r="AW45" s="206" t="b">
        <f t="shared" si="1"/>
        <v>1</v>
      </c>
      <c r="AX45" s="206" t="b">
        <f t="shared" si="1"/>
        <v>1</v>
      </c>
      <c r="AY45" s="206" t="b">
        <f t="shared" si="1"/>
        <v>1</v>
      </c>
      <c r="AZ45" s="206" t="b">
        <f t="shared" si="1"/>
        <v>1</v>
      </c>
      <c r="BA45" s="206" t="b">
        <f t="shared" si="1"/>
        <v>1</v>
      </c>
      <c r="BC45" s="234"/>
    </row>
    <row r="46" spans="1:55" s="21" customFormat="1" x14ac:dyDescent="0.25">
      <c r="A46" s="211"/>
      <c r="B46" s="208" t="s">
        <v>89</v>
      </c>
      <c r="C46" s="209"/>
      <c r="D46" s="394"/>
      <c r="E46" s="394"/>
      <c r="F46" s="477"/>
      <c r="G46" s="392">
        <v>2.5</v>
      </c>
      <c r="H46" s="398">
        <f>G46*30</f>
        <v>75</v>
      </c>
      <c r="I46" s="399"/>
      <c r="J46" s="400"/>
      <c r="K46" s="400"/>
      <c r="L46" s="400"/>
      <c r="M46" s="401"/>
      <c r="N46" s="387"/>
      <c r="O46" s="388"/>
      <c r="P46" s="476"/>
      <c r="Q46" s="222"/>
      <c r="R46" s="221"/>
      <c r="S46" s="222"/>
      <c r="T46" s="205"/>
      <c r="W46" s="1186"/>
      <c r="X46" s="1187"/>
      <c r="Y46" s="1187"/>
      <c r="Z46" s="1186"/>
      <c r="AA46" s="1186"/>
      <c r="AB46" s="1186"/>
      <c r="AC46" s="1186"/>
      <c r="AD46" s="1186"/>
      <c r="AE46" s="1186"/>
      <c r="AF46" s="1186"/>
      <c r="AG46" s="1186"/>
      <c r="AH46" s="1186"/>
      <c r="AN46" s="22"/>
      <c r="AV46" s="206" t="b">
        <f t="shared" si="1"/>
        <v>1</v>
      </c>
      <c r="AW46" s="206" t="b">
        <f t="shared" si="1"/>
        <v>1</v>
      </c>
      <c r="AX46" s="206" t="b">
        <f t="shared" si="1"/>
        <v>1</v>
      </c>
      <c r="AY46" s="206" t="b">
        <f t="shared" si="1"/>
        <v>1</v>
      </c>
      <c r="AZ46" s="206" t="b">
        <f t="shared" si="1"/>
        <v>1</v>
      </c>
      <c r="BA46" s="206" t="b">
        <f t="shared" si="1"/>
        <v>1</v>
      </c>
      <c r="BC46" s="234"/>
    </row>
    <row r="47" spans="1:55" s="21" customFormat="1" ht="16.5" thickBot="1" x14ac:dyDescent="0.25">
      <c r="A47" s="235" t="s">
        <v>129</v>
      </c>
      <c r="B47" s="236" t="s">
        <v>91</v>
      </c>
      <c r="C47" s="237">
        <v>1</v>
      </c>
      <c r="D47" s="478"/>
      <c r="E47" s="478"/>
      <c r="F47" s="479"/>
      <c r="G47" s="480">
        <v>5</v>
      </c>
      <c r="H47" s="481">
        <f>G47*30</f>
        <v>150</v>
      </c>
      <c r="I47" s="482">
        <v>10</v>
      </c>
      <c r="J47" s="483" t="s">
        <v>324</v>
      </c>
      <c r="K47" s="484"/>
      <c r="L47" s="484" t="s">
        <v>330</v>
      </c>
      <c r="M47" s="485">
        <f>H47-I47</f>
        <v>140</v>
      </c>
      <c r="N47" s="486" t="s">
        <v>331</v>
      </c>
      <c r="O47" s="487"/>
      <c r="P47" s="486"/>
      <c r="Q47" s="239"/>
      <c r="R47" s="238"/>
      <c r="S47" s="239"/>
      <c r="T47" s="205"/>
      <c r="W47" s="1186"/>
      <c r="X47" s="1187"/>
      <c r="Y47" s="1187"/>
      <c r="Z47" s="1186"/>
      <c r="AA47" s="1186"/>
      <c r="AB47" s="1186"/>
      <c r="AC47" s="1186"/>
      <c r="AD47" s="1186"/>
      <c r="AE47" s="1186"/>
      <c r="AF47" s="1186"/>
      <c r="AG47" s="1186"/>
      <c r="AH47" s="1186"/>
      <c r="AN47" s="22"/>
      <c r="AV47" s="206" t="b">
        <f t="shared" si="1"/>
        <v>0</v>
      </c>
      <c r="AW47" s="206" t="b">
        <f t="shared" si="1"/>
        <v>1</v>
      </c>
      <c r="AX47" s="206" t="b">
        <f t="shared" si="1"/>
        <v>1</v>
      </c>
      <c r="AY47" s="206" t="b">
        <f t="shared" si="1"/>
        <v>1</v>
      </c>
      <c r="AZ47" s="206" t="b">
        <f t="shared" si="1"/>
        <v>1</v>
      </c>
      <c r="BA47" s="206" t="b">
        <f t="shared" si="1"/>
        <v>1</v>
      </c>
      <c r="BC47" s="234"/>
    </row>
    <row r="48" spans="1:55" s="21" customFormat="1" ht="16.5" thickBot="1" x14ac:dyDescent="0.3">
      <c r="A48" s="1199" t="s">
        <v>130</v>
      </c>
      <c r="B48" s="1200"/>
      <c r="C48" s="1200"/>
      <c r="D48" s="1200"/>
      <c r="E48" s="1200"/>
      <c r="F48" s="1201"/>
      <c r="G48" s="488">
        <f>G11+G14+G15+G16+G19+G20+G23+G27+G30+G31+G34+G37+G41+G45</f>
        <v>79</v>
      </c>
      <c r="H48" s="489">
        <f>H49+H50</f>
        <v>2310</v>
      </c>
      <c r="I48" s="490"/>
      <c r="J48" s="491"/>
      <c r="K48" s="491"/>
      <c r="L48" s="491"/>
      <c r="M48" s="492"/>
      <c r="N48" s="493"/>
      <c r="O48" s="494"/>
      <c r="P48" s="495"/>
      <c r="Q48" s="39"/>
      <c r="R48" s="40"/>
      <c r="S48" s="39"/>
      <c r="W48" s="1186"/>
      <c r="X48" s="1187"/>
      <c r="Y48" s="1187"/>
      <c r="Z48" s="1186"/>
      <c r="AA48" s="1186"/>
      <c r="AB48" s="1186"/>
      <c r="AC48" s="1186"/>
      <c r="AD48" s="1186"/>
      <c r="AE48" s="1186"/>
      <c r="AF48" s="1186"/>
      <c r="AG48" s="1186"/>
      <c r="AH48" s="1186"/>
      <c r="AN48" s="22"/>
      <c r="AO48" s="240"/>
      <c r="AV48" s="177"/>
      <c r="AW48" s="177"/>
      <c r="AX48" s="177"/>
      <c r="AY48" s="177"/>
      <c r="AZ48" s="177"/>
      <c r="BA48" s="177"/>
    </row>
    <row r="49" spans="1:55" s="21" customFormat="1" ht="16.5" thickBot="1" x14ac:dyDescent="0.3">
      <c r="A49" s="1202" t="s">
        <v>131</v>
      </c>
      <c r="B49" s="1203"/>
      <c r="C49" s="1203"/>
      <c r="D49" s="1203"/>
      <c r="E49" s="1203"/>
      <c r="F49" s="1204"/>
      <c r="G49" s="496">
        <f>G12+G14+G15+G17+G19+G21+G24+G28+G30+G32+G35+G38+G42+G46</f>
        <v>33.5</v>
      </c>
      <c r="H49" s="496">
        <f>H12+H14+H15+H17+H19+H24+H28+H30+H32+H35+H38+H42+H46</f>
        <v>945</v>
      </c>
      <c r="I49" s="497"/>
      <c r="J49" s="408"/>
      <c r="K49" s="408"/>
      <c r="L49" s="408"/>
      <c r="M49" s="409"/>
      <c r="N49" s="498"/>
      <c r="O49" s="499"/>
      <c r="P49" s="500"/>
      <c r="Q49" s="41"/>
      <c r="R49" s="42"/>
      <c r="S49" s="41"/>
      <c r="W49" s="1186"/>
      <c r="X49" s="1187"/>
      <c r="Y49" s="1187"/>
      <c r="Z49" s="1186"/>
      <c r="AA49" s="1186"/>
      <c r="AB49" s="1186"/>
      <c r="AC49" s="1186"/>
      <c r="AD49" s="1186"/>
      <c r="AE49" s="1186"/>
      <c r="AF49" s="1186"/>
      <c r="AG49" s="1186"/>
      <c r="AH49" s="1186"/>
      <c r="AN49" s="22"/>
      <c r="AO49" s="240"/>
      <c r="AV49" s="241">
        <f>SUMIF(AV11:AV47,FALSE,$G11:$G47)</f>
        <v>31.5</v>
      </c>
      <c r="AW49" s="241">
        <f t="shared" ref="AW49:BA49" si="4">SUMIF(AW11:AW47,FALSE,$G11:$G47)</f>
        <v>10</v>
      </c>
      <c r="AX49" s="241">
        <f t="shared" si="4"/>
        <v>0</v>
      </c>
      <c r="AY49" s="241">
        <f t="shared" si="4"/>
        <v>2</v>
      </c>
      <c r="AZ49" s="241">
        <f t="shared" si="4"/>
        <v>1</v>
      </c>
      <c r="BA49" s="241">
        <f t="shared" si="4"/>
        <v>1</v>
      </c>
      <c r="BB49" s="240">
        <f>SUM(AV49:BA49)</f>
        <v>45.5</v>
      </c>
    </row>
    <row r="50" spans="1:55" s="21" customFormat="1" ht="16.5" customHeight="1" thickBot="1" x14ac:dyDescent="0.3">
      <c r="A50" s="1205" t="s">
        <v>132</v>
      </c>
      <c r="B50" s="1206"/>
      <c r="C50" s="1206"/>
      <c r="D50" s="1206"/>
      <c r="E50" s="1206"/>
      <c r="F50" s="1207"/>
      <c r="G50" s="501">
        <f>G13+G18+G22+G25+G26+G29+G33+G36+G39+G43+G44+G47</f>
        <v>45.5</v>
      </c>
      <c r="H50" s="501">
        <f>H13+H18+H22+H25+H26+H29+H33+H36+H39+H43+H44+H47</f>
        <v>1365</v>
      </c>
      <c r="I50" s="501">
        <f>I13+I18+I22+I25+I26+I29+I33+I36+I39+I43+I44+I47</f>
        <v>108</v>
      </c>
      <c r="J50" s="501"/>
      <c r="K50" s="501"/>
      <c r="L50" s="501"/>
      <c r="M50" s="501">
        <f>M13+M18+M22+M25+M26+M29+M33+M36+M39+M43+M44+M47</f>
        <v>1257</v>
      </c>
      <c r="N50" s="502" t="s">
        <v>353</v>
      </c>
      <c r="O50" s="503" t="s">
        <v>354</v>
      </c>
      <c r="P50" s="504"/>
      <c r="Q50" s="190" t="s">
        <v>332</v>
      </c>
      <c r="R50" s="191" t="s">
        <v>101</v>
      </c>
      <c r="S50" s="192" t="s">
        <v>101</v>
      </c>
      <c r="W50" s="1186"/>
      <c r="X50" s="1187"/>
      <c r="Y50" s="1187"/>
      <c r="Z50" s="1186"/>
      <c r="AA50" s="1186"/>
      <c r="AB50" s="1186"/>
      <c r="AC50" s="1186"/>
      <c r="AD50" s="1186"/>
      <c r="AE50" s="1186"/>
      <c r="AF50" s="1186"/>
      <c r="AG50" s="1186"/>
      <c r="AH50" s="1186"/>
      <c r="AN50" s="22"/>
      <c r="AO50" s="240"/>
      <c r="AV50" s="177"/>
      <c r="AW50" s="177"/>
      <c r="AX50" s="177"/>
      <c r="AY50" s="177"/>
      <c r="AZ50" s="177"/>
      <c r="BA50" s="177"/>
    </row>
    <row r="51" spans="1:55" s="21" customFormat="1" ht="16.5" thickBot="1" x14ac:dyDescent="0.3">
      <c r="A51" s="1208" t="s">
        <v>133</v>
      </c>
      <c r="B51" s="1208"/>
      <c r="C51" s="1208"/>
      <c r="D51" s="1208"/>
      <c r="E51" s="1208"/>
      <c r="F51" s="1208"/>
      <c r="G51" s="1208"/>
      <c r="H51" s="1208"/>
      <c r="I51" s="1208"/>
      <c r="J51" s="1208"/>
      <c r="K51" s="1208"/>
      <c r="L51" s="1208"/>
      <c r="M51" s="1208"/>
      <c r="N51" s="1208"/>
      <c r="O51" s="1208"/>
      <c r="P51" s="1208"/>
      <c r="Q51" s="1208"/>
      <c r="R51" s="1208"/>
      <c r="S51" s="1208"/>
      <c r="V51" s="34"/>
      <c r="W51" s="1186"/>
      <c r="X51" s="1187"/>
      <c r="Y51" s="1187"/>
      <c r="Z51" s="1186"/>
      <c r="AA51" s="1186"/>
      <c r="AB51" s="1186"/>
      <c r="AC51" s="1186"/>
      <c r="AD51" s="1186"/>
      <c r="AE51" s="1186"/>
      <c r="AF51" s="1186"/>
      <c r="AG51" s="1186"/>
      <c r="AH51" s="1186"/>
      <c r="AN51" s="22"/>
      <c r="AQ51" s="240"/>
      <c r="AV51" s="177"/>
      <c r="AW51" s="177"/>
      <c r="AX51" s="177"/>
      <c r="AY51" s="177"/>
      <c r="AZ51" s="177"/>
      <c r="BA51" s="177"/>
    </row>
    <row r="52" spans="1:55" s="21" customFormat="1" x14ac:dyDescent="0.25">
      <c r="A52" s="242" t="s">
        <v>134</v>
      </c>
      <c r="B52" s="243" t="s">
        <v>135</v>
      </c>
      <c r="C52" s="244"/>
      <c r="D52" s="505"/>
      <c r="E52" s="505"/>
      <c r="F52" s="506"/>
      <c r="G52" s="507">
        <f>G53+G56</f>
        <v>6</v>
      </c>
      <c r="H52" s="508">
        <f t="shared" ref="H52:H75" si="5">G52*30</f>
        <v>180</v>
      </c>
      <c r="I52" s="509"/>
      <c r="J52" s="510"/>
      <c r="K52" s="510"/>
      <c r="L52" s="510"/>
      <c r="M52" s="511"/>
      <c r="N52" s="512"/>
      <c r="O52" s="513"/>
      <c r="P52" s="514"/>
      <c r="Q52" s="245"/>
      <c r="R52" s="171"/>
      <c r="S52" s="246"/>
      <c r="V52" s="247"/>
      <c r="W52" s="1186"/>
      <c r="X52" s="1187"/>
      <c r="Y52" s="1187"/>
      <c r="Z52" s="1186"/>
      <c r="AA52" s="1186"/>
      <c r="AB52" s="1186"/>
      <c r="AC52" s="1186"/>
      <c r="AD52" s="1186"/>
      <c r="AE52" s="1186"/>
      <c r="AF52" s="1186"/>
      <c r="AG52" s="1186"/>
      <c r="AH52" s="1186"/>
      <c r="AN52" s="22"/>
      <c r="AQ52" s="240"/>
      <c r="AV52" s="206" t="b">
        <f t="shared" ref="AV52:BA52" si="6">ISBLANK(N52)</f>
        <v>1</v>
      </c>
      <c r="AW52" s="206" t="b">
        <f t="shared" si="6"/>
        <v>1</v>
      </c>
      <c r="AX52" s="206" t="b">
        <f t="shared" si="6"/>
        <v>1</v>
      </c>
      <c r="AY52" s="206" t="b">
        <f t="shared" si="6"/>
        <v>1</v>
      </c>
      <c r="AZ52" s="206" t="b">
        <f t="shared" si="6"/>
        <v>1</v>
      </c>
      <c r="BA52" s="206" t="b">
        <f t="shared" si="6"/>
        <v>1</v>
      </c>
      <c r="BC52" s="171"/>
    </row>
    <row r="53" spans="1:55" s="21" customFormat="1" x14ac:dyDescent="0.25">
      <c r="A53" s="173" t="s">
        <v>136</v>
      </c>
      <c r="B53" s="248" t="s">
        <v>135</v>
      </c>
      <c r="C53" s="249"/>
      <c r="D53" s="515"/>
      <c r="E53" s="515"/>
      <c r="F53" s="516"/>
      <c r="G53" s="517">
        <v>5</v>
      </c>
      <c r="H53" s="518">
        <f t="shared" si="5"/>
        <v>150</v>
      </c>
      <c r="I53" s="519"/>
      <c r="J53" s="515"/>
      <c r="K53" s="515"/>
      <c r="L53" s="515"/>
      <c r="M53" s="520"/>
      <c r="N53" s="521"/>
      <c r="O53" s="522"/>
      <c r="P53" s="523"/>
      <c r="Q53" s="254"/>
      <c r="R53" s="172"/>
      <c r="S53" s="252"/>
      <c r="V53" s="247"/>
      <c r="W53" s="1186"/>
      <c r="X53" s="1187"/>
      <c r="Y53" s="1187"/>
      <c r="Z53" s="1186"/>
      <c r="AA53" s="1186"/>
      <c r="AB53" s="1186"/>
      <c r="AC53" s="1186"/>
      <c r="AD53" s="1186"/>
      <c r="AE53" s="1186"/>
      <c r="AF53" s="1186"/>
      <c r="AG53" s="1186"/>
      <c r="AH53" s="1186"/>
      <c r="AN53" s="22"/>
      <c r="AQ53" s="240"/>
      <c r="AV53" s="206" t="b">
        <f t="shared" ref="AV53:BA101" si="7">ISBLANK(N53)</f>
        <v>1</v>
      </c>
      <c r="AW53" s="206" t="b">
        <f t="shared" si="7"/>
        <v>1</v>
      </c>
      <c r="AX53" s="206" t="b">
        <f t="shared" si="7"/>
        <v>1</v>
      </c>
      <c r="AY53" s="206" t="b">
        <f t="shared" si="7"/>
        <v>1</v>
      </c>
      <c r="AZ53" s="206" t="b">
        <f t="shared" si="7"/>
        <v>1</v>
      </c>
      <c r="BA53" s="206" t="b">
        <f t="shared" si="7"/>
        <v>1</v>
      </c>
      <c r="BC53" s="172"/>
    </row>
    <row r="54" spans="1:55" s="21" customFormat="1" x14ac:dyDescent="0.25">
      <c r="A54" s="173"/>
      <c r="B54" s="248" t="s">
        <v>89</v>
      </c>
      <c r="C54" s="249"/>
      <c r="D54" s="515"/>
      <c r="E54" s="515"/>
      <c r="F54" s="516"/>
      <c r="G54" s="517">
        <v>1</v>
      </c>
      <c r="H54" s="518">
        <f t="shared" si="5"/>
        <v>30</v>
      </c>
      <c r="I54" s="519"/>
      <c r="J54" s="515"/>
      <c r="K54" s="515"/>
      <c r="L54" s="515"/>
      <c r="M54" s="520"/>
      <c r="N54" s="521"/>
      <c r="O54" s="522"/>
      <c r="P54" s="523"/>
      <c r="Q54" s="254"/>
      <c r="R54" s="172"/>
      <c r="S54" s="252"/>
      <c r="V54" s="247"/>
      <c r="W54" s="1186"/>
      <c r="X54" s="1187"/>
      <c r="Y54" s="1187"/>
      <c r="Z54" s="1186"/>
      <c r="AA54" s="1186"/>
      <c r="AB54" s="1186"/>
      <c r="AC54" s="1186"/>
      <c r="AD54" s="1186"/>
      <c r="AE54" s="1186"/>
      <c r="AF54" s="1186"/>
      <c r="AG54" s="1186"/>
      <c r="AH54" s="1186"/>
      <c r="AN54" s="22"/>
      <c r="AQ54" s="240"/>
      <c r="AV54" s="206" t="b">
        <f t="shared" si="7"/>
        <v>1</v>
      </c>
      <c r="AW54" s="206" t="b">
        <f t="shared" si="7"/>
        <v>1</v>
      </c>
      <c r="AX54" s="206" t="b">
        <f t="shared" si="7"/>
        <v>1</v>
      </c>
      <c r="AY54" s="206" t="b">
        <f t="shared" si="7"/>
        <v>1</v>
      </c>
      <c r="AZ54" s="206" t="b">
        <f t="shared" si="7"/>
        <v>1</v>
      </c>
      <c r="BA54" s="206" t="b">
        <f t="shared" si="7"/>
        <v>1</v>
      </c>
      <c r="BC54" s="172"/>
    </row>
    <row r="55" spans="1:55" s="21" customFormat="1" x14ac:dyDescent="0.25">
      <c r="A55" s="173"/>
      <c r="B55" s="248" t="s">
        <v>91</v>
      </c>
      <c r="C55" s="249">
        <v>3</v>
      </c>
      <c r="D55" s="515"/>
      <c r="E55" s="515"/>
      <c r="F55" s="516"/>
      <c r="G55" s="517">
        <v>4</v>
      </c>
      <c r="H55" s="518">
        <f t="shared" si="5"/>
        <v>120</v>
      </c>
      <c r="I55" s="519">
        <v>12</v>
      </c>
      <c r="J55" s="524" t="s">
        <v>323</v>
      </c>
      <c r="K55" s="524" t="s">
        <v>325</v>
      </c>
      <c r="L55" s="515"/>
      <c r="M55" s="520">
        <f>H55-I55</f>
        <v>108</v>
      </c>
      <c r="N55" s="521"/>
      <c r="O55" s="522"/>
      <c r="P55" s="523" t="s">
        <v>338</v>
      </c>
      <c r="Q55" s="254"/>
      <c r="R55" s="172"/>
      <c r="S55" s="252"/>
      <c r="V55" s="247"/>
      <c r="W55" s="1186"/>
      <c r="X55" s="1187"/>
      <c r="Y55" s="1187"/>
      <c r="Z55" s="1186"/>
      <c r="AA55" s="1186"/>
      <c r="AB55" s="1186"/>
      <c r="AC55" s="1186"/>
      <c r="AD55" s="1186"/>
      <c r="AE55" s="1186"/>
      <c r="AF55" s="1186"/>
      <c r="AG55" s="1186"/>
      <c r="AH55" s="1186"/>
      <c r="AN55" s="22"/>
      <c r="AQ55" s="240"/>
      <c r="AV55" s="206" t="b">
        <f t="shared" si="7"/>
        <v>1</v>
      </c>
      <c r="AW55" s="206" t="b">
        <f t="shared" si="7"/>
        <v>1</v>
      </c>
      <c r="AX55" s="206" t="b">
        <f t="shared" si="7"/>
        <v>0</v>
      </c>
      <c r="AY55" s="206" t="b">
        <f t="shared" si="7"/>
        <v>1</v>
      </c>
      <c r="AZ55" s="206" t="b">
        <f t="shared" si="7"/>
        <v>1</v>
      </c>
      <c r="BA55" s="206" t="b">
        <f t="shared" si="7"/>
        <v>1</v>
      </c>
      <c r="BC55" s="172"/>
    </row>
    <row r="56" spans="1:55" s="21" customFormat="1" x14ac:dyDescent="0.25">
      <c r="A56" s="173" t="s">
        <v>137</v>
      </c>
      <c r="B56" s="248" t="s">
        <v>138</v>
      </c>
      <c r="C56" s="255"/>
      <c r="D56" s="515"/>
      <c r="E56" s="515"/>
      <c r="F56" s="516">
        <v>3</v>
      </c>
      <c r="G56" s="517">
        <v>1</v>
      </c>
      <c r="H56" s="518">
        <f t="shared" si="5"/>
        <v>30</v>
      </c>
      <c r="I56" s="519">
        <v>4</v>
      </c>
      <c r="J56" s="515"/>
      <c r="K56" s="515"/>
      <c r="L56" s="515" t="s">
        <v>101</v>
      </c>
      <c r="M56" s="520">
        <f>H56-I56</f>
        <v>26</v>
      </c>
      <c r="N56" s="521"/>
      <c r="O56" s="522"/>
      <c r="P56" s="525" t="s">
        <v>101</v>
      </c>
      <c r="Q56" s="254"/>
      <c r="R56" s="172"/>
      <c r="S56" s="252"/>
      <c r="V56" s="247"/>
      <c r="W56" s="1186"/>
      <c r="X56" s="1187"/>
      <c r="Y56" s="1187"/>
      <c r="Z56" s="1186"/>
      <c r="AA56" s="1186"/>
      <c r="AB56" s="1186"/>
      <c r="AC56" s="1186"/>
      <c r="AD56" s="1186"/>
      <c r="AE56" s="1186"/>
      <c r="AF56" s="1186"/>
      <c r="AG56" s="1186"/>
      <c r="AH56" s="1186"/>
      <c r="AN56" s="22"/>
      <c r="AQ56" s="240"/>
      <c r="AV56" s="206" t="b">
        <f t="shared" si="7"/>
        <v>1</v>
      </c>
      <c r="AW56" s="206" t="b">
        <f t="shared" si="7"/>
        <v>1</v>
      </c>
      <c r="AX56" s="206" t="b">
        <f t="shared" si="7"/>
        <v>0</v>
      </c>
      <c r="AY56" s="206" t="b">
        <f t="shared" si="7"/>
        <v>1</v>
      </c>
      <c r="AZ56" s="206" t="b">
        <f t="shared" si="7"/>
        <v>1</v>
      </c>
      <c r="BA56" s="206" t="b">
        <f t="shared" si="7"/>
        <v>1</v>
      </c>
      <c r="BC56" s="172"/>
    </row>
    <row r="57" spans="1:55" s="21" customFormat="1" x14ac:dyDescent="0.25">
      <c r="A57" s="173" t="s">
        <v>139</v>
      </c>
      <c r="B57" s="256" t="s">
        <v>56</v>
      </c>
      <c r="C57" s="255"/>
      <c r="D57" s="515"/>
      <c r="E57" s="515"/>
      <c r="F57" s="516"/>
      <c r="G57" s="517">
        <f>G58+G59</f>
        <v>5</v>
      </c>
      <c r="H57" s="518">
        <f t="shared" si="5"/>
        <v>150</v>
      </c>
      <c r="I57" s="519"/>
      <c r="J57" s="519"/>
      <c r="K57" s="519"/>
      <c r="L57" s="519"/>
      <c r="M57" s="526"/>
      <c r="N57" s="527"/>
      <c r="O57" s="522"/>
      <c r="P57" s="523"/>
      <c r="Q57" s="254"/>
      <c r="R57" s="172"/>
      <c r="S57" s="252"/>
      <c r="V57" s="247"/>
      <c r="W57" s="1186"/>
      <c r="X57" s="1187"/>
      <c r="Y57" s="1187"/>
      <c r="Z57" s="1186"/>
      <c r="AA57" s="1186"/>
      <c r="AB57" s="1186"/>
      <c r="AC57" s="1186"/>
      <c r="AD57" s="1186"/>
      <c r="AE57" s="1186"/>
      <c r="AF57" s="1186"/>
      <c r="AG57" s="1186"/>
      <c r="AH57" s="1186"/>
      <c r="AN57" s="22"/>
      <c r="AQ57" s="240"/>
      <c r="AV57" s="206" t="b">
        <f t="shared" si="7"/>
        <v>1</v>
      </c>
      <c r="AW57" s="206" t="b">
        <f t="shared" si="7"/>
        <v>1</v>
      </c>
      <c r="AX57" s="206" t="b">
        <f t="shared" si="7"/>
        <v>1</v>
      </c>
      <c r="AY57" s="206" t="b">
        <f t="shared" si="7"/>
        <v>1</v>
      </c>
      <c r="AZ57" s="206" t="b">
        <f t="shared" si="7"/>
        <v>1</v>
      </c>
      <c r="BA57" s="206" t="b">
        <f t="shared" si="7"/>
        <v>1</v>
      </c>
      <c r="BC57" s="172"/>
    </row>
    <row r="58" spans="1:55" s="21" customFormat="1" x14ac:dyDescent="0.25">
      <c r="A58" s="173"/>
      <c r="B58" s="248" t="s">
        <v>89</v>
      </c>
      <c r="C58" s="255"/>
      <c r="D58" s="515"/>
      <c r="E58" s="515"/>
      <c r="F58" s="516"/>
      <c r="G58" s="517">
        <v>1</v>
      </c>
      <c r="H58" s="518">
        <f t="shared" si="5"/>
        <v>30</v>
      </c>
      <c r="I58" s="519"/>
      <c r="J58" s="515"/>
      <c r="K58" s="515"/>
      <c r="L58" s="515"/>
      <c r="M58" s="520"/>
      <c r="N58" s="521"/>
      <c r="O58" s="522"/>
      <c r="P58" s="523"/>
      <c r="Q58" s="254"/>
      <c r="R58" s="172"/>
      <c r="S58" s="252"/>
      <c r="V58" s="247"/>
      <c r="W58" s="1186"/>
      <c r="X58" s="1187"/>
      <c r="Y58" s="1187"/>
      <c r="Z58" s="1186"/>
      <c r="AA58" s="1186"/>
      <c r="AB58" s="1186"/>
      <c r="AC58" s="1186"/>
      <c r="AD58" s="1186"/>
      <c r="AE58" s="1186"/>
      <c r="AF58" s="1186"/>
      <c r="AG58" s="1186"/>
      <c r="AH58" s="1186"/>
      <c r="AN58" s="22"/>
      <c r="AQ58" s="240"/>
      <c r="AV58" s="206" t="b">
        <f t="shared" si="7"/>
        <v>1</v>
      </c>
      <c r="AW58" s="206" t="b">
        <f t="shared" si="7"/>
        <v>1</v>
      </c>
      <c r="AX58" s="206" t="b">
        <f t="shared" si="7"/>
        <v>1</v>
      </c>
      <c r="AY58" s="206" t="b">
        <f t="shared" si="7"/>
        <v>1</v>
      </c>
      <c r="AZ58" s="206" t="b">
        <f t="shared" si="7"/>
        <v>1</v>
      </c>
      <c r="BA58" s="206" t="b">
        <f t="shared" si="7"/>
        <v>1</v>
      </c>
      <c r="BC58" s="172"/>
    </row>
    <row r="59" spans="1:55" s="21" customFormat="1" x14ac:dyDescent="0.25">
      <c r="A59" s="173" t="s">
        <v>140</v>
      </c>
      <c r="B59" s="248" t="s">
        <v>91</v>
      </c>
      <c r="C59" s="249">
        <v>4</v>
      </c>
      <c r="D59" s="515"/>
      <c r="E59" s="515"/>
      <c r="F59" s="516"/>
      <c r="G59" s="517">
        <v>4</v>
      </c>
      <c r="H59" s="518">
        <f t="shared" si="5"/>
        <v>120</v>
      </c>
      <c r="I59" s="528">
        <v>16</v>
      </c>
      <c r="J59" s="524" t="s">
        <v>331</v>
      </c>
      <c r="K59" s="524" t="s">
        <v>101</v>
      </c>
      <c r="L59" s="524" t="s">
        <v>330</v>
      </c>
      <c r="M59" s="520">
        <f>H59-I59</f>
        <v>104</v>
      </c>
      <c r="N59" s="521"/>
      <c r="O59" s="522"/>
      <c r="P59" s="523"/>
      <c r="Q59" s="254" t="s">
        <v>328</v>
      </c>
      <c r="R59" s="172"/>
      <c r="S59" s="252"/>
      <c r="V59" s="247"/>
      <c r="W59" s="1186"/>
      <c r="X59" s="1187"/>
      <c r="Y59" s="1187"/>
      <c r="Z59" s="1186"/>
      <c r="AA59" s="1186"/>
      <c r="AB59" s="1186"/>
      <c r="AC59" s="1186"/>
      <c r="AD59" s="1186"/>
      <c r="AE59" s="1186"/>
      <c r="AF59" s="1186"/>
      <c r="AG59" s="1186"/>
      <c r="AH59" s="1186"/>
      <c r="AN59" s="22"/>
      <c r="AQ59" s="240"/>
      <c r="AV59" s="206" t="b">
        <f t="shared" si="7"/>
        <v>1</v>
      </c>
      <c r="AW59" s="206" t="b">
        <f t="shared" si="7"/>
        <v>1</v>
      </c>
      <c r="AX59" s="206" t="b">
        <f t="shared" si="7"/>
        <v>1</v>
      </c>
      <c r="AY59" s="206" t="b">
        <f t="shared" si="7"/>
        <v>0</v>
      </c>
      <c r="AZ59" s="206" t="b">
        <f t="shared" si="7"/>
        <v>1</v>
      </c>
      <c r="BA59" s="206" t="b">
        <f t="shared" si="7"/>
        <v>1</v>
      </c>
      <c r="BC59" s="172"/>
    </row>
    <row r="60" spans="1:55" s="21" customFormat="1" x14ac:dyDescent="0.25">
      <c r="A60" s="173" t="s">
        <v>141</v>
      </c>
      <c r="B60" s="256" t="s">
        <v>142</v>
      </c>
      <c r="C60" s="249">
        <v>5</v>
      </c>
      <c r="D60" s="515"/>
      <c r="E60" s="515"/>
      <c r="F60" s="516"/>
      <c r="G60" s="517">
        <v>3</v>
      </c>
      <c r="H60" s="518">
        <f t="shared" si="5"/>
        <v>90</v>
      </c>
      <c r="I60" s="529">
        <v>16</v>
      </c>
      <c r="J60" s="530" t="s">
        <v>331</v>
      </c>
      <c r="K60" s="530" t="s">
        <v>101</v>
      </c>
      <c r="L60" s="530" t="s">
        <v>330</v>
      </c>
      <c r="M60" s="520">
        <f>H60-I60</f>
        <v>74</v>
      </c>
      <c r="N60" s="521"/>
      <c r="O60" s="522"/>
      <c r="P60" s="523"/>
      <c r="Q60" s="254"/>
      <c r="R60" s="251" t="s">
        <v>328</v>
      </c>
      <c r="S60" s="252"/>
      <c r="V60" s="247"/>
      <c r="W60" s="1186"/>
      <c r="X60" s="1187"/>
      <c r="Y60" s="1187"/>
      <c r="Z60" s="1186"/>
      <c r="AA60" s="1186"/>
      <c r="AB60" s="1186"/>
      <c r="AC60" s="1186"/>
      <c r="AD60" s="1186"/>
      <c r="AE60" s="1186"/>
      <c r="AF60" s="1186"/>
      <c r="AG60" s="1186"/>
      <c r="AH60" s="1186"/>
      <c r="AN60" s="22"/>
      <c r="AQ60" s="240"/>
      <c r="AV60" s="206" t="b">
        <f t="shared" si="7"/>
        <v>1</v>
      </c>
      <c r="AW60" s="206" t="b">
        <f t="shared" si="7"/>
        <v>1</v>
      </c>
      <c r="AX60" s="206" t="b">
        <f t="shared" si="7"/>
        <v>1</v>
      </c>
      <c r="AY60" s="206" t="b">
        <f t="shared" si="7"/>
        <v>1</v>
      </c>
      <c r="AZ60" s="206" t="b">
        <f t="shared" si="7"/>
        <v>0</v>
      </c>
      <c r="BA60" s="206" t="b">
        <f t="shared" si="7"/>
        <v>1</v>
      </c>
      <c r="BC60" s="251"/>
    </row>
    <row r="61" spans="1:55" s="21" customFormat="1" ht="31.5" x14ac:dyDescent="0.25">
      <c r="A61" s="173" t="s">
        <v>143</v>
      </c>
      <c r="B61" s="257" t="s">
        <v>144</v>
      </c>
      <c r="C61" s="43"/>
      <c r="D61" s="394"/>
      <c r="E61" s="394"/>
      <c r="F61" s="516"/>
      <c r="G61" s="531">
        <f>G62+G63</f>
        <v>6</v>
      </c>
      <c r="H61" s="464">
        <f t="shared" si="5"/>
        <v>180</v>
      </c>
      <c r="I61" s="532"/>
      <c r="J61" s="515"/>
      <c r="K61" s="515"/>
      <c r="L61" s="515"/>
      <c r="M61" s="516"/>
      <c r="N61" s="521"/>
      <c r="O61" s="522"/>
      <c r="P61" s="533"/>
      <c r="Q61" s="252"/>
      <c r="R61" s="172"/>
      <c r="S61" s="252"/>
      <c r="T61" s="205"/>
      <c r="W61" s="1186"/>
      <c r="X61" s="1187"/>
      <c r="Y61" s="1187"/>
      <c r="Z61" s="1186"/>
      <c r="AA61" s="1186"/>
      <c r="AB61" s="1186"/>
      <c r="AC61" s="1186"/>
      <c r="AD61" s="1186"/>
      <c r="AE61" s="1186"/>
      <c r="AF61" s="1186"/>
      <c r="AG61" s="1186"/>
      <c r="AH61" s="1186"/>
      <c r="AN61" s="22"/>
      <c r="AV61" s="206" t="b">
        <f t="shared" si="7"/>
        <v>1</v>
      </c>
      <c r="AW61" s="206" t="b">
        <f t="shared" si="7"/>
        <v>1</v>
      </c>
      <c r="AX61" s="206" t="b">
        <f t="shared" si="7"/>
        <v>1</v>
      </c>
      <c r="AY61" s="206" t="b">
        <f t="shared" si="7"/>
        <v>1</v>
      </c>
      <c r="AZ61" s="206" t="b">
        <f t="shared" si="7"/>
        <v>1</v>
      </c>
      <c r="BA61" s="206" t="b">
        <f t="shared" si="7"/>
        <v>1</v>
      </c>
      <c r="BC61" s="172"/>
    </row>
    <row r="62" spans="1:55" s="21" customFormat="1" x14ac:dyDescent="0.25">
      <c r="A62" s="232"/>
      <c r="B62" s="248" t="s">
        <v>89</v>
      </c>
      <c r="C62" s="249"/>
      <c r="D62" s="394"/>
      <c r="E62" s="394"/>
      <c r="F62" s="534"/>
      <c r="G62" s="535">
        <v>0</v>
      </c>
      <c r="H62" s="536">
        <f t="shared" si="5"/>
        <v>0</v>
      </c>
      <c r="I62" s="537"/>
      <c r="J62" s="394"/>
      <c r="K62" s="394"/>
      <c r="L62" s="394"/>
      <c r="M62" s="538"/>
      <c r="N62" s="523"/>
      <c r="O62" s="462"/>
      <c r="P62" s="523"/>
      <c r="Q62" s="254"/>
      <c r="R62" s="253"/>
      <c r="S62" s="254"/>
      <c r="T62" s="205"/>
      <c r="W62" s="1186"/>
      <c r="X62" s="1187"/>
      <c r="Y62" s="1187"/>
      <c r="Z62" s="1186"/>
      <c r="AA62" s="1186"/>
      <c r="AB62" s="1186"/>
      <c r="AC62" s="1186"/>
      <c r="AD62" s="1186"/>
      <c r="AE62" s="1186"/>
      <c r="AF62" s="1186"/>
      <c r="AG62" s="1186"/>
      <c r="AH62" s="1186"/>
      <c r="AN62" s="22"/>
      <c r="AV62" s="206" t="b">
        <f t="shared" si="7"/>
        <v>1</v>
      </c>
      <c r="AW62" s="206" t="b">
        <f t="shared" si="7"/>
        <v>1</v>
      </c>
      <c r="AX62" s="206" t="b">
        <f t="shared" si="7"/>
        <v>1</v>
      </c>
      <c r="AY62" s="206" t="b">
        <f t="shared" si="7"/>
        <v>1</v>
      </c>
      <c r="AZ62" s="206" t="b">
        <f t="shared" si="7"/>
        <v>1</v>
      </c>
      <c r="BA62" s="206" t="b">
        <f t="shared" si="7"/>
        <v>1</v>
      </c>
      <c r="BC62" s="253"/>
    </row>
    <row r="63" spans="1:55" s="21" customFormat="1" x14ac:dyDescent="0.25">
      <c r="A63" s="232" t="s">
        <v>145</v>
      </c>
      <c r="B63" s="248" t="s">
        <v>91</v>
      </c>
      <c r="C63" s="249"/>
      <c r="D63" s="394">
        <v>2</v>
      </c>
      <c r="E63" s="394"/>
      <c r="F63" s="534"/>
      <c r="G63" s="531">
        <v>6</v>
      </c>
      <c r="H63" s="539">
        <f t="shared" si="5"/>
        <v>180</v>
      </c>
      <c r="I63" s="519">
        <v>6</v>
      </c>
      <c r="J63" s="540" t="s">
        <v>101</v>
      </c>
      <c r="K63" s="541"/>
      <c r="L63" s="540" t="s">
        <v>330</v>
      </c>
      <c r="M63" s="467">
        <f>H63-I63</f>
        <v>174</v>
      </c>
      <c r="N63" s="523"/>
      <c r="O63" s="462" t="s">
        <v>332</v>
      </c>
      <c r="P63" s="523"/>
      <c r="Q63" s="254"/>
      <c r="R63" s="253"/>
      <c r="S63" s="254"/>
      <c r="T63" s="205"/>
      <c r="W63" s="1186"/>
      <c r="X63" s="1187"/>
      <c r="Y63" s="1187"/>
      <c r="Z63" s="1186"/>
      <c r="AA63" s="1186"/>
      <c r="AB63" s="1186"/>
      <c r="AC63" s="1186"/>
      <c r="AD63" s="1186"/>
      <c r="AE63" s="1186"/>
      <c r="AF63" s="1186"/>
      <c r="AG63" s="1186"/>
      <c r="AH63" s="1186"/>
      <c r="AN63" s="22"/>
      <c r="AV63" s="206" t="b">
        <f t="shared" si="7"/>
        <v>1</v>
      </c>
      <c r="AW63" s="206" t="b">
        <f t="shared" si="7"/>
        <v>0</v>
      </c>
      <c r="AX63" s="206" t="b">
        <f t="shared" si="7"/>
        <v>1</v>
      </c>
      <c r="AY63" s="206" t="b">
        <f t="shared" si="7"/>
        <v>1</v>
      </c>
      <c r="AZ63" s="206" t="b">
        <f t="shared" si="7"/>
        <v>1</v>
      </c>
      <c r="BA63" s="206" t="b">
        <f t="shared" ref="BA63:BA101" si="8">ISBLANK(S63)</f>
        <v>1</v>
      </c>
      <c r="BC63" s="253"/>
    </row>
    <row r="64" spans="1:55" s="21" customFormat="1" x14ac:dyDescent="0.25">
      <c r="A64" s="232" t="s">
        <v>146</v>
      </c>
      <c r="B64" s="257" t="s">
        <v>147</v>
      </c>
      <c r="C64" s="255"/>
      <c r="D64" s="515"/>
      <c r="E64" s="515"/>
      <c r="F64" s="542"/>
      <c r="G64" s="517">
        <v>8</v>
      </c>
      <c r="H64" s="518">
        <f t="shared" si="5"/>
        <v>240</v>
      </c>
      <c r="I64" s="537"/>
      <c r="J64" s="394"/>
      <c r="K64" s="394"/>
      <c r="L64" s="394"/>
      <c r="M64" s="516"/>
      <c r="N64" s="521"/>
      <c r="O64" s="543"/>
      <c r="P64" s="523"/>
      <c r="Q64" s="254"/>
      <c r="R64" s="253"/>
      <c r="S64" s="254"/>
      <c r="T64" s="205"/>
      <c r="W64" s="1186"/>
      <c r="X64" s="1187"/>
      <c r="Y64" s="1187"/>
      <c r="Z64" s="1186"/>
      <c r="AA64" s="1186"/>
      <c r="AB64" s="1186"/>
      <c r="AC64" s="1186"/>
      <c r="AD64" s="1186"/>
      <c r="AE64" s="1186"/>
      <c r="AF64" s="1186"/>
      <c r="AG64" s="1186"/>
      <c r="AH64" s="1186"/>
      <c r="AN64" s="22"/>
      <c r="AV64" s="206" t="b">
        <f t="shared" si="7"/>
        <v>1</v>
      </c>
      <c r="AW64" s="206" t="b">
        <f t="shared" si="7"/>
        <v>1</v>
      </c>
      <c r="AX64" s="206" t="b">
        <f t="shared" si="7"/>
        <v>1</v>
      </c>
      <c r="AY64" s="206" t="b">
        <f t="shared" si="7"/>
        <v>1</v>
      </c>
      <c r="AZ64" s="206" t="b">
        <f t="shared" si="7"/>
        <v>1</v>
      </c>
      <c r="BA64" s="206" t="b">
        <f t="shared" si="8"/>
        <v>1</v>
      </c>
      <c r="BC64" s="253"/>
    </row>
    <row r="65" spans="1:55" s="21" customFormat="1" x14ac:dyDescent="0.25">
      <c r="A65" s="250"/>
      <c r="B65" s="248" t="s">
        <v>89</v>
      </c>
      <c r="C65" s="249"/>
      <c r="D65" s="394"/>
      <c r="E65" s="394"/>
      <c r="F65" s="534"/>
      <c r="G65" s="535">
        <v>2.5</v>
      </c>
      <c r="H65" s="536">
        <f t="shared" si="5"/>
        <v>75</v>
      </c>
      <c r="I65" s="544"/>
      <c r="J65" s="515"/>
      <c r="K65" s="515"/>
      <c r="L65" s="515"/>
      <c r="M65" s="516"/>
      <c r="N65" s="521"/>
      <c r="O65" s="543"/>
      <c r="P65" s="521"/>
      <c r="Q65" s="252"/>
      <c r="R65" s="172"/>
      <c r="S65" s="252"/>
      <c r="T65" s="205"/>
      <c r="V65" s="34"/>
      <c r="W65" s="1186"/>
      <c r="X65" s="1187"/>
      <c r="Y65" s="1187"/>
      <c r="Z65" s="1186"/>
      <c r="AA65" s="1186"/>
      <c r="AB65" s="1186"/>
      <c r="AC65" s="1186"/>
      <c r="AD65" s="1186"/>
      <c r="AE65" s="1186"/>
      <c r="AF65" s="1186"/>
      <c r="AG65" s="1186"/>
      <c r="AH65" s="1186"/>
      <c r="AN65" s="22"/>
      <c r="AV65" s="206" t="b">
        <f t="shared" si="7"/>
        <v>1</v>
      </c>
      <c r="AW65" s="206" t="b">
        <f t="shared" si="7"/>
        <v>1</v>
      </c>
      <c r="AX65" s="206" t="b">
        <f t="shared" si="7"/>
        <v>1</v>
      </c>
      <c r="AY65" s="206" t="b">
        <f t="shared" si="7"/>
        <v>1</v>
      </c>
      <c r="AZ65" s="206" t="b">
        <f t="shared" si="7"/>
        <v>1</v>
      </c>
      <c r="BA65" s="206" t="b">
        <f t="shared" si="8"/>
        <v>1</v>
      </c>
      <c r="BC65" s="172"/>
    </row>
    <row r="66" spans="1:55" s="21" customFormat="1" x14ac:dyDescent="0.25">
      <c r="A66" s="250" t="s">
        <v>148</v>
      </c>
      <c r="B66" s="248" t="s">
        <v>91</v>
      </c>
      <c r="C66" s="255">
        <v>2</v>
      </c>
      <c r="D66" s="515"/>
      <c r="E66" s="515"/>
      <c r="F66" s="542"/>
      <c r="G66" s="517">
        <v>5.5</v>
      </c>
      <c r="H66" s="518">
        <f>G66*30</f>
        <v>165</v>
      </c>
      <c r="I66" s="545">
        <v>12</v>
      </c>
      <c r="J66" s="546" t="s">
        <v>324</v>
      </c>
      <c r="K66" s="546" t="s">
        <v>325</v>
      </c>
      <c r="L66" s="524"/>
      <c r="M66" s="467">
        <f>H66-I66</f>
        <v>153</v>
      </c>
      <c r="N66" s="521"/>
      <c r="O66" s="543" t="s">
        <v>322</v>
      </c>
      <c r="P66" s="521"/>
      <c r="Q66" s="252"/>
      <c r="R66" s="253"/>
      <c r="S66" s="252"/>
      <c r="T66" s="205"/>
      <c r="W66" s="1186"/>
      <c r="X66" s="1187"/>
      <c r="Y66" s="1187"/>
      <c r="Z66" s="1186"/>
      <c r="AA66" s="1186"/>
      <c r="AB66" s="1186"/>
      <c r="AC66" s="1186"/>
      <c r="AD66" s="1186"/>
      <c r="AE66" s="1186"/>
      <c r="AF66" s="1186"/>
      <c r="AG66" s="1186"/>
      <c r="AH66" s="1186"/>
      <c r="AN66" s="22"/>
      <c r="AV66" s="206" t="b">
        <f t="shared" si="7"/>
        <v>1</v>
      </c>
      <c r="AW66" s="206" t="b">
        <f t="shared" si="7"/>
        <v>0</v>
      </c>
      <c r="AX66" s="206" t="b">
        <f t="shared" si="7"/>
        <v>1</v>
      </c>
      <c r="AY66" s="206" t="b">
        <f t="shared" si="7"/>
        <v>1</v>
      </c>
      <c r="AZ66" s="206" t="b">
        <f t="shared" si="7"/>
        <v>1</v>
      </c>
      <c r="BA66" s="206" t="b">
        <f t="shared" si="8"/>
        <v>1</v>
      </c>
      <c r="BC66" s="253"/>
    </row>
    <row r="67" spans="1:55" s="21" customFormat="1" x14ac:dyDescent="0.25">
      <c r="A67" s="173" t="s">
        <v>149</v>
      </c>
      <c r="B67" s="258" t="s">
        <v>150</v>
      </c>
      <c r="C67" s="249"/>
      <c r="D67" s="394"/>
      <c r="E67" s="394"/>
      <c r="F67" s="534"/>
      <c r="G67" s="531">
        <f>G68+G69</f>
        <v>3</v>
      </c>
      <c r="H67" s="539">
        <f t="shared" si="5"/>
        <v>90</v>
      </c>
      <c r="I67" s="544"/>
      <c r="J67" s="515"/>
      <c r="K67" s="515"/>
      <c r="L67" s="515"/>
      <c r="M67" s="516"/>
      <c r="N67" s="521"/>
      <c r="O67" s="543"/>
      <c r="P67" s="521"/>
      <c r="Q67" s="252"/>
      <c r="R67" s="253"/>
      <c r="S67" s="252"/>
      <c r="T67" s="205"/>
      <c r="W67" s="1186"/>
      <c r="X67" s="1187"/>
      <c r="Y67" s="1187"/>
      <c r="Z67" s="1186"/>
      <c r="AA67" s="1186"/>
      <c r="AB67" s="1186"/>
      <c r="AC67" s="1186"/>
      <c r="AD67" s="1186"/>
      <c r="AE67" s="1186"/>
      <c r="AF67" s="1186"/>
      <c r="AG67" s="1186"/>
      <c r="AH67" s="1186"/>
      <c r="AN67" s="22"/>
      <c r="AV67" s="206" t="b">
        <f t="shared" si="7"/>
        <v>1</v>
      </c>
      <c r="AW67" s="206" t="b">
        <f t="shared" si="7"/>
        <v>1</v>
      </c>
      <c r="AX67" s="206" t="b">
        <f t="shared" si="7"/>
        <v>1</v>
      </c>
      <c r="AY67" s="206" t="b">
        <f t="shared" si="7"/>
        <v>1</v>
      </c>
      <c r="AZ67" s="206" t="b">
        <f t="shared" si="7"/>
        <v>1</v>
      </c>
      <c r="BA67" s="206" t="b">
        <f t="shared" si="8"/>
        <v>1</v>
      </c>
      <c r="BC67" s="253"/>
    </row>
    <row r="68" spans="1:55" s="21" customFormat="1" ht="20.25" customHeight="1" x14ac:dyDescent="0.25">
      <c r="A68" s="250"/>
      <c r="B68" s="248" t="s">
        <v>89</v>
      </c>
      <c r="C68" s="249"/>
      <c r="D68" s="394"/>
      <c r="E68" s="394"/>
      <c r="F68" s="534"/>
      <c r="G68" s="535">
        <v>0</v>
      </c>
      <c r="H68" s="536">
        <f t="shared" si="5"/>
        <v>0</v>
      </c>
      <c r="I68" s="544"/>
      <c r="J68" s="515"/>
      <c r="K68" s="515"/>
      <c r="L68" s="515"/>
      <c r="M68" s="516"/>
      <c r="N68" s="521"/>
      <c r="O68" s="543"/>
      <c r="P68" s="523"/>
      <c r="Q68" s="252"/>
      <c r="R68" s="172"/>
      <c r="S68" s="252"/>
      <c r="T68" s="205"/>
      <c r="V68" s="247"/>
      <c r="W68" s="1186"/>
      <c r="X68" s="1187"/>
      <c r="Y68" s="1187"/>
      <c r="Z68" s="1186"/>
      <c r="AA68" s="1186"/>
      <c r="AB68" s="1186"/>
      <c r="AC68" s="1186"/>
      <c r="AD68" s="1186"/>
      <c r="AE68" s="1186"/>
      <c r="AF68" s="1186"/>
      <c r="AG68" s="1186"/>
      <c r="AH68" s="1186"/>
      <c r="AN68" s="22"/>
      <c r="AV68" s="206" t="b">
        <f t="shared" si="7"/>
        <v>1</v>
      </c>
      <c r="AW68" s="206" t="b">
        <f t="shared" si="7"/>
        <v>1</v>
      </c>
      <c r="AX68" s="206" t="b">
        <f t="shared" si="7"/>
        <v>1</v>
      </c>
      <c r="AY68" s="206" t="b">
        <f t="shared" si="7"/>
        <v>1</v>
      </c>
      <c r="AZ68" s="206" t="b">
        <f t="shared" si="7"/>
        <v>1</v>
      </c>
      <c r="BA68" s="206" t="b">
        <f t="shared" si="8"/>
        <v>1</v>
      </c>
      <c r="BC68" s="172"/>
    </row>
    <row r="69" spans="1:55" s="21" customFormat="1" ht="20.25" customHeight="1" x14ac:dyDescent="0.25">
      <c r="A69" s="250" t="s">
        <v>151</v>
      </c>
      <c r="B69" s="248" t="s">
        <v>91</v>
      </c>
      <c r="C69" s="43"/>
      <c r="D69" s="394">
        <v>2</v>
      </c>
      <c r="E69" s="394"/>
      <c r="F69" s="534"/>
      <c r="G69" s="517">
        <v>3</v>
      </c>
      <c r="H69" s="518">
        <f t="shared" si="5"/>
        <v>90</v>
      </c>
      <c r="I69" s="544">
        <v>8</v>
      </c>
      <c r="J69" s="524" t="s">
        <v>101</v>
      </c>
      <c r="K69" s="546"/>
      <c r="L69" s="524" t="s">
        <v>325</v>
      </c>
      <c r="M69" s="547">
        <f>H69-I69</f>
        <v>82</v>
      </c>
      <c r="N69" s="521"/>
      <c r="O69" s="543" t="s">
        <v>323</v>
      </c>
      <c r="P69" s="523"/>
      <c r="Q69" s="252"/>
      <c r="R69" s="172"/>
      <c r="S69" s="252"/>
      <c r="T69" s="205"/>
      <c r="V69" s="247"/>
      <c r="W69" s="1186"/>
      <c r="X69" s="1187"/>
      <c r="Y69" s="1187"/>
      <c r="Z69" s="1186"/>
      <c r="AA69" s="1186"/>
      <c r="AB69" s="1186"/>
      <c r="AC69" s="1186"/>
      <c r="AD69" s="1186"/>
      <c r="AE69" s="1186"/>
      <c r="AF69" s="1186"/>
      <c r="AG69" s="1186"/>
      <c r="AH69" s="1186"/>
      <c r="AN69" s="22"/>
      <c r="AV69" s="206" t="b">
        <f t="shared" si="7"/>
        <v>1</v>
      </c>
      <c r="AW69" s="206" t="b">
        <f t="shared" si="7"/>
        <v>0</v>
      </c>
      <c r="AX69" s="206" t="b">
        <f t="shared" si="7"/>
        <v>1</v>
      </c>
      <c r="AY69" s="206" t="b">
        <f t="shared" si="7"/>
        <v>1</v>
      </c>
      <c r="AZ69" s="206" t="b">
        <f t="shared" si="7"/>
        <v>1</v>
      </c>
      <c r="BA69" s="206" t="b">
        <f t="shared" si="8"/>
        <v>1</v>
      </c>
      <c r="BC69" s="172"/>
    </row>
    <row r="70" spans="1:55" s="21" customFormat="1" x14ac:dyDescent="0.25">
      <c r="A70" s="173" t="s">
        <v>152</v>
      </c>
      <c r="B70" s="258" t="s">
        <v>153</v>
      </c>
      <c r="C70" s="43"/>
      <c r="D70" s="548"/>
      <c r="E70" s="548"/>
      <c r="F70" s="516"/>
      <c r="G70" s="517">
        <v>3</v>
      </c>
      <c r="H70" s="518">
        <f t="shared" si="5"/>
        <v>90</v>
      </c>
      <c r="I70" s="545"/>
      <c r="J70" s="549"/>
      <c r="K70" s="549"/>
      <c r="L70" s="549"/>
      <c r="M70" s="547"/>
      <c r="N70" s="533"/>
      <c r="O70" s="522"/>
      <c r="P70" s="533"/>
      <c r="Q70" s="252"/>
      <c r="R70" s="172"/>
      <c r="S70" s="252"/>
      <c r="T70" s="259" t="s">
        <v>154</v>
      </c>
      <c r="W70" s="1186"/>
      <c r="X70" s="1187"/>
      <c r="Y70" s="1187"/>
      <c r="Z70" s="1186"/>
      <c r="AA70" s="1186"/>
      <c r="AB70" s="1186"/>
      <c r="AC70" s="1186"/>
      <c r="AD70" s="1186"/>
      <c r="AE70" s="1186"/>
      <c r="AF70" s="1186"/>
      <c r="AG70" s="1186"/>
      <c r="AH70" s="1186"/>
      <c r="AN70" s="22"/>
      <c r="AP70" s="240">
        <f>G52+G57+G60+G61+G64+G67+G70+G73+G76+G79+G83+G86+G87+G88+G92+G95+G98</f>
        <v>85</v>
      </c>
      <c r="AV70" s="206" t="b">
        <f t="shared" si="7"/>
        <v>1</v>
      </c>
      <c r="AW70" s="206" t="b">
        <f t="shared" si="7"/>
        <v>1</v>
      </c>
      <c r="AX70" s="206" t="b">
        <f t="shared" si="7"/>
        <v>1</v>
      </c>
      <c r="AY70" s="206" t="b">
        <f t="shared" si="7"/>
        <v>1</v>
      </c>
      <c r="AZ70" s="206" t="b">
        <f t="shared" si="7"/>
        <v>1</v>
      </c>
      <c r="BA70" s="206" t="b">
        <f t="shared" si="8"/>
        <v>1</v>
      </c>
      <c r="BC70" s="172"/>
    </row>
    <row r="71" spans="1:55" s="21" customFormat="1" x14ac:dyDescent="0.25">
      <c r="A71" s="173"/>
      <c r="B71" s="892" t="s">
        <v>89</v>
      </c>
      <c r="C71" s="43"/>
      <c r="D71" s="548"/>
      <c r="E71" s="548"/>
      <c r="F71" s="516"/>
      <c r="G71" s="550">
        <v>1.5</v>
      </c>
      <c r="H71" s="518">
        <f t="shared" si="5"/>
        <v>45</v>
      </c>
      <c r="I71" s="545"/>
      <c r="J71" s="549"/>
      <c r="K71" s="549"/>
      <c r="L71" s="549"/>
      <c r="M71" s="547"/>
      <c r="N71" s="533"/>
      <c r="O71" s="522"/>
      <c r="P71" s="533"/>
      <c r="Q71" s="252"/>
      <c r="R71" s="172"/>
      <c r="S71" s="252"/>
      <c r="T71" s="205"/>
      <c r="W71" s="1186"/>
      <c r="X71" s="1187"/>
      <c r="Y71" s="1187"/>
      <c r="Z71" s="1186"/>
      <c r="AA71" s="1186"/>
      <c r="AB71" s="1186"/>
      <c r="AC71" s="1186"/>
      <c r="AD71" s="1186"/>
      <c r="AE71" s="1186"/>
      <c r="AF71" s="1186"/>
      <c r="AG71" s="1186"/>
      <c r="AH71" s="1186"/>
      <c r="AN71" s="22"/>
      <c r="AO71" s="21" t="s">
        <v>349</v>
      </c>
      <c r="AP71" s="240">
        <f>G54+G58+G62+G65+G68+G71+G74+G77+G80+G89+G93+G96+G99</f>
        <v>23.5</v>
      </c>
      <c r="AV71" s="206" t="b">
        <f t="shared" si="7"/>
        <v>1</v>
      </c>
      <c r="AW71" s="206" t="b">
        <f t="shared" si="7"/>
        <v>1</v>
      </c>
      <c r="AX71" s="206" t="b">
        <f t="shared" si="7"/>
        <v>1</v>
      </c>
      <c r="AY71" s="206" t="b">
        <f t="shared" si="7"/>
        <v>1</v>
      </c>
      <c r="AZ71" s="206" t="b">
        <f t="shared" si="7"/>
        <v>1</v>
      </c>
      <c r="BA71" s="206" t="b">
        <f t="shared" si="8"/>
        <v>1</v>
      </c>
      <c r="BC71" s="172"/>
    </row>
    <row r="72" spans="1:55" s="21" customFormat="1" x14ac:dyDescent="0.25">
      <c r="A72" s="173" t="s">
        <v>335</v>
      </c>
      <c r="B72" s="260" t="s">
        <v>91</v>
      </c>
      <c r="C72" s="43"/>
      <c r="D72" s="548">
        <v>3</v>
      </c>
      <c r="E72" s="548"/>
      <c r="F72" s="516"/>
      <c r="G72" s="550">
        <v>1.5</v>
      </c>
      <c r="H72" s="518">
        <f t="shared" si="5"/>
        <v>45</v>
      </c>
      <c r="I72" s="545">
        <v>8</v>
      </c>
      <c r="J72" s="524" t="s">
        <v>101</v>
      </c>
      <c r="K72" s="524"/>
      <c r="L72" s="524" t="s">
        <v>325</v>
      </c>
      <c r="M72" s="547">
        <f>H72-I72</f>
        <v>37</v>
      </c>
      <c r="N72" s="533"/>
      <c r="O72" s="522"/>
      <c r="P72" s="533" t="s">
        <v>323</v>
      </c>
      <c r="Q72" s="252"/>
      <c r="R72" s="172"/>
      <c r="S72" s="252"/>
      <c r="T72" s="205"/>
      <c r="W72" s="1186"/>
      <c r="X72" s="1187"/>
      <c r="Y72" s="1187"/>
      <c r="Z72" s="1186"/>
      <c r="AA72" s="1186"/>
      <c r="AB72" s="1186"/>
      <c r="AC72" s="1186"/>
      <c r="AD72" s="1186"/>
      <c r="AE72" s="1186"/>
      <c r="AF72" s="1186"/>
      <c r="AG72" s="1186"/>
      <c r="AH72" s="1186"/>
      <c r="AN72" s="22"/>
      <c r="AO72" s="21" t="s">
        <v>350</v>
      </c>
      <c r="AP72" s="240">
        <f>G55+G56+G59+G60+G63+G66+G69+G72+G75+G78+G81+G82+G84+G85+G86+G87+G90+G91+G94+G97+G100+G101</f>
        <v>61.5</v>
      </c>
      <c r="AV72" s="206" t="b">
        <f t="shared" si="7"/>
        <v>1</v>
      </c>
      <c r="AW72" s="206" t="b">
        <f t="shared" si="7"/>
        <v>1</v>
      </c>
      <c r="AX72" s="206" t="b">
        <f t="shared" si="7"/>
        <v>0</v>
      </c>
      <c r="AY72" s="206" t="b">
        <f t="shared" si="7"/>
        <v>1</v>
      </c>
      <c r="AZ72" s="206" t="b">
        <f t="shared" si="7"/>
        <v>1</v>
      </c>
      <c r="BA72" s="206" t="b">
        <f t="shared" si="8"/>
        <v>1</v>
      </c>
      <c r="BC72" s="172"/>
    </row>
    <row r="73" spans="1:55" s="21" customFormat="1" ht="31.5" x14ac:dyDescent="0.25">
      <c r="A73" s="173" t="s">
        <v>155</v>
      </c>
      <c r="B73" s="261" t="s">
        <v>156</v>
      </c>
      <c r="C73" s="249"/>
      <c r="D73" s="394"/>
      <c r="E73" s="394"/>
      <c r="F73" s="402"/>
      <c r="G73" s="531">
        <v>3</v>
      </c>
      <c r="H73" s="464">
        <f t="shared" si="5"/>
        <v>90</v>
      </c>
      <c r="I73" s="551"/>
      <c r="J73" s="515"/>
      <c r="K73" s="515"/>
      <c r="L73" s="515"/>
      <c r="M73" s="552"/>
      <c r="N73" s="533"/>
      <c r="O73" s="522"/>
      <c r="P73" s="533"/>
      <c r="Q73" s="254"/>
      <c r="R73" s="253"/>
      <c r="S73" s="254"/>
      <c r="T73" s="205"/>
      <c r="W73" s="1186"/>
      <c r="X73" s="1187"/>
      <c r="Y73" s="1187"/>
      <c r="Z73" s="1186"/>
      <c r="AA73" s="1186"/>
      <c r="AB73" s="1186"/>
      <c r="AC73" s="1186"/>
      <c r="AD73" s="1186"/>
      <c r="AE73" s="1186"/>
      <c r="AF73" s="1186"/>
      <c r="AG73" s="1186"/>
      <c r="AH73" s="1186"/>
      <c r="AN73" s="22">
        <v>1.5</v>
      </c>
      <c r="AV73" s="206" t="b">
        <f t="shared" si="7"/>
        <v>1</v>
      </c>
      <c r="AW73" s="206" t="b">
        <f t="shared" si="7"/>
        <v>1</v>
      </c>
      <c r="AX73" s="206" t="b">
        <f t="shared" si="7"/>
        <v>1</v>
      </c>
      <c r="AY73" s="206" t="b">
        <f t="shared" si="7"/>
        <v>1</v>
      </c>
      <c r="AZ73" s="206" t="b">
        <f t="shared" si="7"/>
        <v>1</v>
      </c>
      <c r="BA73" s="206" t="b">
        <f t="shared" si="8"/>
        <v>1</v>
      </c>
      <c r="BC73" s="253"/>
    </row>
    <row r="74" spans="1:55" s="21" customFormat="1" x14ac:dyDescent="0.25">
      <c r="A74" s="173"/>
      <c r="B74" s="260" t="s">
        <v>89</v>
      </c>
      <c r="C74" s="249"/>
      <c r="D74" s="394"/>
      <c r="E74" s="394"/>
      <c r="F74" s="402"/>
      <c r="G74" s="531">
        <v>1.5</v>
      </c>
      <c r="H74" s="464">
        <f t="shared" si="5"/>
        <v>45</v>
      </c>
      <c r="I74" s="551"/>
      <c r="J74" s="515"/>
      <c r="K74" s="515"/>
      <c r="L74" s="515"/>
      <c r="M74" s="552"/>
      <c r="N74" s="533"/>
      <c r="O74" s="522"/>
      <c r="P74" s="533"/>
      <c r="Q74" s="254"/>
      <c r="R74" s="253"/>
      <c r="S74" s="254"/>
      <c r="T74" s="205"/>
      <c r="W74" s="1186"/>
      <c r="X74" s="1187"/>
      <c r="Y74" s="1187"/>
      <c r="Z74" s="1186"/>
      <c r="AA74" s="1186"/>
      <c r="AB74" s="1186"/>
      <c r="AC74" s="1186"/>
      <c r="AD74" s="1186"/>
      <c r="AE74" s="1186"/>
      <c r="AF74" s="1186"/>
      <c r="AG74" s="1186"/>
      <c r="AH74" s="1186"/>
      <c r="AN74" s="22"/>
      <c r="AV74" s="206" t="b">
        <f t="shared" si="7"/>
        <v>1</v>
      </c>
      <c r="AW74" s="206" t="b">
        <f t="shared" si="7"/>
        <v>1</v>
      </c>
      <c r="AX74" s="206" t="b">
        <f t="shared" si="7"/>
        <v>1</v>
      </c>
      <c r="AY74" s="206" t="b">
        <f t="shared" si="7"/>
        <v>1</v>
      </c>
      <c r="AZ74" s="206" t="b">
        <f t="shared" si="7"/>
        <v>1</v>
      </c>
      <c r="BA74" s="206" t="b">
        <f t="shared" si="8"/>
        <v>1</v>
      </c>
      <c r="BC74" s="253"/>
    </row>
    <row r="75" spans="1:55" s="21" customFormat="1" x14ac:dyDescent="0.25">
      <c r="A75" s="173"/>
      <c r="B75" s="260" t="s">
        <v>91</v>
      </c>
      <c r="C75" s="249"/>
      <c r="D75" s="394">
        <v>5</v>
      </c>
      <c r="E75" s="394"/>
      <c r="F75" s="402"/>
      <c r="G75" s="531">
        <v>1.5</v>
      </c>
      <c r="H75" s="464">
        <f t="shared" si="5"/>
        <v>45</v>
      </c>
      <c r="I75" s="551">
        <v>4</v>
      </c>
      <c r="J75" s="515" t="s">
        <v>101</v>
      </c>
      <c r="K75" s="515"/>
      <c r="L75" s="515"/>
      <c r="M75" s="547">
        <f>H75-I75</f>
        <v>41</v>
      </c>
      <c r="N75" s="533"/>
      <c r="O75" s="522"/>
      <c r="P75" s="533"/>
      <c r="Q75" s="254"/>
      <c r="R75" s="253" t="s">
        <v>101</v>
      </c>
      <c r="S75" s="254"/>
      <c r="T75" s="205"/>
      <c r="W75" s="1186"/>
      <c r="X75" s="1187"/>
      <c r="Y75" s="1187"/>
      <c r="Z75" s="1186"/>
      <c r="AA75" s="1186"/>
      <c r="AB75" s="1186"/>
      <c r="AC75" s="1186"/>
      <c r="AD75" s="1186"/>
      <c r="AE75" s="1186"/>
      <c r="AF75" s="1186"/>
      <c r="AG75" s="1186"/>
      <c r="AH75" s="1186"/>
      <c r="AN75" s="22"/>
      <c r="AV75" s="206" t="b">
        <f t="shared" si="7"/>
        <v>1</v>
      </c>
      <c r="AW75" s="206" t="b">
        <f t="shared" si="7"/>
        <v>1</v>
      </c>
      <c r="AX75" s="206" t="b">
        <f t="shared" si="7"/>
        <v>1</v>
      </c>
      <c r="AY75" s="206" t="b">
        <f t="shared" si="7"/>
        <v>1</v>
      </c>
      <c r="AZ75" s="206" t="b">
        <f t="shared" si="7"/>
        <v>0</v>
      </c>
      <c r="BA75" s="206" t="b">
        <f t="shared" si="8"/>
        <v>1</v>
      </c>
      <c r="BC75" s="253"/>
    </row>
    <row r="76" spans="1:55" s="21" customFormat="1" x14ac:dyDescent="0.25">
      <c r="A76" s="173" t="s">
        <v>157</v>
      </c>
      <c r="B76" s="261" t="s">
        <v>158</v>
      </c>
      <c r="C76" s="184"/>
      <c r="D76" s="553"/>
      <c r="E76" s="455"/>
      <c r="F76" s="456"/>
      <c r="G76" s="531">
        <v>3</v>
      </c>
      <c r="H76" s="518">
        <f>G76*30</f>
        <v>90</v>
      </c>
      <c r="I76" s="545"/>
      <c r="J76" s="549"/>
      <c r="K76" s="549"/>
      <c r="L76" s="549"/>
      <c r="M76" s="547"/>
      <c r="N76" s="521"/>
      <c r="O76" s="525"/>
      <c r="P76" s="533"/>
      <c r="Q76" s="254"/>
      <c r="R76" s="253"/>
      <c r="S76" s="254"/>
      <c r="T76" s="205"/>
      <c r="W76" s="1186"/>
      <c r="X76" s="1187"/>
      <c r="Y76" s="1187"/>
      <c r="Z76" s="1186"/>
      <c r="AA76" s="1186"/>
      <c r="AB76" s="1186"/>
      <c r="AC76" s="1186"/>
      <c r="AD76" s="1186"/>
      <c r="AE76" s="1186"/>
      <c r="AF76" s="1186"/>
      <c r="AG76" s="1186"/>
      <c r="AH76" s="1186"/>
      <c r="AN76" s="22">
        <v>1.5</v>
      </c>
      <c r="AV76" s="206" t="b">
        <f t="shared" si="7"/>
        <v>1</v>
      </c>
      <c r="AW76" s="206" t="b">
        <f t="shared" si="7"/>
        <v>1</v>
      </c>
      <c r="AX76" s="206" t="b">
        <f t="shared" si="7"/>
        <v>1</v>
      </c>
      <c r="AY76" s="206" t="b">
        <f t="shared" si="7"/>
        <v>1</v>
      </c>
      <c r="AZ76" s="206" t="b">
        <f t="shared" si="7"/>
        <v>1</v>
      </c>
      <c r="BA76" s="206" t="b">
        <f t="shared" si="8"/>
        <v>1</v>
      </c>
      <c r="BC76" s="253"/>
    </row>
    <row r="77" spans="1:55" s="21" customFormat="1" x14ac:dyDescent="0.25">
      <c r="A77" s="173"/>
      <c r="B77" s="260" t="s">
        <v>89</v>
      </c>
      <c r="C77" s="184"/>
      <c r="D77" s="553"/>
      <c r="E77" s="455"/>
      <c r="F77" s="456"/>
      <c r="G77" s="531">
        <v>1.5</v>
      </c>
      <c r="H77" s="518">
        <f>G77*30</f>
        <v>45</v>
      </c>
      <c r="I77" s="545"/>
      <c r="J77" s="545"/>
      <c r="K77" s="545"/>
      <c r="L77" s="545"/>
      <c r="M77" s="547"/>
      <c r="N77" s="521"/>
      <c r="O77" s="525"/>
      <c r="P77" s="533"/>
      <c r="Q77" s="254"/>
      <c r="R77" s="253"/>
      <c r="S77" s="254"/>
      <c r="T77" s="205"/>
      <c r="W77" s="1186"/>
      <c r="X77" s="1187"/>
      <c r="Y77" s="1187"/>
      <c r="Z77" s="1186"/>
      <c r="AA77" s="1186"/>
      <c r="AB77" s="1186"/>
      <c r="AC77" s="1186"/>
      <c r="AD77" s="1186"/>
      <c r="AE77" s="1186"/>
      <c r="AF77" s="1186"/>
      <c r="AG77" s="1186"/>
      <c r="AH77" s="1186"/>
      <c r="AN77" s="22"/>
      <c r="AV77" s="206" t="b">
        <f t="shared" si="7"/>
        <v>1</v>
      </c>
      <c r="AW77" s="206" t="b">
        <f t="shared" si="7"/>
        <v>1</v>
      </c>
      <c r="AX77" s="206" t="b">
        <f t="shared" si="7"/>
        <v>1</v>
      </c>
      <c r="AY77" s="206" t="b">
        <f t="shared" si="7"/>
        <v>1</v>
      </c>
      <c r="AZ77" s="206" t="b">
        <f t="shared" si="7"/>
        <v>1</v>
      </c>
      <c r="BA77" s="206" t="b">
        <f t="shared" si="8"/>
        <v>1</v>
      </c>
      <c r="BC77" s="253"/>
    </row>
    <row r="78" spans="1:55" s="21" customFormat="1" x14ac:dyDescent="0.25">
      <c r="A78" s="173"/>
      <c r="B78" s="260" t="s">
        <v>91</v>
      </c>
      <c r="C78" s="184"/>
      <c r="D78" s="553">
        <v>6</v>
      </c>
      <c r="E78" s="455"/>
      <c r="F78" s="456"/>
      <c r="G78" s="531">
        <v>1.5</v>
      </c>
      <c r="H78" s="518">
        <f>G78*30</f>
        <v>45</v>
      </c>
      <c r="I78" s="551">
        <v>4</v>
      </c>
      <c r="J78" s="515" t="s">
        <v>101</v>
      </c>
      <c r="K78" s="515"/>
      <c r="L78" s="515"/>
      <c r="M78" s="547">
        <f>H78-I78</f>
        <v>41</v>
      </c>
      <c r="N78" s="521"/>
      <c r="O78" s="525"/>
      <c r="P78" s="533"/>
      <c r="Q78" s="254"/>
      <c r="R78" s="253"/>
      <c r="S78" s="254" t="s">
        <v>101</v>
      </c>
      <c r="T78" s="205"/>
      <c r="W78" s="1186"/>
      <c r="X78" s="1187"/>
      <c r="Y78" s="1187"/>
      <c r="Z78" s="1186"/>
      <c r="AA78" s="1186"/>
      <c r="AB78" s="1186"/>
      <c r="AC78" s="1186"/>
      <c r="AD78" s="1186"/>
      <c r="AE78" s="1186"/>
      <c r="AF78" s="1186"/>
      <c r="AG78" s="1186"/>
      <c r="AH78" s="1186"/>
      <c r="AN78" s="22"/>
      <c r="AV78" s="206" t="b">
        <f t="shared" si="7"/>
        <v>1</v>
      </c>
      <c r="AW78" s="206" t="b">
        <f t="shared" si="7"/>
        <v>1</v>
      </c>
      <c r="AX78" s="206" t="b">
        <f t="shared" si="7"/>
        <v>1</v>
      </c>
      <c r="AY78" s="206" t="b">
        <f t="shared" si="7"/>
        <v>1</v>
      </c>
      <c r="AZ78" s="206" t="b">
        <f t="shared" si="7"/>
        <v>1</v>
      </c>
      <c r="BA78" s="206" t="b">
        <f t="shared" si="8"/>
        <v>0</v>
      </c>
      <c r="BC78" s="253"/>
    </row>
    <row r="79" spans="1:55" s="21" customFormat="1" x14ac:dyDescent="0.25">
      <c r="A79" s="173" t="s">
        <v>159</v>
      </c>
      <c r="B79" s="262" t="s">
        <v>160</v>
      </c>
      <c r="C79" s="263"/>
      <c r="D79" s="548"/>
      <c r="E79" s="394"/>
      <c r="F79" s="516"/>
      <c r="G79" s="517">
        <f>SUM(G80:G82)</f>
        <v>5</v>
      </c>
      <c r="H79" s="518">
        <f>PRODUCT(G79,30)</f>
        <v>150</v>
      </c>
      <c r="I79" s="545"/>
      <c r="J79" s="545"/>
      <c r="K79" s="545"/>
      <c r="L79" s="545"/>
      <c r="M79" s="547"/>
      <c r="N79" s="523"/>
      <c r="O79" s="543"/>
      <c r="P79" s="523"/>
      <c r="Q79" s="254"/>
      <c r="R79" s="172"/>
      <c r="S79" s="254"/>
      <c r="T79" s="205"/>
      <c r="W79" s="1186"/>
      <c r="X79" s="1187"/>
      <c r="Y79" s="1187"/>
      <c r="Z79" s="1186"/>
      <c r="AA79" s="1186"/>
      <c r="AB79" s="1186"/>
      <c r="AC79" s="1186"/>
      <c r="AD79" s="1186"/>
      <c r="AE79" s="1186"/>
      <c r="AF79" s="1186"/>
      <c r="AG79" s="1186"/>
      <c r="AH79" s="1186"/>
      <c r="AN79" s="22"/>
      <c r="AV79" s="206" t="b">
        <f t="shared" si="7"/>
        <v>1</v>
      </c>
      <c r="AW79" s="206" t="b">
        <f t="shared" si="7"/>
        <v>1</v>
      </c>
      <c r="AX79" s="206" t="b">
        <f t="shared" si="7"/>
        <v>1</v>
      </c>
      <c r="AY79" s="206" t="b">
        <f t="shared" si="7"/>
        <v>1</v>
      </c>
      <c r="AZ79" s="206" t="b">
        <f t="shared" si="7"/>
        <v>1</v>
      </c>
      <c r="BA79" s="206" t="b">
        <f t="shared" si="8"/>
        <v>1</v>
      </c>
      <c r="BC79" s="172"/>
    </row>
    <row r="80" spans="1:55" s="21" customFormat="1" x14ac:dyDescent="0.25">
      <c r="A80" s="254" t="s">
        <v>161</v>
      </c>
      <c r="B80" s="248" t="s">
        <v>89</v>
      </c>
      <c r="C80" s="43"/>
      <c r="D80" s="548"/>
      <c r="E80" s="394"/>
      <c r="F80" s="516"/>
      <c r="G80" s="550">
        <v>2.5</v>
      </c>
      <c r="H80" s="518">
        <f>PRODUCT(G80,30)</f>
        <v>75</v>
      </c>
      <c r="I80" s="545"/>
      <c r="J80" s="549"/>
      <c r="K80" s="549"/>
      <c r="L80" s="549"/>
      <c r="M80" s="547"/>
      <c r="N80" s="523"/>
      <c r="O80" s="543"/>
      <c r="P80" s="523"/>
      <c r="Q80" s="254"/>
      <c r="R80" s="172"/>
      <c r="S80" s="254"/>
      <c r="T80" s="205" t="s">
        <v>154</v>
      </c>
      <c r="W80" s="1186"/>
      <c r="X80" s="1187"/>
      <c r="Y80" s="1187"/>
      <c r="Z80" s="1186"/>
      <c r="AA80" s="1186"/>
      <c r="AB80" s="1186"/>
      <c r="AC80" s="1186"/>
      <c r="AD80" s="1186"/>
      <c r="AE80" s="1186"/>
      <c r="AF80" s="1186"/>
      <c r="AG80" s="1186"/>
      <c r="AH80" s="1186"/>
      <c r="AN80" s="22"/>
      <c r="AV80" s="206" t="b">
        <f t="shared" si="7"/>
        <v>1</v>
      </c>
      <c r="AW80" s="206" t="b">
        <f t="shared" si="7"/>
        <v>1</v>
      </c>
      <c r="AX80" s="206" t="b">
        <f t="shared" si="7"/>
        <v>1</v>
      </c>
      <c r="AY80" s="206" t="b">
        <f t="shared" si="7"/>
        <v>1</v>
      </c>
      <c r="AZ80" s="206" t="b">
        <f t="shared" si="7"/>
        <v>1</v>
      </c>
      <c r="BA80" s="206" t="b">
        <f t="shared" si="8"/>
        <v>1</v>
      </c>
      <c r="BC80" s="172"/>
    </row>
    <row r="81" spans="1:55" s="21" customFormat="1" x14ac:dyDescent="0.25">
      <c r="A81" s="254" t="s">
        <v>162</v>
      </c>
      <c r="B81" s="248" t="s">
        <v>91</v>
      </c>
      <c r="C81" s="43">
        <v>3</v>
      </c>
      <c r="D81" s="548"/>
      <c r="E81" s="394"/>
      <c r="F81" s="516"/>
      <c r="G81" s="531">
        <v>1.5</v>
      </c>
      <c r="H81" s="464">
        <f>PRODUCT(G81,30)</f>
        <v>45</v>
      </c>
      <c r="I81" s="545">
        <v>16</v>
      </c>
      <c r="J81" s="524" t="s">
        <v>323</v>
      </c>
      <c r="K81" s="524" t="s">
        <v>323</v>
      </c>
      <c r="L81" s="549"/>
      <c r="M81" s="547">
        <f>H81-I81</f>
        <v>29</v>
      </c>
      <c r="N81" s="523"/>
      <c r="O81" s="543"/>
      <c r="P81" s="523" t="s">
        <v>336</v>
      </c>
      <c r="Q81" s="254"/>
      <c r="R81" s="172"/>
      <c r="S81" s="254"/>
      <c r="T81" s="205" t="s">
        <v>154</v>
      </c>
      <c r="W81" s="1186"/>
      <c r="X81" s="1187"/>
      <c r="Y81" s="1187"/>
      <c r="Z81" s="1186"/>
      <c r="AA81" s="1186"/>
      <c r="AB81" s="1186"/>
      <c r="AC81" s="1186"/>
      <c r="AD81" s="1186"/>
      <c r="AE81" s="1186"/>
      <c r="AF81" s="1186"/>
      <c r="AG81" s="1186"/>
      <c r="AH81" s="1186"/>
      <c r="AN81" s="22"/>
      <c r="AV81" s="206" t="b">
        <f t="shared" si="7"/>
        <v>1</v>
      </c>
      <c r="AW81" s="206" t="b">
        <f t="shared" si="7"/>
        <v>1</v>
      </c>
      <c r="AX81" s="206" t="b">
        <f t="shared" si="7"/>
        <v>0</v>
      </c>
      <c r="AY81" s="206" t="b">
        <f t="shared" si="7"/>
        <v>1</v>
      </c>
      <c r="AZ81" s="206" t="b">
        <f t="shared" si="7"/>
        <v>1</v>
      </c>
      <c r="BA81" s="206" t="b">
        <f t="shared" si="8"/>
        <v>1</v>
      </c>
      <c r="BC81" s="172"/>
    </row>
    <row r="82" spans="1:55" s="21" customFormat="1" x14ac:dyDescent="0.25">
      <c r="A82" s="254" t="s">
        <v>163</v>
      </c>
      <c r="B82" s="365" t="s">
        <v>433</v>
      </c>
      <c r="C82" s="43"/>
      <c r="D82" s="548"/>
      <c r="E82" s="394">
        <v>4</v>
      </c>
      <c r="F82" s="516"/>
      <c r="G82" s="517">
        <v>1</v>
      </c>
      <c r="H82" s="518">
        <f>PRODUCT(G82,30)</f>
        <v>30</v>
      </c>
      <c r="I82" s="545">
        <v>4</v>
      </c>
      <c r="J82" s="549"/>
      <c r="K82" s="549"/>
      <c r="L82" s="549" t="s">
        <v>101</v>
      </c>
      <c r="M82" s="547">
        <f>H82-I82</f>
        <v>26</v>
      </c>
      <c r="N82" s="523"/>
      <c r="O82" s="543"/>
      <c r="P82" s="523"/>
      <c r="Q82" s="254" t="s">
        <v>101</v>
      </c>
      <c r="R82" s="172"/>
      <c r="S82" s="254"/>
      <c r="T82" s="205" t="s">
        <v>164</v>
      </c>
      <c r="W82" s="1186"/>
      <c r="X82" s="1187"/>
      <c r="Y82" s="1187"/>
      <c r="Z82" s="1186"/>
      <c r="AA82" s="1186"/>
      <c r="AB82" s="1186"/>
      <c r="AC82" s="1186"/>
      <c r="AD82" s="1186"/>
      <c r="AE82" s="1186"/>
      <c r="AF82" s="1186"/>
      <c r="AG82" s="1186"/>
      <c r="AH82" s="1186"/>
      <c r="AN82" s="22"/>
      <c r="AV82" s="206" t="b">
        <f t="shared" si="7"/>
        <v>1</v>
      </c>
      <c r="AW82" s="206" t="b">
        <f t="shared" si="7"/>
        <v>1</v>
      </c>
      <c r="AX82" s="206" t="b">
        <f t="shared" si="7"/>
        <v>1</v>
      </c>
      <c r="AY82" s="206" t="b">
        <f t="shared" si="7"/>
        <v>0</v>
      </c>
      <c r="AZ82" s="206" t="b">
        <f t="shared" si="7"/>
        <v>1</v>
      </c>
      <c r="BA82" s="206" t="b">
        <f t="shared" si="8"/>
        <v>1</v>
      </c>
      <c r="BC82" s="172"/>
    </row>
    <row r="83" spans="1:55" s="21" customFormat="1" x14ac:dyDescent="0.25">
      <c r="A83" s="254" t="s">
        <v>165</v>
      </c>
      <c r="B83" s="265" t="s">
        <v>166</v>
      </c>
      <c r="C83" s="43"/>
      <c r="D83" s="548"/>
      <c r="E83" s="394"/>
      <c r="F83" s="516"/>
      <c r="G83" s="517">
        <f>G84+G85</f>
        <v>4</v>
      </c>
      <c r="H83" s="518">
        <f>G83*30</f>
        <v>120</v>
      </c>
      <c r="I83" s="545"/>
      <c r="J83" s="545"/>
      <c r="K83" s="545"/>
      <c r="L83" s="545"/>
      <c r="M83" s="547"/>
      <c r="N83" s="523"/>
      <c r="O83" s="543"/>
      <c r="P83" s="523"/>
      <c r="Q83" s="254"/>
      <c r="R83" s="172"/>
      <c r="S83" s="254"/>
      <c r="T83" s="205"/>
      <c r="W83" s="1186"/>
      <c r="X83" s="1187"/>
      <c r="Y83" s="1187"/>
      <c r="Z83" s="1186"/>
      <c r="AA83" s="1186"/>
      <c r="AB83" s="1186"/>
      <c r="AC83" s="1186"/>
      <c r="AD83" s="1186"/>
      <c r="AE83" s="1186"/>
      <c r="AF83" s="1186"/>
      <c r="AG83" s="1186"/>
      <c r="AH83" s="1186"/>
      <c r="AN83" s="22"/>
      <c r="AV83" s="206" t="b">
        <f t="shared" si="7"/>
        <v>1</v>
      </c>
      <c r="AW83" s="206" t="b">
        <f t="shared" si="7"/>
        <v>1</v>
      </c>
      <c r="AX83" s="206" t="b">
        <f t="shared" si="7"/>
        <v>1</v>
      </c>
      <c r="AY83" s="206" t="b">
        <f t="shared" si="7"/>
        <v>1</v>
      </c>
      <c r="AZ83" s="206" t="b">
        <f t="shared" si="7"/>
        <v>1</v>
      </c>
      <c r="BA83" s="206" t="b">
        <f t="shared" si="8"/>
        <v>1</v>
      </c>
      <c r="BC83" s="172"/>
    </row>
    <row r="84" spans="1:55" s="21" customFormat="1" x14ac:dyDescent="0.25">
      <c r="A84" s="254" t="s">
        <v>167</v>
      </c>
      <c r="B84" s="264" t="s">
        <v>166</v>
      </c>
      <c r="C84" s="43">
        <v>5</v>
      </c>
      <c r="D84" s="548"/>
      <c r="E84" s="394"/>
      <c r="F84" s="516"/>
      <c r="G84" s="517">
        <v>3</v>
      </c>
      <c r="H84" s="518">
        <f>G84*30</f>
        <v>90</v>
      </c>
      <c r="I84" s="528">
        <v>16</v>
      </c>
      <c r="J84" s="524" t="s">
        <v>324</v>
      </c>
      <c r="K84" s="524" t="s">
        <v>323</v>
      </c>
      <c r="L84" s="524"/>
      <c r="M84" s="547">
        <f>H84-I84</f>
        <v>74</v>
      </c>
      <c r="N84" s="523"/>
      <c r="O84" s="543"/>
      <c r="P84" s="523"/>
      <c r="Q84" s="254"/>
      <c r="R84" s="251" t="s">
        <v>328</v>
      </c>
      <c r="S84" s="254"/>
      <c r="T84" s="205"/>
      <c r="W84" s="1186"/>
      <c r="X84" s="1187"/>
      <c r="Y84" s="1187"/>
      <c r="Z84" s="1186"/>
      <c r="AA84" s="1186"/>
      <c r="AB84" s="1186"/>
      <c r="AC84" s="1186"/>
      <c r="AD84" s="1186"/>
      <c r="AE84" s="1186"/>
      <c r="AF84" s="1186"/>
      <c r="AG84" s="1186"/>
      <c r="AH84" s="1186"/>
      <c r="AN84" s="22"/>
      <c r="AV84" s="206" t="b">
        <f t="shared" si="7"/>
        <v>1</v>
      </c>
      <c r="AW84" s="206" t="b">
        <f t="shared" si="7"/>
        <v>1</v>
      </c>
      <c r="AX84" s="206" t="b">
        <f t="shared" si="7"/>
        <v>1</v>
      </c>
      <c r="AY84" s="206" t="b">
        <f t="shared" si="7"/>
        <v>1</v>
      </c>
      <c r="AZ84" s="206" t="b">
        <f t="shared" si="7"/>
        <v>0</v>
      </c>
      <c r="BA84" s="206" t="b">
        <f t="shared" si="8"/>
        <v>1</v>
      </c>
      <c r="BC84" s="251"/>
    </row>
    <row r="85" spans="1:55" s="21" customFormat="1" x14ac:dyDescent="0.25">
      <c r="A85" s="254" t="s">
        <v>168</v>
      </c>
      <c r="B85" s="264" t="s">
        <v>169</v>
      </c>
      <c r="C85" s="43"/>
      <c r="D85" s="548"/>
      <c r="E85" s="394">
        <v>6</v>
      </c>
      <c r="F85" s="516"/>
      <c r="G85" s="517">
        <v>1</v>
      </c>
      <c r="H85" s="518">
        <f>G85*30</f>
        <v>30</v>
      </c>
      <c r="I85" s="545">
        <v>4</v>
      </c>
      <c r="J85" s="549"/>
      <c r="K85" s="549"/>
      <c r="L85" s="549" t="s">
        <v>101</v>
      </c>
      <c r="M85" s="547">
        <f>H85-I85</f>
        <v>26</v>
      </c>
      <c r="N85" s="523"/>
      <c r="O85" s="543"/>
      <c r="P85" s="523"/>
      <c r="Q85" s="254"/>
      <c r="R85" s="172"/>
      <c r="S85" s="254" t="s">
        <v>101</v>
      </c>
      <c r="T85" s="205"/>
      <c r="W85" s="1186"/>
      <c r="X85" s="1187"/>
      <c r="Y85" s="1187"/>
      <c r="Z85" s="1186"/>
      <c r="AA85" s="1186"/>
      <c r="AB85" s="1186"/>
      <c r="AC85" s="1186"/>
      <c r="AD85" s="1186"/>
      <c r="AE85" s="1186"/>
      <c r="AF85" s="1186"/>
      <c r="AG85" s="1186"/>
      <c r="AH85" s="1186"/>
      <c r="AN85" s="22"/>
      <c r="AV85" s="206" t="b">
        <f t="shared" si="7"/>
        <v>1</v>
      </c>
      <c r="AW85" s="206" t="b">
        <f t="shared" si="7"/>
        <v>1</v>
      </c>
      <c r="AX85" s="206" t="b">
        <f t="shared" si="7"/>
        <v>1</v>
      </c>
      <c r="AY85" s="206" t="b">
        <f t="shared" si="7"/>
        <v>1</v>
      </c>
      <c r="AZ85" s="206" t="b">
        <f t="shared" si="7"/>
        <v>1</v>
      </c>
      <c r="BA85" s="206" t="b">
        <f t="shared" si="8"/>
        <v>0</v>
      </c>
      <c r="BC85" s="172"/>
    </row>
    <row r="86" spans="1:55" s="21" customFormat="1" x14ac:dyDescent="0.25">
      <c r="A86" s="254" t="s">
        <v>170</v>
      </c>
      <c r="B86" s="262" t="s">
        <v>171</v>
      </c>
      <c r="C86" s="184"/>
      <c r="D86" s="455" t="s">
        <v>172</v>
      </c>
      <c r="E86" s="455"/>
      <c r="F86" s="456"/>
      <c r="G86" s="531">
        <v>3</v>
      </c>
      <c r="H86" s="554">
        <f>PRODUCT(G86,30)</f>
        <v>90</v>
      </c>
      <c r="I86" s="528">
        <v>8</v>
      </c>
      <c r="J86" s="524" t="s">
        <v>101</v>
      </c>
      <c r="K86" s="524"/>
      <c r="L86" s="524" t="s">
        <v>325</v>
      </c>
      <c r="M86" s="547">
        <f>H86-I86</f>
        <v>82</v>
      </c>
      <c r="N86" s="523"/>
      <c r="O86" s="525"/>
      <c r="P86" s="523"/>
      <c r="Q86" s="254"/>
      <c r="R86" s="253" t="s">
        <v>323</v>
      </c>
      <c r="S86" s="254"/>
      <c r="T86" s="205"/>
      <c r="W86" s="1186"/>
      <c r="X86" s="1187"/>
      <c r="Y86" s="1187"/>
      <c r="Z86" s="1186"/>
      <c r="AA86" s="1186"/>
      <c r="AB86" s="1186"/>
      <c r="AC86" s="1186"/>
      <c r="AD86" s="1186"/>
      <c r="AE86" s="1186"/>
      <c r="AF86" s="1186"/>
      <c r="AG86" s="1186"/>
      <c r="AH86" s="1186"/>
      <c r="AN86" s="22"/>
      <c r="AV86" s="206" t="b">
        <f t="shared" si="7"/>
        <v>1</v>
      </c>
      <c r="AW86" s="206" t="b">
        <f t="shared" si="7"/>
        <v>1</v>
      </c>
      <c r="AX86" s="206" t="b">
        <f t="shared" si="7"/>
        <v>1</v>
      </c>
      <c r="AY86" s="206" t="b">
        <f t="shared" si="7"/>
        <v>1</v>
      </c>
      <c r="AZ86" s="206" t="b">
        <f t="shared" si="7"/>
        <v>0</v>
      </c>
      <c r="BA86" s="206" t="b">
        <f t="shared" si="8"/>
        <v>1</v>
      </c>
      <c r="BC86" s="253"/>
    </row>
    <row r="87" spans="1:55" s="21" customFormat="1" x14ac:dyDescent="0.25">
      <c r="A87" s="232" t="s">
        <v>173</v>
      </c>
      <c r="B87" s="262" t="s">
        <v>174</v>
      </c>
      <c r="C87" s="249">
        <v>6</v>
      </c>
      <c r="D87" s="394"/>
      <c r="E87" s="394"/>
      <c r="F87" s="477"/>
      <c r="G87" s="531">
        <v>4</v>
      </c>
      <c r="H87" s="554">
        <f>PRODUCT(G87,30)</f>
        <v>120</v>
      </c>
      <c r="I87" s="528">
        <v>12</v>
      </c>
      <c r="J87" s="524" t="s">
        <v>323</v>
      </c>
      <c r="K87" s="524" t="s">
        <v>101</v>
      </c>
      <c r="L87" s="524" t="s">
        <v>325</v>
      </c>
      <c r="M87" s="547">
        <f>H87-I87</f>
        <v>108</v>
      </c>
      <c r="N87" s="523"/>
      <c r="O87" s="525"/>
      <c r="P87" s="523"/>
      <c r="Q87" s="254"/>
      <c r="R87" s="253"/>
      <c r="S87" s="254" t="s">
        <v>336</v>
      </c>
      <c r="T87" s="205"/>
      <c r="W87" s="1186"/>
      <c r="X87" s="1187"/>
      <c r="Y87" s="1187"/>
      <c r="Z87" s="1186"/>
      <c r="AA87" s="1186"/>
      <c r="AB87" s="1186"/>
      <c r="AC87" s="1186"/>
      <c r="AD87" s="1186"/>
      <c r="AE87" s="1186"/>
      <c r="AF87" s="1186"/>
      <c r="AG87" s="1186"/>
      <c r="AH87" s="1186"/>
      <c r="AN87" s="22"/>
      <c r="AV87" s="206" t="b">
        <f t="shared" si="7"/>
        <v>1</v>
      </c>
      <c r="AW87" s="206" t="b">
        <f t="shared" si="7"/>
        <v>1</v>
      </c>
      <c r="AX87" s="206" t="b">
        <f t="shared" si="7"/>
        <v>1</v>
      </c>
      <c r="AY87" s="206" t="b">
        <f t="shared" si="7"/>
        <v>1</v>
      </c>
      <c r="AZ87" s="206" t="b">
        <f t="shared" si="7"/>
        <v>1</v>
      </c>
      <c r="BA87" s="206" t="b">
        <f t="shared" si="8"/>
        <v>0</v>
      </c>
      <c r="BC87" s="253"/>
    </row>
    <row r="88" spans="1:55" s="21" customFormat="1" ht="31.5" x14ac:dyDescent="0.25">
      <c r="A88" s="232" t="s">
        <v>175</v>
      </c>
      <c r="B88" s="266" t="s">
        <v>176</v>
      </c>
      <c r="C88" s="249"/>
      <c r="D88" s="553"/>
      <c r="E88" s="553"/>
      <c r="F88" s="456"/>
      <c r="G88" s="531">
        <f>G89+G90+G91</f>
        <v>9</v>
      </c>
      <c r="H88" s="464">
        <f>H89+H90+H91</f>
        <v>270</v>
      </c>
      <c r="I88" s="519"/>
      <c r="J88" s="555"/>
      <c r="K88" s="367"/>
      <c r="L88" s="367"/>
      <c r="M88" s="467"/>
      <c r="N88" s="523"/>
      <c r="O88" s="525"/>
      <c r="P88" s="523"/>
      <c r="Q88" s="254"/>
      <c r="R88" s="253"/>
      <c r="S88" s="254"/>
      <c r="T88" s="205"/>
      <c r="W88" s="1186"/>
      <c r="X88" s="1187"/>
      <c r="Y88" s="1187"/>
      <c r="Z88" s="1186"/>
      <c r="AA88" s="1186"/>
      <c r="AB88" s="1186"/>
      <c r="AC88" s="1186"/>
      <c r="AD88" s="1186"/>
      <c r="AE88" s="1186"/>
      <c r="AF88" s="1186"/>
      <c r="AG88" s="1186"/>
      <c r="AH88" s="1186"/>
      <c r="AN88" s="22"/>
      <c r="AV88" s="206" t="b">
        <f t="shared" si="7"/>
        <v>1</v>
      </c>
      <c r="AW88" s="206" t="b">
        <f t="shared" si="7"/>
        <v>1</v>
      </c>
      <c r="AX88" s="206" t="b">
        <f t="shared" si="7"/>
        <v>1</v>
      </c>
      <c r="AY88" s="206" t="b">
        <f t="shared" si="7"/>
        <v>1</v>
      </c>
      <c r="AZ88" s="206" t="b">
        <f t="shared" si="7"/>
        <v>1</v>
      </c>
      <c r="BA88" s="206" t="b">
        <f t="shared" si="8"/>
        <v>1</v>
      </c>
      <c r="BC88" s="253"/>
    </row>
    <row r="89" spans="1:55" s="885" customFormat="1" x14ac:dyDescent="0.25">
      <c r="A89" s="558"/>
      <c r="B89" s="893" t="s">
        <v>89</v>
      </c>
      <c r="C89" s="537"/>
      <c r="D89" s="553"/>
      <c r="E89" s="553"/>
      <c r="F89" s="456"/>
      <c r="G89" s="556">
        <v>3.5</v>
      </c>
      <c r="H89" s="556">
        <f t="shared" ref="H89:H103" si="9">G89*30</f>
        <v>105</v>
      </c>
      <c r="I89" s="519"/>
      <c r="J89" s="555"/>
      <c r="K89" s="367"/>
      <c r="L89" s="367"/>
      <c r="M89" s="467"/>
      <c r="N89" s="523"/>
      <c r="O89" s="525"/>
      <c r="P89" s="523"/>
      <c r="Q89" s="525"/>
      <c r="R89" s="523"/>
      <c r="S89" s="525"/>
      <c r="T89" s="894"/>
      <c r="W89" s="1186"/>
      <c r="X89" s="1187"/>
      <c r="Y89" s="1187"/>
      <c r="Z89" s="1186"/>
      <c r="AA89" s="1186"/>
      <c r="AB89" s="1186"/>
      <c r="AC89" s="1186"/>
      <c r="AD89" s="1186"/>
      <c r="AE89" s="1186"/>
      <c r="AF89" s="1186"/>
      <c r="AG89" s="1186"/>
      <c r="AH89" s="1186"/>
      <c r="AN89" s="895"/>
      <c r="AV89" s="896" t="b">
        <f t="shared" si="7"/>
        <v>1</v>
      </c>
      <c r="AW89" s="896" t="b">
        <f t="shared" si="7"/>
        <v>1</v>
      </c>
      <c r="AX89" s="896" t="b">
        <f t="shared" si="7"/>
        <v>1</v>
      </c>
      <c r="AY89" s="896" t="b">
        <f t="shared" si="7"/>
        <v>1</v>
      </c>
      <c r="AZ89" s="896" t="b">
        <f t="shared" si="7"/>
        <v>1</v>
      </c>
      <c r="BA89" s="896" t="b">
        <f t="shared" si="8"/>
        <v>1</v>
      </c>
      <c r="BC89" s="523"/>
    </row>
    <row r="90" spans="1:55" s="885" customFormat="1" ht="28.5" customHeight="1" x14ac:dyDescent="0.25">
      <c r="A90" s="456" t="s">
        <v>177</v>
      </c>
      <c r="B90" s="897" t="s">
        <v>178</v>
      </c>
      <c r="C90" s="537"/>
      <c r="D90" s="394">
        <v>3</v>
      </c>
      <c r="E90" s="515"/>
      <c r="F90" s="520"/>
      <c r="G90" s="554">
        <v>3</v>
      </c>
      <c r="H90" s="554">
        <f t="shared" si="9"/>
        <v>90</v>
      </c>
      <c r="I90" s="544">
        <v>12</v>
      </c>
      <c r="J90" s="524" t="s">
        <v>324</v>
      </c>
      <c r="K90" s="524" t="s">
        <v>101</v>
      </c>
      <c r="L90" s="524"/>
      <c r="M90" s="467">
        <f>H90-I90</f>
        <v>78</v>
      </c>
      <c r="N90" s="523"/>
      <c r="O90" s="525"/>
      <c r="P90" s="523" t="s">
        <v>337</v>
      </c>
      <c r="Q90" s="525"/>
      <c r="R90" s="523"/>
      <c r="S90" s="525"/>
      <c r="T90" s="894" t="s">
        <v>164</v>
      </c>
      <c r="W90" s="1186"/>
      <c r="X90" s="1187"/>
      <c r="Y90" s="1187"/>
      <c r="Z90" s="1186"/>
      <c r="AA90" s="1186"/>
      <c r="AB90" s="1186"/>
      <c r="AC90" s="1186"/>
      <c r="AD90" s="1186"/>
      <c r="AE90" s="1186"/>
      <c r="AF90" s="1186"/>
      <c r="AG90" s="1186"/>
      <c r="AH90" s="1186"/>
      <c r="AN90" s="895"/>
      <c r="AV90" s="896" t="b">
        <f t="shared" si="7"/>
        <v>1</v>
      </c>
      <c r="AW90" s="896" t="b">
        <f t="shared" si="7"/>
        <v>1</v>
      </c>
      <c r="AX90" s="896" t="b">
        <f t="shared" si="7"/>
        <v>0</v>
      </c>
      <c r="AY90" s="896" t="b">
        <f t="shared" si="7"/>
        <v>1</v>
      </c>
      <c r="AZ90" s="896" t="b">
        <f t="shared" si="7"/>
        <v>1</v>
      </c>
      <c r="BA90" s="896" t="b">
        <f t="shared" si="8"/>
        <v>1</v>
      </c>
      <c r="BC90" s="523"/>
    </row>
    <row r="91" spans="1:55" s="885" customFormat="1" ht="31.5" customHeight="1" x14ac:dyDescent="0.25">
      <c r="A91" s="456" t="s">
        <v>179</v>
      </c>
      <c r="B91" s="898" t="s">
        <v>180</v>
      </c>
      <c r="C91" s="537">
        <v>4</v>
      </c>
      <c r="D91" s="394"/>
      <c r="E91" s="515"/>
      <c r="F91" s="520"/>
      <c r="G91" s="554">
        <v>2.5</v>
      </c>
      <c r="H91" s="554">
        <f t="shared" si="9"/>
        <v>75</v>
      </c>
      <c r="I91" s="519">
        <v>12</v>
      </c>
      <c r="J91" s="524" t="s">
        <v>323</v>
      </c>
      <c r="K91" s="524" t="s">
        <v>325</v>
      </c>
      <c r="L91" s="524"/>
      <c r="M91" s="467">
        <f>H91-I91</f>
        <v>63</v>
      </c>
      <c r="N91" s="523"/>
      <c r="O91" s="525"/>
      <c r="P91" s="523"/>
      <c r="Q91" s="525" t="s">
        <v>338</v>
      </c>
      <c r="R91" s="523"/>
      <c r="S91" s="525"/>
      <c r="T91" s="894" t="s">
        <v>164</v>
      </c>
      <c r="W91" s="1186"/>
      <c r="X91" s="1187"/>
      <c r="Y91" s="1187"/>
      <c r="Z91" s="1186"/>
      <c r="AA91" s="1186"/>
      <c r="AB91" s="1186"/>
      <c r="AC91" s="1186"/>
      <c r="AD91" s="1186"/>
      <c r="AE91" s="1186"/>
      <c r="AF91" s="1186"/>
      <c r="AG91" s="1186"/>
      <c r="AH91" s="1186"/>
      <c r="AN91" s="895"/>
      <c r="AV91" s="896" t="b">
        <f t="shared" si="7"/>
        <v>1</v>
      </c>
      <c r="AW91" s="896" t="b">
        <f t="shared" si="7"/>
        <v>1</v>
      </c>
      <c r="AX91" s="896" t="b">
        <f t="shared" si="7"/>
        <v>1</v>
      </c>
      <c r="AY91" s="896" t="b">
        <f t="shared" si="7"/>
        <v>0</v>
      </c>
      <c r="AZ91" s="896" t="b">
        <f t="shared" si="7"/>
        <v>1</v>
      </c>
      <c r="BA91" s="896" t="b">
        <f t="shared" si="8"/>
        <v>1</v>
      </c>
      <c r="BC91" s="523"/>
    </row>
    <row r="92" spans="1:55" s="885" customFormat="1" x14ac:dyDescent="0.25">
      <c r="A92" s="462" t="s">
        <v>351</v>
      </c>
      <c r="B92" s="899" t="s">
        <v>181</v>
      </c>
      <c r="C92" s="532"/>
      <c r="D92" s="553"/>
      <c r="E92" s="553"/>
      <c r="F92" s="456"/>
      <c r="G92" s="517">
        <v>6</v>
      </c>
      <c r="H92" s="518">
        <f t="shared" si="9"/>
        <v>180</v>
      </c>
      <c r="I92" s="545"/>
      <c r="J92" s="549"/>
      <c r="K92" s="549"/>
      <c r="L92" s="549"/>
      <c r="M92" s="547"/>
      <c r="N92" s="533"/>
      <c r="O92" s="543"/>
      <c r="P92" s="533"/>
      <c r="Q92" s="525"/>
      <c r="R92" s="523"/>
      <c r="S92" s="525"/>
      <c r="T92" s="894" t="s">
        <v>164</v>
      </c>
      <c r="W92" s="1186"/>
      <c r="X92" s="1187"/>
      <c r="Y92" s="1187"/>
      <c r="Z92" s="1186"/>
      <c r="AA92" s="1186"/>
      <c r="AB92" s="1186"/>
      <c r="AC92" s="1186"/>
      <c r="AD92" s="1186"/>
      <c r="AE92" s="1186"/>
      <c r="AF92" s="1186"/>
      <c r="AG92" s="1186"/>
      <c r="AH92" s="1186"/>
      <c r="AN92" s="895"/>
      <c r="AV92" s="896" t="b">
        <f t="shared" si="7"/>
        <v>1</v>
      </c>
      <c r="AW92" s="896" t="b">
        <f t="shared" si="7"/>
        <v>1</v>
      </c>
      <c r="AX92" s="896" t="b">
        <f t="shared" si="7"/>
        <v>1</v>
      </c>
      <c r="AY92" s="896" t="b">
        <f t="shared" si="7"/>
        <v>1</v>
      </c>
      <c r="AZ92" s="896" t="b">
        <f t="shared" si="7"/>
        <v>1</v>
      </c>
      <c r="BA92" s="896" t="b">
        <f t="shared" si="8"/>
        <v>1</v>
      </c>
      <c r="BC92" s="523"/>
    </row>
    <row r="93" spans="1:55" s="885" customFormat="1" x14ac:dyDescent="0.25">
      <c r="A93" s="456"/>
      <c r="B93" s="900" t="s">
        <v>89</v>
      </c>
      <c r="C93" s="532"/>
      <c r="D93" s="553"/>
      <c r="E93" s="553"/>
      <c r="F93" s="456"/>
      <c r="G93" s="517">
        <v>3</v>
      </c>
      <c r="H93" s="518">
        <f t="shared" si="9"/>
        <v>90</v>
      </c>
      <c r="I93" s="545"/>
      <c r="J93" s="549"/>
      <c r="K93" s="549"/>
      <c r="L93" s="549"/>
      <c r="M93" s="547"/>
      <c r="N93" s="533"/>
      <c r="O93" s="543"/>
      <c r="P93" s="533"/>
      <c r="Q93" s="525"/>
      <c r="R93" s="523"/>
      <c r="S93" s="525"/>
      <c r="T93" s="894"/>
      <c r="W93" s="1186"/>
      <c r="X93" s="1187"/>
      <c r="Y93" s="1187"/>
      <c r="Z93" s="1186"/>
      <c r="AA93" s="1186"/>
      <c r="AB93" s="1186"/>
      <c r="AC93" s="1186"/>
      <c r="AD93" s="1186"/>
      <c r="AE93" s="1186"/>
      <c r="AF93" s="1186"/>
      <c r="AG93" s="1186"/>
      <c r="AH93" s="1186"/>
      <c r="AN93" s="895"/>
      <c r="AV93" s="896" t="b">
        <f t="shared" si="7"/>
        <v>1</v>
      </c>
      <c r="AW93" s="896" t="b">
        <f t="shared" si="7"/>
        <v>1</v>
      </c>
      <c r="AX93" s="896" t="b">
        <f t="shared" si="7"/>
        <v>1</v>
      </c>
      <c r="AY93" s="896" t="b">
        <f t="shared" si="7"/>
        <v>1</v>
      </c>
      <c r="AZ93" s="896" t="b">
        <f t="shared" si="7"/>
        <v>1</v>
      </c>
      <c r="BA93" s="896" t="b">
        <f t="shared" si="8"/>
        <v>1</v>
      </c>
      <c r="BC93" s="523"/>
    </row>
    <row r="94" spans="1:55" s="885" customFormat="1" x14ac:dyDescent="0.25">
      <c r="A94" s="456"/>
      <c r="B94" s="900" t="s">
        <v>91</v>
      </c>
      <c r="C94" s="532">
        <v>3</v>
      </c>
      <c r="D94" s="553"/>
      <c r="E94" s="553"/>
      <c r="F94" s="456"/>
      <c r="G94" s="517">
        <v>3</v>
      </c>
      <c r="H94" s="518">
        <f t="shared" si="9"/>
        <v>90</v>
      </c>
      <c r="I94" s="528">
        <v>12</v>
      </c>
      <c r="J94" s="524" t="s">
        <v>340</v>
      </c>
      <c r="K94" s="524" t="s">
        <v>341</v>
      </c>
      <c r="L94" s="549"/>
      <c r="M94" s="547">
        <f t="shared" ref="M94:M101" si="10">H94-I94</f>
        <v>78</v>
      </c>
      <c r="N94" s="533"/>
      <c r="O94" s="543"/>
      <c r="P94" s="521" t="s">
        <v>322</v>
      </c>
      <c r="Q94" s="525"/>
      <c r="R94" s="523"/>
      <c r="S94" s="525"/>
      <c r="T94" s="894"/>
      <c r="W94" s="1186"/>
      <c r="X94" s="1187"/>
      <c r="Y94" s="1187"/>
      <c r="Z94" s="1186"/>
      <c r="AA94" s="1186"/>
      <c r="AB94" s="1186"/>
      <c r="AC94" s="1186"/>
      <c r="AD94" s="1186"/>
      <c r="AE94" s="1186"/>
      <c r="AF94" s="1186"/>
      <c r="AG94" s="1186"/>
      <c r="AH94" s="1186"/>
      <c r="AN94" s="895"/>
      <c r="AV94" s="896" t="b">
        <f t="shared" si="7"/>
        <v>1</v>
      </c>
      <c r="AW94" s="896" t="b">
        <f t="shared" si="7"/>
        <v>1</v>
      </c>
      <c r="AX94" s="896" t="b">
        <f t="shared" si="7"/>
        <v>0</v>
      </c>
      <c r="AY94" s="896" t="b">
        <f t="shared" si="7"/>
        <v>1</v>
      </c>
      <c r="AZ94" s="896" t="b">
        <f t="shared" si="7"/>
        <v>1</v>
      </c>
      <c r="BA94" s="896" t="b">
        <f t="shared" si="8"/>
        <v>1</v>
      </c>
      <c r="BC94" s="523"/>
    </row>
    <row r="95" spans="1:55" s="885" customFormat="1" x14ac:dyDescent="0.25">
      <c r="A95" s="543" t="s">
        <v>182</v>
      </c>
      <c r="B95" s="901" t="s">
        <v>57</v>
      </c>
      <c r="C95" s="537"/>
      <c r="D95" s="553"/>
      <c r="E95" s="553"/>
      <c r="F95" s="456"/>
      <c r="G95" s="517">
        <v>5</v>
      </c>
      <c r="H95" s="518">
        <f t="shared" si="9"/>
        <v>150</v>
      </c>
      <c r="I95" s="545"/>
      <c r="J95" s="555"/>
      <c r="K95" s="367"/>
      <c r="L95" s="367"/>
      <c r="M95" s="547"/>
      <c r="N95" s="533"/>
      <c r="O95" s="522"/>
      <c r="P95" s="521"/>
      <c r="Q95" s="525"/>
      <c r="R95" s="523"/>
      <c r="S95" s="525"/>
      <c r="T95" s="894" t="s">
        <v>154</v>
      </c>
      <c r="W95" s="1186"/>
      <c r="X95" s="1187"/>
      <c r="Y95" s="1187"/>
      <c r="Z95" s="1186"/>
      <c r="AA95" s="1186"/>
      <c r="AB95" s="1186"/>
      <c r="AC95" s="1186"/>
      <c r="AD95" s="1186"/>
      <c r="AE95" s="1186"/>
      <c r="AF95" s="1186"/>
      <c r="AG95" s="1186"/>
      <c r="AH95" s="1186"/>
      <c r="AN95" s="895"/>
      <c r="AV95" s="896" t="b">
        <f t="shared" si="7"/>
        <v>1</v>
      </c>
      <c r="AW95" s="896" t="b">
        <f t="shared" si="7"/>
        <v>1</v>
      </c>
      <c r="AX95" s="896" t="b">
        <f t="shared" si="7"/>
        <v>1</v>
      </c>
      <c r="AY95" s="896" t="b">
        <f t="shared" si="7"/>
        <v>1</v>
      </c>
      <c r="AZ95" s="896" t="b">
        <f t="shared" si="7"/>
        <v>1</v>
      </c>
      <c r="BA95" s="896" t="b">
        <f t="shared" si="8"/>
        <v>1</v>
      </c>
      <c r="BC95" s="523"/>
    </row>
    <row r="96" spans="1:55" s="885" customFormat="1" x14ac:dyDescent="0.25">
      <c r="A96" s="543"/>
      <c r="B96" s="900" t="s">
        <v>89</v>
      </c>
      <c r="C96" s="532"/>
      <c r="D96" s="553"/>
      <c r="E96" s="553"/>
      <c r="F96" s="456"/>
      <c r="G96" s="517">
        <v>2.5</v>
      </c>
      <c r="H96" s="518">
        <f t="shared" si="9"/>
        <v>75</v>
      </c>
      <c r="I96" s="545"/>
      <c r="J96" s="555"/>
      <c r="K96" s="367"/>
      <c r="L96" s="367"/>
      <c r="M96" s="547"/>
      <c r="N96" s="533"/>
      <c r="O96" s="522"/>
      <c r="P96" s="521"/>
      <c r="Q96" s="525"/>
      <c r="R96" s="523"/>
      <c r="S96" s="525"/>
      <c r="T96" s="894"/>
      <c r="W96" s="1186"/>
      <c r="X96" s="1187"/>
      <c r="Y96" s="1187"/>
      <c r="Z96" s="1186"/>
      <c r="AA96" s="1186"/>
      <c r="AB96" s="1186"/>
      <c r="AC96" s="1186"/>
      <c r="AD96" s="1186"/>
      <c r="AE96" s="1186"/>
      <c r="AF96" s="1186"/>
      <c r="AG96" s="1186"/>
      <c r="AH96" s="1186"/>
      <c r="AN96" s="895"/>
      <c r="AV96" s="896" t="b">
        <f t="shared" si="7"/>
        <v>1</v>
      </c>
      <c r="AW96" s="896" t="b">
        <f t="shared" si="7"/>
        <v>1</v>
      </c>
      <c r="AX96" s="896" t="b">
        <f t="shared" si="7"/>
        <v>1</v>
      </c>
      <c r="AY96" s="896" t="b">
        <f t="shared" si="7"/>
        <v>1</v>
      </c>
      <c r="AZ96" s="896" t="b">
        <f t="shared" si="7"/>
        <v>1</v>
      </c>
      <c r="BA96" s="896" t="b">
        <f t="shared" si="8"/>
        <v>1</v>
      </c>
      <c r="BC96" s="523"/>
    </row>
    <row r="97" spans="1:55" s="885" customFormat="1" x14ac:dyDescent="0.25">
      <c r="A97" s="543"/>
      <c r="B97" s="900" t="s">
        <v>91</v>
      </c>
      <c r="C97" s="532">
        <v>3</v>
      </c>
      <c r="D97" s="553"/>
      <c r="E97" s="553"/>
      <c r="F97" s="456"/>
      <c r="G97" s="517">
        <v>2.5</v>
      </c>
      <c r="H97" s="518">
        <f t="shared" si="9"/>
        <v>75</v>
      </c>
      <c r="I97" s="528">
        <v>16</v>
      </c>
      <c r="J97" s="524" t="s">
        <v>323</v>
      </c>
      <c r="K97" s="524" t="s">
        <v>323</v>
      </c>
      <c r="L97" s="367"/>
      <c r="M97" s="547">
        <f t="shared" si="10"/>
        <v>59</v>
      </c>
      <c r="N97" s="533"/>
      <c r="O97" s="522"/>
      <c r="P97" s="521" t="s">
        <v>336</v>
      </c>
      <c r="Q97" s="525"/>
      <c r="R97" s="523"/>
      <c r="S97" s="525"/>
      <c r="T97" s="894"/>
      <c r="W97" s="1186"/>
      <c r="X97" s="1187"/>
      <c r="Y97" s="1187"/>
      <c r="Z97" s="1186"/>
      <c r="AA97" s="1186"/>
      <c r="AB97" s="1186"/>
      <c r="AC97" s="1186"/>
      <c r="AD97" s="1186"/>
      <c r="AE97" s="1186"/>
      <c r="AF97" s="1186"/>
      <c r="AG97" s="1186"/>
      <c r="AH97" s="1186"/>
      <c r="AN97" s="895"/>
      <c r="AV97" s="896" t="b">
        <f t="shared" si="7"/>
        <v>1</v>
      </c>
      <c r="AW97" s="896" t="b">
        <f t="shared" si="7"/>
        <v>1</v>
      </c>
      <c r="AX97" s="896" t="b">
        <f t="shared" si="7"/>
        <v>0</v>
      </c>
      <c r="AY97" s="896" t="b">
        <f t="shared" si="7"/>
        <v>1</v>
      </c>
      <c r="AZ97" s="896" t="b">
        <f t="shared" si="7"/>
        <v>1</v>
      </c>
      <c r="BA97" s="896" t="b">
        <f t="shared" si="8"/>
        <v>1</v>
      </c>
      <c r="BC97" s="523"/>
    </row>
    <row r="98" spans="1:55" s="885" customFormat="1" x14ac:dyDescent="0.25">
      <c r="A98" s="543" t="s">
        <v>183</v>
      </c>
      <c r="B98" s="901" t="s">
        <v>58</v>
      </c>
      <c r="C98" s="545"/>
      <c r="D98" s="549"/>
      <c r="E98" s="549"/>
      <c r="F98" s="557"/>
      <c r="G98" s="517">
        <f>G99+G100+G101</f>
        <v>9</v>
      </c>
      <c r="H98" s="518">
        <f t="shared" si="9"/>
        <v>270</v>
      </c>
      <c r="I98" s="545"/>
      <c r="J98" s="549"/>
      <c r="K98" s="549"/>
      <c r="L98" s="549"/>
      <c r="M98" s="547"/>
      <c r="N98" s="533"/>
      <c r="O98" s="522"/>
      <c r="P98" s="533"/>
      <c r="Q98" s="469"/>
      <c r="R98" s="447"/>
      <c r="S98" s="469"/>
      <c r="T98" s="894"/>
      <c r="W98" s="1186"/>
      <c r="X98" s="1187"/>
      <c r="Y98" s="1187"/>
      <c r="Z98" s="1186"/>
      <c r="AA98" s="1186"/>
      <c r="AB98" s="1186"/>
      <c r="AC98" s="1186"/>
      <c r="AD98" s="1186"/>
      <c r="AE98" s="1186"/>
      <c r="AF98" s="1186"/>
      <c r="AG98" s="1186"/>
      <c r="AH98" s="1186"/>
      <c r="AN98" s="895"/>
      <c r="AV98" s="896" t="b">
        <f t="shared" si="7"/>
        <v>1</v>
      </c>
      <c r="AW98" s="896" t="b">
        <f t="shared" si="7"/>
        <v>1</v>
      </c>
      <c r="AX98" s="896" t="b">
        <f t="shared" si="7"/>
        <v>1</v>
      </c>
      <c r="AY98" s="896" t="b">
        <f t="shared" si="7"/>
        <v>1</v>
      </c>
      <c r="AZ98" s="896" t="b">
        <f t="shared" si="7"/>
        <v>1</v>
      </c>
      <c r="BA98" s="896" t="b">
        <f t="shared" si="8"/>
        <v>1</v>
      </c>
      <c r="BC98" s="447"/>
    </row>
    <row r="99" spans="1:55" s="885" customFormat="1" x14ac:dyDescent="0.25">
      <c r="A99" s="543" t="s">
        <v>184</v>
      </c>
      <c r="B99" s="900" t="s">
        <v>89</v>
      </c>
      <c r="C99" s="532"/>
      <c r="D99" s="548"/>
      <c r="E99" s="548"/>
      <c r="F99" s="558"/>
      <c r="G99" s="517">
        <v>3</v>
      </c>
      <c r="H99" s="518">
        <f t="shared" si="9"/>
        <v>90</v>
      </c>
      <c r="I99" s="545"/>
      <c r="J99" s="549"/>
      <c r="K99" s="549"/>
      <c r="L99" s="549"/>
      <c r="M99" s="547"/>
      <c r="N99" s="533"/>
      <c r="O99" s="522"/>
      <c r="P99" s="533"/>
      <c r="Q99" s="525"/>
      <c r="R99" s="902"/>
      <c r="S99" s="903"/>
      <c r="T99" s="894"/>
      <c r="W99" s="1186"/>
      <c r="X99" s="1187"/>
      <c r="Y99" s="1187"/>
      <c r="Z99" s="1186"/>
      <c r="AA99" s="1186"/>
      <c r="AB99" s="1186"/>
      <c r="AC99" s="1186"/>
      <c r="AD99" s="1186"/>
      <c r="AE99" s="1186"/>
      <c r="AF99" s="1186"/>
      <c r="AG99" s="1186"/>
      <c r="AH99" s="1186"/>
      <c r="AN99" s="895"/>
      <c r="AV99" s="896" t="b">
        <f t="shared" si="7"/>
        <v>1</v>
      </c>
      <c r="AW99" s="896" t="b">
        <f t="shared" si="7"/>
        <v>1</v>
      </c>
      <c r="AX99" s="896" t="b">
        <f t="shared" si="7"/>
        <v>1</v>
      </c>
      <c r="AY99" s="896" t="b">
        <f t="shared" si="7"/>
        <v>1</v>
      </c>
      <c r="AZ99" s="896" t="b">
        <f t="shared" si="7"/>
        <v>1</v>
      </c>
      <c r="BA99" s="896" t="b">
        <f t="shared" si="8"/>
        <v>1</v>
      </c>
      <c r="BC99" s="902"/>
    </row>
    <row r="100" spans="1:55" s="885" customFormat="1" x14ac:dyDescent="0.25">
      <c r="A100" s="543" t="s">
        <v>185</v>
      </c>
      <c r="B100" s="900" t="s">
        <v>91</v>
      </c>
      <c r="C100" s="532">
        <v>4</v>
      </c>
      <c r="D100" s="548"/>
      <c r="E100" s="548"/>
      <c r="F100" s="558"/>
      <c r="G100" s="517">
        <v>5</v>
      </c>
      <c r="H100" s="518">
        <f t="shared" si="9"/>
        <v>150</v>
      </c>
      <c r="I100" s="528">
        <v>16</v>
      </c>
      <c r="J100" s="524" t="s">
        <v>322</v>
      </c>
      <c r="K100" s="524"/>
      <c r="L100" s="524" t="s">
        <v>325</v>
      </c>
      <c r="M100" s="547">
        <f t="shared" si="10"/>
        <v>134</v>
      </c>
      <c r="N100" s="533"/>
      <c r="O100" s="522"/>
      <c r="P100" s="533"/>
      <c r="Q100" s="525" t="s">
        <v>336</v>
      </c>
      <c r="R100" s="902"/>
      <c r="S100" s="903"/>
      <c r="T100" s="894"/>
      <c r="V100" s="904"/>
      <c r="W100" s="1186"/>
      <c r="X100" s="1187"/>
      <c r="Y100" s="1187"/>
      <c r="Z100" s="1186"/>
      <c r="AA100" s="1186"/>
      <c r="AB100" s="1186"/>
      <c r="AC100" s="1186"/>
      <c r="AD100" s="1186"/>
      <c r="AE100" s="1186"/>
      <c r="AF100" s="1186"/>
      <c r="AG100" s="1186"/>
      <c r="AH100" s="1186"/>
      <c r="AN100" s="895"/>
      <c r="AV100" s="896" t="b">
        <f t="shared" si="7"/>
        <v>1</v>
      </c>
      <c r="AW100" s="896" t="b">
        <f t="shared" si="7"/>
        <v>1</v>
      </c>
      <c r="AX100" s="896" t="b">
        <f t="shared" si="7"/>
        <v>1</v>
      </c>
      <c r="AY100" s="896" t="b">
        <f t="shared" si="7"/>
        <v>0</v>
      </c>
      <c r="AZ100" s="896" t="b">
        <f t="shared" si="7"/>
        <v>1</v>
      </c>
      <c r="BA100" s="896" t="b">
        <f t="shared" si="8"/>
        <v>1</v>
      </c>
      <c r="BC100" s="902"/>
    </row>
    <row r="101" spans="1:55" s="885" customFormat="1" ht="16.5" thickBot="1" x14ac:dyDescent="0.3">
      <c r="A101" s="543" t="s">
        <v>186</v>
      </c>
      <c r="B101" s="905" t="s">
        <v>187</v>
      </c>
      <c r="C101" s="780"/>
      <c r="D101" s="559"/>
      <c r="E101" s="559">
        <v>5</v>
      </c>
      <c r="F101" s="560"/>
      <c r="G101" s="561">
        <v>1</v>
      </c>
      <c r="H101" s="562">
        <f t="shared" si="9"/>
        <v>30</v>
      </c>
      <c r="I101" s="563">
        <v>4</v>
      </c>
      <c r="J101" s="564"/>
      <c r="K101" s="564"/>
      <c r="L101" s="564" t="s">
        <v>101</v>
      </c>
      <c r="M101" s="565">
        <f t="shared" si="10"/>
        <v>26</v>
      </c>
      <c r="N101" s="566"/>
      <c r="O101" s="567"/>
      <c r="P101" s="566"/>
      <c r="Q101" s="906"/>
      <c r="R101" s="907" t="s">
        <v>101</v>
      </c>
      <c r="S101" s="908"/>
      <c r="T101" s="894"/>
      <c r="V101" s="904"/>
      <c r="W101" s="1187"/>
      <c r="X101" s="1187"/>
      <c r="Y101" s="1187"/>
      <c r="Z101" s="1186"/>
      <c r="AA101" s="1186"/>
      <c r="AB101" s="1186"/>
      <c r="AC101" s="1186"/>
      <c r="AD101" s="1186"/>
      <c r="AE101" s="1186"/>
      <c r="AF101" s="1186"/>
      <c r="AG101" s="1186"/>
      <c r="AH101" s="1186"/>
      <c r="AN101" s="895"/>
      <c r="AV101" s="896" t="b">
        <f t="shared" si="7"/>
        <v>1</v>
      </c>
      <c r="AW101" s="896" t="b">
        <f t="shared" si="7"/>
        <v>1</v>
      </c>
      <c r="AX101" s="896" t="b">
        <f t="shared" si="7"/>
        <v>1</v>
      </c>
      <c r="AY101" s="896" t="b">
        <f t="shared" si="7"/>
        <v>1</v>
      </c>
      <c r="AZ101" s="896" t="b">
        <f t="shared" si="7"/>
        <v>0</v>
      </c>
      <c r="BA101" s="896" t="b">
        <f t="shared" si="8"/>
        <v>1</v>
      </c>
      <c r="BC101" s="907"/>
    </row>
    <row r="102" spans="1:55" s="49" customFormat="1" ht="16.5" thickBot="1" x14ac:dyDescent="0.3">
      <c r="A102" s="1216" t="s">
        <v>188</v>
      </c>
      <c r="B102" s="1219"/>
      <c r="C102" s="1219"/>
      <c r="D102" s="1219"/>
      <c r="E102" s="1219"/>
      <c r="F102" s="1220"/>
      <c r="G102" s="568">
        <f>G52+G57+G60+G61+G64+G67+G70+G73+G76+G79+G83+G86+G87+G88+G92+G95+G98</f>
        <v>85</v>
      </c>
      <c r="H102" s="562">
        <f t="shared" si="9"/>
        <v>2550</v>
      </c>
      <c r="I102" s="569"/>
      <c r="J102" s="491"/>
      <c r="K102" s="491"/>
      <c r="L102" s="491"/>
      <c r="M102" s="492"/>
      <c r="N102" s="493"/>
      <c r="O102" s="570"/>
      <c r="P102" s="571"/>
      <c r="Q102" s="46"/>
      <c r="R102" s="47"/>
      <c r="S102" s="48"/>
      <c r="T102" s="205"/>
      <c r="V102" s="50"/>
      <c r="W102" s="51"/>
      <c r="X102" s="51"/>
      <c r="Y102" s="51"/>
      <c r="Z102" s="52"/>
      <c r="AA102" s="52"/>
      <c r="AB102" s="52"/>
      <c r="AC102" s="52"/>
      <c r="AD102" s="52"/>
      <c r="AE102" s="52"/>
      <c r="AF102" s="52"/>
      <c r="AG102" s="52"/>
      <c r="AH102" s="52"/>
      <c r="AN102" s="53"/>
      <c r="AV102" s="188"/>
      <c r="AW102" s="188"/>
      <c r="AX102" s="188"/>
      <c r="AY102" s="188"/>
      <c r="AZ102" s="188"/>
      <c r="BA102" s="188"/>
      <c r="BC102" s="45"/>
    </row>
    <row r="103" spans="1:55" s="21" customFormat="1" ht="16.5" thickBot="1" x14ac:dyDescent="0.3">
      <c r="A103" s="1202" t="s">
        <v>131</v>
      </c>
      <c r="B103" s="1203"/>
      <c r="C103" s="1203"/>
      <c r="D103" s="1203"/>
      <c r="E103" s="1203"/>
      <c r="F103" s="1204"/>
      <c r="G103" s="496">
        <f>G54+G58+G62+G65+G68+G71+G74+G77+G80+G89+G93+G96+G99</f>
        <v>23.5</v>
      </c>
      <c r="H103" s="562">
        <f t="shared" si="9"/>
        <v>705</v>
      </c>
      <c r="I103" s="497"/>
      <c r="J103" s="408"/>
      <c r="K103" s="408"/>
      <c r="L103" s="408"/>
      <c r="M103" s="409"/>
      <c r="N103" s="572"/>
      <c r="O103" s="499"/>
      <c r="P103" s="573"/>
      <c r="Q103" s="55"/>
      <c r="R103" s="56"/>
      <c r="S103" s="55"/>
      <c r="T103" s="205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N103" s="22"/>
      <c r="AV103" s="241">
        <f>SUMIF(AV52:AV101,FALSE,$G52:$G101)</f>
        <v>0</v>
      </c>
      <c r="AW103" s="241">
        <f t="shared" ref="AW103:BA103" si="11">SUMIF(AW52:AW101,FALSE,$G52:$G101)</f>
        <v>14.5</v>
      </c>
      <c r="AX103" s="241">
        <f t="shared" si="11"/>
        <v>16.5</v>
      </c>
      <c r="AY103" s="241">
        <f t="shared" si="11"/>
        <v>12.5</v>
      </c>
      <c r="AZ103" s="241">
        <f t="shared" si="11"/>
        <v>11.5</v>
      </c>
      <c r="BA103" s="241">
        <f t="shared" si="11"/>
        <v>6.5</v>
      </c>
      <c r="BB103" s="267">
        <f>SUM(AV103:BA103)</f>
        <v>61.5</v>
      </c>
      <c r="BC103" s="54"/>
    </row>
    <row r="104" spans="1:55" s="35" customFormat="1" ht="16.5" thickBot="1" x14ac:dyDescent="0.3">
      <c r="A104" s="1221" t="s">
        <v>132</v>
      </c>
      <c r="B104" s="1222"/>
      <c r="C104" s="1222"/>
      <c r="D104" s="1222"/>
      <c r="E104" s="1222"/>
      <c r="F104" s="1223"/>
      <c r="G104" s="574">
        <f>G55+G56+G59+G60+G63+G66+G69+G72+G75+G78+G81+G82+G84+G85+G86+G87+G90+G91+G94+G97+G100+G101</f>
        <v>61.5</v>
      </c>
      <c r="H104" s="574">
        <f>H55+H56+H59+H60+H63+H66+H69+H72+H75+H78+H81+H82+H84+H85+H86+H87+H90+H91+H94+H97+H100+H101</f>
        <v>1845</v>
      </c>
      <c r="I104" s="574">
        <f>SUM(I52:I103)</f>
        <v>222</v>
      </c>
      <c r="J104" s="574"/>
      <c r="K104" s="574"/>
      <c r="L104" s="574"/>
      <c r="M104" s="574">
        <f>SUM(M52:M103)</f>
        <v>1623</v>
      </c>
      <c r="N104" s="575">
        <v>0</v>
      </c>
      <c r="O104" s="576" t="s">
        <v>356</v>
      </c>
      <c r="P104" s="577" t="s">
        <v>357</v>
      </c>
      <c r="Q104" s="196" t="s">
        <v>358</v>
      </c>
      <c r="R104" s="196" t="s">
        <v>359</v>
      </c>
      <c r="S104" s="196" t="s">
        <v>360</v>
      </c>
      <c r="AN104" s="36"/>
      <c r="AV104" s="187"/>
      <c r="AW104" s="187"/>
      <c r="AX104" s="187"/>
      <c r="AY104" s="187"/>
      <c r="AZ104" s="187"/>
      <c r="BA104" s="187"/>
    </row>
    <row r="105" spans="1:55" s="35" customFormat="1" ht="16.5" thickBot="1" x14ac:dyDescent="0.3">
      <c r="A105" s="1224" t="s">
        <v>189</v>
      </c>
      <c r="B105" s="1225"/>
      <c r="C105" s="1225"/>
      <c r="D105" s="1225"/>
      <c r="E105" s="1225"/>
      <c r="F105" s="1225"/>
      <c r="G105" s="1225"/>
      <c r="H105" s="1225"/>
      <c r="I105" s="1225"/>
      <c r="J105" s="1225"/>
      <c r="K105" s="1225"/>
      <c r="L105" s="1225"/>
      <c r="M105" s="1225"/>
      <c r="N105" s="1225"/>
      <c r="O105" s="1225"/>
      <c r="P105" s="1225"/>
      <c r="Q105" s="1225"/>
      <c r="R105" s="1225"/>
      <c r="S105" s="1226"/>
      <c r="AN105" s="36"/>
      <c r="AV105" s="187"/>
      <c r="AW105" s="187"/>
      <c r="AX105" s="187"/>
      <c r="AY105" s="187"/>
      <c r="AZ105" s="187"/>
      <c r="BA105" s="187"/>
    </row>
    <row r="106" spans="1:55" s="35" customFormat="1" ht="31.5" x14ac:dyDescent="0.25">
      <c r="A106" s="57" t="s">
        <v>190</v>
      </c>
      <c r="B106" s="58" t="s">
        <v>191</v>
      </c>
      <c r="C106" s="59"/>
      <c r="D106" s="578" t="s">
        <v>104</v>
      </c>
      <c r="E106" s="578"/>
      <c r="F106" s="579"/>
      <c r="G106" s="580">
        <v>3</v>
      </c>
      <c r="H106" s="581">
        <f>G106*30</f>
        <v>90</v>
      </c>
      <c r="I106" s="582"/>
      <c r="J106" s="583"/>
      <c r="K106" s="583"/>
      <c r="L106" s="583"/>
      <c r="M106" s="584"/>
      <c r="N106" s="582"/>
      <c r="O106" s="584"/>
      <c r="P106" s="582"/>
      <c r="Q106" s="61"/>
      <c r="R106" s="59"/>
      <c r="S106" s="34"/>
      <c r="AN106" s="36"/>
      <c r="AV106" s="187"/>
      <c r="AW106" s="187"/>
      <c r="AX106" s="187"/>
      <c r="AY106" s="187"/>
      <c r="AZ106" s="187"/>
      <c r="BA106" s="187"/>
    </row>
    <row r="107" spans="1:55" s="35" customFormat="1" x14ac:dyDescent="0.25">
      <c r="A107" s="62" t="s">
        <v>192</v>
      </c>
      <c r="B107" s="63" t="s">
        <v>193</v>
      </c>
      <c r="C107" s="64"/>
      <c r="D107" s="585">
        <v>4</v>
      </c>
      <c r="E107" s="585"/>
      <c r="F107" s="586"/>
      <c r="G107" s="440">
        <v>3</v>
      </c>
      <c r="H107" s="423">
        <f>G107*30</f>
        <v>90</v>
      </c>
      <c r="I107" s="587"/>
      <c r="J107" s="588"/>
      <c r="K107" s="588"/>
      <c r="L107" s="588"/>
      <c r="M107" s="589"/>
      <c r="N107" s="590"/>
      <c r="O107" s="591"/>
      <c r="P107" s="592"/>
      <c r="Q107" s="65"/>
      <c r="R107" s="66"/>
      <c r="S107" s="67"/>
      <c r="AN107" s="36"/>
      <c r="AV107" s="187"/>
      <c r="AW107" s="187"/>
      <c r="AX107" s="187"/>
      <c r="AY107" s="187">
        <v>3</v>
      </c>
      <c r="AZ107" s="187"/>
      <c r="BA107" s="187">
        <v>3</v>
      </c>
    </row>
    <row r="108" spans="1:55" s="21" customFormat="1" ht="16.5" thickBot="1" x14ac:dyDescent="0.3">
      <c r="A108" s="68" t="s">
        <v>194</v>
      </c>
      <c r="B108" s="69" t="s">
        <v>195</v>
      </c>
      <c r="C108" s="70"/>
      <c r="D108" s="593">
        <v>6</v>
      </c>
      <c r="E108" s="593"/>
      <c r="F108" s="594"/>
      <c r="G108" s="480">
        <v>3</v>
      </c>
      <c r="H108" s="595">
        <f>G108*30</f>
        <v>90</v>
      </c>
      <c r="I108" s="596"/>
      <c r="J108" s="597"/>
      <c r="K108" s="597"/>
      <c r="L108" s="597"/>
      <c r="M108" s="598"/>
      <c r="N108" s="599"/>
      <c r="O108" s="600"/>
      <c r="P108" s="601"/>
      <c r="Q108" s="71"/>
      <c r="R108" s="72"/>
      <c r="S108" s="73"/>
      <c r="AN108" s="22"/>
      <c r="AV108" s="177"/>
      <c r="AW108" s="177"/>
      <c r="AX108" s="177"/>
      <c r="AY108" s="177"/>
      <c r="AZ108" s="177"/>
      <c r="BA108" s="177"/>
    </row>
    <row r="109" spans="1:55" s="21" customFormat="1" ht="16.5" thickBot="1" x14ac:dyDescent="0.3">
      <c r="A109" s="1227" t="s">
        <v>196</v>
      </c>
      <c r="B109" s="1228"/>
      <c r="C109" s="1228"/>
      <c r="D109" s="1228"/>
      <c r="E109" s="1228"/>
      <c r="F109" s="1229"/>
      <c r="G109" s="602">
        <f>G110+G111</f>
        <v>9</v>
      </c>
      <c r="H109" s="603">
        <f>H110+H111</f>
        <v>270</v>
      </c>
      <c r="I109" s="604"/>
      <c r="J109" s="605"/>
      <c r="K109" s="605"/>
      <c r="L109" s="605"/>
      <c r="M109" s="606"/>
      <c r="N109" s="607"/>
      <c r="O109" s="608"/>
      <c r="P109" s="609"/>
      <c r="Q109" s="75"/>
      <c r="R109" s="76"/>
      <c r="S109" s="77"/>
      <c r="AN109" s="22"/>
      <c r="AV109" s="177"/>
      <c r="AW109" s="177"/>
      <c r="AX109" s="177"/>
      <c r="AY109" s="177"/>
      <c r="AZ109" s="177"/>
      <c r="BA109" s="177"/>
    </row>
    <row r="110" spans="1:55" s="21" customFormat="1" ht="16.5" thickBot="1" x14ac:dyDescent="0.3">
      <c r="A110" s="1230" t="s">
        <v>131</v>
      </c>
      <c r="B110" s="1231"/>
      <c r="C110" s="1231"/>
      <c r="D110" s="1231"/>
      <c r="E110" s="1231"/>
      <c r="F110" s="1232"/>
      <c r="G110" s="602">
        <f>G106</f>
        <v>3</v>
      </c>
      <c r="H110" s="603">
        <f>H106</f>
        <v>90</v>
      </c>
      <c r="I110" s="604"/>
      <c r="J110" s="605"/>
      <c r="K110" s="605"/>
      <c r="L110" s="605"/>
      <c r="M110" s="606"/>
      <c r="N110" s="607"/>
      <c r="O110" s="608"/>
      <c r="P110" s="609"/>
      <c r="Q110" s="75"/>
      <c r="R110" s="76"/>
      <c r="S110" s="77"/>
      <c r="AN110" s="22"/>
      <c r="AV110" s="177"/>
      <c r="AW110" s="177"/>
      <c r="AX110" s="177"/>
      <c r="AY110" s="177"/>
      <c r="AZ110" s="177"/>
      <c r="BA110" s="177"/>
    </row>
    <row r="111" spans="1:55" s="21" customFormat="1" ht="16.5" thickBot="1" x14ac:dyDescent="0.3">
      <c r="A111" s="1233" t="s">
        <v>132</v>
      </c>
      <c r="B111" s="1234"/>
      <c r="C111" s="1234"/>
      <c r="D111" s="1234"/>
      <c r="E111" s="1234"/>
      <c r="F111" s="1235"/>
      <c r="G111" s="610">
        <f>G107+G108</f>
        <v>6</v>
      </c>
      <c r="H111" s="611">
        <f>H107+H108</f>
        <v>180</v>
      </c>
      <c r="I111" s="612"/>
      <c r="J111" s="613"/>
      <c r="K111" s="613"/>
      <c r="L111" s="613"/>
      <c r="M111" s="614"/>
      <c r="N111" s="615"/>
      <c r="O111" s="616"/>
      <c r="P111" s="617"/>
      <c r="Q111" s="79"/>
      <c r="R111" s="80"/>
      <c r="S111" s="81"/>
      <c r="AN111" s="22"/>
      <c r="AV111" s="177"/>
      <c r="AW111" s="177"/>
      <c r="AX111" s="177"/>
      <c r="AY111" s="177"/>
      <c r="AZ111" s="177"/>
      <c r="BA111" s="177"/>
    </row>
    <row r="112" spans="1:55" s="21" customFormat="1" ht="16.5" thickBot="1" x14ac:dyDescent="0.3">
      <c r="A112" s="1216" t="s">
        <v>197</v>
      </c>
      <c r="B112" s="1219"/>
      <c r="C112" s="1219"/>
      <c r="D112" s="1219"/>
      <c r="E112" s="1219"/>
      <c r="F112" s="1219"/>
      <c r="G112" s="1219"/>
      <c r="H112" s="1219"/>
      <c r="I112" s="1219"/>
      <c r="J112" s="1219"/>
      <c r="K112" s="1219"/>
      <c r="L112" s="1219"/>
      <c r="M112" s="1219"/>
      <c r="N112" s="1219"/>
      <c r="O112" s="1219"/>
      <c r="P112" s="1219"/>
      <c r="Q112" s="1219"/>
      <c r="R112" s="1219"/>
      <c r="S112" s="1220"/>
      <c r="AN112" s="22"/>
      <c r="AV112" s="177"/>
      <c r="AW112" s="177"/>
      <c r="AX112" s="177"/>
      <c r="AY112" s="177"/>
      <c r="AZ112" s="177"/>
      <c r="BA112" s="177"/>
    </row>
    <row r="113" spans="1:53" s="21" customFormat="1" ht="16.5" customHeight="1" thickBot="1" x14ac:dyDescent="0.3">
      <c r="A113" s="82" t="s">
        <v>198</v>
      </c>
      <c r="B113" s="83" t="s">
        <v>199</v>
      </c>
      <c r="C113" s="84"/>
      <c r="D113" s="618"/>
      <c r="E113" s="618"/>
      <c r="F113" s="619"/>
      <c r="G113" s="610">
        <v>7</v>
      </c>
      <c r="H113" s="611">
        <f>G113*30</f>
        <v>210</v>
      </c>
      <c r="I113" s="612"/>
      <c r="J113" s="613"/>
      <c r="K113" s="613"/>
      <c r="L113" s="613"/>
      <c r="M113" s="620"/>
      <c r="N113" s="621"/>
      <c r="O113" s="616"/>
      <c r="P113" s="622"/>
      <c r="Q113" s="86"/>
      <c r="R113" s="78"/>
      <c r="S113" s="81"/>
      <c r="AN113" s="22"/>
      <c r="AV113" s="177"/>
      <c r="AW113" s="177"/>
      <c r="AX113" s="177"/>
      <c r="AY113" s="177"/>
      <c r="AZ113" s="177"/>
      <c r="BA113" s="177">
        <v>7</v>
      </c>
    </row>
    <row r="114" spans="1:53" s="21" customFormat="1" ht="16.5" customHeight="1" thickBot="1" x14ac:dyDescent="0.3">
      <c r="A114" s="1216" t="s">
        <v>200</v>
      </c>
      <c r="B114" s="1219"/>
      <c r="C114" s="1219"/>
      <c r="D114" s="1219"/>
      <c r="E114" s="1219"/>
      <c r="F114" s="1236"/>
      <c r="G114" s="610">
        <f>G113</f>
        <v>7</v>
      </c>
      <c r="H114" s="611">
        <f>H113</f>
        <v>210</v>
      </c>
      <c r="I114" s="612"/>
      <c r="J114" s="613"/>
      <c r="K114" s="613"/>
      <c r="L114" s="613"/>
      <c r="M114" s="620"/>
      <c r="N114" s="621"/>
      <c r="O114" s="616"/>
      <c r="P114" s="622"/>
      <c r="Q114" s="86"/>
      <c r="R114" s="78"/>
      <c r="S114" s="81"/>
      <c r="AN114" s="22"/>
      <c r="AV114" s="177"/>
      <c r="AW114" s="177"/>
      <c r="AX114" s="177"/>
      <c r="AY114" s="177"/>
      <c r="AZ114" s="177"/>
      <c r="BA114" s="177"/>
    </row>
    <row r="115" spans="1:53" s="21" customFormat="1" ht="16.5" thickBot="1" x14ac:dyDescent="0.3">
      <c r="A115" s="1237" t="s">
        <v>201</v>
      </c>
      <c r="B115" s="1238"/>
      <c r="C115" s="1238"/>
      <c r="D115" s="1238"/>
      <c r="E115" s="1238"/>
      <c r="F115" s="1239"/>
      <c r="G115" s="610">
        <f>G116+G117</f>
        <v>180</v>
      </c>
      <c r="H115" s="611">
        <f>H116+H117</f>
        <v>5340</v>
      </c>
      <c r="I115" s="612"/>
      <c r="J115" s="613"/>
      <c r="K115" s="613"/>
      <c r="L115" s="613"/>
      <c r="M115" s="620"/>
      <c r="N115" s="621"/>
      <c r="O115" s="616"/>
      <c r="P115" s="622"/>
      <c r="Q115" s="86"/>
      <c r="R115" s="87"/>
      <c r="S115" s="81"/>
      <c r="AN115" s="22"/>
      <c r="AV115" s="177"/>
      <c r="AW115" s="177"/>
      <c r="AX115" s="177"/>
      <c r="AY115" s="177"/>
      <c r="AZ115" s="177"/>
      <c r="BA115" s="177"/>
    </row>
    <row r="116" spans="1:53" s="21" customFormat="1" ht="16.5" customHeight="1" thickBot="1" x14ac:dyDescent="0.3">
      <c r="A116" s="1230" t="s">
        <v>131</v>
      </c>
      <c r="B116" s="1231"/>
      <c r="C116" s="1231"/>
      <c r="D116" s="1231"/>
      <c r="E116" s="1231"/>
      <c r="F116" s="1232"/>
      <c r="G116" s="610">
        <f>G103+G49+G110</f>
        <v>60</v>
      </c>
      <c r="H116" s="610">
        <f>H103+H49+H110</f>
        <v>1740</v>
      </c>
      <c r="I116" s="612"/>
      <c r="J116" s="613"/>
      <c r="K116" s="613"/>
      <c r="L116" s="613"/>
      <c r="M116" s="620"/>
      <c r="N116" s="621"/>
      <c r="O116" s="616"/>
      <c r="P116" s="622"/>
      <c r="Q116" s="86"/>
      <c r="R116" s="87"/>
      <c r="S116" s="81"/>
      <c r="AN116" s="22"/>
      <c r="AV116" s="177"/>
      <c r="AW116" s="177"/>
      <c r="AX116" s="177"/>
      <c r="AY116" s="177"/>
      <c r="AZ116" s="177"/>
      <c r="BA116" s="177"/>
    </row>
    <row r="117" spans="1:53" s="21" customFormat="1" ht="16.5" customHeight="1" thickBot="1" x14ac:dyDescent="0.3">
      <c r="A117" s="1216" t="s">
        <v>132</v>
      </c>
      <c r="B117" s="1217"/>
      <c r="C117" s="1217"/>
      <c r="D117" s="1217"/>
      <c r="E117" s="1217"/>
      <c r="F117" s="1218"/>
      <c r="G117" s="610">
        <f>G50+G104+G111+G114</f>
        <v>120</v>
      </c>
      <c r="H117" s="610">
        <f>H50+H104+H111+H114</f>
        <v>3600</v>
      </c>
      <c r="I117" s="610">
        <f>I50+I104</f>
        <v>330</v>
      </c>
      <c r="J117" s="610">
        <f>J50+J104+J111+J114</f>
        <v>0</v>
      </c>
      <c r="K117" s="610">
        <f>K50+K104+K111+K114</f>
        <v>0</v>
      </c>
      <c r="L117" s="610">
        <f>L50+L104+L111+L114</f>
        <v>0</v>
      </c>
      <c r="M117" s="610">
        <f>M50+M104</f>
        <v>2880</v>
      </c>
      <c r="N117" s="502" t="s">
        <v>353</v>
      </c>
      <c r="O117" s="623" t="s">
        <v>364</v>
      </c>
      <c r="P117" s="577" t="s">
        <v>357</v>
      </c>
      <c r="Q117" s="268" t="s">
        <v>438</v>
      </c>
      <c r="R117" s="197" t="s">
        <v>367</v>
      </c>
      <c r="S117" s="268" t="s">
        <v>354</v>
      </c>
      <c r="AN117" s="22"/>
      <c r="AV117" s="177"/>
      <c r="AW117" s="177"/>
      <c r="AX117" s="177"/>
      <c r="AY117" s="177"/>
      <c r="AZ117" s="177"/>
      <c r="BA117" s="177"/>
    </row>
    <row r="118" spans="1:53" s="21" customFormat="1" ht="16.5" customHeight="1" thickBot="1" x14ac:dyDescent="0.3">
      <c r="A118" s="1216" t="s">
        <v>202</v>
      </c>
      <c r="B118" s="1219"/>
      <c r="C118" s="1219"/>
      <c r="D118" s="1219"/>
      <c r="E118" s="1219"/>
      <c r="F118" s="1219"/>
      <c r="G118" s="1219"/>
      <c r="H118" s="1219"/>
      <c r="I118" s="1219"/>
      <c r="J118" s="1219"/>
      <c r="K118" s="1219"/>
      <c r="L118" s="1219"/>
      <c r="M118" s="1219"/>
      <c r="N118" s="1219"/>
      <c r="O118" s="1219"/>
      <c r="P118" s="1219"/>
      <c r="Q118" s="1219"/>
      <c r="R118" s="1219"/>
      <c r="S118" s="1220"/>
      <c r="AN118" s="22"/>
      <c r="AV118" s="177"/>
      <c r="AW118" s="177"/>
      <c r="AX118" s="177"/>
      <c r="AY118" s="177"/>
      <c r="AZ118" s="177"/>
      <c r="BA118" s="177"/>
    </row>
    <row r="119" spans="1:53" s="21" customFormat="1" ht="16.5" customHeight="1" thickBot="1" x14ac:dyDescent="0.3">
      <c r="A119" s="1251" t="s">
        <v>203</v>
      </c>
      <c r="B119" s="1252"/>
      <c r="C119" s="1252"/>
      <c r="D119" s="1252"/>
      <c r="E119" s="1252"/>
      <c r="F119" s="1252"/>
      <c r="G119" s="1252"/>
      <c r="H119" s="1252"/>
      <c r="I119" s="1252"/>
      <c r="J119" s="1252"/>
      <c r="K119" s="1252"/>
      <c r="L119" s="1252"/>
      <c r="M119" s="1252"/>
      <c r="N119" s="1252"/>
      <c r="O119" s="1252"/>
      <c r="P119" s="1252"/>
      <c r="Q119" s="1252"/>
      <c r="R119" s="1252"/>
      <c r="S119" s="1253"/>
      <c r="AN119" s="22"/>
      <c r="AV119" s="177"/>
      <c r="AW119" s="177"/>
      <c r="AX119" s="177"/>
      <c r="AY119" s="177"/>
      <c r="AZ119" s="177"/>
      <c r="BA119" s="177"/>
    </row>
    <row r="120" spans="1:53" s="21" customFormat="1" ht="16.5" customHeight="1" thickBot="1" x14ac:dyDescent="0.3">
      <c r="A120" s="1254" t="s">
        <v>204</v>
      </c>
      <c r="B120" s="1255"/>
      <c r="C120" s="1255"/>
      <c r="D120" s="1255"/>
      <c r="E120" s="1255"/>
      <c r="F120" s="1255"/>
      <c r="G120" s="1255"/>
      <c r="H120" s="1255"/>
      <c r="I120" s="1255"/>
      <c r="J120" s="1255"/>
      <c r="K120" s="1255"/>
      <c r="L120" s="1255"/>
      <c r="M120" s="1255"/>
      <c r="N120" s="1255"/>
      <c r="O120" s="1255"/>
      <c r="P120" s="1255"/>
      <c r="Q120" s="1252"/>
      <c r="R120" s="1255"/>
      <c r="S120" s="1256"/>
      <c r="AN120" s="22"/>
      <c r="AV120" s="177"/>
      <c r="AW120" s="177"/>
      <c r="AX120" s="177"/>
      <c r="AY120" s="177"/>
      <c r="AZ120" s="177"/>
      <c r="BA120" s="177"/>
    </row>
    <row r="121" spans="1:53" s="21" customFormat="1" ht="32.25" thickBot="1" x14ac:dyDescent="0.3">
      <c r="A121" s="88" t="s">
        <v>205</v>
      </c>
      <c r="B121" s="89" t="s">
        <v>206</v>
      </c>
      <c r="C121" s="85"/>
      <c r="D121" s="624">
        <v>4</v>
      </c>
      <c r="E121" s="624"/>
      <c r="F121" s="616"/>
      <c r="G121" s="625">
        <v>3</v>
      </c>
      <c r="H121" s="626">
        <f>G121*30</f>
        <v>90</v>
      </c>
      <c r="I121" s="621"/>
      <c r="J121" s="624"/>
      <c r="K121" s="624"/>
      <c r="L121" s="624"/>
      <c r="M121" s="627"/>
      <c r="N121" s="621"/>
      <c r="O121" s="628"/>
      <c r="P121" s="629"/>
      <c r="Q121" s="185" t="s">
        <v>101</v>
      </c>
      <c r="R121" s="74"/>
      <c r="S121" s="90"/>
      <c r="AN121" s="22"/>
      <c r="AV121" s="177"/>
      <c r="AW121" s="177"/>
      <c r="AX121" s="177"/>
      <c r="AY121" s="177">
        <v>3</v>
      </c>
      <c r="AZ121" s="177">
        <v>3</v>
      </c>
      <c r="BA121" s="177">
        <v>3</v>
      </c>
    </row>
    <row r="122" spans="1:53" s="21" customFormat="1" ht="16.5" customHeight="1" x14ac:dyDescent="0.25">
      <c r="A122" s="91" t="s">
        <v>207</v>
      </c>
      <c r="B122" s="92" t="s">
        <v>208</v>
      </c>
      <c r="C122" s="93"/>
      <c r="D122" s="578">
        <v>4</v>
      </c>
      <c r="E122" s="578"/>
      <c r="F122" s="630"/>
      <c r="G122" s="631">
        <v>3</v>
      </c>
      <c r="H122" s="632">
        <f>G122*30</f>
        <v>90</v>
      </c>
      <c r="I122" s="633">
        <v>4</v>
      </c>
      <c r="J122" s="578" t="s">
        <v>101</v>
      </c>
      <c r="K122" s="578"/>
      <c r="L122" s="578"/>
      <c r="M122" s="630">
        <f>H122-I122</f>
        <v>86</v>
      </c>
      <c r="N122" s="634"/>
      <c r="O122" s="635"/>
      <c r="P122" s="633"/>
      <c r="Q122" s="44" t="s">
        <v>101</v>
      </c>
      <c r="R122" s="183"/>
      <c r="S122" s="60"/>
      <c r="AN122" s="22"/>
      <c r="AV122" s="177"/>
      <c r="AW122" s="177"/>
      <c r="AX122" s="177"/>
      <c r="AY122" s="177"/>
      <c r="AZ122" s="177"/>
      <c r="BA122" s="177"/>
    </row>
    <row r="123" spans="1:53" s="21" customFormat="1" x14ac:dyDescent="0.25">
      <c r="A123" s="94" t="s">
        <v>209</v>
      </c>
      <c r="B123" s="95" t="s">
        <v>210</v>
      </c>
      <c r="C123" s="38"/>
      <c r="D123" s="578">
        <v>4</v>
      </c>
      <c r="E123" s="553"/>
      <c r="F123" s="456"/>
      <c r="G123" s="631">
        <v>3</v>
      </c>
      <c r="H123" s="636">
        <f t="shared" ref="H123:H143" si="12">G123*30</f>
        <v>90</v>
      </c>
      <c r="I123" s="633">
        <v>4</v>
      </c>
      <c r="J123" s="578" t="s">
        <v>101</v>
      </c>
      <c r="K123" s="553"/>
      <c r="L123" s="553"/>
      <c r="M123" s="637">
        <f t="shared" ref="M123:M142" si="13">H123-I123</f>
        <v>86</v>
      </c>
      <c r="N123" s="638"/>
      <c r="O123" s="637"/>
      <c r="P123" s="638"/>
      <c r="Q123" s="44" t="s">
        <v>101</v>
      </c>
      <c r="R123" s="184"/>
      <c r="S123" s="37"/>
      <c r="AN123" s="22"/>
      <c r="AV123" s="177"/>
      <c r="AW123" s="177"/>
      <c r="AX123" s="177"/>
      <c r="AY123" s="177"/>
      <c r="AZ123" s="177"/>
      <c r="BA123" s="177"/>
    </row>
    <row r="124" spans="1:53" s="21" customFormat="1" x14ac:dyDescent="0.25">
      <c r="A124" s="94" t="s">
        <v>211</v>
      </c>
      <c r="B124" s="95" t="s">
        <v>212</v>
      </c>
      <c r="C124" s="38"/>
      <c r="D124" s="578">
        <v>4</v>
      </c>
      <c r="E124" s="553"/>
      <c r="F124" s="456"/>
      <c r="G124" s="631">
        <v>3</v>
      </c>
      <c r="H124" s="636">
        <f t="shared" si="12"/>
        <v>90</v>
      </c>
      <c r="I124" s="633">
        <v>4</v>
      </c>
      <c r="J124" s="578"/>
      <c r="K124" s="553"/>
      <c r="L124" s="553" t="s">
        <v>101</v>
      </c>
      <c r="M124" s="637">
        <f t="shared" si="13"/>
        <v>86</v>
      </c>
      <c r="N124" s="638"/>
      <c r="O124" s="637"/>
      <c r="P124" s="638"/>
      <c r="Q124" s="44" t="s">
        <v>101</v>
      </c>
      <c r="R124" s="184"/>
      <c r="S124" s="37"/>
      <c r="AN124" s="22"/>
      <c r="AV124" s="177"/>
      <c r="AW124" s="177"/>
      <c r="AX124" s="177"/>
      <c r="AY124" s="177"/>
      <c r="AZ124" s="177"/>
      <c r="BA124" s="177"/>
    </row>
    <row r="125" spans="1:53" s="21" customFormat="1" x14ac:dyDescent="0.25">
      <c r="A125" s="94" t="s">
        <v>213</v>
      </c>
      <c r="B125" s="95" t="s">
        <v>214</v>
      </c>
      <c r="C125" s="38"/>
      <c r="D125" s="578">
        <v>4</v>
      </c>
      <c r="E125" s="553"/>
      <c r="F125" s="456"/>
      <c r="G125" s="631">
        <v>3</v>
      </c>
      <c r="H125" s="636">
        <f t="shared" si="12"/>
        <v>90</v>
      </c>
      <c r="I125" s="633">
        <v>4</v>
      </c>
      <c r="J125" s="578" t="s">
        <v>101</v>
      </c>
      <c r="K125" s="553"/>
      <c r="L125" s="553"/>
      <c r="M125" s="637">
        <f t="shared" si="13"/>
        <v>86</v>
      </c>
      <c r="N125" s="638"/>
      <c r="O125" s="637"/>
      <c r="P125" s="638"/>
      <c r="Q125" s="44" t="s">
        <v>101</v>
      </c>
      <c r="R125" s="184"/>
      <c r="S125" s="37"/>
      <c r="AN125" s="22"/>
      <c r="AV125" s="177"/>
      <c r="AW125" s="177"/>
      <c r="AX125" s="177"/>
      <c r="AY125" s="177"/>
      <c r="AZ125" s="177"/>
      <c r="BA125" s="177"/>
    </row>
    <row r="126" spans="1:53" s="21" customFormat="1" x14ac:dyDescent="0.25">
      <c r="A126" s="94" t="s">
        <v>215</v>
      </c>
      <c r="B126" s="95" t="s">
        <v>216</v>
      </c>
      <c r="C126" s="38"/>
      <c r="D126" s="578">
        <v>4</v>
      </c>
      <c r="E126" s="553"/>
      <c r="F126" s="456"/>
      <c r="G126" s="631">
        <v>3</v>
      </c>
      <c r="H126" s="636">
        <f t="shared" si="12"/>
        <v>90</v>
      </c>
      <c r="I126" s="633">
        <v>4</v>
      </c>
      <c r="J126" s="578" t="s">
        <v>101</v>
      </c>
      <c r="K126" s="553"/>
      <c r="L126" s="553"/>
      <c r="M126" s="637">
        <f t="shared" si="13"/>
        <v>86</v>
      </c>
      <c r="N126" s="638"/>
      <c r="O126" s="637"/>
      <c r="P126" s="638"/>
      <c r="Q126" s="44" t="s">
        <v>101</v>
      </c>
      <c r="R126" s="184"/>
      <c r="S126" s="37"/>
      <c r="AN126" s="22"/>
      <c r="AV126" s="177"/>
      <c r="AW126" s="177"/>
      <c r="AX126" s="177"/>
      <c r="AY126" s="177"/>
      <c r="AZ126" s="177"/>
      <c r="BA126" s="177"/>
    </row>
    <row r="127" spans="1:53" s="21" customFormat="1" x14ac:dyDescent="0.25">
      <c r="A127" s="94" t="s">
        <v>217</v>
      </c>
      <c r="B127" s="95" t="s">
        <v>218</v>
      </c>
      <c r="C127" s="38"/>
      <c r="D127" s="578">
        <v>4</v>
      </c>
      <c r="E127" s="553"/>
      <c r="F127" s="456"/>
      <c r="G127" s="631">
        <v>3</v>
      </c>
      <c r="H127" s="636">
        <f t="shared" si="12"/>
        <v>90</v>
      </c>
      <c r="I127" s="633">
        <v>4</v>
      </c>
      <c r="J127" s="578" t="s">
        <v>101</v>
      </c>
      <c r="K127" s="553"/>
      <c r="L127" s="553"/>
      <c r="M127" s="637">
        <f t="shared" si="13"/>
        <v>86</v>
      </c>
      <c r="N127" s="638"/>
      <c r="O127" s="637"/>
      <c r="P127" s="638"/>
      <c r="Q127" s="44" t="s">
        <v>101</v>
      </c>
      <c r="R127" s="184"/>
      <c r="S127" s="37"/>
      <c r="AN127" s="22"/>
      <c r="AV127" s="177"/>
      <c r="AW127" s="177"/>
      <c r="AX127" s="177"/>
      <c r="AY127" s="177"/>
      <c r="AZ127" s="177"/>
      <c r="BA127" s="177"/>
    </row>
    <row r="128" spans="1:53" s="21" customFormat="1" x14ac:dyDescent="0.25">
      <c r="A128" s="96" t="s">
        <v>219</v>
      </c>
      <c r="B128" s="95" t="s">
        <v>220</v>
      </c>
      <c r="C128" s="38"/>
      <c r="D128" s="578">
        <v>4</v>
      </c>
      <c r="E128" s="553"/>
      <c r="F128" s="456"/>
      <c r="G128" s="639">
        <v>3</v>
      </c>
      <c r="H128" s="636">
        <f t="shared" si="12"/>
        <v>90</v>
      </c>
      <c r="I128" s="633">
        <v>4</v>
      </c>
      <c r="J128" s="578" t="s">
        <v>101</v>
      </c>
      <c r="K128" s="553"/>
      <c r="L128" s="553"/>
      <c r="M128" s="637">
        <f t="shared" si="13"/>
        <v>86</v>
      </c>
      <c r="N128" s="638"/>
      <c r="O128" s="637"/>
      <c r="P128" s="638"/>
      <c r="Q128" s="44" t="s">
        <v>101</v>
      </c>
      <c r="R128" s="184"/>
      <c r="S128" s="37"/>
      <c r="AN128" s="22"/>
      <c r="AV128" s="177"/>
      <c r="AW128" s="177"/>
      <c r="AX128" s="177"/>
      <c r="AY128" s="177"/>
      <c r="AZ128" s="177"/>
      <c r="BA128" s="177"/>
    </row>
    <row r="129" spans="1:53" s="21" customFormat="1" ht="16.5" thickBot="1" x14ac:dyDescent="0.3">
      <c r="A129" s="97" t="s">
        <v>221</v>
      </c>
      <c r="B129" s="98" t="s">
        <v>222</v>
      </c>
      <c r="C129" s="99"/>
      <c r="D129" s="640">
        <v>4</v>
      </c>
      <c r="E129" s="641"/>
      <c r="F129" s="642"/>
      <c r="G129" s="643">
        <v>3</v>
      </c>
      <c r="H129" s="644">
        <f t="shared" si="12"/>
        <v>90</v>
      </c>
      <c r="I129" s="645"/>
      <c r="J129" s="641"/>
      <c r="K129" s="641"/>
      <c r="L129" s="641"/>
      <c r="M129" s="646"/>
      <c r="N129" s="645"/>
      <c r="O129" s="646"/>
      <c r="P129" s="645"/>
      <c r="Q129" s="101"/>
      <c r="R129" s="99"/>
      <c r="S129" s="100"/>
      <c r="AN129" s="22"/>
      <c r="AV129" s="177"/>
      <c r="AW129" s="177"/>
      <c r="AX129" s="177"/>
      <c r="AY129" s="177"/>
      <c r="AZ129" s="177"/>
      <c r="BA129" s="177"/>
    </row>
    <row r="130" spans="1:53" s="21" customFormat="1" ht="32.25" thickBot="1" x14ac:dyDescent="0.3">
      <c r="A130" s="102" t="s">
        <v>223</v>
      </c>
      <c r="B130" s="103" t="s">
        <v>224</v>
      </c>
      <c r="C130" s="104"/>
      <c r="D130" s="647">
        <v>5</v>
      </c>
      <c r="E130" s="648"/>
      <c r="F130" s="649"/>
      <c r="G130" s="650">
        <v>3</v>
      </c>
      <c r="H130" s="651">
        <f t="shared" si="12"/>
        <v>90</v>
      </c>
      <c r="I130" s="652"/>
      <c r="J130" s="653"/>
      <c r="K130" s="648"/>
      <c r="L130" s="648"/>
      <c r="M130" s="649"/>
      <c r="N130" s="654"/>
      <c r="O130" s="655"/>
      <c r="P130" s="654"/>
      <c r="Q130" s="105"/>
      <c r="R130" s="44" t="s">
        <v>101</v>
      </c>
      <c r="S130" s="106"/>
      <c r="AN130" s="22"/>
      <c r="AV130" s="177"/>
      <c r="AW130" s="177"/>
      <c r="AX130" s="177"/>
      <c r="AY130" s="177"/>
      <c r="AZ130" s="177"/>
      <c r="BA130" s="177"/>
    </row>
    <row r="131" spans="1:53" s="21" customFormat="1" x14ac:dyDescent="0.25">
      <c r="A131" s="107" t="s">
        <v>225</v>
      </c>
      <c r="B131" s="108" t="s">
        <v>212</v>
      </c>
      <c r="C131" s="109"/>
      <c r="D131" s="656">
        <v>5</v>
      </c>
      <c r="E131" s="656"/>
      <c r="F131" s="657"/>
      <c r="G131" s="658">
        <v>3</v>
      </c>
      <c r="H131" s="659">
        <f t="shared" si="12"/>
        <v>90</v>
      </c>
      <c r="I131" s="633">
        <v>4</v>
      </c>
      <c r="J131" s="660"/>
      <c r="K131" s="661"/>
      <c r="L131" s="578" t="s">
        <v>101</v>
      </c>
      <c r="M131" s="657">
        <f t="shared" si="13"/>
        <v>86</v>
      </c>
      <c r="N131" s="662"/>
      <c r="O131" s="663"/>
      <c r="P131" s="662"/>
      <c r="Q131" s="110"/>
      <c r="R131" s="44" t="s">
        <v>101</v>
      </c>
      <c r="S131" s="110"/>
      <c r="AN131" s="22"/>
      <c r="AV131" s="177"/>
      <c r="AW131" s="177"/>
      <c r="AX131" s="177"/>
      <c r="AY131" s="177"/>
      <c r="AZ131" s="177"/>
      <c r="BA131" s="177"/>
    </row>
    <row r="132" spans="1:53" s="21" customFormat="1" x14ac:dyDescent="0.25">
      <c r="A132" s="111" t="s">
        <v>226</v>
      </c>
      <c r="B132" s="112" t="s">
        <v>227</v>
      </c>
      <c r="C132" s="113"/>
      <c r="D132" s="656">
        <v>5</v>
      </c>
      <c r="E132" s="664"/>
      <c r="F132" s="665"/>
      <c r="G132" s="666">
        <v>3</v>
      </c>
      <c r="H132" s="667">
        <f t="shared" si="12"/>
        <v>90</v>
      </c>
      <c r="I132" s="633">
        <v>4</v>
      </c>
      <c r="J132" s="553" t="s">
        <v>101</v>
      </c>
      <c r="K132" s="668"/>
      <c r="L132" s="664"/>
      <c r="M132" s="665">
        <f t="shared" si="13"/>
        <v>86</v>
      </c>
      <c r="N132" s="669"/>
      <c r="O132" s="670"/>
      <c r="P132" s="669"/>
      <c r="Q132" s="114"/>
      <c r="R132" s="44" t="s">
        <v>101</v>
      </c>
      <c r="S132" s="114"/>
      <c r="AN132" s="22"/>
      <c r="AV132" s="177"/>
      <c r="AW132" s="177"/>
      <c r="AX132" s="177"/>
      <c r="AY132" s="177"/>
      <c r="AZ132" s="177"/>
      <c r="BA132" s="177"/>
    </row>
    <row r="133" spans="1:53" s="21" customFormat="1" x14ac:dyDescent="0.25">
      <c r="A133" s="111" t="s">
        <v>228</v>
      </c>
      <c r="B133" s="112" t="s">
        <v>229</v>
      </c>
      <c r="C133" s="113"/>
      <c r="D133" s="656">
        <v>5</v>
      </c>
      <c r="E133" s="664"/>
      <c r="F133" s="665"/>
      <c r="G133" s="666">
        <v>3</v>
      </c>
      <c r="H133" s="667">
        <f t="shared" si="12"/>
        <v>90</v>
      </c>
      <c r="I133" s="633">
        <v>4</v>
      </c>
      <c r="J133" s="578" t="s">
        <v>101</v>
      </c>
      <c r="K133" s="664"/>
      <c r="L133" s="664"/>
      <c r="M133" s="665">
        <f t="shared" si="13"/>
        <v>86</v>
      </c>
      <c r="N133" s="669"/>
      <c r="O133" s="670"/>
      <c r="P133" s="669"/>
      <c r="Q133" s="114"/>
      <c r="R133" s="44" t="s">
        <v>101</v>
      </c>
      <c r="S133" s="114"/>
      <c r="AN133" s="22"/>
      <c r="AV133" s="177"/>
      <c r="AW133" s="177"/>
      <c r="AX133" s="177"/>
      <c r="AY133" s="177"/>
      <c r="AZ133" s="177"/>
      <c r="BA133" s="177"/>
    </row>
    <row r="134" spans="1:53" s="21" customFormat="1" x14ac:dyDescent="0.25">
      <c r="A134" s="115" t="s">
        <v>230</v>
      </c>
      <c r="B134" s="112" t="s">
        <v>231</v>
      </c>
      <c r="C134" s="113"/>
      <c r="D134" s="656">
        <v>5</v>
      </c>
      <c r="E134" s="664"/>
      <c r="F134" s="665"/>
      <c r="G134" s="666">
        <v>3</v>
      </c>
      <c r="H134" s="667">
        <f t="shared" si="12"/>
        <v>90</v>
      </c>
      <c r="I134" s="633">
        <v>4</v>
      </c>
      <c r="J134" s="578" t="s">
        <v>101</v>
      </c>
      <c r="K134" s="664"/>
      <c r="L134" s="664"/>
      <c r="M134" s="665">
        <f t="shared" si="13"/>
        <v>86</v>
      </c>
      <c r="N134" s="669"/>
      <c r="O134" s="670"/>
      <c r="P134" s="669"/>
      <c r="Q134" s="114"/>
      <c r="R134" s="44" t="s">
        <v>101</v>
      </c>
      <c r="S134" s="114"/>
      <c r="AN134" s="22"/>
      <c r="AV134" s="177"/>
      <c r="AW134" s="177"/>
      <c r="AX134" s="177"/>
      <c r="AY134" s="177"/>
      <c r="AZ134" s="177"/>
      <c r="BA134" s="177"/>
    </row>
    <row r="135" spans="1:53" s="21" customFormat="1" ht="16.5" thickBot="1" x14ac:dyDescent="0.3">
      <c r="A135" s="116" t="s">
        <v>232</v>
      </c>
      <c r="B135" s="117" t="s">
        <v>222</v>
      </c>
      <c r="C135" s="118"/>
      <c r="D135" s="656">
        <v>5</v>
      </c>
      <c r="E135" s="671"/>
      <c r="F135" s="672"/>
      <c r="G135" s="673">
        <v>3</v>
      </c>
      <c r="H135" s="674">
        <f t="shared" si="12"/>
        <v>90</v>
      </c>
      <c r="I135" s="675"/>
      <c r="J135" s="671"/>
      <c r="K135" s="671"/>
      <c r="L135" s="671"/>
      <c r="M135" s="672"/>
      <c r="N135" s="676"/>
      <c r="O135" s="677"/>
      <c r="P135" s="676"/>
      <c r="Q135" s="119"/>
      <c r="R135" s="118"/>
      <c r="S135" s="119"/>
      <c r="AN135" s="22"/>
      <c r="AV135" s="177"/>
      <c r="AW135" s="177"/>
      <c r="AX135" s="177"/>
      <c r="AY135" s="177"/>
      <c r="AZ135" s="177"/>
      <c r="BA135" s="177"/>
    </row>
    <row r="136" spans="1:53" s="21" customFormat="1" ht="32.25" thickBot="1" x14ac:dyDescent="0.3">
      <c r="A136" s="120" t="s">
        <v>233</v>
      </c>
      <c r="B136" s="366" t="s">
        <v>234</v>
      </c>
      <c r="C136" s="121"/>
      <c r="D136" s="678">
        <v>6</v>
      </c>
      <c r="E136" s="679"/>
      <c r="F136" s="680"/>
      <c r="G136" s="625">
        <v>3</v>
      </c>
      <c r="H136" s="681">
        <f t="shared" si="12"/>
        <v>90</v>
      </c>
      <c r="I136" s="682"/>
      <c r="J136" s="683"/>
      <c r="K136" s="684"/>
      <c r="L136" s="684"/>
      <c r="M136" s="685">
        <f t="shared" si="13"/>
        <v>90</v>
      </c>
      <c r="N136" s="686"/>
      <c r="O136" s="687"/>
      <c r="P136" s="688"/>
      <c r="Q136" s="123"/>
      <c r="R136" s="122"/>
      <c r="S136" s="44" t="s">
        <v>101</v>
      </c>
      <c r="T136" s="124"/>
      <c r="AN136" s="22"/>
      <c r="AV136" s="177"/>
      <c r="AW136" s="177"/>
      <c r="AX136" s="177"/>
      <c r="AY136" s="177"/>
      <c r="AZ136" s="177"/>
      <c r="BA136" s="177"/>
    </row>
    <row r="137" spans="1:53" s="21" customFormat="1" x14ac:dyDescent="0.25">
      <c r="A137" s="125" t="s">
        <v>235</v>
      </c>
      <c r="B137" s="126" t="s">
        <v>236</v>
      </c>
      <c r="C137" s="158"/>
      <c r="D137" s="578">
        <v>6</v>
      </c>
      <c r="E137" s="689"/>
      <c r="F137" s="690"/>
      <c r="G137" s="691">
        <v>3</v>
      </c>
      <c r="H137" s="659">
        <f t="shared" si="12"/>
        <v>90</v>
      </c>
      <c r="I137" s="661">
        <v>4</v>
      </c>
      <c r="J137" s="656" t="s">
        <v>101</v>
      </c>
      <c r="K137" s="692"/>
      <c r="L137" s="656"/>
      <c r="M137" s="657">
        <f t="shared" si="13"/>
        <v>86</v>
      </c>
      <c r="N137" s="498"/>
      <c r="O137" s="693"/>
      <c r="P137" s="498"/>
      <c r="Q137" s="128"/>
      <c r="R137" s="127"/>
      <c r="S137" s="44" t="s">
        <v>101</v>
      </c>
      <c r="AN137" s="22"/>
      <c r="AV137" s="177"/>
      <c r="AW137" s="177"/>
      <c r="AX137" s="177"/>
      <c r="AY137" s="177"/>
      <c r="AZ137" s="177"/>
      <c r="BA137" s="177"/>
    </row>
    <row r="138" spans="1:53" s="21" customFormat="1" x14ac:dyDescent="0.25">
      <c r="A138" s="129" t="s">
        <v>237</v>
      </c>
      <c r="B138" s="130" t="s">
        <v>238</v>
      </c>
      <c r="C138" s="179"/>
      <c r="D138" s="553">
        <v>6</v>
      </c>
      <c r="E138" s="675"/>
      <c r="F138" s="672"/>
      <c r="G138" s="673">
        <v>3</v>
      </c>
      <c r="H138" s="667">
        <f t="shared" si="12"/>
        <v>90</v>
      </c>
      <c r="I138" s="668">
        <v>4</v>
      </c>
      <c r="J138" s="664" t="s">
        <v>101</v>
      </c>
      <c r="K138" s="671"/>
      <c r="L138" s="664"/>
      <c r="M138" s="665">
        <f t="shared" si="13"/>
        <v>86</v>
      </c>
      <c r="N138" s="676"/>
      <c r="O138" s="677"/>
      <c r="P138" s="676"/>
      <c r="Q138" s="119"/>
      <c r="R138" s="118"/>
      <c r="S138" s="44" t="s">
        <v>101</v>
      </c>
      <c r="AN138" s="22"/>
      <c r="AV138" s="177"/>
      <c r="AW138" s="177"/>
      <c r="AX138" s="177"/>
      <c r="AY138" s="177"/>
      <c r="AZ138" s="177"/>
      <c r="BA138" s="177"/>
    </row>
    <row r="139" spans="1:53" s="21" customFormat="1" x14ac:dyDescent="0.25">
      <c r="A139" s="131" t="s">
        <v>239</v>
      </c>
      <c r="B139" s="112" t="s">
        <v>240</v>
      </c>
      <c r="C139" s="179"/>
      <c r="D139" s="553">
        <v>6</v>
      </c>
      <c r="E139" s="675"/>
      <c r="F139" s="672"/>
      <c r="G139" s="673">
        <v>3</v>
      </c>
      <c r="H139" s="667">
        <f t="shared" si="12"/>
        <v>90</v>
      </c>
      <c r="I139" s="668">
        <v>4</v>
      </c>
      <c r="J139" s="664" t="s">
        <v>101</v>
      </c>
      <c r="K139" s="671"/>
      <c r="L139" s="664"/>
      <c r="M139" s="665">
        <f t="shared" si="13"/>
        <v>86</v>
      </c>
      <c r="N139" s="676"/>
      <c r="O139" s="677"/>
      <c r="P139" s="676"/>
      <c r="Q139" s="119"/>
      <c r="R139" s="118"/>
      <c r="S139" s="44" t="s">
        <v>101</v>
      </c>
      <c r="AN139" s="22"/>
      <c r="AV139" s="177"/>
      <c r="AW139" s="177"/>
      <c r="AX139" s="177"/>
      <c r="AY139" s="177"/>
      <c r="AZ139" s="177"/>
      <c r="BA139" s="177"/>
    </row>
    <row r="140" spans="1:53" s="21" customFormat="1" x14ac:dyDescent="0.25">
      <c r="A140" s="131" t="s">
        <v>241</v>
      </c>
      <c r="B140" s="112" t="s">
        <v>243</v>
      </c>
      <c r="C140" s="179"/>
      <c r="D140" s="553">
        <v>6</v>
      </c>
      <c r="E140" s="675"/>
      <c r="F140" s="672"/>
      <c r="G140" s="673">
        <v>3</v>
      </c>
      <c r="H140" s="667">
        <f t="shared" si="12"/>
        <v>90</v>
      </c>
      <c r="I140" s="668">
        <v>4</v>
      </c>
      <c r="J140" s="664" t="s">
        <v>101</v>
      </c>
      <c r="K140" s="671"/>
      <c r="L140" s="664"/>
      <c r="M140" s="665">
        <f t="shared" si="13"/>
        <v>86</v>
      </c>
      <c r="N140" s="676"/>
      <c r="O140" s="677"/>
      <c r="P140" s="676"/>
      <c r="Q140" s="119"/>
      <c r="R140" s="118"/>
      <c r="S140" s="44" t="s">
        <v>101</v>
      </c>
      <c r="AN140" s="22"/>
      <c r="AV140" s="177"/>
      <c r="AW140" s="177"/>
      <c r="AX140" s="177"/>
      <c r="AY140" s="177"/>
      <c r="AZ140" s="177"/>
      <c r="BA140" s="177"/>
    </row>
    <row r="141" spans="1:53" s="21" customFormat="1" x14ac:dyDescent="0.25">
      <c r="A141" s="131" t="s">
        <v>242</v>
      </c>
      <c r="B141" s="112" t="s">
        <v>245</v>
      </c>
      <c r="C141" s="179"/>
      <c r="D141" s="553">
        <v>6</v>
      </c>
      <c r="E141" s="675"/>
      <c r="F141" s="672"/>
      <c r="G141" s="673">
        <v>3</v>
      </c>
      <c r="H141" s="667">
        <f t="shared" si="12"/>
        <v>90</v>
      </c>
      <c r="I141" s="668">
        <v>4</v>
      </c>
      <c r="J141" s="664" t="s">
        <v>101</v>
      </c>
      <c r="K141" s="671"/>
      <c r="L141" s="664"/>
      <c r="M141" s="665">
        <f t="shared" si="13"/>
        <v>86</v>
      </c>
      <c r="N141" s="676"/>
      <c r="O141" s="677"/>
      <c r="P141" s="676"/>
      <c r="Q141" s="119"/>
      <c r="R141" s="118"/>
      <c r="S141" s="44" t="s">
        <v>101</v>
      </c>
      <c r="AN141" s="22"/>
      <c r="AV141" s="177"/>
      <c r="AW141" s="177"/>
      <c r="AX141" s="177"/>
      <c r="AY141" s="177"/>
      <c r="AZ141" s="177"/>
      <c r="BA141" s="177"/>
    </row>
    <row r="142" spans="1:53" s="21" customFormat="1" x14ac:dyDescent="0.25">
      <c r="A142" s="131" t="s">
        <v>244</v>
      </c>
      <c r="B142" s="132" t="s">
        <v>247</v>
      </c>
      <c r="C142" s="179"/>
      <c r="D142" s="553">
        <v>6</v>
      </c>
      <c r="E142" s="675"/>
      <c r="F142" s="672"/>
      <c r="G142" s="673">
        <v>3</v>
      </c>
      <c r="H142" s="667">
        <f t="shared" si="12"/>
        <v>90</v>
      </c>
      <c r="I142" s="668">
        <v>4</v>
      </c>
      <c r="J142" s="664" t="s">
        <v>101</v>
      </c>
      <c r="K142" s="671"/>
      <c r="L142" s="664"/>
      <c r="M142" s="665">
        <f t="shared" si="13"/>
        <v>86</v>
      </c>
      <c r="N142" s="676"/>
      <c r="O142" s="677"/>
      <c r="P142" s="676"/>
      <c r="Q142" s="119"/>
      <c r="R142" s="118"/>
      <c r="S142" s="44" t="s">
        <v>101</v>
      </c>
      <c r="AN142" s="22"/>
      <c r="AV142" s="177"/>
      <c r="AW142" s="177"/>
      <c r="AX142" s="177"/>
      <c r="AY142" s="177"/>
      <c r="AZ142" s="177"/>
      <c r="BA142" s="177"/>
    </row>
    <row r="143" spans="1:53" s="21" customFormat="1" ht="16.5" thickBot="1" x14ac:dyDescent="0.3">
      <c r="A143" s="131" t="s">
        <v>246</v>
      </c>
      <c r="B143" s="112" t="s">
        <v>222</v>
      </c>
      <c r="C143" s="179"/>
      <c r="D143" s="641">
        <v>6</v>
      </c>
      <c r="E143" s="675"/>
      <c r="F143" s="672"/>
      <c r="G143" s="673">
        <v>3</v>
      </c>
      <c r="H143" s="667">
        <f t="shared" si="12"/>
        <v>90</v>
      </c>
      <c r="I143" s="668"/>
      <c r="J143" s="664"/>
      <c r="K143" s="671"/>
      <c r="L143" s="664"/>
      <c r="M143" s="665"/>
      <c r="N143" s="676"/>
      <c r="O143" s="677"/>
      <c r="P143" s="676"/>
      <c r="Q143" s="119"/>
      <c r="R143" s="118"/>
      <c r="S143" s="119"/>
      <c r="AN143" s="22"/>
      <c r="AV143" s="177"/>
      <c r="AW143" s="177"/>
      <c r="AX143" s="177"/>
      <c r="AY143" s="177"/>
      <c r="AZ143" s="177"/>
      <c r="BA143" s="177"/>
    </row>
    <row r="144" spans="1:53" s="21" customFormat="1" ht="16.5" thickBot="1" x14ac:dyDescent="0.3">
      <c r="A144" s="1227" t="s">
        <v>248</v>
      </c>
      <c r="B144" s="1228"/>
      <c r="C144" s="1228"/>
      <c r="D144" s="1200"/>
      <c r="E144" s="1228"/>
      <c r="F144" s="1229"/>
      <c r="G144" s="574">
        <f>G121+G130+G136</f>
        <v>9</v>
      </c>
      <c r="H144" s="694">
        <f>H121+H130+H136</f>
        <v>270</v>
      </c>
      <c r="I144" s="695">
        <v>12</v>
      </c>
      <c r="J144" s="696"/>
      <c r="K144" s="696"/>
      <c r="L144" s="696"/>
      <c r="M144" s="697">
        <f>H144-I144</f>
        <v>258</v>
      </c>
      <c r="N144" s="698"/>
      <c r="O144" s="699">
        <f>O121</f>
        <v>0</v>
      </c>
      <c r="P144" s="698">
        <f>P130</f>
        <v>0</v>
      </c>
      <c r="Q144" s="134" t="s">
        <v>101</v>
      </c>
      <c r="R144" s="133" t="s">
        <v>101</v>
      </c>
      <c r="S144" s="134" t="s">
        <v>101</v>
      </c>
      <c r="AN144" s="22"/>
      <c r="AV144" s="177"/>
      <c r="AW144" s="177"/>
      <c r="AX144" s="177"/>
      <c r="AY144" s="177"/>
      <c r="AZ144" s="177"/>
      <c r="BA144" s="177"/>
    </row>
    <row r="145" spans="1:53" s="885" customFormat="1" x14ac:dyDescent="0.25">
      <c r="A145" s="1257" t="s">
        <v>249</v>
      </c>
      <c r="B145" s="1258"/>
      <c r="C145" s="1258"/>
      <c r="D145" s="1258"/>
      <c r="E145" s="1258"/>
      <c r="F145" s="1258"/>
      <c r="G145" s="1258"/>
      <c r="H145" s="1258"/>
      <c r="I145" s="1258"/>
      <c r="J145" s="1258"/>
      <c r="K145" s="1258"/>
      <c r="L145" s="1258"/>
      <c r="M145" s="1258"/>
      <c r="N145" s="1258"/>
      <c r="O145" s="1258"/>
      <c r="P145" s="1258"/>
      <c r="Q145" s="1258"/>
      <c r="R145" s="1258"/>
      <c r="S145" s="1259"/>
      <c r="AN145" s="895"/>
      <c r="AV145" s="660"/>
      <c r="AW145" s="660"/>
      <c r="AX145" s="660"/>
      <c r="AY145" s="660"/>
      <c r="AZ145" s="660"/>
      <c r="BA145" s="660"/>
    </row>
    <row r="146" spans="1:53" s="885" customFormat="1" ht="16.5" thickBot="1" x14ac:dyDescent="0.3">
      <c r="A146" s="1243" t="s">
        <v>333</v>
      </c>
      <c r="B146" s="1243"/>
      <c r="C146" s="1243"/>
      <c r="D146" s="1243"/>
      <c r="E146" s="1243"/>
      <c r="F146" s="1243"/>
      <c r="G146" s="1243"/>
      <c r="H146" s="1243"/>
      <c r="I146" s="1243"/>
      <c r="J146" s="1243"/>
      <c r="K146" s="1243"/>
      <c r="L146" s="1243"/>
      <c r="M146" s="1243"/>
      <c r="N146" s="1243"/>
      <c r="O146" s="1243"/>
      <c r="P146" s="1243"/>
      <c r="Q146" s="1243"/>
      <c r="R146" s="1243"/>
      <c r="S146" s="1243"/>
      <c r="AN146" s="895"/>
      <c r="AV146" s="660"/>
      <c r="AW146" s="660"/>
      <c r="AX146" s="660"/>
      <c r="AY146" s="660"/>
      <c r="AZ146" s="660"/>
      <c r="BA146" s="660"/>
    </row>
    <row r="147" spans="1:53" s="885" customFormat="1" ht="16.5" thickBot="1" x14ac:dyDescent="0.3">
      <c r="A147" s="909" t="s">
        <v>250</v>
      </c>
      <c r="B147" s="910" t="s">
        <v>342</v>
      </c>
      <c r="C147" s="911"/>
      <c r="D147" s="700"/>
      <c r="E147" s="700"/>
      <c r="F147" s="701"/>
      <c r="G147" s="702">
        <v>4</v>
      </c>
      <c r="H147" s="703">
        <f t="shared" ref="H147:H148" si="14">G147*30</f>
        <v>120</v>
      </c>
      <c r="I147" s="702">
        <v>4</v>
      </c>
      <c r="J147" s="704" t="s">
        <v>101</v>
      </c>
      <c r="K147" s="704"/>
      <c r="L147" s="705"/>
      <c r="M147" s="630">
        <f>H147-I147</f>
        <v>116</v>
      </c>
      <c r="N147" s="706"/>
      <c r="O147" s="707" t="s">
        <v>101</v>
      </c>
      <c r="P147" s="708"/>
      <c r="Q147" s="912"/>
      <c r="R147" s="750"/>
      <c r="S147" s="913"/>
      <c r="AN147" s="895"/>
      <c r="AV147" s="660"/>
      <c r="AW147" s="660">
        <v>4</v>
      </c>
      <c r="AX147" s="660">
        <v>15</v>
      </c>
      <c r="AY147" s="660">
        <v>8</v>
      </c>
      <c r="AZ147" s="660">
        <v>6</v>
      </c>
      <c r="BA147" s="660">
        <v>18</v>
      </c>
    </row>
    <row r="148" spans="1:53" s="885" customFormat="1" ht="16.5" thickBot="1" x14ac:dyDescent="0.3">
      <c r="A148" s="914" t="s">
        <v>252</v>
      </c>
      <c r="B148" s="915" t="s">
        <v>272</v>
      </c>
      <c r="C148" s="367"/>
      <c r="D148" s="367">
        <v>2</v>
      </c>
      <c r="E148" s="367"/>
      <c r="F148" s="367"/>
      <c r="G148" s="367">
        <v>4</v>
      </c>
      <c r="H148" s="709">
        <f t="shared" si="14"/>
        <v>120</v>
      </c>
      <c r="I148" s="367">
        <v>4</v>
      </c>
      <c r="J148" s="367" t="s">
        <v>101</v>
      </c>
      <c r="K148" s="367"/>
      <c r="L148" s="367"/>
      <c r="M148" s="555">
        <f>H148-G148</f>
        <v>116</v>
      </c>
      <c r="N148" s="367"/>
      <c r="O148" s="367" t="s">
        <v>101</v>
      </c>
      <c r="P148" s="367"/>
      <c r="Q148" s="367"/>
      <c r="R148" s="367"/>
      <c r="S148" s="367"/>
      <c r="T148" s="885" t="s">
        <v>334</v>
      </c>
      <c r="AN148" s="895"/>
      <c r="AV148" s="660"/>
      <c r="AW148" s="660"/>
      <c r="AX148" s="660"/>
      <c r="AY148" s="660"/>
      <c r="AZ148" s="660"/>
      <c r="BA148" s="660"/>
    </row>
    <row r="149" spans="1:53" s="885" customFormat="1" ht="16.5" thickBot="1" x14ac:dyDescent="0.3">
      <c r="A149" s="914" t="s">
        <v>255</v>
      </c>
      <c r="B149" s="916" t="s">
        <v>262</v>
      </c>
      <c r="C149" s="367"/>
      <c r="D149" s="367">
        <v>2</v>
      </c>
      <c r="E149" s="367"/>
      <c r="F149" s="367"/>
      <c r="G149" s="367">
        <v>4</v>
      </c>
      <c r="H149" s="709">
        <f t="shared" ref="H149:H150" si="15">G149*30</f>
        <v>120</v>
      </c>
      <c r="I149" s="367">
        <v>4</v>
      </c>
      <c r="J149" s="367" t="s">
        <v>101</v>
      </c>
      <c r="K149" s="367"/>
      <c r="L149" s="367"/>
      <c r="M149" s="555">
        <f>H149-G149</f>
        <v>116</v>
      </c>
      <c r="N149" s="367"/>
      <c r="O149" s="367" t="s">
        <v>101</v>
      </c>
      <c r="P149" s="367"/>
      <c r="Q149" s="367"/>
      <c r="R149" s="367"/>
      <c r="S149" s="367"/>
      <c r="AN149" s="895"/>
      <c r="AV149" s="660"/>
      <c r="AW149" s="660"/>
      <c r="AX149" s="660"/>
      <c r="AY149" s="660"/>
      <c r="AZ149" s="660"/>
      <c r="BA149" s="660"/>
    </row>
    <row r="150" spans="1:53" s="885" customFormat="1" ht="16.5" thickBot="1" x14ac:dyDescent="0.3">
      <c r="A150" s="917" t="s">
        <v>257</v>
      </c>
      <c r="B150" s="918" t="s">
        <v>263</v>
      </c>
      <c r="C150" s="367"/>
      <c r="D150" s="367"/>
      <c r="E150" s="367"/>
      <c r="F150" s="367"/>
      <c r="G150" s="367">
        <v>4</v>
      </c>
      <c r="H150" s="709">
        <f t="shared" si="15"/>
        <v>120</v>
      </c>
      <c r="I150" s="367"/>
      <c r="J150" s="367"/>
      <c r="K150" s="367"/>
      <c r="L150" s="367"/>
      <c r="M150" s="367"/>
      <c r="N150" s="367"/>
      <c r="O150" s="367"/>
      <c r="P150" s="367"/>
      <c r="Q150" s="367"/>
      <c r="R150" s="367"/>
      <c r="S150" s="367"/>
      <c r="AN150" s="895"/>
      <c r="AV150" s="660"/>
      <c r="AW150" s="660"/>
      <c r="AX150" s="660"/>
      <c r="AY150" s="660"/>
      <c r="AZ150" s="660"/>
      <c r="BA150" s="660"/>
    </row>
    <row r="151" spans="1:53" s="885" customFormat="1" ht="16.5" thickBot="1" x14ac:dyDescent="0.3">
      <c r="A151" s="1240" t="s">
        <v>345</v>
      </c>
      <c r="B151" s="1241"/>
      <c r="C151" s="1241"/>
      <c r="D151" s="1241"/>
      <c r="E151" s="1241"/>
      <c r="F151" s="1241"/>
      <c r="G151" s="1241"/>
      <c r="H151" s="1241"/>
      <c r="I151" s="1241"/>
      <c r="J151" s="1241"/>
      <c r="K151" s="1241"/>
      <c r="L151" s="1241"/>
      <c r="M151" s="1241"/>
      <c r="N151" s="1241"/>
      <c r="O151" s="1241"/>
      <c r="P151" s="1241"/>
      <c r="Q151" s="1241"/>
      <c r="R151" s="1241"/>
      <c r="S151" s="1242"/>
      <c r="AN151" s="895"/>
      <c r="AV151" s="660"/>
      <c r="AW151" s="660"/>
      <c r="AX151" s="660"/>
      <c r="AY151" s="660"/>
      <c r="AZ151" s="660"/>
      <c r="BA151" s="660"/>
    </row>
    <row r="152" spans="1:53" s="885" customFormat="1" ht="39" customHeight="1" thickBot="1" x14ac:dyDescent="0.3">
      <c r="A152" s="909" t="s">
        <v>250</v>
      </c>
      <c r="B152" s="910" t="s">
        <v>251</v>
      </c>
      <c r="C152" s="911"/>
      <c r="D152" s="700"/>
      <c r="E152" s="700"/>
      <c r="F152" s="701"/>
      <c r="G152" s="702">
        <f t="shared" ref="G152:M152" si="16">G153+G154+G155</f>
        <v>15</v>
      </c>
      <c r="H152" s="702">
        <f t="shared" si="16"/>
        <v>450</v>
      </c>
      <c r="I152" s="702">
        <f t="shared" si="16"/>
        <v>24</v>
      </c>
      <c r="J152" s="704" t="s">
        <v>337</v>
      </c>
      <c r="K152" s="704">
        <f t="shared" si="16"/>
        <v>0</v>
      </c>
      <c r="L152" s="705" t="s">
        <v>344</v>
      </c>
      <c r="M152" s="710">
        <f t="shared" si="16"/>
        <v>426</v>
      </c>
      <c r="N152" s="706"/>
      <c r="O152" s="707"/>
      <c r="P152" s="708" t="s">
        <v>347</v>
      </c>
      <c r="Q152" s="912"/>
      <c r="R152" s="750"/>
      <c r="S152" s="913"/>
      <c r="AN152" s="895"/>
      <c r="AV152" s="660"/>
      <c r="AW152" s="660"/>
      <c r="AX152" s="660"/>
      <c r="AY152" s="660"/>
      <c r="AZ152" s="660"/>
      <c r="BA152" s="660"/>
    </row>
    <row r="153" spans="1:53" s="885" customFormat="1" ht="16.5" thickBot="1" x14ac:dyDescent="0.25">
      <c r="A153" s="919" t="s">
        <v>252</v>
      </c>
      <c r="B153" s="920" t="s">
        <v>253</v>
      </c>
      <c r="C153" s="921"/>
      <c r="D153" s="711" t="s">
        <v>254</v>
      </c>
      <c r="E153" s="711"/>
      <c r="F153" s="712"/>
      <c r="G153" s="713">
        <v>5</v>
      </c>
      <c r="H153" s="703">
        <f t="shared" ref="H153:H157" si="17">G153*30</f>
        <v>150</v>
      </c>
      <c r="I153" s="714">
        <v>8</v>
      </c>
      <c r="J153" s="715" t="s">
        <v>101</v>
      </c>
      <c r="K153" s="715"/>
      <c r="L153" s="715" t="s">
        <v>325</v>
      </c>
      <c r="M153" s="716">
        <f t="shared" ref="M153:M156" si="18">H153-I153</f>
        <v>142</v>
      </c>
      <c r="N153" s="717"/>
      <c r="O153" s="718"/>
      <c r="P153" s="719" t="s">
        <v>323</v>
      </c>
      <c r="Q153" s="922"/>
      <c r="S153" s="923"/>
      <c r="T153" s="894" t="s">
        <v>164</v>
      </c>
      <c r="AN153" s="895"/>
      <c r="AV153" s="660"/>
      <c r="AW153" s="660"/>
      <c r="AX153" s="660"/>
      <c r="AY153" s="660"/>
      <c r="AZ153" s="660"/>
      <c r="BA153" s="660"/>
    </row>
    <row r="154" spans="1:53" s="885" customFormat="1" ht="16.5" thickBot="1" x14ac:dyDescent="0.25">
      <c r="A154" s="924" t="s">
        <v>255</v>
      </c>
      <c r="B154" s="925" t="s">
        <v>256</v>
      </c>
      <c r="C154" s="926"/>
      <c r="D154" s="720" t="s">
        <v>254</v>
      </c>
      <c r="E154" s="720"/>
      <c r="F154" s="721"/>
      <c r="G154" s="722">
        <v>5</v>
      </c>
      <c r="H154" s="723">
        <f t="shared" si="17"/>
        <v>150</v>
      </c>
      <c r="I154" s="714">
        <v>8</v>
      </c>
      <c r="J154" s="715" t="s">
        <v>101</v>
      </c>
      <c r="K154" s="715"/>
      <c r="L154" s="715" t="s">
        <v>325</v>
      </c>
      <c r="M154" s="724">
        <f t="shared" si="18"/>
        <v>142</v>
      </c>
      <c r="N154" s="725"/>
      <c r="O154" s="726"/>
      <c r="P154" s="719" t="s">
        <v>323</v>
      </c>
      <c r="Q154" s="525"/>
      <c r="R154" s="927"/>
      <c r="S154" s="525"/>
      <c r="T154" s="894"/>
      <c r="AN154" s="895"/>
      <c r="AV154" s="660"/>
      <c r="AW154" s="660"/>
      <c r="AX154" s="660"/>
      <c r="AY154" s="660"/>
      <c r="AZ154" s="660"/>
      <c r="BA154" s="660"/>
    </row>
    <row r="155" spans="1:53" s="885" customFormat="1" ht="16.5" thickBot="1" x14ac:dyDescent="0.3">
      <c r="A155" s="928" t="s">
        <v>257</v>
      </c>
      <c r="B155" s="925" t="s">
        <v>258</v>
      </c>
      <c r="C155" s="929"/>
      <c r="D155" s="720" t="s">
        <v>254</v>
      </c>
      <c r="E155" s="720"/>
      <c r="F155" s="721"/>
      <c r="G155" s="722">
        <v>5</v>
      </c>
      <c r="H155" s="723">
        <f t="shared" si="17"/>
        <v>150</v>
      </c>
      <c r="I155" s="714">
        <v>8</v>
      </c>
      <c r="J155" s="715" t="s">
        <v>101</v>
      </c>
      <c r="K155" s="715"/>
      <c r="L155" s="715" t="s">
        <v>325</v>
      </c>
      <c r="M155" s="724">
        <f t="shared" si="18"/>
        <v>142</v>
      </c>
      <c r="N155" s="725"/>
      <c r="O155" s="726"/>
      <c r="P155" s="719" t="s">
        <v>323</v>
      </c>
      <c r="Q155" s="525"/>
      <c r="R155" s="927"/>
      <c r="S155" s="525"/>
      <c r="T155" s="894"/>
      <c r="AN155" s="895"/>
      <c r="AV155" s="660"/>
      <c r="AW155" s="660"/>
      <c r="AX155" s="660"/>
      <c r="AY155" s="660"/>
      <c r="AZ155" s="660"/>
      <c r="BA155" s="660"/>
    </row>
    <row r="156" spans="1:53" s="885" customFormat="1" ht="16.5" thickBot="1" x14ac:dyDescent="0.3">
      <c r="A156" s="928" t="s">
        <v>259</v>
      </c>
      <c r="B156" s="930" t="s">
        <v>260</v>
      </c>
      <c r="C156" s="926"/>
      <c r="D156" s="727">
        <v>3</v>
      </c>
      <c r="E156" s="728"/>
      <c r="F156" s="726"/>
      <c r="G156" s="729">
        <v>5</v>
      </c>
      <c r="H156" s="730">
        <f t="shared" si="17"/>
        <v>150</v>
      </c>
      <c r="I156" s="731">
        <v>8</v>
      </c>
      <c r="J156" s="732" t="s">
        <v>101</v>
      </c>
      <c r="K156" s="732"/>
      <c r="L156" s="732" t="s">
        <v>325</v>
      </c>
      <c r="M156" s="733">
        <f t="shared" si="18"/>
        <v>142</v>
      </c>
      <c r="N156" s="734"/>
      <c r="O156" s="735"/>
      <c r="P156" s="719" t="s">
        <v>323</v>
      </c>
      <c r="Q156" s="525"/>
      <c r="R156" s="927"/>
      <c r="S156" s="525"/>
      <c r="T156" s="894"/>
      <c r="AN156" s="895"/>
      <c r="AV156" s="660"/>
      <c r="AW156" s="660"/>
      <c r="AX156" s="660"/>
      <c r="AY156" s="660"/>
      <c r="AZ156" s="660"/>
      <c r="BA156" s="660"/>
    </row>
    <row r="157" spans="1:53" s="885" customFormat="1" ht="16.5" thickBot="1" x14ac:dyDescent="0.3">
      <c r="A157" s="928" t="s">
        <v>261</v>
      </c>
      <c r="B157" s="931" t="s">
        <v>263</v>
      </c>
      <c r="C157" s="932"/>
      <c r="D157" s="736" t="s">
        <v>254</v>
      </c>
      <c r="E157" s="736"/>
      <c r="F157" s="737"/>
      <c r="G157" s="738">
        <v>5</v>
      </c>
      <c r="H157" s="739">
        <f t="shared" si="17"/>
        <v>150</v>
      </c>
      <c r="I157" s="714"/>
      <c r="J157" s="715"/>
      <c r="K157" s="715"/>
      <c r="L157" s="715"/>
      <c r="M157" s="740"/>
      <c r="N157" s="741"/>
      <c r="O157" s="742"/>
      <c r="P157" s="743"/>
      <c r="Q157" s="933"/>
      <c r="R157" s="934"/>
      <c r="S157" s="933"/>
      <c r="T157" s="894"/>
      <c r="AN157" s="895"/>
      <c r="AV157" s="660"/>
      <c r="AW157" s="660"/>
      <c r="AX157" s="660"/>
      <c r="AY157" s="660"/>
      <c r="AZ157" s="660"/>
      <c r="BA157" s="660"/>
    </row>
    <row r="158" spans="1:53" s="885" customFormat="1" ht="16.5" thickBot="1" x14ac:dyDescent="0.3">
      <c r="A158" s="1244" t="s">
        <v>348</v>
      </c>
      <c r="B158" s="1245"/>
      <c r="C158" s="1245"/>
      <c r="D158" s="1245"/>
      <c r="E158" s="1245"/>
      <c r="F158" s="1245"/>
      <c r="G158" s="1245"/>
      <c r="H158" s="1245"/>
      <c r="I158" s="1245"/>
      <c r="J158" s="1245"/>
      <c r="K158" s="1245"/>
      <c r="L158" s="1245"/>
      <c r="M158" s="1245"/>
      <c r="N158" s="1245"/>
      <c r="O158" s="1245"/>
      <c r="P158" s="1245"/>
      <c r="Q158" s="1245"/>
      <c r="R158" s="1245"/>
      <c r="S158" s="1246"/>
      <c r="T158" s="894"/>
      <c r="AN158" s="895"/>
      <c r="AV158" s="660"/>
      <c r="AW158" s="660"/>
      <c r="AX158" s="660"/>
      <c r="AY158" s="660"/>
      <c r="AZ158" s="660"/>
      <c r="BA158" s="660"/>
    </row>
    <row r="159" spans="1:53" s="885" customFormat="1" ht="36.75" customHeight="1" thickBot="1" x14ac:dyDescent="0.3">
      <c r="A159" s="935" t="s">
        <v>264</v>
      </c>
      <c r="B159" s="936" t="s">
        <v>265</v>
      </c>
      <c r="C159" s="937"/>
      <c r="D159" s="744"/>
      <c r="E159" s="744"/>
      <c r="F159" s="745"/>
      <c r="G159" s="746">
        <f>G160+G161</f>
        <v>8</v>
      </c>
      <c r="H159" s="747">
        <f>G159*30</f>
        <v>240</v>
      </c>
      <c r="I159" s="748">
        <v>16</v>
      </c>
      <c r="J159" s="624" t="s">
        <v>324</v>
      </c>
      <c r="K159" s="624"/>
      <c r="L159" s="624" t="s">
        <v>346</v>
      </c>
      <c r="M159" s="616">
        <f>M160+M161+M162</f>
        <v>336</v>
      </c>
      <c r="N159" s="749"/>
      <c r="O159" s="707"/>
      <c r="P159" s="750"/>
      <c r="Q159" s="938" t="s">
        <v>336</v>
      </c>
      <c r="R159" s="750"/>
      <c r="S159" s="913"/>
      <c r="T159" s="894"/>
      <c r="AN159" s="895"/>
      <c r="AV159" s="660"/>
      <c r="AW159" s="660"/>
      <c r="AX159" s="660"/>
      <c r="AY159" s="660"/>
      <c r="AZ159" s="660"/>
      <c r="BA159" s="660"/>
    </row>
    <row r="160" spans="1:53" s="885" customFormat="1" ht="16.5" thickBot="1" x14ac:dyDescent="0.3">
      <c r="A160" s="939" t="s">
        <v>266</v>
      </c>
      <c r="B160" s="940" t="s">
        <v>267</v>
      </c>
      <c r="C160" s="941"/>
      <c r="D160" s="751">
        <v>4</v>
      </c>
      <c r="E160" s="752"/>
      <c r="F160" s="753"/>
      <c r="G160" s="508">
        <v>4</v>
      </c>
      <c r="H160" s="747">
        <f>G160*30</f>
        <v>120</v>
      </c>
      <c r="I160" s="714">
        <v>8</v>
      </c>
      <c r="J160" s="715" t="s">
        <v>101</v>
      </c>
      <c r="K160" s="715"/>
      <c r="L160" s="715" t="s">
        <v>325</v>
      </c>
      <c r="M160" s="754">
        <f>H160-I160</f>
        <v>112</v>
      </c>
      <c r="N160" s="755"/>
      <c r="O160" s="756"/>
      <c r="P160" s="757"/>
      <c r="Q160" s="719" t="s">
        <v>323</v>
      </c>
      <c r="R160" s="942"/>
      <c r="S160" s="814"/>
      <c r="T160" s="894"/>
      <c r="AN160" s="895"/>
      <c r="AV160" s="660"/>
      <c r="AW160" s="660"/>
      <c r="AX160" s="660"/>
      <c r="AY160" s="660"/>
      <c r="AZ160" s="660"/>
      <c r="BA160" s="660"/>
    </row>
    <row r="161" spans="1:53" s="885" customFormat="1" ht="16.5" thickBot="1" x14ac:dyDescent="0.3">
      <c r="A161" s="939" t="s">
        <v>268</v>
      </c>
      <c r="B161" s="943" t="s">
        <v>269</v>
      </c>
      <c r="C161" s="944"/>
      <c r="D161" s="758">
        <v>4</v>
      </c>
      <c r="E161" s="759"/>
      <c r="F161" s="456"/>
      <c r="G161" s="760">
        <v>4</v>
      </c>
      <c r="H161" s="761">
        <f t="shared" ref="H161:H163" si="19">G161*30</f>
        <v>120</v>
      </c>
      <c r="I161" s="714">
        <v>8</v>
      </c>
      <c r="J161" s="715" t="s">
        <v>101</v>
      </c>
      <c r="K161" s="715"/>
      <c r="L161" s="715" t="s">
        <v>325</v>
      </c>
      <c r="M161" s="762">
        <f t="shared" ref="M161:M162" si="20">H161-I161</f>
        <v>112</v>
      </c>
      <c r="N161" s="763"/>
      <c r="O161" s="477"/>
      <c r="P161" s="764"/>
      <c r="Q161" s="719" t="s">
        <v>323</v>
      </c>
      <c r="R161" s="763"/>
      <c r="S161" s="477"/>
      <c r="T161" s="894"/>
      <c r="AN161" s="895"/>
      <c r="AV161" s="660"/>
      <c r="AW161" s="660"/>
      <c r="AX161" s="660"/>
      <c r="AY161" s="660"/>
      <c r="AZ161" s="660"/>
      <c r="BA161" s="660"/>
    </row>
    <row r="162" spans="1:53" s="885" customFormat="1" ht="31.5" x14ac:dyDescent="0.25">
      <c r="A162" s="945" t="s">
        <v>270</v>
      </c>
      <c r="B162" s="930" t="s">
        <v>271</v>
      </c>
      <c r="C162" s="944"/>
      <c r="D162" s="758">
        <v>4</v>
      </c>
      <c r="E162" s="765"/>
      <c r="F162" s="766"/>
      <c r="G162" s="767">
        <v>4</v>
      </c>
      <c r="H162" s="768">
        <f t="shared" si="19"/>
        <v>120</v>
      </c>
      <c r="I162" s="731">
        <v>8</v>
      </c>
      <c r="J162" s="732" t="s">
        <v>101</v>
      </c>
      <c r="K162" s="732"/>
      <c r="L162" s="732" t="s">
        <v>325</v>
      </c>
      <c r="M162" s="762">
        <f t="shared" si="20"/>
        <v>112</v>
      </c>
      <c r="N162" s="769"/>
      <c r="O162" s="770"/>
      <c r="P162" s="771"/>
      <c r="Q162" s="719" t="s">
        <v>323</v>
      </c>
      <c r="R162" s="769"/>
      <c r="S162" s="770"/>
      <c r="T162" s="894"/>
      <c r="AN162" s="895"/>
      <c r="AV162" s="660"/>
      <c r="AW162" s="660"/>
      <c r="AX162" s="660"/>
      <c r="AY162" s="660"/>
      <c r="AZ162" s="660"/>
      <c r="BA162" s="660"/>
    </row>
    <row r="163" spans="1:53" s="885" customFormat="1" ht="16.5" thickBot="1" x14ac:dyDescent="0.3">
      <c r="A163" s="946" t="s">
        <v>273</v>
      </c>
      <c r="B163" s="947" t="s">
        <v>263</v>
      </c>
      <c r="C163" s="948"/>
      <c r="D163" s="772"/>
      <c r="E163" s="773"/>
      <c r="F163" s="774"/>
      <c r="G163" s="775">
        <v>4</v>
      </c>
      <c r="H163" s="776">
        <f t="shared" si="19"/>
        <v>120</v>
      </c>
      <c r="I163" s="777"/>
      <c r="J163" s="778"/>
      <c r="K163" s="778"/>
      <c r="L163" s="778"/>
      <c r="M163" s="779"/>
      <c r="N163" s="780"/>
      <c r="O163" s="781"/>
      <c r="P163" s="782"/>
      <c r="Q163" s="949"/>
      <c r="R163" s="950"/>
      <c r="S163" s="781"/>
      <c r="T163" s="894"/>
      <c r="AN163" s="895"/>
      <c r="AV163" s="660"/>
      <c r="AW163" s="660"/>
      <c r="AX163" s="660"/>
      <c r="AY163" s="660"/>
      <c r="AZ163" s="660"/>
      <c r="BA163" s="660"/>
    </row>
    <row r="164" spans="1:53" s="885" customFormat="1" ht="19.149999999999999" customHeight="1" thickBot="1" x14ac:dyDescent="0.3">
      <c r="A164" s="951"/>
      <c r="B164" s="1247" t="s">
        <v>431</v>
      </c>
      <c r="C164" s="1248"/>
      <c r="D164" s="1248"/>
      <c r="E164" s="1248"/>
      <c r="F164" s="1248"/>
      <c r="G164" s="1248"/>
      <c r="H164" s="1248"/>
      <c r="I164" s="1248"/>
      <c r="J164" s="1248"/>
      <c r="K164" s="1248"/>
      <c r="L164" s="1248"/>
      <c r="M164" s="1248"/>
      <c r="N164" s="1248"/>
      <c r="O164" s="1248"/>
      <c r="P164" s="1248"/>
      <c r="Q164" s="1248"/>
      <c r="R164" s="1248"/>
      <c r="S164" s="1249"/>
      <c r="T164" s="894"/>
      <c r="AN164" s="895"/>
      <c r="AV164" s="660"/>
      <c r="AW164" s="660"/>
      <c r="AX164" s="660"/>
      <c r="AY164" s="660"/>
      <c r="AZ164" s="660"/>
      <c r="BA164" s="660"/>
    </row>
    <row r="165" spans="1:53" s="885" customFormat="1" ht="24.75" customHeight="1" thickBot="1" x14ac:dyDescent="0.3">
      <c r="A165" s="952" t="s">
        <v>274</v>
      </c>
      <c r="B165" s="953" t="s">
        <v>275</v>
      </c>
      <c r="C165" s="954"/>
      <c r="D165" s="783"/>
      <c r="E165" s="784"/>
      <c r="F165" s="785"/>
      <c r="G165" s="625">
        <f>G166</f>
        <v>6</v>
      </c>
      <c r="H165" s="615">
        <f>G165*30</f>
        <v>180</v>
      </c>
      <c r="I165" s="786">
        <f>I166</f>
        <v>8</v>
      </c>
      <c r="J165" s="786" t="str">
        <f>J166</f>
        <v>4/0</v>
      </c>
      <c r="K165" s="786"/>
      <c r="L165" s="786" t="str">
        <f>L166</f>
        <v>0/4</v>
      </c>
      <c r="M165" s="787">
        <f>M166</f>
        <v>172</v>
      </c>
      <c r="N165" s="788"/>
      <c r="O165" s="789"/>
      <c r="P165" s="790"/>
      <c r="Q165" s="955"/>
      <c r="R165" s="956" t="s">
        <v>323</v>
      </c>
      <c r="S165" s="955"/>
      <c r="T165" s="894"/>
      <c r="AN165" s="895"/>
      <c r="AV165" s="660"/>
      <c r="AW165" s="660"/>
      <c r="AX165" s="660"/>
      <c r="AY165" s="660"/>
      <c r="AZ165" s="660"/>
      <c r="BA165" s="660"/>
    </row>
    <row r="166" spans="1:53" s="885" customFormat="1" ht="32.25" thickBot="1" x14ac:dyDescent="0.25">
      <c r="A166" s="946" t="s">
        <v>276</v>
      </c>
      <c r="B166" s="957" t="s">
        <v>277</v>
      </c>
      <c r="C166" s="958"/>
      <c r="D166" s="791">
        <v>5</v>
      </c>
      <c r="E166" s="791"/>
      <c r="F166" s="792"/>
      <c r="G166" s="793">
        <v>6</v>
      </c>
      <c r="H166" s="794">
        <f>G166*30</f>
        <v>180</v>
      </c>
      <c r="I166" s="714">
        <v>8</v>
      </c>
      <c r="J166" s="715" t="s">
        <v>101</v>
      </c>
      <c r="K166" s="715"/>
      <c r="L166" s="715" t="s">
        <v>325</v>
      </c>
      <c r="M166" s="795">
        <f>H166-I166</f>
        <v>172</v>
      </c>
      <c r="N166" s="796"/>
      <c r="O166" s="797"/>
      <c r="P166" s="798"/>
      <c r="Q166" s="959"/>
      <c r="R166" s="956" t="s">
        <v>323</v>
      </c>
      <c r="S166" s="959"/>
      <c r="T166" s="894"/>
      <c r="AN166" s="895"/>
      <c r="AV166" s="660"/>
      <c r="AW166" s="660"/>
      <c r="AX166" s="660"/>
      <c r="AY166" s="660"/>
      <c r="AZ166" s="660"/>
      <c r="BA166" s="660"/>
    </row>
    <row r="167" spans="1:53" s="885" customFormat="1" ht="16.5" thickBot="1" x14ac:dyDescent="0.3">
      <c r="A167" s="946" t="s">
        <v>278</v>
      </c>
      <c r="B167" s="960" t="s">
        <v>279</v>
      </c>
      <c r="C167" s="961"/>
      <c r="D167" s="758">
        <v>5</v>
      </c>
      <c r="E167" s="758"/>
      <c r="F167" s="799"/>
      <c r="G167" s="518">
        <v>6</v>
      </c>
      <c r="H167" s="545">
        <f>G167*30</f>
        <v>180</v>
      </c>
      <c r="I167" s="714">
        <v>8</v>
      </c>
      <c r="J167" s="715" t="s">
        <v>101</v>
      </c>
      <c r="K167" s="715"/>
      <c r="L167" s="715" t="s">
        <v>325</v>
      </c>
      <c r="M167" s="552">
        <f>H167-I167</f>
        <v>172</v>
      </c>
      <c r="N167" s="532"/>
      <c r="O167" s="800"/>
      <c r="P167" s="801"/>
      <c r="Q167" s="962"/>
      <c r="R167" s="956" t="s">
        <v>323</v>
      </c>
      <c r="S167" s="962"/>
      <c r="T167" s="894"/>
      <c r="AN167" s="895"/>
      <c r="AV167" s="660"/>
      <c r="AW167" s="660"/>
      <c r="AX167" s="660"/>
      <c r="AY167" s="660"/>
      <c r="AZ167" s="660"/>
      <c r="BA167" s="660"/>
    </row>
    <row r="168" spans="1:53" s="885" customFormat="1" ht="16.5" thickBot="1" x14ac:dyDescent="0.3">
      <c r="A168" s="963" t="s">
        <v>280</v>
      </c>
      <c r="B168" s="964" t="s">
        <v>263</v>
      </c>
      <c r="C168" s="817"/>
      <c r="D168" s="802"/>
      <c r="E168" s="802"/>
      <c r="F168" s="803"/>
      <c r="G168" s="804">
        <v>6</v>
      </c>
      <c r="H168" s="780">
        <f>G168*30</f>
        <v>180</v>
      </c>
      <c r="I168" s="559"/>
      <c r="J168" s="805"/>
      <c r="K168" s="805"/>
      <c r="L168" s="805"/>
      <c r="M168" s="806"/>
      <c r="N168" s="782"/>
      <c r="O168" s="807"/>
      <c r="P168" s="782"/>
      <c r="Q168" s="807"/>
      <c r="R168" s="965"/>
      <c r="S168" s="966"/>
      <c r="T168" s="894"/>
      <c r="AN168" s="895"/>
      <c r="AV168" s="660"/>
      <c r="AW168" s="660"/>
      <c r="AX168" s="660"/>
      <c r="AY168" s="660"/>
      <c r="AZ168" s="660"/>
      <c r="BA168" s="660"/>
    </row>
    <row r="169" spans="1:53" s="885" customFormat="1" ht="16.5" thickBot="1" x14ac:dyDescent="0.3">
      <c r="A169" s="1250" t="s">
        <v>432</v>
      </c>
      <c r="B169" s="1250"/>
      <c r="C169" s="1250"/>
      <c r="D169" s="1250"/>
      <c r="E169" s="1250"/>
      <c r="F169" s="1250"/>
      <c r="G169" s="1250"/>
      <c r="H169" s="1250"/>
      <c r="I169" s="1250"/>
      <c r="J169" s="1250"/>
      <c r="K169" s="1250"/>
      <c r="L169" s="1250"/>
      <c r="M169" s="1250"/>
      <c r="N169" s="1250"/>
      <c r="O169" s="1250"/>
      <c r="P169" s="1250"/>
      <c r="Q169" s="1250"/>
      <c r="R169" s="1250"/>
      <c r="S169" s="1250"/>
      <c r="T169" s="894"/>
      <c r="AN169" s="895"/>
      <c r="AV169" s="421">
        <v>1</v>
      </c>
      <c r="AW169" s="421">
        <v>2</v>
      </c>
      <c r="AX169" s="421">
        <v>3</v>
      </c>
      <c r="AY169" s="421">
        <v>4</v>
      </c>
      <c r="AZ169" s="421">
        <v>5</v>
      </c>
      <c r="BA169" s="421">
        <v>6</v>
      </c>
    </row>
    <row r="170" spans="1:53" s="885" customFormat="1" ht="19.5" customHeight="1" thickBot="1" x14ac:dyDescent="0.3">
      <c r="A170" s="967" t="s">
        <v>281</v>
      </c>
      <c r="B170" s="968" t="s">
        <v>282</v>
      </c>
      <c r="C170" s="811"/>
      <c r="D170" s="808"/>
      <c r="E170" s="808"/>
      <c r="F170" s="680"/>
      <c r="G170" s="681">
        <f>G171+G172+G173</f>
        <v>18</v>
      </c>
      <c r="H170" s="809">
        <f t="shared" ref="H170:H175" si="21">G170*30</f>
        <v>540</v>
      </c>
      <c r="I170" s="810">
        <v>24</v>
      </c>
      <c r="J170" s="786" t="s">
        <v>337</v>
      </c>
      <c r="K170" s="786"/>
      <c r="L170" s="786" t="s">
        <v>344</v>
      </c>
      <c r="M170" s="630">
        <f>H170-I170</f>
        <v>516</v>
      </c>
      <c r="N170" s="811"/>
      <c r="O170" s="680"/>
      <c r="P170" s="811"/>
      <c r="Q170" s="680"/>
      <c r="R170" s="969"/>
      <c r="S170" s="970" t="s">
        <v>347</v>
      </c>
      <c r="T170" s="894"/>
      <c r="AN170" s="895"/>
      <c r="AV170" s="660">
        <f t="shared" ref="AV170:BA170" si="22">AV49+AV103+AV107+AV113+AV121+AV147</f>
        <v>31.5</v>
      </c>
      <c r="AW170" s="660">
        <f t="shared" si="22"/>
        <v>28.5</v>
      </c>
      <c r="AX170" s="660">
        <f t="shared" si="22"/>
        <v>31.5</v>
      </c>
      <c r="AY170" s="660">
        <f t="shared" si="22"/>
        <v>28.5</v>
      </c>
      <c r="AZ170" s="660">
        <f t="shared" si="22"/>
        <v>21.5</v>
      </c>
      <c r="BA170" s="660">
        <f t="shared" si="22"/>
        <v>38.5</v>
      </c>
    </row>
    <row r="171" spans="1:53" s="885" customFormat="1" ht="16.5" thickBot="1" x14ac:dyDescent="0.3">
      <c r="A171" s="971" t="s">
        <v>283</v>
      </c>
      <c r="B171" s="972" t="s">
        <v>434</v>
      </c>
      <c r="C171" s="973"/>
      <c r="D171" s="578" t="s">
        <v>92</v>
      </c>
      <c r="E171" s="578"/>
      <c r="F171" s="630"/>
      <c r="G171" s="812">
        <v>6</v>
      </c>
      <c r="H171" s="813">
        <f t="shared" si="21"/>
        <v>180</v>
      </c>
      <c r="I171" s="714">
        <v>8</v>
      </c>
      <c r="J171" s="715" t="s">
        <v>101</v>
      </c>
      <c r="K171" s="715"/>
      <c r="L171" s="715" t="s">
        <v>325</v>
      </c>
      <c r="M171" s="630">
        <f>H171-I171</f>
        <v>172</v>
      </c>
      <c r="N171" s="757"/>
      <c r="O171" s="814"/>
      <c r="P171" s="757"/>
      <c r="Q171" s="814"/>
      <c r="R171" s="514"/>
      <c r="S171" s="956" t="s">
        <v>323</v>
      </c>
      <c r="T171" s="894"/>
      <c r="AN171" s="895"/>
      <c r="AV171" s="660"/>
      <c r="AW171" s="660"/>
      <c r="AX171" s="660"/>
      <c r="AY171" s="660"/>
      <c r="AZ171" s="660"/>
      <c r="BA171" s="660"/>
    </row>
    <row r="172" spans="1:53" s="885" customFormat="1" ht="16.5" thickBot="1" x14ac:dyDescent="0.3">
      <c r="A172" s="516" t="s">
        <v>284</v>
      </c>
      <c r="B172" s="901" t="s">
        <v>435</v>
      </c>
      <c r="C172" s="974"/>
      <c r="D172" s="815" t="s">
        <v>92</v>
      </c>
      <c r="E172" s="765"/>
      <c r="F172" s="766"/>
      <c r="G172" s="464">
        <v>6</v>
      </c>
      <c r="H172" s="768">
        <f t="shared" si="21"/>
        <v>180</v>
      </c>
      <c r="I172" s="714">
        <v>8</v>
      </c>
      <c r="J172" s="715" t="s">
        <v>101</v>
      </c>
      <c r="K172" s="715"/>
      <c r="L172" s="715" t="s">
        <v>325</v>
      </c>
      <c r="M172" s="456">
        <f>H172-I172</f>
        <v>172</v>
      </c>
      <c r="N172" s="771"/>
      <c r="O172" s="770"/>
      <c r="P172" s="771"/>
      <c r="Q172" s="770"/>
      <c r="R172" s="533"/>
      <c r="S172" s="956" t="s">
        <v>323</v>
      </c>
      <c r="T172" s="894"/>
      <c r="AN172" s="895"/>
      <c r="AV172" s="660"/>
      <c r="AW172" s="660"/>
      <c r="AX172" s="660"/>
      <c r="AY172" s="660"/>
      <c r="AZ172" s="660"/>
      <c r="BA172" s="660"/>
    </row>
    <row r="173" spans="1:53" s="885" customFormat="1" ht="16.5" thickBot="1" x14ac:dyDescent="0.3">
      <c r="A173" s="516" t="s">
        <v>286</v>
      </c>
      <c r="B173" s="901" t="s">
        <v>285</v>
      </c>
      <c r="C173" s="974"/>
      <c r="D173" s="553" t="s">
        <v>92</v>
      </c>
      <c r="E173" s="765"/>
      <c r="F173" s="766"/>
      <c r="G173" s="556">
        <v>6</v>
      </c>
      <c r="H173" s="768">
        <f t="shared" si="21"/>
        <v>180</v>
      </c>
      <c r="I173" s="714">
        <v>8</v>
      </c>
      <c r="J173" s="715" t="s">
        <v>101</v>
      </c>
      <c r="K173" s="715"/>
      <c r="L173" s="715" t="s">
        <v>325</v>
      </c>
      <c r="M173" s="456">
        <f>H173-I173</f>
        <v>172</v>
      </c>
      <c r="N173" s="771"/>
      <c r="O173" s="770"/>
      <c r="P173" s="771"/>
      <c r="Q173" s="770"/>
      <c r="R173" s="533"/>
      <c r="S173" s="956" t="s">
        <v>323</v>
      </c>
      <c r="T173" s="894"/>
      <c r="AN173" s="895"/>
      <c r="AV173" s="660"/>
      <c r="AW173" s="660"/>
      <c r="AX173" s="660"/>
      <c r="AY173" s="660"/>
      <c r="AZ173" s="660"/>
      <c r="BA173" s="660"/>
    </row>
    <row r="174" spans="1:53" s="885" customFormat="1" x14ac:dyDescent="0.25">
      <c r="A174" s="516" t="s">
        <v>288</v>
      </c>
      <c r="B174" s="975" t="s">
        <v>287</v>
      </c>
      <c r="C174" s="974"/>
      <c r="D174" s="815" t="s">
        <v>92</v>
      </c>
      <c r="E174" s="765"/>
      <c r="F174" s="766"/>
      <c r="G174" s="556">
        <v>6</v>
      </c>
      <c r="H174" s="768">
        <f t="shared" si="21"/>
        <v>180</v>
      </c>
      <c r="I174" s="725"/>
      <c r="J174" s="728"/>
      <c r="K174" s="728"/>
      <c r="L174" s="728"/>
      <c r="M174" s="726"/>
      <c r="N174" s="771"/>
      <c r="O174" s="770"/>
      <c r="P174" s="771"/>
      <c r="Q174" s="770"/>
      <c r="R174" s="533"/>
      <c r="S174" s="543"/>
      <c r="T174" s="894"/>
      <c r="AN174" s="895"/>
      <c r="AV174" s="660"/>
      <c r="AW174" s="660"/>
      <c r="AX174" s="660"/>
      <c r="AY174" s="660"/>
      <c r="AZ174" s="660"/>
      <c r="BA174" s="660"/>
    </row>
    <row r="175" spans="1:53" s="885" customFormat="1" ht="16.5" thickBot="1" x14ac:dyDescent="0.3">
      <c r="A175" s="779" t="s">
        <v>289</v>
      </c>
      <c r="B175" s="976" t="s">
        <v>263</v>
      </c>
      <c r="C175" s="817"/>
      <c r="D175" s="559" t="s">
        <v>92</v>
      </c>
      <c r="E175" s="772"/>
      <c r="F175" s="560"/>
      <c r="G175" s="816">
        <v>6</v>
      </c>
      <c r="H175" s="776">
        <f t="shared" si="21"/>
        <v>180</v>
      </c>
      <c r="I175" s="817"/>
      <c r="J175" s="802"/>
      <c r="K175" s="802"/>
      <c r="L175" s="802"/>
      <c r="M175" s="560"/>
      <c r="N175" s="817"/>
      <c r="O175" s="560"/>
      <c r="P175" s="817"/>
      <c r="Q175" s="560"/>
      <c r="R175" s="977"/>
      <c r="S175" s="978"/>
      <c r="T175" s="894"/>
      <c r="AN175" s="895"/>
      <c r="AV175" s="660"/>
      <c r="AW175" s="660"/>
      <c r="AX175" s="660"/>
      <c r="AY175" s="660"/>
      <c r="AZ175" s="660"/>
      <c r="BA175" s="660"/>
    </row>
    <row r="176" spans="1:53" s="885" customFormat="1" ht="16.5" thickBot="1" x14ac:dyDescent="0.3">
      <c r="A176" s="1213" t="s">
        <v>290</v>
      </c>
      <c r="B176" s="1214"/>
      <c r="C176" s="1214"/>
      <c r="D176" s="1214"/>
      <c r="E176" s="1214"/>
      <c r="F176" s="1215"/>
      <c r="G176" s="818">
        <f>G152+G165+G159+G170+G147</f>
        <v>51</v>
      </c>
      <c r="H176" s="819">
        <f>G176*30</f>
        <v>1530</v>
      </c>
      <c r="I176" s="820">
        <f>I170+I165+I159+I152+I147</f>
        <v>76</v>
      </c>
      <c r="J176" s="808"/>
      <c r="K176" s="808"/>
      <c r="L176" s="808"/>
      <c r="M176" s="821">
        <f>H176-I176</f>
        <v>1454</v>
      </c>
      <c r="N176" s="822">
        <f>N152</f>
        <v>0</v>
      </c>
      <c r="O176" s="685" t="s">
        <v>101</v>
      </c>
      <c r="P176" s="822" t="str">
        <f>P152</f>
        <v>12/12</v>
      </c>
      <c r="Q176" s="685" t="str">
        <f>Q159</f>
        <v>8/8</v>
      </c>
      <c r="R176" s="979" t="str">
        <f>R165</f>
        <v>4/4</v>
      </c>
      <c r="S176" s="685" t="str">
        <f>S170</f>
        <v>12/12</v>
      </c>
      <c r="T176" s="894"/>
      <c r="AN176" s="895"/>
      <c r="AV176" s="660"/>
      <c r="AW176" s="660"/>
      <c r="AX176" s="660"/>
      <c r="AY176" s="660"/>
      <c r="AZ176" s="660"/>
      <c r="BA176" s="660"/>
    </row>
    <row r="177" spans="1:53" s="885" customFormat="1" ht="16.5" customHeight="1" thickBot="1" x14ac:dyDescent="0.3">
      <c r="A177" s="1214" t="s">
        <v>291</v>
      </c>
      <c r="B177" s="1214"/>
      <c r="C177" s="1214"/>
      <c r="D177" s="1214"/>
      <c r="E177" s="1214"/>
      <c r="F177" s="1215"/>
      <c r="G177" s="681">
        <f>G144+G176</f>
        <v>60</v>
      </c>
      <c r="H177" s="819">
        <f>H144+H176</f>
        <v>1800</v>
      </c>
      <c r="I177" s="820">
        <f>I144+I176</f>
        <v>88</v>
      </c>
      <c r="J177" s="808"/>
      <c r="K177" s="808"/>
      <c r="L177" s="808"/>
      <c r="M177" s="680">
        <f>M144+M176</f>
        <v>1712</v>
      </c>
      <c r="N177" s="822">
        <f>N121+N176</f>
        <v>0</v>
      </c>
      <c r="O177" s="685" t="s">
        <v>101</v>
      </c>
      <c r="P177" s="823" t="str">
        <f>P176</f>
        <v>12/12</v>
      </c>
      <c r="Q177" s="970" t="s">
        <v>361</v>
      </c>
      <c r="R177" s="979" t="s">
        <v>322</v>
      </c>
      <c r="S177" s="970" t="s">
        <v>362</v>
      </c>
      <c r="V177" s="904"/>
      <c r="W177" s="980"/>
      <c r="X177" s="980"/>
      <c r="Y177" s="980"/>
      <c r="Z177" s="980"/>
      <c r="AA177" s="980"/>
      <c r="AB177" s="980"/>
      <c r="AC177" s="980"/>
      <c r="AD177" s="980"/>
      <c r="AE177" s="980"/>
      <c r="AF177" s="980"/>
      <c r="AG177" s="980"/>
      <c r="AH177" s="980"/>
      <c r="AN177" s="895"/>
      <c r="AV177" s="660"/>
      <c r="AW177" s="660"/>
      <c r="AX177" s="660"/>
      <c r="AY177" s="660"/>
      <c r="AZ177" s="660"/>
      <c r="BA177" s="660"/>
    </row>
    <row r="178" spans="1:53" s="885" customFormat="1" ht="16.5" customHeight="1" thickBot="1" x14ac:dyDescent="0.3">
      <c r="A178" s="1266" t="s">
        <v>292</v>
      </c>
      <c r="B178" s="1266"/>
      <c r="C178" s="1266"/>
      <c r="D178" s="1266"/>
      <c r="E178" s="1266"/>
      <c r="F178" s="1267"/>
      <c r="G178" s="824">
        <f>G179+G180</f>
        <v>240</v>
      </c>
      <c r="H178" s="825">
        <f>H179+H180</f>
        <v>7140</v>
      </c>
      <c r="I178" s="826"/>
      <c r="J178" s="827"/>
      <c r="K178" s="827"/>
      <c r="L178" s="827"/>
      <c r="M178" s="828"/>
      <c r="N178" s="829"/>
      <c r="O178" s="830"/>
      <c r="P178" s="829"/>
      <c r="Q178" s="830"/>
      <c r="R178" s="829"/>
      <c r="S178" s="981"/>
      <c r="T178" s="982"/>
      <c r="V178" s="904"/>
      <c r="W178" s="980"/>
      <c r="X178" s="980"/>
      <c r="Y178" s="980"/>
      <c r="Z178" s="980"/>
      <c r="AA178" s="980"/>
      <c r="AB178" s="980"/>
      <c r="AC178" s="980"/>
      <c r="AD178" s="980"/>
      <c r="AE178" s="980"/>
      <c r="AF178" s="980"/>
      <c r="AG178" s="980"/>
      <c r="AH178" s="980"/>
      <c r="AN178" s="895"/>
      <c r="AV178" s="660"/>
      <c r="AW178" s="660"/>
      <c r="AX178" s="660"/>
      <c r="AY178" s="660"/>
      <c r="AZ178" s="660"/>
      <c r="BA178" s="660"/>
    </row>
    <row r="179" spans="1:53" s="885" customFormat="1" ht="16.5" customHeight="1" thickBot="1" x14ac:dyDescent="0.25">
      <c r="A179" s="1260" t="s">
        <v>131</v>
      </c>
      <c r="B179" s="1261"/>
      <c r="C179" s="1261"/>
      <c r="D179" s="1261"/>
      <c r="E179" s="1261"/>
      <c r="F179" s="1261"/>
      <c r="G179" s="831">
        <f>G116</f>
        <v>60</v>
      </c>
      <c r="H179" s="832">
        <f>H116</f>
        <v>1740</v>
      </c>
      <c r="I179" s="833"/>
      <c r="J179" s="834"/>
      <c r="K179" s="611"/>
      <c r="L179" s="611"/>
      <c r="M179" s="611"/>
      <c r="N179" s="835"/>
      <c r="O179" s="836"/>
      <c r="P179" s="837"/>
      <c r="Q179" s="836"/>
      <c r="R179" s="837"/>
      <c r="S179" s="983"/>
      <c r="V179" s="904"/>
      <c r="W179" s="980"/>
      <c r="X179" s="980"/>
      <c r="Y179" s="980"/>
      <c r="Z179" s="980"/>
      <c r="AA179" s="980"/>
      <c r="AB179" s="980"/>
      <c r="AC179" s="980"/>
      <c r="AD179" s="980"/>
      <c r="AE179" s="980"/>
      <c r="AF179" s="980"/>
      <c r="AG179" s="980"/>
      <c r="AH179" s="980"/>
      <c r="AN179" s="895"/>
      <c r="AV179" s="660"/>
      <c r="AW179" s="660"/>
      <c r="AX179" s="660"/>
      <c r="AY179" s="660"/>
      <c r="AZ179" s="660"/>
      <c r="BA179" s="660"/>
    </row>
    <row r="180" spans="1:53" s="885" customFormat="1" ht="16.5" customHeight="1" thickBot="1" x14ac:dyDescent="0.25">
      <c r="A180" s="1260" t="s">
        <v>132</v>
      </c>
      <c r="B180" s="1261"/>
      <c r="C180" s="1261"/>
      <c r="D180" s="1261"/>
      <c r="E180" s="1261"/>
      <c r="F180" s="1262"/>
      <c r="G180" s="838">
        <f t="shared" ref="G180:M180" si="23">G117+G177</f>
        <v>180</v>
      </c>
      <c r="H180" s="489">
        <f t="shared" si="23"/>
        <v>5400</v>
      </c>
      <c r="I180" s="839">
        <f t="shared" si="23"/>
        <v>418</v>
      </c>
      <c r="J180" s="489">
        <f t="shared" si="23"/>
        <v>0</v>
      </c>
      <c r="K180" s="489">
        <f t="shared" si="23"/>
        <v>0</v>
      </c>
      <c r="L180" s="489">
        <f t="shared" si="23"/>
        <v>0</v>
      </c>
      <c r="M180" s="489">
        <f t="shared" si="23"/>
        <v>4592</v>
      </c>
      <c r="N180" s="840" t="s">
        <v>353</v>
      </c>
      <c r="O180" s="841" t="s">
        <v>368</v>
      </c>
      <c r="P180" s="840" t="s">
        <v>369</v>
      </c>
      <c r="Q180" s="984" t="s">
        <v>439</v>
      </c>
      <c r="R180" s="840" t="s">
        <v>370</v>
      </c>
      <c r="S180" s="409" t="s">
        <v>371</v>
      </c>
      <c r="V180" s="904"/>
      <c r="W180" s="980"/>
      <c r="X180" s="980"/>
      <c r="Y180" s="980"/>
      <c r="Z180" s="980"/>
      <c r="AA180" s="980"/>
      <c r="AB180" s="980"/>
      <c r="AC180" s="980"/>
      <c r="AD180" s="980"/>
      <c r="AE180" s="980"/>
      <c r="AF180" s="980"/>
      <c r="AG180" s="980"/>
      <c r="AH180" s="980"/>
      <c r="AN180" s="895"/>
      <c r="AV180" s="660"/>
      <c r="AW180" s="660"/>
      <c r="AX180" s="660"/>
      <c r="AY180" s="660"/>
      <c r="AZ180" s="660"/>
      <c r="BA180" s="660"/>
    </row>
    <row r="181" spans="1:53" s="885" customFormat="1" ht="16.5" customHeight="1" thickBot="1" x14ac:dyDescent="0.3">
      <c r="A181" s="1263" t="s">
        <v>293</v>
      </c>
      <c r="B181" s="1264"/>
      <c r="C181" s="1264"/>
      <c r="D181" s="1264"/>
      <c r="E181" s="1264"/>
      <c r="F181" s="1264"/>
      <c r="G181" s="1264"/>
      <c r="H181" s="1264"/>
      <c r="I181" s="1264"/>
      <c r="J181" s="1264"/>
      <c r="K181" s="1264"/>
      <c r="L181" s="1264"/>
      <c r="M181" s="1264"/>
      <c r="N181" s="842">
        <v>4</v>
      </c>
      <c r="O181" s="843">
        <v>3</v>
      </c>
      <c r="P181" s="842">
        <v>4</v>
      </c>
      <c r="Q181" s="547">
        <v>4</v>
      </c>
      <c r="R181" s="842">
        <v>3</v>
      </c>
      <c r="S181" s="547">
        <v>1</v>
      </c>
      <c r="V181" s="904"/>
      <c r="W181" s="980"/>
      <c r="X181" s="980"/>
      <c r="Y181" s="980"/>
      <c r="Z181" s="980"/>
      <c r="AA181" s="980"/>
      <c r="AB181" s="980"/>
      <c r="AC181" s="980"/>
      <c r="AD181" s="980"/>
      <c r="AE181" s="980"/>
      <c r="AF181" s="980"/>
      <c r="AG181" s="980"/>
      <c r="AH181" s="980"/>
      <c r="AN181" s="895"/>
      <c r="AV181" s="660"/>
      <c r="AW181" s="660"/>
      <c r="AX181" s="660"/>
      <c r="AY181" s="660"/>
      <c r="AZ181" s="660"/>
      <c r="BA181" s="660"/>
    </row>
    <row r="182" spans="1:53" s="885" customFormat="1" ht="16.5" customHeight="1" thickBot="1" x14ac:dyDescent="0.3">
      <c r="A182" s="1263" t="s">
        <v>294</v>
      </c>
      <c r="B182" s="1264"/>
      <c r="C182" s="1264"/>
      <c r="D182" s="1264"/>
      <c r="E182" s="1264"/>
      <c r="F182" s="1264"/>
      <c r="G182" s="1264"/>
      <c r="H182" s="1264"/>
      <c r="I182" s="1264"/>
      <c r="J182" s="1264"/>
      <c r="K182" s="1264"/>
      <c r="L182" s="1264"/>
      <c r="M182" s="1265"/>
      <c r="N182" s="844">
        <v>3</v>
      </c>
      <c r="O182" s="843">
        <v>3</v>
      </c>
      <c r="P182" s="842">
        <v>5</v>
      </c>
      <c r="Q182" s="547">
        <v>5</v>
      </c>
      <c r="R182" s="842">
        <v>4</v>
      </c>
      <c r="S182" s="547">
        <v>8</v>
      </c>
      <c r="V182" s="904"/>
      <c r="W182" s="980"/>
      <c r="X182" s="980"/>
      <c r="Y182" s="980"/>
      <c r="Z182" s="980"/>
      <c r="AA182" s="980"/>
      <c r="AB182" s="980"/>
      <c r="AC182" s="980"/>
      <c r="AD182" s="980"/>
      <c r="AE182" s="980"/>
      <c r="AF182" s="980"/>
      <c r="AG182" s="980"/>
      <c r="AH182" s="980"/>
      <c r="AN182" s="895"/>
      <c r="AV182" s="660"/>
      <c r="AW182" s="660"/>
      <c r="AX182" s="660"/>
      <c r="AY182" s="660"/>
      <c r="AZ182" s="660"/>
      <c r="BA182" s="660"/>
    </row>
    <row r="183" spans="1:53" s="885" customFormat="1" ht="18" customHeight="1" thickBot="1" x14ac:dyDescent="0.3">
      <c r="A183" s="1263" t="s">
        <v>295</v>
      </c>
      <c r="B183" s="1264"/>
      <c r="C183" s="1264"/>
      <c r="D183" s="1264"/>
      <c r="E183" s="1264"/>
      <c r="F183" s="1264"/>
      <c r="G183" s="1264"/>
      <c r="H183" s="1264"/>
      <c r="I183" s="1264"/>
      <c r="J183" s="1264"/>
      <c r="K183" s="1264"/>
      <c r="L183" s="1264"/>
      <c r="M183" s="1264"/>
      <c r="N183" s="842"/>
      <c r="O183" s="547"/>
      <c r="P183" s="842"/>
      <c r="Q183" s="547">
        <v>1</v>
      </c>
      <c r="R183" s="842">
        <v>1</v>
      </c>
      <c r="S183" s="547">
        <v>1</v>
      </c>
      <c r="T183" s="1268"/>
      <c r="U183" s="1269"/>
      <c r="AN183" s="895"/>
      <c r="AV183" s="660"/>
      <c r="AW183" s="660"/>
      <c r="AX183" s="660"/>
      <c r="AY183" s="660"/>
      <c r="AZ183" s="660"/>
      <c r="BA183" s="660"/>
    </row>
    <row r="184" spans="1:53" s="885" customFormat="1" ht="17.25" customHeight="1" thickBot="1" x14ac:dyDescent="0.3">
      <c r="A184" s="1263" t="s">
        <v>296</v>
      </c>
      <c r="B184" s="1264"/>
      <c r="C184" s="1264"/>
      <c r="D184" s="1264"/>
      <c r="E184" s="1264"/>
      <c r="F184" s="1264"/>
      <c r="G184" s="1264"/>
      <c r="H184" s="1264"/>
      <c r="I184" s="1264"/>
      <c r="J184" s="1264"/>
      <c r="K184" s="1264"/>
      <c r="L184" s="1264"/>
      <c r="M184" s="1264"/>
      <c r="N184" s="845"/>
      <c r="O184" s="565"/>
      <c r="P184" s="845">
        <v>1</v>
      </c>
      <c r="Q184" s="565"/>
      <c r="R184" s="845"/>
      <c r="S184" s="565"/>
      <c r="AN184" s="895"/>
      <c r="AV184" s="660"/>
      <c r="AW184" s="660"/>
      <c r="AX184" s="660"/>
      <c r="AY184" s="660"/>
      <c r="AZ184" s="660"/>
      <c r="BA184" s="660"/>
    </row>
    <row r="185" spans="1:53" s="21" customFormat="1" ht="16.5" thickBot="1" x14ac:dyDescent="0.3">
      <c r="A185" s="1270" t="s">
        <v>297</v>
      </c>
      <c r="B185" s="1271"/>
      <c r="C185" s="1271"/>
      <c r="D185" s="1271"/>
      <c r="E185" s="1271"/>
      <c r="F185" s="1271"/>
      <c r="G185" s="1271"/>
      <c r="H185" s="1271"/>
      <c r="I185" s="1271"/>
      <c r="J185" s="1271"/>
      <c r="K185" s="1271"/>
      <c r="L185" s="1271"/>
      <c r="M185" s="1272"/>
      <c r="N185" s="1273"/>
      <c r="O185" s="1274"/>
      <c r="P185" s="1275"/>
      <c r="Q185" s="1276"/>
      <c r="R185" s="1275"/>
      <c r="S185" s="1277"/>
      <c r="AN185" s="22"/>
      <c r="AV185" s="177"/>
      <c r="AW185" s="177"/>
      <c r="AX185" s="177"/>
      <c r="AY185" s="177"/>
      <c r="AZ185" s="177"/>
      <c r="BA185" s="177"/>
    </row>
    <row r="186" spans="1:53" s="21" customFormat="1" ht="16.5" thickBot="1" x14ac:dyDescent="0.3">
      <c r="A186" s="135"/>
      <c r="B186" s="136"/>
      <c r="C186" s="136"/>
      <c r="D186" s="846"/>
      <c r="E186" s="846"/>
      <c r="F186" s="846"/>
      <c r="G186" s="846"/>
      <c r="H186" s="846"/>
      <c r="I186" s="846"/>
      <c r="J186" s="846"/>
      <c r="K186" s="847"/>
      <c r="L186" s="847"/>
      <c r="M186" s="848"/>
      <c r="N186" s="1278"/>
      <c r="O186" s="1279"/>
      <c r="P186" s="1280"/>
      <c r="Q186" s="1281"/>
      <c r="R186" s="1280"/>
      <c r="S186" s="1282"/>
      <c r="AN186" s="22"/>
      <c r="AV186" s="177"/>
      <c r="AW186" s="177"/>
      <c r="AX186" s="177"/>
      <c r="AY186" s="177"/>
      <c r="AZ186" s="177"/>
      <c r="BA186" s="177"/>
    </row>
    <row r="187" spans="1:53" s="21" customFormat="1" ht="16.5" thickBot="1" x14ac:dyDescent="0.3">
      <c r="A187" s="1283" t="s">
        <v>298</v>
      </c>
      <c r="B187" s="1284"/>
      <c r="C187" s="1284"/>
      <c r="D187" s="1284"/>
      <c r="E187" s="1284"/>
      <c r="F187" s="1284"/>
      <c r="G187" s="1284"/>
      <c r="H187" s="1284"/>
      <c r="I187" s="1284"/>
      <c r="J187" s="1285"/>
      <c r="K187" s="1278" t="s">
        <v>299</v>
      </c>
      <c r="L187" s="1286"/>
      <c r="M187" s="1279"/>
      <c r="N187" s="1278"/>
      <c r="O187" s="1279"/>
      <c r="P187" s="1287" t="s">
        <v>300</v>
      </c>
      <c r="Q187" s="1236"/>
      <c r="R187" s="1280"/>
      <c r="S187" s="1282"/>
      <c r="AN187" s="22"/>
      <c r="AV187" s="177"/>
      <c r="AW187" s="177"/>
      <c r="AX187" s="177"/>
      <c r="AY187" s="177"/>
      <c r="AZ187" s="177"/>
      <c r="BA187" s="177"/>
    </row>
    <row r="188" spans="1:53" s="21" customFormat="1" ht="14.25" customHeight="1" thickBot="1" x14ac:dyDescent="0.3">
      <c r="A188" s="1216" t="s">
        <v>301</v>
      </c>
      <c r="B188" s="1219"/>
      <c r="C188" s="1219"/>
      <c r="D188" s="1219"/>
      <c r="E188" s="1219"/>
      <c r="F188" s="1219"/>
      <c r="G188" s="1219"/>
      <c r="H188" s="1219"/>
      <c r="I188" s="1219"/>
      <c r="J188" s="1219"/>
      <c r="K188" s="1219"/>
      <c r="L188" s="1219"/>
      <c r="M188" s="1219"/>
      <c r="N188" s="1219"/>
      <c r="O188" s="1219"/>
      <c r="P188" s="1219"/>
      <c r="Q188" s="1219"/>
      <c r="R188" s="1219"/>
      <c r="S188" s="1220"/>
      <c r="AN188" s="22"/>
      <c r="AV188" s="177"/>
      <c r="AW188" s="177"/>
      <c r="AX188" s="177"/>
      <c r="AY188" s="177"/>
      <c r="AZ188" s="177"/>
      <c r="BA188" s="177"/>
    </row>
    <row r="189" spans="1:53" s="21" customFormat="1" ht="18.75" customHeight="1" x14ac:dyDescent="0.25">
      <c r="A189" s="138" t="s">
        <v>302</v>
      </c>
      <c r="B189" s="139" t="s">
        <v>303</v>
      </c>
      <c r="C189" s="140"/>
      <c r="D189" s="849"/>
      <c r="E189" s="849"/>
      <c r="F189" s="850"/>
      <c r="G189" s="851">
        <f>G190+G191</f>
        <v>4</v>
      </c>
      <c r="H189" s="852">
        <f>H190+H191</f>
        <v>120</v>
      </c>
      <c r="I189" s="853">
        <f>I190+I191</f>
        <v>66</v>
      </c>
      <c r="J189" s="854"/>
      <c r="K189" s="854"/>
      <c r="L189" s="854">
        <f>L190+L191</f>
        <v>66</v>
      </c>
      <c r="M189" s="855">
        <f>M190+M191</f>
        <v>54</v>
      </c>
      <c r="N189" s="856"/>
      <c r="O189" s="857"/>
      <c r="P189" s="858"/>
      <c r="Q189" s="141"/>
      <c r="R189" s="142"/>
      <c r="S189" s="143"/>
      <c r="AN189" s="22"/>
      <c r="AV189" s="177"/>
      <c r="AW189" s="177"/>
      <c r="AX189" s="177"/>
      <c r="AY189" s="177"/>
      <c r="AZ189" s="177"/>
      <c r="BA189" s="177"/>
    </row>
    <row r="190" spans="1:53" s="21" customFormat="1" ht="30.75" customHeight="1" x14ac:dyDescent="0.25">
      <c r="A190" s="62" t="s">
        <v>304</v>
      </c>
      <c r="B190" s="144" t="s">
        <v>303</v>
      </c>
      <c r="C190" s="145"/>
      <c r="D190" s="859" t="s">
        <v>305</v>
      </c>
      <c r="E190" s="860"/>
      <c r="F190" s="861"/>
      <c r="G190" s="862">
        <v>4</v>
      </c>
      <c r="H190" s="863">
        <f>G190*30</f>
        <v>120</v>
      </c>
      <c r="I190" s="864">
        <f>J190+K190+L190</f>
        <v>66</v>
      </c>
      <c r="J190" s="865"/>
      <c r="K190" s="865"/>
      <c r="L190" s="865">
        <v>66</v>
      </c>
      <c r="M190" s="866">
        <f>H190-I190</f>
        <v>54</v>
      </c>
      <c r="N190" s="867" t="s">
        <v>306</v>
      </c>
      <c r="O190" s="866" t="s">
        <v>306</v>
      </c>
      <c r="P190" s="864"/>
      <c r="Q190" s="146"/>
      <c r="R190" s="147"/>
      <c r="S190" s="148"/>
      <c r="AN190" s="22"/>
      <c r="AV190" s="177"/>
      <c r="AW190" s="177"/>
      <c r="AX190" s="177"/>
      <c r="AY190" s="177"/>
      <c r="AZ190" s="177"/>
      <c r="BA190" s="177"/>
    </row>
    <row r="191" spans="1:53" s="21" customFormat="1" ht="33.75" customHeight="1" x14ac:dyDescent="0.25">
      <c r="A191" s="62" t="s">
        <v>307</v>
      </c>
      <c r="B191" s="144" t="s">
        <v>303</v>
      </c>
      <c r="C191" s="149"/>
      <c r="D191" s="859" t="s">
        <v>308</v>
      </c>
      <c r="E191" s="860"/>
      <c r="F191" s="861"/>
      <c r="G191" s="862"/>
      <c r="H191" s="863"/>
      <c r="I191" s="864"/>
      <c r="J191" s="865"/>
      <c r="K191" s="865"/>
      <c r="L191" s="865"/>
      <c r="M191" s="866"/>
      <c r="N191" s="868"/>
      <c r="O191" s="866"/>
      <c r="P191" s="864" t="s">
        <v>309</v>
      </c>
      <c r="Q191" s="146" t="s">
        <v>309</v>
      </c>
      <c r="R191" s="147" t="s">
        <v>309</v>
      </c>
      <c r="S191" s="148"/>
      <c r="AN191" s="22"/>
      <c r="AV191" s="177"/>
      <c r="AW191" s="177"/>
      <c r="AX191" s="177"/>
      <c r="AY191" s="177"/>
      <c r="AZ191" s="177"/>
      <c r="BA191" s="177"/>
    </row>
    <row r="192" spans="1:53" s="21" customFormat="1" ht="31.5" x14ac:dyDescent="0.25">
      <c r="A192" s="62" t="s">
        <v>84</v>
      </c>
      <c r="B192" s="144" t="s">
        <v>310</v>
      </c>
      <c r="C192" s="147"/>
      <c r="D192" s="865"/>
      <c r="E192" s="865"/>
      <c r="F192" s="866"/>
      <c r="G192" s="869">
        <f>G193+G194+G195</f>
        <v>18</v>
      </c>
      <c r="H192" s="430">
        <f>H193+H194+H195</f>
        <v>540</v>
      </c>
      <c r="I192" s="870">
        <f>I193+I194+I195</f>
        <v>228</v>
      </c>
      <c r="J192" s="871"/>
      <c r="K192" s="871"/>
      <c r="L192" s="871">
        <f>L193+L194+L195</f>
        <v>228</v>
      </c>
      <c r="M192" s="872">
        <f>M193+M194+M195</f>
        <v>312</v>
      </c>
      <c r="N192" s="868"/>
      <c r="O192" s="866"/>
      <c r="P192" s="864"/>
      <c r="Q192" s="146"/>
      <c r="R192" s="147"/>
      <c r="S192" s="148"/>
      <c r="AN192" s="22"/>
      <c r="AV192" s="177"/>
      <c r="AW192" s="177"/>
      <c r="AX192" s="177"/>
      <c r="AY192" s="177"/>
      <c r="AZ192" s="177"/>
      <c r="BA192" s="177"/>
    </row>
    <row r="193" spans="1:53" s="21" customFormat="1" x14ac:dyDescent="0.25">
      <c r="A193" s="62" t="s">
        <v>311</v>
      </c>
      <c r="B193" s="144" t="s">
        <v>312</v>
      </c>
      <c r="C193" s="147">
        <v>2</v>
      </c>
      <c r="D193" s="865">
        <v>1</v>
      </c>
      <c r="E193" s="865"/>
      <c r="F193" s="866"/>
      <c r="G193" s="862">
        <v>8</v>
      </c>
      <c r="H193" s="863">
        <f>G193*30</f>
        <v>240</v>
      </c>
      <c r="I193" s="864">
        <f>J193+K193+L193</f>
        <v>99</v>
      </c>
      <c r="J193" s="865"/>
      <c r="K193" s="865"/>
      <c r="L193" s="865">
        <v>99</v>
      </c>
      <c r="M193" s="866">
        <f>H193-I193</f>
        <v>141</v>
      </c>
      <c r="N193" s="867">
        <v>3</v>
      </c>
      <c r="O193" s="873">
        <v>3</v>
      </c>
      <c r="P193" s="864"/>
      <c r="Q193" s="146"/>
      <c r="R193" s="147"/>
      <c r="S193" s="148"/>
      <c r="AN193" s="22"/>
      <c r="AV193" s="177"/>
      <c r="AW193" s="177"/>
      <c r="AX193" s="177"/>
      <c r="AY193" s="177"/>
      <c r="AZ193" s="177"/>
      <c r="BA193" s="177"/>
    </row>
    <row r="194" spans="1:53" s="21" customFormat="1" x14ac:dyDescent="0.25">
      <c r="A194" s="62" t="s">
        <v>313</v>
      </c>
      <c r="B194" s="144" t="s">
        <v>312</v>
      </c>
      <c r="C194" s="147">
        <v>4</v>
      </c>
      <c r="D194" s="865">
        <v>3</v>
      </c>
      <c r="E194" s="865"/>
      <c r="F194" s="866"/>
      <c r="G194" s="862">
        <v>8</v>
      </c>
      <c r="H194" s="863">
        <f>G194*30</f>
        <v>240</v>
      </c>
      <c r="I194" s="864">
        <f>J194+K194+L194</f>
        <v>99</v>
      </c>
      <c r="J194" s="865"/>
      <c r="K194" s="865"/>
      <c r="L194" s="865">
        <v>99</v>
      </c>
      <c r="M194" s="866">
        <f>H194-I194</f>
        <v>141</v>
      </c>
      <c r="N194" s="868"/>
      <c r="O194" s="874"/>
      <c r="P194" s="864">
        <v>3</v>
      </c>
      <c r="Q194" s="146">
        <v>3</v>
      </c>
      <c r="R194" s="147"/>
      <c r="S194" s="148"/>
      <c r="AN194" s="22"/>
      <c r="AV194" s="177"/>
      <c r="AW194" s="177"/>
      <c r="AX194" s="177"/>
      <c r="AY194" s="177"/>
      <c r="AZ194" s="177"/>
      <c r="BA194" s="177"/>
    </row>
    <row r="195" spans="1:53" s="21" customFormat="1" ht="19.5" customHeight="1" thickBot="1" x14ac:dyDescent="0.3">
      <c r="A195" s="68" t="s">
        <v>314</v>
      </c>
      <c r="B195" s="150" t="s">
        <v>312</v>
      </c>
      <c r="C195" s="70">
        <v>5</v>
      </c>
      <c r="D195" s="593"/>
      <c r="E195" s="593"/>
      <c r="F195" s="594"/>
      <c r="G195" s="875">
        <v>2</v>
      </c>
      <c r="H195" s="876">
        <f>G195*30</f>
        <v>60</v>
      </c>
      <c r="I195" s="877">
        <f>J195+K195+L195</f>
        <v>30</v>
      </c>
      <c r="J195" s="593"/>
      <c r="K195" s="593"/>
      <c r="L195" s="593">
        <v>30</v>
      </c>
      <c r="M195" s="594">
        <f>H195-I195</f>
        <v>30</v>
      </c>
      <c r="N195" s="878"/>
      <c r="O195" s="594"/>
      <c r="P195" s="877"/>
      <c r="Q195" s="151"/>
      <c r="R195" s="70">
        <v>2</v>
      </c>
      <c r="S195" s="152"/>
      <c r="AN195" s="22"/>
      <c r="AV195" s="177"/>
      <c r="AW195" s="177"/>
      <c r="AX195" s="177"/>
      <c r="AY195" s="177"/>
      <c r="AZ195" s="177"/>
      <c r="BA195" s="177"/>
    </row>
    <row r="196" spans="1:53" s="21" customFormat="1" ht="21" customHeight="1" x14ac:dyDescent="0.25">
      <c r="A196" s="153"/>
      <c r="B196" s="154"/>
      <c r="C196" s="153"/>
      <c r="D196" s="879"/>
      <c r="E196" s="879"/>
      <c r="F196" s="879"/>
      <c r="G196" s="879"/>
      <c r="H196" s="879"/>
      <c r="I196" s="879"/>
      <c r="J196" s="879"/>
      <c r="K196" s="879"/>
      <c r="L196" s="879"/>
      <c r="M196" s="879"/>
      <c r="N196" s="879"/>
      <c r="O196" s="879"/>
      <c r="P196" s="879"/>
      <c r="Q196" s="153"/>
      <c r="R196" s="153"/>
      <c r="S196" s="153"/>
      <c r="AN196" s="22"/>
      <c r="AV196" s="177"/>
      <c r="AW196" s="177"/>
      <c r="AX196" s="177"/>
      <c r="AY196" s="177"/>
      <c r="AZ196" s="177"/>
      <c r="BA196" s="177"/>
    </row>
    <row r="197" spans="1:53" s="21" customFormat="1" ht="16.5" customHeight="1" x14ac:dyDescent="0.25">
      <c r="A197" s="1290" t="s">
        <v>315</v>
      </c>
      <c r="B197" s="1290"/>
      <c r="C197" s="1290"/>
      <c r="D197" s="1290"/>
      <c r="E197" s="1290"/>
      <c r="F197" s="1290"/>
      <c r="G197" s="1290"/>
      <c r="H197" s="1290"/>
      <c r="I197" s="1290"/>
      <c r="J197" s="1290"/>
      <c r="K197" s="1290"/>
      <c r="L197" s="1290"/>
      <c r="M197" s="1290"/>
      <c r="N197" s="1290"/>
      <c r="O197" s="1290"/>
      <c r="P197" s="1290"/>
      <c r="Q197" s="1290"/>
      <c r="R197" s="1290"/>
      <c r="S197" s="1290"/>
      <c r="AN197" s="22"/>
      <c r="AV197" s="177"/>
      <c r="AW197" s="177"/>
      <c r="AX197" s="177"/>
      <c r="AY197" s="177"/>
      <c r="AZ197" s="177"/>
      <c r="BA197" s="177"/>
    </row>
    <row r="198" spans="1:53" s="21" customFormat="1" ht="18" customHeight="1" x14ac:dyDescent="0.25">
      <c r="A198" s="1290"/>
      <c r="B198" s="1290"/>
      <c r="C198" s="1290"/>
      <c r="D198" s="1290"/>
      <c r="E198" s="1290"/>
      <c r="F198" s="1290"/>
      <c r="G198" s="1290"/>
      <c r="H198" s="1290"/>
      <c r="I198" s="1290"/>
      <c r="J198" s="1290"/>
      <c r="K198" s="1290"/>
      <c r="L198" s="1290"/>
      <c r="M198" s="1290"/>
      <c r="N198" s="1290"/>
      <c r="O198" s="1290"/>
      <c r="P198" s="1290"/>
      <c r="Q198" s="1290"/>
      <c r="R198" s="1290"/>
      <c r="S198" s="1290"/>
      <c r="AN198" s="22"/>
      <c r="AV198" s="177"/>
      <c r="AW198" s="177"/>
      <c r="AX198" s="177"/>
      <c r="AY198" s="177"/>
      <c r="AZ198" s="177"/>
      <c r="BA198" s="177"/>
    </row>
    <row r="199" spans="1:53" s="21" customFormat="1" ht="15" customHeight="1" x14ac:dyDescent="0.25">
      <c r="A199" s="137"/>
      <c r="C199" s="137"/>
      <c r="D199" s="847"/>
      <c r="E199" s="847"/>
      <c r="F199" s="847"/>
      <c r="G199" s="847"/>
      <c r="H199" s="847"/>
      <c r="I199" s="847"/>
      <c r="J199" s="847"/>
      <c r="K199" s="847"/>
      <c r="L199" s="847"/>
      <c r="M199" s="847"/>
      <c r="N199" s="880"/>
      <c r="O199" s="881"/>
      <c r="P199" s="881"/>
      <c r="Q199" s="155"/>
      <c r="R199" s="155"/>
      <c r="S199" s="155"/>
      <c r="AN199" s="22"/>
      <c r="AV199" s="177"/>
      <c r="AW199" s="177"/>
      <c r="AX199" s="177"/>
      <c r="AY199" s="177"/>
      <c r="AZ199" s="177"/>
      <c r="BA199" s="177"/>
    </row>
    <row r="200" spans="1:53" s="21" customFormat="1" ht="18.75" x14ac:dyDescent="0.3">
      <c r="A200" s="137"/>
      <c r="B200" s="156" t="s">
        <v>316</v>
      </c>
      <c r="C200" s="137"/>
      <c r="D200" s="1288" t="s">
        <v>317</v>
      </c>
      <c r="E200" s="1288"/>
      <c r="F200" s="1288"/>
      <c r="G200" s="847"/>
      <c r="H200" s="1289" t="s">
        <v>318</v>
      </c>
      <c r="I200" s="1289"/>
      <c r="J200" s="1289"/>
      <c r="K200" s="847"/>
      <c r="L200" s="847"/>
      <c r="M200" s="847"/>
      <c r="N200" s="880"/>
      <c r="O200" s="881"/>
      <c r="P200" s="881"/>
      <c r="Q200" s="155"/>
      <c r="R200" s="155"/>
      <c r="S200" s="155"/>
      <c r="AN200" s="22"/>
      <c r="AV200" s="177"/>
      <c r="AW200" s="177"/>
      <c r="AX200" s="177"/>
      <c r="AY200" s="177"/>
      <c r="AZ200" s="177"/>
      <c r="BA200" s="177"/>
    </row>
    <row r="201" spans="1:53" s="21" customFormat="1" ht="18.75" x14ac:dyDescent="0.25">
      <c r="A201" s="157"/>
      <c r="C201" s="157"/>
      <c r="D201" s="882"/>
      <c r="E201" s="882"/>
      <c r="F201" s="882"/>
      <c r="G201" s="882"/>
      <c r="H201" s="883"/>
      <c r="I201" s="883"/>
      <c r="J201" s="883"/>
      <c r="K201" s="882"/>
      <c r="L201" s="882"/>
      <c r="M201" s="882"/>
      <c r="N201" s="884"/>
      <c r="O201" s="884"/>
      <c r="P201" s="884"/>
      <c r="Q201" s="158"/>
      <c r="R201" s="158"/>
      <c r="S201" s="158"/>
      <c r="AN201" s="22"/>
      <c r="AV201" s="177"/>
      <c r="AW201" s="177"/>
      <c r="AX201" s="177"/>
      <c r="AY201" s="177"/>
      <c r="AZ201" s="177"/>
      <c r="BA201" s="177"/>
    </row>
    <row r="202" spans="1:53" ht="18.75" x14ac:dyDescent="0.3">
      <c r="A202" s="21"/>
      <c r="B202" s="159" t="s">
        <v>319</v>
      </c>
      <c r="C202" s="157"/>
      <c r="D202" s="1288" t="s">
        <v>317</v>
      </c>
      <c r="E202" s="1288"/>
      <c r="F202" s="1288"/>
      <c r="G202" s="882"/>
      <c r="H202" s="1289" t="s">
        <v>320</v>
      </c>
      <c r="I202" s="1289"/>
      <c r="J202" s="1289"/>
      <c r="K202" s="885"/>
      <c r="L202" s="885"/>
      <c r="M202" s="885"/>
      <c r="N202" s="885"/>
      <c r="O202" s="885"/>
      <c r="P202" s="885"/>
      <c r="Q202" s="21"/>
      <c r="R202" s="21"/>
      <c r="S202" s="21"/>
    </row>
    <row r="203" spans="1:53" ht="18.75" x14ac:dyDescent="0.25">
      <c r="A203" s="21"/>
      <c r="B203" s="159"/>
      <c r="C203" s="157"/>
      <c r="D203" s="882"/>
      <c r="E203" s="882"/>
      <c r="F203" s="882"/>
      <c r="G203" s="882"/>
      <c r="H203" s="886"/>
      <c r="I203" s="886"/>
      <c r="J203" s="886"/>
      <c r="K203" s="885"/>
      <c r="L203" s="885"/>
      <c r="M203" s="885"/>
      <c r="N203" s="885"/>
      <c r="O203" s="885"/>
      <c r="P203" s="885"/>
      <c r="Q203" s="21"/>
      <c r="R203" s="21"/>
      <c r="S203" s="21"/>
    </row>
    <row r="204" spans="1:53" ht="15.75" customHeight="1" x14ac:dyDescent="0.3">
      <c r="A204" s="21"/>
      <c r="B204" s="156" t="s">
        <v>321</v>
      </c>
      <c r="C204" s="137"/>
      <c r="D204" s="1288" t="s">
        <v>317</v>
      </c>
      <c r="E204" s="1288"/>
      <c r="F204" s="1288"/>
      <c r="G204" s="847"/>
      <c r="H204" s="1289" t="s">
        <v>318</v>
      </c>
      <c r="I204" s="1289"/>
      <c r="J204" s="1289"/>
      <c r="K204" s="885"/>
      <c r="L204" s="885"/>
      <c r="M204" s="885"/>
      <c r="N204" s="885"/>
      <c r="O204" s="885"/>
      <c r="P204" s="885"/>
      <c r="Q204" s="21"/>
      <c r="R204" s="21"/>
      <c r="S204" s="21"/>
    </row>
    <row r="205" spans="1:53" x14ac:dyDescent="0.25">
      <c r="A205" s="21"/>
      <c r="B205" s="159"/>
      <c r="C205" s="157"/>
      <c r="D205" s="882"/>
      <c r="E205" s="882"/>
      <c r="F205" s="882"/>
      <c r="G205" s="882"/>
      <c r="H205" s="887"/>
      <c r="I205" s="887"/>
      <c r="J205" s="887"/>
      <c r="K205" s="885"/>
      <c r="L205" s="885"/>
      <c r="M205" s="885"/>
      <c r="N205" s="885"/>
      <c r="O205" s="885"/>
      <c r="P205" s="885"/>
      <c r="Q205" s="21"/>
      <c r="R205" s="21"/>
      <c r="S205" s="21"/>
    </row>
    <row r="206" spans="1:53" x14ac:dyDescent="0.25">
      <c r="B206" s="159"/>
      <c r="C206" s="21"/>
      <c r="D206" s="885"/>
      <c r="E206" s="885"/>
      <c r="F206" s="885"/>
      <c r="G206" s="885"/>
      <c r="H206" s="885"/>
      <c r="I206" s="885"/>
      <c r="J206" s="885"/>
      <c r="K206" s="885"/>
      <c r="L206" s="885"/>
      <c r="M206" s="885"/>
      <c r="N206" s="885"/>
      <c r="O206" s="885"/>
      <c r="P206" s="885"/>
      <c r="Q206" s="21"/>
      <c r="R206" s="21"/>
      <c r="S206" s="21"/>
    </row>
    <row r="207" spans="1:53" x14ac:dyDescent="0.25">
      <c r="B207" s="21"/>
      <c r="C207" s="21"/>
      <c r="D207" s="885"/>
      <c r="E207" s="885"/>
      <c r="F207" s="885"/>
      <c r="G207" s="885"/>
      <c r="H207" s="885"/>
      <c r="I207" s="885"/>
      <c r="J207" s="885"/>
      <c r="K207" s="885"/>
      <c r="L207" s="885"/>
      <c r="M207" s="885"/>
      <c r="N207" s="888"/>
      <c r="O207" s="888"/>
      <c r="P207" s="888"/>
      <c r="Q207" s="162"/>
      <c r="R207" s="162"/>
      <c r="S207" s="162"/>
    </row>
    <row r="208" spans="1:53" ht="22.5" x14ac:dyDescent="0.25">
      <c r="B208" s="163"/>
    </row>
  </sheetData>
  <sheetProtection selectLockedCells="1" selectUnlockedCells="1"/>
  <mergeCells count="87">
    <mergeCell ref="D204:F204"/>
    <mergeCell ref="H204:J204"/>
    <mergeCell ref="A188:S188"/>
    <mergeCell ref="A197:S197"/>
    <mergeCell ref="A198:S198"/>
    <mergeCell ref="D200:F200"/>
    <mergeCell ref="H200:J200"/>
    <mergeCell ref="D202:F202"/>
    <mergeCell ref="H202:J202"/>
    <mergeCell ref="N186:O186"/>
    <mergeCell ref="P186:Q186"/>
    <mergeCell ref="R186:S186"/>
    <mergeCell ref="A187:J187"/>
    <mergeCell ref="K187:M187"/>
    <mergeCell ref="N187:O187"/>
    <mergeCell ref="P187:Q187"/>
    <mergeCell ref="R187:S187"/>
    <mergeCell ref="T183:U183"/>
    <mergeCell ref="A184:M184"/>
    <mergeCell ref="A185:M185"/>
    <mergeCell ref="N185:O185"/>
    <mergeCell ref="P185:Q185"/>
    <mergeCell ref="R185:S185"/>
    <mergeCell ref="A183:M183"/>
    <mergeCell ref="A179:F179"/>
    <mergeCell ref="A180:F180"/>
    <mergeCell ref="A181:M181"/>
    <mergeCell ref="A182:M182"/>
    <mergeCell ref="A178:F178"/>
    <mergeCell ref="A158:S158"/>
    <mergeCell ref="B164:S164"/>
    <mergeCell ref="A169:S169"/>
    <mergeCell ref="A118:S118"/>
    <mergeCell ref="A119:S119"/>
    <mergeCell ref="A120:S120"/>
    <mergeCell ref="A144:F144"/>
    <mergeCell ref="A145:S145"/>
    <mergeCell ref="A176:F176"/>
    <mergeCell ref="A177:F177"/>
    <mergeCell ref="A117:F117"/>
    <mergeCell ref="A102:F102"/>
    <mergeCell ref="A103:F103"/>
    <mergeCell ref="A104:F104"/>
    <mergeCell ref="A105:S105"/>
    <mergeCell ref="A109:F109"/>
    <mergeCell ref="A110:F110"/>
    <mergeCell ref="A111:F111"/>
    <mergeCell ref="A112:S112"/>
    <mergeCell ref="A114:F114"/>
    <mergeCell ref="A115:F115"/>
    <mergeCell ref="A116:F116"/>
    <mergeCell ref="A151:S151"/>
    <mergeCell ref="A146:S146"/>
    <mergeCell ref="AF10:AH101"/>
    <mergeCell ref="A48:F48"/>
    <mergeCell ref="A49:F49"/>
    <mergeCell ref="A50:F50"/>
    <mergeCell ref="A51:S51"/>
    <mergeCell ref="A10:S10"/>
    <mergeCell ref="N6:S6"/>
    <mergeCell ref="A9:S9"/>
    <mergeCell ref="W10:Y101"/>
    <mergeCell ref="Z10:AB101"/>
    <mergeCell ref="AC10:AE101"/>
    <mergeCell ref="I4:I7"/>
    <mergeCell ref="J4:L4"/>
    <mergeCell ref="E5:E7"/>
    <mergeCell ref="F5:F7"/>
    <mergeCell ref="J5:J7"/>
    <mergeCell ref="K5:K7"/>
    <mergeCell ref="L5:L7"/>
    <mergeCell ref="A1:S1"/>
    <mergeCell ref="A2:A7"/>
    <mergeCell ref="B2:B7"/>
    <mergeCell ref="C2:F3"/>
    <mergeCell ref="G2:G7"/>
    <mergeCell ref="H2:M2"/>
    <mergeCell ref="N2:S2"/>
    <mergeCell ref="H3:H7"/>
    <mergeCell ref="I3:L3"/>
    <mergeCell ref="M3:M7"/>
    <mergeCell ref="N3:O4"/>
    <mergeCell ref="P3:Q4"/>
    <mergeCell ref="R3:S4"/>
    <mergeCell ref="C4:C7"/>
    <mergeCell ref="D4:D7"/>
    <mergeCell ref="E4:F4"/>
  </mergeCells>
  <printOptions horizontalCentered="1"/>
  <pageMargins left="0.39370078740157483" right="0.39370078740157483" top="0.59055118110236227" bottom="0.39370078740157483" header="0" footer="0"/>
  <pageSetup paperSize="9" scale="50" firstPageNumber="0" fitToHeight="11" orientation="landscape" r:id="rId1"/>
  <headerFooter alignWithMargins="0"/>
  <rowBreaks count="3" manualBreakCount="3">
    <brk id="50" min="13" max="20" man="1"/>
    <brk id="111" min="13" max="20" man="1"/>
    <brk id="144" min="13" max="2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5"/>
  <sheetViews>
    <sheetView topLeftCell="A16" zoomScale="115" zoomScaleNormal="115" workbookViewId="0">
      <selection activeCell="C31" sqref="C31"/>
    </sheetView>
  </sheetViews>
  <sheetFormatPr defaultRowHeight="15" x14ac:dyDescent="0.25"/>
  <cols>
    <col min="3" max="3" width="52" customWidth="1"/>
    <col min="5" max="5" width="15.42578125" customWidth="1"/>
    <col min="6" max="6" width="6.28515625" bestFit="1" customWidth="1"/>
    <col min="7" max="7" width="5.7109375" bestFit="1" customWidth="1"/>
    <col min="8" max="8" width="7.28515625" bestFit="1" customWidth="1"/>
    <col min="9" max="9" width="5.5703125" bestFit="1" customWidth="1"/>
    <col min="10" max="10" width="4.7109375" bestFit="1" customWidth="1"/>
    <col min="11" max="11" width="6" bestFit="1" customWidth="1"/>
    <col min="12" max="12" width="5.5703125" bestFit="1" customWidth="1"/>
    <col min="13" max="13" width="4.7109375" bestFit="1" customWidth="1"/>
    <col min="15" max="15" width="10.85546875" customWidth="1"/>
    <col min="16" max="16" width="2.85546875" customWidth="1"/>
    <col min="17" max="17" width="3.7109375" customWidth="1"/>
    <col min="18" max="18" width="11.42578125" customWidth="1"/>
    <col min="19" max="19" width="13.140625" customWidth="1"/>
  </cols>
  <sheetData>
    <row r="2" spans="1:21" s="2" customFormat="1" ht="23.25" customHeight="1" x14ac:dyDescent="0.25">
      <c r="A2" s="1"/>
      <c r="B2" s="1" t="s">
        <v>1</v>
      </c>
      <c r="C2" s="1" t="s">
        <v>2</v>
      </c>
      <c r="D2" s="1" t="s">
        <v>0</v>
      </c>
      <c r="E2" s="1" t="s">
        <v>3</v>
      </c>
      <c r="F2" s="1127" t="s">
        <v>33</v>
      </c>
      <c r="G2" s="1128"/>
      <c r="H2" s="1129"/>
      <c r="I2" s="1" t="s">
        <v>4</v>
      </c>
      <c r="J2" s="1" t="s">
        <v>5</v>
      </c>
      <c r="K2" s="1" t="s">
        <v>6</v>
      </c>
      <c r="L2" s="1" t="s">
        <v>4</v>
      </c>
      <c r="M2" s="1" t="s">
        <v>5</v>
      </c>
      <c r="N2" s="1" t="s">
        <v>6</v>
      </c>
      <c r="O2" s="1" t="s">
        <v>7</v>
      </c>
      <c r="S2" s="1291" t="s">
        <v>366</v>
      </c>
      <c r="T2" s="1291"/>
      <c r="U2" s="1291"/>
    </row>
    <row r="3" spans="1:21" s="2" customFormat="1" x14ac:dyDescent="0.25">
      <c r="C3" s="1"/>
      <c r="F3" s="1" t="s">
        <v>30</v>
      </c>
      <c r="G3" s="1" t="s">
        <v>31</v>
      </c>
      <c r="H3" s="11" t="s">
        <v>32</v>
      </c>
      <c r="S3" s="1" t="s">
        <v>30</v>
      </c>
      <c r="T3" s="1" t="s">
        <v>31</v>
      </c>
      <c r="U3" s="11" t="s">
        <v>32</v>
      </c>
    </row>
    <row r="4" spans="1:21" ht="18.75" x14ac:dyDescent="0.3">
      <c r="C4" s="4" t="s">
        <v>22</v>
      </c>
      <c r="F4" s="3"/>
      <c r="G4" s="3"/>
      <c r="H4" s="3"/>
    </row>
    <row r="5" spans="1:21" ht="18.75" x14ac:dyDescent="0.3">
      <c r="A5" s="1130" t="s">
        <v>8</v>
      </c>
      <c r="B5" s="1131"/>
      <c r="C5" s="1132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21" ht="15.75" x14ac:dyDescent="0.25">
      <c r="A6" s="3"/>
      <c r="B6" s="3" t="s">
        <v>9</v>
      </c>
      <c r="C6" s="199" t="s">
        <v>34</v>
      </c>
      <c r="D6" s="3">
        <v>1</v>
      </c>
      <c r="E6" s="3" t="s">
        <v>28</v>
      </c>
      <c r="F6" s="3">
        <v>3</v>
      </c>
      <c r="G6" s="3"/>
      <c r="H6" s="3">
        <v>3</v>
      </c>
      <c r="I6" s="3">
        <v>4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 t="s">
        <v>13</v>
      </c>
      <c r="S6">
        <v>3</v>
      </c>
      <c r="T6">
        <v>1.5</v>
      </c>
      <c r="U6">
        <v>1.5</v>
      </c>
    </row>
    <row r="7" spans="1:21" ht="15.75" x14ac:dyDescent="0.25">
      <c r="A7" s="3"/>
      <c r="B7" s="3" t="s">
        <v>9</v>
      </c>
      <c r="C7" s="165" t="s">
        <v>16</v>
      </c>
      <c r="D7" s="3">
        <v>1</v>
      </c>
      <c r="E7" s="3" t="s">
        <v>28</v>
      </c>
      <c r="F7" s="3">
        <v>3</v>
      </c>
      <c r="G7" s="3"/>
      <c r="H7" s="3">
        <v>3</v>
      </c>
      <c r="I7" s="3">
        <v>4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 t="s">
        <v>10</v>
      </c>
      <c r="S7">
        <v>3</v>
      </c>
      <c r="T7">
        <v>2</v>
      </c>
      <c r="U7">
        <v>1</v>
      </c>
    </row>
    <row r="8" spans="1:21" ht="15.75" x14ac:dyDescent="0.25">
      <c r="A8" s="3"/>
      <c r="B8" s="3" t="s">
        <v>9</v>
      </c>
      <c r="C8" s="174" t="s">
        <v>19</v>
      </c>
      <c r="D8" s="3">
        <v>1</v>
      </c>
      <c r="E8" s="3" t="s">
        <v>28</v>
      </c>
      <c r="F8" s="3">
        <v>7.5</v>
      </c>
      <c r="G8" s="3">
        <v>2.5</v>
      </c>
      <c r="H8" s="3">
        <v>5</v>
      </c>
      <c r="I8" s="3">
        <v>4</v>
      </c>
      <c r="J8" s="3">
        <v>4</v>
      </c>
      <c r="K8" s="3">
        <v>0</v>
      </c>
      <c r="L8" s="3">
        <v>0</v>
      </c>
      <c r="M8" s="3">
        <v>4</v>
      </c>
      <c r="N8" s="3">
        <v>0</v>
      </c>
      <c r="O8" s="3" t="s">
        <v>13</v>
      </c>
      <c r="S8">
        <v>7.5</v>
      </c>
      <c r="T8">
        <v>4.5</v>
      </c>
      <c r="U8">
        <v>3</v>
      </c>
    </row>
    <row r="9" spans="1:21" ht="15.75" x14ac:dyDescent="0.25">
      <c r="A9" s="3"/>
      <c r="B9" s="3" t="s">
        <v>9</v>
      </c>
      <c r="C9" s="174" t="s">
        <v>14</v>
      </c>
      <c r="D9" s="3">
        <v>1</v>
      </c>
      <c r="E9" s="3" t="s">
        <v>28</v>
      </c>
      <c r="F9" s="3">
        <v>6.5</v>
      </c>
      <c r="G9" s="3"/>
      <c r="H9" s="14">
        <v>6.5</v>
      </c>
      <c r="I9" s="3">
        <v>8</v>
      </c>
      <c r="J9" s="3">
        <v>0</v>
      </c>
      <c r="K9" s="3">
        <v>0</v>
      </c>
      <c r="L9" s="3">
        <v>0</v>
      </c>
      <c r="M9" s="3">
        <v>0</v>
      </c>
      <c r="N9" s="3">
        <v>4</v>
      </c>
      <c r="O9" s="3" t="s">
        <v>13</v>
      </c>
      <c r="S9">
        <v>12.5</v>
      </c>
      <c r="T9">
        <v>6.5</v>
      </c>
      <c r="U9">
        <v>6</v>
      </c>
    </row>
    <row r="10" spans="1:21" ht="15.75" x14ac:dyDescent="0.25">
      <c r="A10" s="3"/>
      <c r="B10" s="3" t="s">
        <v>9</v>
      </c>
      <c r="C10" s="174" t="s">
        <v>23</v>
      </c>
      <c r="D10" s="3">
        <v>1</v>
      </c>
      <c r="E10" s="3" t="s">
        <v>28</v>
      </c>
      <c r="F10" s="3">
        <v>6.5</v>
      </c>
      <c r="G10" s="3">
        <v>1.5</v>
      </c>
      <c r="H10" s="3">
        <v>5</v>
      </c>
      <c r="I10" s="3">
        <v>4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 t="s">
        <v>10</v>
      </c>
      <c r="S10">
        <v>6.5</v>
      </c>
      <c r="T10">
        <v>3.5</v>
      </c>
      <c r="U10">
        <v>3</v>
      </c>
    </row>
    <row r="11" spans="1:21" ht="15.75" x14ac:dyDescent="0.25">
      <c r="A11" s="3"/>
      <c r="B11" s="3" t="s">
        <v>9</v>
      </c>
      <c r="C11" s="174" t="s">
        <v>17</v>
      </c>
      <c r="D11" s="3">
        <v>1</v>
      </c>
      <c r="E11" s="3" t="s">
        <v>28</v>
      </c>
      <c r="F11" s="3">
        <v>5.5</v>
      </c>
      <c r="G11" s="3">
        <v>1.5</v>
      </c>
      <c r="H11" s="14">
        <v>4</v>
      </c>
      <c r="I11" s="3">
        <v>4</v>
      </c>
      <c r="J11" s="3">
        <v>0</v>
      </c>
      <c r="K11" s="3">
        <v>0</v>
      </c>
      <c r="L11" s="3">
        <v>0</v>
      </c>
      <c r="M11" s="3">
        <v>4</v>
      </c>
      <c r="N11" s="3">
        <v>0</v>
      </c>
      <c r="O11" s="3" t="s">
        <v>10</v>
      </c>
      <c r="S11">
        <v>11</v>
      </c>
      <c r="T11">
        <v>5.5</v>
      </c>
      <c r="U11">
        <v>5.5</v>
      </c>
    </row>
    <row r="12" spans="1:21" ht="15.75" x14ac:dyDescent="0.25">
      <c r="A12" s="3"/>
      <c r="B12" s="3" t="s">
        <v>9</v>
      </c>
      <c r="C12" s="174" t="s">
        <v>24</v>
      </c>
      <c r="D12" s="3">
        <v>1</v>
      </c>
      <c r="E12" s="3" t="s">
        <v>28</v>
      </c>
      <c r="F12" s="3">
        <v>7.5</v>
      </c>
      <c r="G12" s="3">
        <v>2.5</v>
      </c>
      <c r="H12" s="3">
        <v>5</v>
      </c>
      <c r="I12" s="3">
        <v>8</v>
      </c>
      <c r="J12" s="3">
        <v>0</v>
      </c>
      <c r="K12" s="3">
        <v>0</v>
      </c>
      <c r="L12" s="3">
        <v>0</v>
      </c>
      <c r="M12" s="3">
        <v>0</v>
      </c>
      <c r="N12" s="3">
        <v>2</v>
      </c>
      <c r="O12" s="3" t="s">
        <v>13</v>
      </c>
      <c r="S12">
        <v>7.5</v>
      </c>
      <c r="T12">
        <v>4</v>
      </c>
      <c r="U12">
        <v>3.5</v>
      </c>
    </row>
    <row r="13" spans="1:21" ht="18.75" x14ac:dyDescent="0.3">
      <c r="A13" s="1130" t="s">
        <v>15</v>
      </c>
      <c r="B13" s="1131"/>
      <c r="C13" s="1132"/>
      <c r="D13" s="9"/>
      <c r="E13" s="3"/>
      <c r="F13" s="3"/>
      <c r="G13" s="3"/>
      <c r="H13" s="3"/>
      <c r="I13" s="9"/>
      <c r="J13" s="9"/>
      <c r="K13" s="9"/>
      <c r="L13" s="9"/>
      <c r="M13" s="9"/>
      <c r="N13" s="9"/>
      <c r="O13" s="9"/>
    </row>
    <row r="14" spans="1:21" ht="15.75" x14ac:dyDescent="0.25">
      <c r="A14" s="3"/>
      <c r="B14" s="3" t="s">
        <v>9</v>
      </c>
      <c r="C14" s="174" t="s">
        <v>14</v>
      </c>
      <c r="D14" s="3">
        <v>2</v>
      </c>
      <c r="E14" s="3" t="s">
        <v>28</v>
      </c>
      <c r="F14" s="3">
        <v>6</v>
      </c>
      <c r="G14" s="3"/>
      <c r="H14" s="14">
        <v>6</v>
      </c>
      <c r="I14" s="3">
        <v>8</v>
      </c>
      <c r="J14" s="3">
        <v>0</v>
      </c>
      <c r="K14" s="3">
        <v>0</v>
      </c>
      <c r="L14" s="3">
        <v>0</v>
      </c>
      <c r="M14" s="3">
        <v>0</v>
      </c>
      <c r="N14" s="3">
        <v>4</v>
      </c>
      <c r="O14" s="3" t="s">
        <v>13</v>
      </c>
    </row>
    <row r="15" spans="1:21" ht="15.75" x14ac:dyDescent="0.25">
      <c r="A15" s="3"/>
      <c r="B15" s="3" t="s">
        <v>9</v>
      </c>
      <c r="C15" s="174" t="s">
        <v>17</v>
      </c>
      <c r="D15" s="3">
        <v>2</v>
      </c>
      <c r="E15" s="3" t="s">
        <v>28</v>
      </c>
      <c r="F15" s="3">
        <v>5.5</v>
      </c>
      <c r="G15" s="3">
        <v>1.5</v>
      </c>
      <c r="H15" s="14">
        <v>4</v>
      </c>
      <c r="I15" s="3">
        <v>4</v>
      </c>
      <c r="J15" s="3">
        <v>0</v>
      </c>
      <c r="K15" s="3">
        <v>0</v>
      </c>
      <c r="L15" s="3">
        <v>0</v>
      </c>
      <c r="M15" s="3">
        <v>4</v>
      </c>
      <c r="N15" s="3">
        <v>0</v>
      </c>
      <c r="O15" s="3" t="s">
        <v>13</v>
      </c>
    </row>
    <row r="16" spans="1:21" ht="15.75" x14ac:dyDescent="0.25">
      <c r="A16" s="3"/>
      <c r="B16" s="3" t="s">
        <v>18</v>
      </c>
      <c r="C16" s="175" t="s">
        <v>25</v>
      </c>
      <c r="D16" s="3">
        <v>2</v>
      </c>
      <c r="E16" s="3" t="s">
        <v>28</v>
      </c>
      <c r="F16" s="3">
        <v>6</v>
      </c>
      <c r="G16" s="3">
        <v>0</v>
      </c>
      <c r="H16" s="3">
        <v>6</v>
      </c>
      <c r="I16" s="3">
        <v>4</v>
      </c>
      <c r="J16" s="3">
        <v>0</v>
      </c>
      <c r="K16" s="3">
        <v>0</v>
      </c>
      <c r="L16" s="3">
        <v>0</v>
      </c>
      <c r="M16" s="3">
        <v>0</v>
      </c>
      <c r="N16" s="3">
        <v>2</v>
      </c>
      <c r="O16" s="3" t="s">
        <v>10</v>
      </c>
      <c r="S16">
        <v>6</v>
      </c>
      <c r="T16">
        <v>2.5</v>
      </c>
      <c r="U16">
        <v>3.5</v>
      </c>
    </row>
    <row r="17" spans="1:21" ht="15.75" x14ac:dyDescent="0.25">
      <c r="A17" s="3"/>
      <c r="B17" s="3" t="s">
        <v>18</v>
      </c>
      <c r="C17" s="176" t="s">
        <v>26</v>
      </c>
      <c r="D17" s="3">
        <v>2</v>
      </c>
      <c r="E17" s="3" t="s">
        <v>28</v>
      </c>
      <c r="F17" s="3">
        <v>8</v>
      </c>
      <c r="G17" s="3">
        <v>2.5</v>
      </c>
      <c r="H17" s="3">
        <v>5.5</v>
      </c>
      <c r="I17" s="3">
        <v>8</v>
      </c>
      <c r="J17" s="3">
        <v>0</v>
      </c>
      <c r="K17" s="3">
        <v>0</v>
      </c>
      <c r="L17" s="3">
        <v>0</v>
      </c>
      <c r="M17" s="3">
        <v>4</v>
      </c>
      <c r="N17" s="3">
        <v>0</v>
      </c>
      <c r="O17" s="3" t="s">
        <v>13</v>
      </c>
      <c r="S17">
        <v>8</v>
      </c>
      <c r="T17">
        <v>3</v>
      </c>
      <c r="U17">
        <v>5</v>
      </c>
    </row>
    <row r="18" spans="1:21" ht="15.75" x14ac:dyDescent="0.25">
      <c r="A18" s="3"/>
      <c r="B18" s="3" t="s">
        <v>18</v>
      </c>
      <c r="C18" s="176" t="s">
        <v>27</v>
      </c>
      <c r="D18" s="3">
        <v>2</v>
      </c>
      <c r="E18" s="3" t="s">
        <v>28</v>
      </c>
      <c r="F18" s="3">
        <v>3</v>
      </c>
      <c r="G18" s="3"/>
      <c r="H18" s="14">
        <v>3</v>
      </c>
      <c r="I18" s="3">
        <v>4</v>
      </c>
      <c r="J18" s="3">
        <v>0</v>
      </c>
      <c r="K18" s="3">
        <v>0</v>
      </c>
      <c r="L18" s="3">
        <v>0</v>
      </c>
      <c r="M18" s="3">
        <v>0</v>
      </c>
      <c r="N18" s="3">
        <v>4</v>
      </c>
      <c r="O18" s="3" t="s">
        <v>10</v>
      </c>
      <c r="S18">
        <v>3</v>
      </c>
      <c r="T18">
        <v>1.5</v>
      </c>
      <c r="U18">
        <v>1.5</v>
      </c>
    </row>
    <row r="19" spans="1:21" ht="31.5" x14ac:dyDescent="0.25">
      <c r="A19" s="3"/>
      <c r="B19" s="14" t="s">
        <v>21</v>
      </c>
      <c r="C19" s="175" t="s">
        <v>363</v>
      </c>
      <c r="D19" s="3">
        <v>2</v>
      </c>
      <c r="E19" s="3" t="s">
        <v>28</v>
      </c>
      <c r="F19" s="3">
        <v>4</v>
      </c>
      <c r="G19" s="3">
        <v>0</v>
      </c>
      <c r="H19" s="3">
        <v>4</v>
      </c>
      <c r="I19" s="3">
        <v>4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 t="s">
        <v>10</v>
      </c>
      <c r="S19">
        <v>4</v>
      </c>
      <c r="T19">
        <v>0</v>
      </c>
      <c r="U19">
        <v>4</v>
      </c>
    </row>
    <row r="21" spans="1:21" x14ac:dyDescent="0.25">
      <c r="F21">
        <f>SUM(F6:F20)</f>
        <v>72</v>
      </c>
      <c r="G21">
        <f t="shared" ref="G21:H21" si="0">SUM(G6:G20)</f>
        <v>12</v>
      </c>
      <c r="H21">
        <f t="shared" si="0"/>
        <v>60</v>
      </c>
    </row>
    <row r="24" spans="1:21" x14ac:dyDescent="0.25">
      <c r="C24" s="198" t="s">
        <v>37</v>
      </c>
    </row>
    <row r="25" spans="1:21" ht="15.75" x14ac:dyDescent="0.25">
      <c r="B25" s="3" t="s">
        <v>18</v>
      </c>
      <c r="C25" s="176" t="s">
        <v>40</v>
      </c>
      <c r="D25" s="3">
        <v>3</v>
      </c>
      <c r="E25" s="3" t="s">
        <v>36</v>
      </c>
      <c r="F25" s="3">
        <v>3</v>
      </c>
      <c r="G25" s="3">
        <v>1.5</v>
      </c>
      <c r="H25" s="3">
        <v>1.5</v>
      </c>
      <c r="I25" s="3">
        <v>4</v>
      </c>
      <c r="J25" s="3">
        <v>0</v>
      </c>
      <c r="K25" s="3">
        <v>0</v>
      </c>
      <c r="L25" s="3">
        <v>0</v>
      </c>
      <c r="M25" s="3">
        <v>0</v>
      </c>
      <c r="N25" s="3">
        <v>4</v>
      </c>
      <c r="O25" s="3" t="s">
        <v>10</v>
      </c>
      <c r="Q25" t="s">
        <v>11</v>
      </c>
      <c r="R25" t="s">
        <v>55</v>
      </c>
      <c r="S25">
        <v>3</v>
      </c>
      <c r="U25">
        <v>3</v>
      </c>
    </row>
    <row r="26" spans="1:21" ht="15.75" x14ac:dyDescent="0.25">
      <c r="B26" s="3" t="s">
        <v>18</v>
      </c>
      <c r="C26" s="176" t="s">
        <v>43</v>
      </c>
      <c r="D26" s="3">
        <v>3</v>
      </c>
      <c r="E26" s="3" t="s">
        <v>36</v>
      </c>
      <c r="F26" s="3">
        <v>4</v>
      </c>
      <c r="G26" s="3">
        <v>2.5</v>
      </c>
      <c r="H26" s="3">
        <v>1.5</v>
      </c>
      <c r="I26" s="3">
        <v>4</v>
      </c>
      <c r="J26" s="3">
        <v>4</v>
      </c>
      <c r="K26" s="3">
        <v>0</v>
      </c>
      <c r="L26" s="3">
        <v>4</v>
      </c>
      <c r="M26" s="3">
        <v>4</v>
      </c>
      <c r="N26" s="3">
        <v>0</v>
      </c>
      <c r="O26" s="3" t="s">
        <v>13</v>
      </c>
      <c r="Q26" t="s">
        <v>11</v>
      </c>
      <c r="R26" t="s">
        <v>55</v>
      </c>
      <c r="S26">
        <v>4</v>
      </c>
      <c r="U26">
        <v>4</v>
      </c>
    </row>
    <row r="27" spans="1:21" ht="31.5" x14ac:dyDescent="0.25">
      <c r="B27" s="3" t="s">
        <v>18</v>
      </c>
      <c r="C27" s="176" t="s">
        <v>42</v>
      </c>
      <c r="D27" s="3">
        <v>3</v>
      </c>
      <c r="E27" s="3" t="s">
        <v>36</v>
      </c>
      <c r="F27" s="3">
        <v>4.5</v>
      </c>
      <c r="G27" s="3">
        <v>1.5</v>
      </c>
      <c r="H27" s="3">
        <v>3</v>
      </c>
      <c r="I27" s="3">
        <v>8</v>
      </c>
      <c r="J27" s="3">
        <v>4</v>
      </c>
      <c r="K27" s="3">
        <v>0</v>
      </c>
      <c r="L27" s="3">
        <v>0</v>
      </c>
      <c r="M27" s="3">
        <v>0</v>
      </c>
      <c r="N27" s="3">
        <v>0</v>
      </c>
      <c r="O27" s="14" t="s">
        <v>10</v>
      </c>
      <c r="Q27" t="s">
        <v>11</v>
      </c>
      <c r="R27" t="s">
        <v>55</v>
      </c>
      <c r="S27" s="3">
        <v>4.5</v>
      </c>
      <c r="T27" s="3">
        <v>1.5</v>
      </c>
      <c r="U27" s="3">
        <v>3</v>
      </c>
    </row>
    <row r="28" spans="1:21" ht="15.75" x14ac:dyDescent="0.25">
      <c r="B28" s="3" t="s">
        <v>18</v>
      </c>
      <c r="C28" s="176" t="s">
        <v>41</v>
      </c>
      <c r="D28" s="3">
        <v>3</v>
      </c>
      <c r="E28" s="3" t="s">
        <v>36</v>
      </c>
      <c r="F28" s="3">
        <v>6</v>
      </c>
      <c r="G28" s="3">
        <v>3</v>
      </c>
      <c r="H28" s="3">
        <v>3</v>
      </c>
      <c r="I28" s="3">
        <v>6</v>
      </c>
      <c r="J28" s="3">
        <v>2</v>
      </c>
      <c r="K28" s="3">
        <v>0</v>
      </c>
      <c r="L28" s="3">
        <v>2</v>
      </c>
      <c r="M28" s="3">
        <v>2</v>
      </c>
      <c r="N28" s="3">
        <v>0</v>
      </c>
      <c r="O28" s="3" t="s">
        <v>13</v>
      </c>
      <c r="Q28" t="s">
        <v>11</v>
      </c>
      <c r="R28" t="s">
        <v>55</v>
      </c>
      <c r="S28">
        <v>6</v>
      </c>
      <c r="T28">
        <v>0</v>
      </c>
      <c r="U28">
        <v>6</v>
      </c>
    </row>
    <row r="29" spans="1:21" ht="15.75" x14ac:dyDescent="0.25">
      <c r="B29" s="3" t="s">
        <v>18</v>
      </c>
      <c r="C29" s="176" t="s">
        <v>46</v>
      </c>
      <c r="D29" s="3">
        <v>3</v>
      </c>
      <c r="E29" s="3" t="s">
        <v>36</v>
      </c>
      <c r="F29" s="3">
        <v>5</v>
      </c>
      <c r="G29" s="3">
        <v>1</v>
      </c>
      <c r="H29" s="3">
        <v>4</v>
      </c>
      <c r="I29" s="3">
        <v>4</v>
      </c>
      <c r="J29" s="3">
        <v>0</v>
      </c>
      <c r="K29" s="3">
        <v>0</v>
      </c>
      <c r="L29" s="3">
        <v>4</v>
      </c>
      <c r="M29" s="3">
        <v>4</v>
      </c>
      <c r="N29" s="3">
        <v>0</v>
      </c>
      <c r="O29" s="3" t="s">
        <v>13</v>
      </c>
      <c r="Q29" t="s">
        <v>11</v>
      </c>
      <c r="S29">
        <v>5</v>
      </c>
      <c r="U29">
        <v>5</v>
      </c>
    </row>
    <row r="30" spans="1:21" ht="15.75" x14ac:dyDescent="0.25">
      <c r="B30" s="3" t="s">
        <v>18</v>
      </c>
      <c r="C30" s="180" t="s">
        <v>57</v>
      </c>
      <c r="D30" s="17">
        <v>3</v>
      </c>
      <c r="E30" s="3" t="s">
        <v>36</v>
      </c>
      <c r="F30" s="17">
        <v>5</v>
      </c>
      <c r="G30">
        <v>2.5</v>
      </c>
      <c r="H30" s="17">
        <v>2.5</v>
      </c>
      <c r="O30" t="s">
        <v>13</v>
      </c>
      <c r="S30">
        <v>5</v>
      </c>
      <c r="T30">
        <v>0</v>
      </c>
      <c r="U30">
        <v>5</v>
      </c>
    </row>
    <row r="31" spans="1:21" ht="15.75" x14ac:dyDescent="0.25">
      <c r="B31" s="3" t="s">
        <v>18</v>
      </c>
      <c r="C31" s="176" t="s">
        <v>53</v>
      </c>
      <c r="D31" s="3">
        <v>3</v>
      </c>
      <c r="E31" s="3" t="s">
        <v>36</v>
      </c>
      <c r="F31" s="3">
        <v>1</v>
      </c>
      <c r="G31" s="3"/>
      <c r="H31" s="3">
        <v>1</v>
      </c>
      <c r="I31" s="3">
        <v>0</v>
      </c>
      <c r="J31" s="3">
        <v>0</v>
      </c>
      <c r="K31" s="3">
        <v>4</v>
      </c>
      <c r="L31" s="3">
        <v>0</v>
      </c>
      <c r="M31" s="3">
        <v>0</v>
      </c>
      <c r="N31" s="3">
        <v>4</v>
      </c>
      <c r="O31" s="3" t="s">
        <v>54</v>
      </c>
      <c r="Q31" t="s">
        <v>11</v>
      </c>
      <c r="R31" t="s">
        <v>55</v>
      </c>
      <c r="S31">
        <v>1</v>
      </c>
      <c r="T31">
        <v>0</v>
      </c>
      <c r="U31">
        <v>1</v>
      </c>
    </row>
    <row r="32" spans="1:21" ht="15.75" x14ac:dyDescent="0.25">
      <c r="B32" t="s">
        <v>21</v>
      </c>
      <c r="C32" s="181" t="s">
        <v>59</v>
      </c>
      <c r="F32">
        <v>15</v>
      </c>
      <c r="G32">
        <v>0</v>
      </c>
      <c r="H32">
        <v>15</v>
      </c>
      <c r="O32" t="s">
        <v>327</v>
      </c>
      <c r="S32">
        <v>15</v>
      </c>
      <c r="T32">
        <v>0</v>
      </c>
      <c r="U32">
        <v>15</v>
      </c>
    </row>
    <row r="34" spans="2:21" x14ac:dyDescent="0.25">
      <c r="O34" s="178" t="s">
        <v>339</v>
      </c>
    </row>
    <row r="36" spans="2:21" x14ac:dyDescent="0.25">
      <c r="C36" s="198" t="s">
        <v>44</v>
      </c>
    </row>
    <row r="37" spans="2:21" ht="31.5" x14ac:dyDescent="0.25">
      <c r="B37" s="3" t="s">
        <v>9</v>
      </c>
      <c r="C37" s="174" t="s">
        <v>45</v>
      </c>
      <c r="D37" s="3">
        <v>4</v>
      </c>
      <c r="E37" s="3" t="s">
        <v>36</v>
      </c>
      <c r="F37" s="3">
        <v>4</v>
      </c>
      <c r="G37" s="3">
        <v>2</v>
      </c>
      <c r="H37" s="3">
        <v>2</v>
      </c>
      <c r="I37" s="3">
        <v>4</v>
      </c>
      <c r="J37" s="3">
        <v>0</v>
      </c>
      <c r="K37" s="3">
        <v>0</v>
      </c>
      <c r="L37" s="3">
        <v>4</v>
      </c>
      <c r="M37" s="3">
        <v>0</v>
      </c>
      <c r="N37" s="3">
        <v>2</v>
      </c>
      <c r="O37" s="3" t="s">
        <v>13</v>
      </c>
      <c r="Q37" t="s">
        <v>12</v>
      </c>
      <c r="R37" t="s">
        <v>55</v>
      </c>
      <c r="S37">
        <v>4</v>
      </c>
      <c r="T37">
        <v>2</v>
      </c>
      <c r="U37">
        <v>2</v>
      </c>
    </row>
    <row r="38" spans="2:21" ht="31.5" x14ac:dyDescent="0.25">
      <c r="B38" s="3" t="s">
        <v>18</v>
      </c>
      <c r="C38" s="176" t="s">
        <v>52</v>
      </c>
      <c r="D38" s="3">
        <v>4</v>
      </c>
      <c r="E38" s="3" t="s">
        <v>36</v>
      </c>
      <c r="F38" s="3">
        <v>4.5</v>
      </c>
      <c r="G38" s="3">
        <v>2</v>
      </c>
      <c r="H38" s="3">
        <v>2.5</v>
      </c>
      <c r="I38" s="3">
        <v>4</v>
      </c>
      <c r="J38" s="3">
        <v>0</v>
      </c>
      <c r="K38" s="3">
        <v>0</v>
      </c>
      <c r="L38" s="3">
        <v>4</v>
      </c>
      <c r="M38" s="3">
        <v>0</v>
      </c>
      <c r="N38" s="3">
        <v>4</v>
      </c>
      <c r="O38" s="3" t="s">
        <v>13</v>
      </c>
      <c r="Q38" t="s">
        <v>11</v>
      </c>
      <c r="R38" t="s">
        <v>55</v>
      </c>
      <c r="S38" s="3">
        <v>4.5</v>
      </c>
      <c r="T38" s="3">
        <v>0</v>
      </c>
      <c r="U38" s="3">
        <v>4.5</v>
      </c>
    </row>
    <row r="39" spans="2:21" ht="15.75" x14ac:dyDescent="0.25">
      <c r="B39" s="3" t="s">
        <v>18</v>
      </c>
      <c r="C39" s="175" t="s">
        <v>47</v>
      </c>
      <c r="D39" s="3">
        <v>4</v>
      </c>
      <c r="E39" s="3" t="s">
        <v>36</v>
      </c>
      <c r="F39" s="3">
        <v>1</v>
      </c>
      <c r="G39" s="3"/>
      <c r="H39" s="3">
        <v>1</v>
      </c>
      <c r="I39" s="3">
        <v>0</v>
      </c>
      <c r="J39" s="3">
        <v>0</v>
      </c>
      <c r="K39" s="3">
        <v>4</v>
      </c>
      <c r="L39" s="3">
        <v>0</v>
      </c>
      <c r="M39" s="3">
        <v>0</v>
      </c>
      <c r="N39" s="3">
        <v>4</v>
      </c>
      <c r="O39" s="3" t="s">
        <v>20</v>
      </c>
      <c r="Q39" t="s">
        <v>11</v>
      </c>
      <c r="S39">
        <v>1</v>
      </c>
      <c r="T39">
        <v>0</v>
      </c>
      <c r="U39">
        <v>1</v>
      </c>
    </row>
    <row r="40" spans="2:21" ht="15.75" x14ac:dyDescent="0.25">
      <c r="B40" s="3" t="s">
        <v>18</v>
      </c>
      <c r="C40" s="182" t="s">
        <v>56</v>
      </c>
      <c r="D40">
        <v>4</v>
      </c>
      <c r="E40" s="3" t="s">
        <v>36</v>
      </c>
      <c r="F40" s="17">
        <v>5</v>
      </c>
      <c r="G40">
        <v>1</v>
      </c>
      <c r="H40" s="17">
        <v>4</v>
      </c>
      <c r="O40" t="s">
        <v>13</v>
      </c>
      <c r="S40" s="17">
        <v>5</v>
      </c>
      <c r="T40">
        <v>0</v>
      </c>
      <c r="U40" s="17">
        <v>5</v>
      </c>
    </row>
    <row r="41" spans="2:21" ht="15.75" x14ac:dyDescent="0.25">
      <c r="B41" s="3" t="s">
        <v>18</v>
      </c>
      <c r="C41" s="182" t="s">
        <v>58</v>
      </c>
      <c r="D41">
        <v>4</v>
      </c>
      <c r="E41" s="3" t="s">
        <v>36</v>
      </c>
      <c r="F41" s="17">
        <v>8</v>
      </c>
      <c r="G41">
        <v>3</v>
      </c>
      <c r="H41" s="17">
        <v>5</v>
      </c>
      <c r="O41" t="s">
        <v>13</v>
      </c>
      <c r="S41">
        <v>8</v>
      </c>
      <c r="T41">
        <v>0</v>
      </c>
      <c r="U41">
        <v>8</v>
      </c>
    </row>
    <row r="42" spans="2:21" ht="15.75" x14ac:dyDescent="0.25">
      <c r="B42" s="20" t="s">
        <v>60</v>
      </c>
      <c r="C42" s="181" t="s">
        <v>61</v>
      </c>
      <c r="F42" s="17">
        <v>3</v>
      </c>
      <c r="G42">
        <v>0</v>
      </c>
      <c r="H42" s="17">
        <v>3</v>
      </c>
      <c r="O42" t="s">
        <v>10</v>
      </c>
    </row>
    <row r="43" spans="2:21" ht="15.75" x14ac:dyDescent="0.25">
      <c r="B43" t="s">
        <v>21</v>
      </c>
      <c r="C43" s="181" t="s">
        <v>343</v>
      </c>
      <c r="F43">
        <v>8</v>
      </c>
      <c r="G43">
        <v>0</v>
      </c>
      <c r="H43">
        <v>8</v>
      </c>
      <c r="O43" t="s">
        <v>327</v>
      </c>
      <c r="S43">
        <v>12</v>
      </c>
      <c r="T43">
        <v>0</v>
      </c>
      <c r="U43">
        <v>12</v>
      </c>
    </row>
    <row r="44" spans="2:21" ht="15.75" x14ac:dyDescent="0.25">
      <c r="C44" s="181" t="s">
        <v>352</v>
      </c>
      <c r="F44">
        <v>3</v>
      </c>
      <c r="H44">
        <v>3</v>
      </c>
      <c r="O44" t="s">
        <v>10</v>
      </c>
    </row>
    <row r="45" spans="2:21" ht="15.75" x14ac:dyDescent="0.25">
      <c r="C45" s="181" t="s">
        <v>365</v>
      </c>
      <c r="F45">
        <f>SUM(F25:F44)</f>
        <v>80</v>
      </c>
      <c r="G45">
        <f t="shared" ref="G45" si="1">SUM(G25:G43)</f>
        <v>20</v>
      </c>
      <c r="H45">
        <f>SUM(H25:H44)</f>
        <v>60</v>
      </c>
    </row>
  </sheetData>
  <mergeCells count="4">
    <mergeCell ref="A13:C13"/>
    <mergeCell ref="F2:H2"/>
    <mergeCell ref="A5:C5"/>
    <mergeCell ref="S2:U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7"/>
  <sheetViews>
    <sheetView topLeftCell="A16" zoomScale="115" zoomScaleNormal="115" workbookViewId="0">
      <selection activeCell="C34" sqref="C34"/>
    </sheetView>
  </sheetViews>
  <sheetFormatPr defaultRowHeight="15" x14ac:dyDescent="0.25"/>
  <cols>
    <col min="3" max="3" width="52" customWidth="1"/>
    <col min="5" max="5" width="15.42578125" customWidth="1"/>
    <col min="6" max="6" width="6.28515625" bestFit="1" customWidth="1"/>
    <col min="7" max="7" width="5.7109375" bestFit="1" customWidth="1"/>
    <col min="8" max="8" width="7.28515625" bestFit="1" customWidth="1"/>
    <col min="9" max="9" width="5.5703125" bestFit="1" customWidth="1"/>
    <col min="10" max="10" width="4.7109375" bestFit="1" customWidth="1"/>
    <col min="11" max="11" width="6" bestFit="1" customWidth="1"/>
    <col min="12" max="12" width="5.5703125" bestFit="1" customWidth="1"/>
    <col min="13" max="13" width="4.7109375" bestFit="1" customWidth="1"/>
    <col min="15" max="15" width="10.85546875" customWidth="1"/>
    <col min="16" max="16" width="2.85546875" customWidth="1"/>
    <col min="17" max="17" width="3.7109375" customWidth="1"/>
    <col min="18" max="18" width="11.42578125" customWidth="1"/>
    <col min="19" max="19" width="13.140625" customWidth="1"/>
  </cols>
  <sheetData>
    <row r="2" spans="1:21" s="2" customFormat="1" ht="23.25" customHeight="1" x14ac:dyDescent="0.25">
      <c r="A2" s="1"/>
      <c r="B2" s="1" t="s">
        <v>1</v>
      </c>
      <c r="C2" s="1" t="s">
        <v>2</v>
      </c>
      <c r="D2" s="1" t="s">
        <v>0</v>
      </c>
      <c r="E2" s="1" t="s">
        <v>3</v>
      </c>
      <c r="F2" s="1127" t="s">
        <v>33</v>
      </c>
      <c r="G2" s="1128"/>
      <c r="H2" s="1129"/>
      <c r="I2" s="1" t="s">
        <v>4</v>
      </c>
      <c r="J2" s="1" t="s">
        <v>5</v>
      </c>
      <c r="K2" s="1" t="s">
        <v>6</v>
      </c>
      <c r="L2" s="1" t="s">
        <v>4</v>
      </c>
      <c r="M2" s="1" t="s">
        <v>5</v>
      </c>
      <c r="N2" s="1" t="s">
        <v>6</v>
      </c>
      <c r="O2" s="1" t="s">
        <v>7</v>
      </c>
      <c r="S2" s="1291" t="s">
        <v>366</v>
      </c>
      <c r="T2" s="1291"/>
      <c r="U2" s="1291"/>
    </row>
    <row r="3" spans="1:21" s="2" customFormat="1" x14ac:dyDescent="0.25">
      <c r="C3" s="1"/>
      <c r="F3" s="1" t="s">
        <v>30</v>
      </c>
      <c r="G3" s="1" t="s">
        <v>31</v>
      </c>
      <c r="H3" s="11" t="s">
        <v>32</v>
      </c>
      <c r="S3" s="1" t="s">
        <v>30</v>
      </c>
      <c r="T3" s="1" t="s">
        <v>31</v>
      </c>
      <c r="U3" s="11" t="s">
        <v>32</v>
      </c>
    </row>
    <row r="4" spans="1:21" ht="18.75" x14ac:dyDescent="0.3">
      <c r="C4" s="4" t="s">
        <v>22</v>
      </c>
      <c r="F4" s="3"/>
      <c r="G4" s="3"/>
      <c r="H4" s="3"/>
    </row>
    <row r="5" spans="1:21" ht="18.75" x14ac:dyDescent="0.3">
      <c r="A5" s="1130" t="s">
        <v>8</v>
      </c>
      <c r="B5" s="1131"/>
      <c r="C5" s="1132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21" ht="15.75" x14ac:dyDescent="0.25">
      <c r="A6" s="3"/>
      <c r="B6" s="3" t="s">
        <v>9</v>
      </c>
      <c r="C6" s="199" t="s">
        <v>34</v>
      </c>
      <c r="D6" s="3">
        <v>1</v>
      </c>
      <c r="E6" s="3" t="s">
        <v>28</v>
      </c>
      <c r="F6" s="3">
        <v>3</v>
      </c>
      <c r="G6" s="3">
        <v>1</v>
      </c>
      <c r="H6" s="3">
        <v>2</v>
      </c>
      <c r="I6" s="3">
        <v>4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 t="s">
        <v>13</v>
      </c>
      <c r="S6">
        <v>3</v>
      </c>
      <c r="T6">
        <v>1.5</v>
      </c>
      <c r="U6">
        <v>1.5</v>
      </c>
    </row>
    <row r="7" spans="1:21" ht="15.75" x14ac:dyDescent="0.25">
      <c r="A7" s="3"/>
      <c r="B7" s="3" t="s">
        <v>9</v>
      </c>
      <c r="C7" s="165" t="s">
        <v>16</v>
      </c>
      <c r="D7" s="3">
        <v>1</v>
      </c>
      <c r="E7" s="3" t="s">
        <v>28</v>
      </c>
      <c r="F7" s="3">
        <v>3</v>
      </c>
      <c r="G7" s="3">
        <v>1.5</v>
      </c>
      <c r="H7" s="3">
        <v>1.5</v>
      </c>
      <c r="I7" s="3">
        <v>4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 t="s">
        <v>10</v>
      </c>
      <c r="S7">
        <v>3</v>
      </c>
      <c r="T7">
        <v>2</v>
      </c>
      <c r="U7">
        <v>1</v>
      </c>
    </row>
    <row r="8" spans="1:21" ht="15.75" x14ac:dyDescent="0.25">
      <c r="A8" s="3"/>
      <c r="B8" s="3" t="s">
        <v>9</v>
      </c>
      <c r="C8" s="174" t="s">
        <v>19</v>
      </c>
      <c r="D8" s="3">
        <v>1</v>
      </c>
      <c r="E8" s="3" t="s">
        <v>28</v>
      </c>
      <c r="F8" s="3">
        <v>7.5</v>
      </c>
      <c r="G8" s="3">
        <v>4</v>
      </c>
      <c r="H8" s="3">
        <v>3.5</v>
      </c>
      <c r="I8" s="3">
        <v>4</v>
      </c>
      <c r="J8" s="3">
        <v>4</v>
      </c>
      <c r="K8" s="3">
        <v>0</v>
      </c>
      <c r="L8" s="3">
        <v>0</v>
      </c>
      <c r="M8" s="3">
        <v>4</v>
      </c>
      <c r="N8" s="3">
        <v>0</v>
      </c>
      <c r="O8" s="3" t="s">
        <v>13</v>
      </c>
      <c r="S8">
        <v>7.5</v>
      </c>
      <c r="T8">
        <v>4.5</v>
      </c>
      <c r="U8">
        <v>3</v>
      </c>
    </row>
    <row r="9" spans="1:21" ht="15.75" x14ac:dyDescent="0.25">
      <c r="A9" s="3"/>
      <c r="B9" s="3" t="s">
        <v>9</v>
      </c>
      <c r="C9" s="174" t="s">
        <v>14</v>
      </c>
      <c r="D9" s="3">
        <v>1</v>
      </c>
      <c r="E9" s="3" t="s">
        <v>28</v>
      </c>
      <c r="F9" s="3">
        <v>6.5</v>
      </c>
      <c r="G9" s="3">
        <v>3.5</v>
      </c>
      <c r="H9" s="14">
        <v>3</v>
      </c>
      <c r="I9" s="3">
        <v>8</v>
      </c>
      <c r="J9" s="3">
        <v>0</v>
      </c>
      <c r="K9" s="3">
        <v>0</v>
      </c>
      <c r="L9" s="3">
        <v>0</v>
      </c>
      <c r="M9" s="3">
        <v>0</v>
      </c>
      <c r="N9" s="3">
        <v>4</v>
      </c>
      <c r="O9" s="3" t="s">
        <v>13</v>
      </c>
      <c r="S9">
        <v>12.5</v>
      </c>
      <c r="T9">
        <v>6.5</v>
      </c>
      <c r="U9">
        <v>6</v>
      </c>
    </row>
    <row r="10" spans="1:21" ht="15.75" x14ac:dyDescent="0.25">
      <c r="A10" s="3"/>
      <c r="B10" s="3" t="s">
        <v>9</v>
      </c>
      <c r="C10" s="174" t="s">
        <v>23</v>
      </c>
      <c r="D10" s="3">
        <v>1</v>
      </c>
      <c r="E10" s="3" t="s">
        <v>28</v>
      </c>
      <c r="F10" s="3">
        <v>6.5</v>
      </c>
      <c r="G10" s="3">
        <v>2.5</v>
      </c>
      <c r="H10" s="3">
        <v>4</v>
      </c>
      <c r="I10" s="3">
        <v>4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 t="s">
        <v>10</v>
      </c>
      <c r="S10">
        <v>6.5</v>
      </c>
      <c r="T10">
        <v>3.5</v>
      </c>
      <c r="U10">
        <v>3</v>
      </c>
    </row>
    <row r="11" spans="1:21" ht="15.75" x14ac:dyDescent="0.25">
      <c r="A11" s="3"/>
      <c r="B11" s="3" t="s">
        <v>9</v>
      </c>
      <c r="C11" s="174" t="s">
        <v>17</v>
      </c>
      <c r="D11" s="3">
        <v>1</v>
      </c>
      <c r="E11" s="3" t="s">
        <v>28</v>
      </c>
      <c r="F11" s="3">
        <v>5.5</v>
      </c>
      <c r="G11" s="3">
        <v>3</v>
      </c>
      <c r="H11" s="14">
        <v>2.5</v>
      </c>
      <c r="I11" s="3">
        <v>4</v>
      </c>
      <c r="J11" s="3">
        <v>0</v>
      </c>
      <c r="K11" s="3">
        <v>0</v>
      </c>
      <c r="L11" s="3">
        <v>0</v>
      </c>
      <c r="M11" s="3">
        <v>4</v>
      </c>
      <c r="N11" s="3">
        <v>0</v>
      </c>
      <c r="O11" s="3" t="s">
        <v>10</v>
      </c>
      <c r="S11">
        <v>11</v>
      </c>
      <c r="T11">
        <v>5.5</v>
      </c>
      <c r="U11">
        <v>5.5</v>
      </c>
    </row>
    <row r="12" spans="1:21" ht="15.75" x14ac:dyDescent="0.25">
      <c r="A12" s="3"/>
      <c r="B12" s="3" t="s">
        <v>9</v>
      </c>
      <c r="C12" s="174" t="s">
        <v>24</v>
      </c>
      <c r="D12" s="3">
        <v>1</v>
      </c>
      <c r="E12" s="3" t="s">
        <v>28</v>
      </c>
      <c r="F12" s="3">
        <v>7.5</v>
      </c>
      <c r="G12" s="3">
        <v>2.5</v>
      </c>
      <c r="H12" s="3">
        <v>5</v>
      </c>
      <c r="I12" s="3">
        <v>8</v>
      </c>
      <c r="J12" s="3">
        <v>0</v>
      </c>
      <c r="K12" s="3">
        <v>0</v>
      </c>
      <c r="L12" s="3">
        <v>0</v>
      </c>
      <c r="M12" s="3">
        <v>0</v>
      </c>
      <c r="N12" s="3">
        <v>2</v>
      </c>
      <c r="O12" s="3" t="s">
        <v>13</v>
      </c>
      <c r="S12">
        <v>7.5</v>
      </c>
      <c r="T12">
        <v>4</v>
      </c>
      <c r="U12">
        <v>3.5</v>
      </c>
    </row>
    <row r="13" spans="1:21" ht="31.5" x14ac:dyDescent="0.25">
      <c r="B13" s="3" t="s">
        <v>18</v>
      </c>
      <c r="C13" s="176" t="s">
        <v>42</v>
      </c>
      <c r="D13" s="3">
        <v>3</v>
      </c>
      <c r="E13" s="3" t="s">
        <v>36</v>
      </c>
      <c r="F13" s="3">
        <v>4.5</v>
      </c>
      <c r="G13" s="3">
        <v>0</v>
      </c>
      <c r="H13" s="3">
        <v>4.5</v>
      </c>
      <c r="I13" s="3">
        <v>8</v>
      </c>
      <c r="J13" s="3">
        <v>4</v>
      </c>
      <c r="K13" s="3">
        <v>0</v>
      </c>
      <c r="L13" s="3">
        <v>0</v>
      </c>
      <c r="M13" s="3">
        <v>0</v>
      </c>
      <c r="N13" s="3">
        <v>0</v>
      </c>
      <c r="O13" s="14" t="s">
        <v>10</v>
      </c>
      <c r="Q13" t="s">
        <v>11</v>
      </c>
      <c r="R13" t="s">
        <v>55</v>
      </c>
      <c r="S13" s="3">
        <v>4.5</v>
      </c>
      <c r="T13" s="3">
        <v>1.5</v>
      </c>
      <c r="U13" s="3">
        <v>3</v>
      </c>
    </row>
    <row r="14" spans="1:21" ht="18.75" x14ac:dyDescent="0.3">
      <c r="A14" s="1130" t="s">
        <v>15</v>
      </c>
      <c r="B14" s="1131"/>
      <c r="C14" s="1132"/>
      <c r="D14" s="9"/>
      <c r="E14" s="3"/>
      <c r="F14" s="3"/>
      <c r="G14" s="3"/>
      <c r="H14" s="3"/>
      <c r="I14" s="9"/>
      <c r="J14" s="9"/>
      <c r="K14" s="9"/>
      <c r="L14" s="9"/>
      <c r="M14" s="9"/>
      <c r="N14" s="9"/>
      <c r="O14" s="9"/>
    </row>
    <row r="15" spans="1:21" ht="15.75" x14ac:dyDescent="0.25">
      <c r="A15" s="3"/>
      <c r="B15" s="3" t="s">
        <v>9</v>
      </c>
      <c r="C15" s="174" t="s">
        <v>14</v>
      </c>
      <c r="D15" s="3">
        <v>2</v>
      </c>
      <c r="E15" s="3" t="s">
        <v>28</v>
      </c>
      <c r="F15" s="3">
        <v>6</v>
      </c>
      <c r="G15" s="3">
        <v>3</v>
      </c>
      <c r="H15" s="14">
        <v>3</v>
      </c>
      <c r="I15" s="3">
        <v>8</v>
      </c>
      <c r="J15" s="3">
        <v>0</v>
      </c>
      <c r="K15" s="3">
        <v>0</v>
      </c>
      <c r="L15" s="3">
        <v>0</v>
      </c>
      <c r="M15" s="3">
        <v>0</v>
      </c>
      <c r="N15" s="3">
        <v>4</v>
      </c>
      <c r="O15" s="3" t="s">
        <v>13</v>
      </c>
    </row>
    <row r="16" spans="1:21" ht="15.75" x14ac:dyDescent="0.25">
      <c r="A16" s="3"/>
      <c r="B16" s="3" t="s">
        <v>9</v>
      </c>
      <c r="C16" s="174" t="s">
        <v>17</v>
      </c>
      <c r="D16" s="3">
        <v>2</v>
      </c>
      <c r="E16" s="3" t="s">
        <v>28</v>
      </c>
      <c r="F16" s="3">
        <v>5.5</v>
      </c>
      <c r="G16" s="3">
        <v>1.5</v>
      </c>
      <c r="H16" s="14">
        <v>4</v>
      </c>
      <c r="I16" s="3">
        <v>4</v>
      </c>
      <c r="J16" s="3">
        <v>0</v>
      </c>
      <c r="K16" s="3">
        <v>0</v>
      </c>
      <c r="L16" s="3">
        <v>0</v>
      </c>
      <c r="M16" s="3">
        <v>4</v>
      </c>
      <c r="N16" s="3">
        <v>0</v>
      </c>
      <c r="O16" s="3" t="s">
        <v>13</v>
      </c>
    </row>
    <row r="17" spans="1:21" ht="15.75" x14ac:dyDescent="0.25">
      <c r="A17" s="3"/>
      <c r="B17" s="3" t="s">
        <v>18</v>
      </c>
      <c r="C17" s="175" t="s">
        <v>25</v>
      </c>
      <c r="D17" s="3">
        <v>2</v>
      </c>
      <c r="E17" s="3" t="s">
        <v>28</v>
      </c>
      <c r="F17" s="3">
        <v>6</v>
      </c>
      <c r="G17" s="3">
        <v>0</v>
      </c>
      <c r="H17" s="3">
        <v>6</v>
      </c>
      <c r="I17" s="3">
        <v>4</v>
      </c>
      <c r="J17" s="3">
        <v>0</v>
      </c>
      <c r="K17" s="3">
        <v>0</v>
      </c>
      <c r="L17" s="3">
        <v>0</v>
      </c>
      <c r="M17" s="3">
        <v>0</v>
      </c>
      <c r="N17" s="3">
        <v>2</v>
      </c>
      <c r="O17" s="3" t="s">
        <v>10</v>
      </c>
      <c r="S17">
        <v>6</v>
      </c>
      <c r="T17">
        <v>2.5</v>
      </c>
      <c r="U17">
        <v>3.5</v>
      </c>
    </row>
    <row r="18" spans="1:21" ht="15.75" x14ac:dyDescent="0.25">
      <c r="A18" s="3"/>
      <c r="B18" s="3" t="s">
        <v>18</v>
      </c>
      <c r="C18" s="176" t="s">
        <v>26</v>
      </c>
      <c r="D18" s="3">
        <v>2</v>
      </c>
      <c r="E18" s="3" t="s">
        <v>28</v>
      </c>
      <c r="F18" s="3">
        <v>8</v>
      </c>
      <c r="G18" s="3">
        <v>2.5</v>
      </c>
      <c r="H18" s="3">
        <v>5.5</v>
      </c>
      <c r="I18" s="3">
        <v>8</v>
      </c>
      <c r="J18" s="3">
        <v>0</v>
      </c>
      <c r="K18" s="3">
        <v>0</v>
      </c>
      <c r="L18" s="3">
        <v>0</v>
      </c>
      <c r="M18" s="3">
        <v>4</v>
      </c>
      <c r="N18" s="3">
        <v>0</v>
      </c>
      <c r="O18" s="3" t="s">
        <v>13</v>
      </c>
      <c r="S18">
        <v>8</v>
      </c>
      <c r="T18">
        <v>3</v>
      </c>
      <c r="U18">
        <v>5</v>
      </c>
    </row>
    <row r="19" spans="1:21" ht="15.75" x14ac:dyDescent="0.25">
      <c r="A19" s="3"/>
      <c r="B19" s="3" t="s">
        <v>18</v>
      </c>
      <c r="C19" s="176" t="s">
        <v>27</v>
      </c>
      <c r="D19" s="3">
        <v>2</v>
      </c>
      <c r="E19" s="3" t="s">
        <v>28</v>
      </c>
      <c r="F19" s="3">
        <v>3</v>
      </c>
      <c r="G19" s="3"/>
      <c r="H19" s="14">
        <v>3</v>
      </c>
      <c r="I19" s="3">
        <v>4</v>
      </c>
      <c r="J19" s="3">
        <v>0</v>
      </c>
      <c r="K19" s="3">
        <v>0</v>
      </c>
      <c r="L19" s="3">
        <v>0</v>
      </c>
      <c r="M19" s="3">
        <v>0</v>
      </c>
      <c r="N19" s="3">
        <v>4</v>
      </c>
      <c r="O19" s="3" t="s">
        <v>10</v>
      </c>
      <c r="S19">
        <v>3</v>
      </c>
      <c r="T19">
        <v>1.5</v>
      </c>
      <c r="U19">
        <v>1.5</v>
      </c>
    </row>
    <row r="20" spans="1:21" ht="31.5" x14ac:dyDescent="0.25">
      <c r="B20" s="3" t="s">
        <v>18</v>
      </c>
      <c r="C20" s="176" t="s">
        <v>52</v>
      </c>
      <c r="D20" s="3">
        <v>4</v>
      </c>
      <c r="E20" s="3" t="s">
        <v>36</v>
      </c>
      <c r="F20" s="3">
        <v>4.5</v>
      </c>
      <c r="G20" s="3">
        <v>0</v>
      </c>
      <c r="H20" s="3">
        <v>4.5</v>
      </c>
      <c r="I20" s="3">
        <v>4</v>
      </c>
      <c r="J20" s="3">
        <v>0</v>
      </c>
      <c r="K20" s="3">
        <v>0</v>
      </c>
      <c r="L20" s="3">
        <v>4</v>
      </c>
      <c r="M20" s="3">
        <v>0</v>
      </c>
      <c r="N20" s="3">
        <v>4</v>
      </c>
      <c r="O20" s="3" t="s">
        <v>13</v>
      </c>
      <c r="Q20" t="s">
        <v>11</v>
      </c>
      <c r="R20" t="s">
        <v>55</v>
      </c>
      <c r="S20" s="3">
        <v>4.5</v>
      </c>
      <c r="T20" s="3">
        <v>0</v>
      </c>
      <c r="U20" s="3">
        <v>4.5</v>
      </c>
    </row>
    <row r="21" spans="1:21" ht="15.75" x14ac:dyDescent="0.25">
      <c r="B21" s="3" t="s">
        <v>18</v>
      </c>
      <c r="C21" s="176" t="s">
        <v>43</v>
      </c>
      <c r="D21" s="3">
        <v>3</v>
      </c>
      <c r="E21" s="3" t="s">
        <v>36</v>
      </c>
      <c r="F21" s="3">
        <v>4</v>
      </c>
      <c r="G21" s="3">
        <v>0</v>
      </c>
      <c r="H21" s="3">
        <v>4</v>
      </c>
      <c r="I21" s="3">
        <v>4</v>
      </c>
      <c r="J21" s="3">
        <v>4</v>
      </c>
      <c r="K21" s="3">
        <v>0</v>
      </c>
      <c r="L21" s="3">
        <v>4</v>
      </c>
      <c r="M21" s="3">
        <v>4</v>
      </c>
      <c r="N21" s="3">
        <v>0</v>
      </c>
      <c r="O21" s="3" t="s">
        <v>13</v>
      </c>
      <c r="Q21" t="s">
        <v>11</v>
      </c>
      <c r="R21" t="s">
        <v>55</v>
      </c>
      <c r="S21">
        <v>4</v>
      </c>
      <c r="U21">
        <v>4</v>
      </c>
    </row>
    <row r="22" spans="1:21" ht="31.5" x14ac:dyDescent="0.25">
      <c r="A22" s="3"/>
      <c r="B22" s="14" t="s">
        <v>21</v>
      </c>
      <c r="C22" s="175" t="s">
        <v>363</v>
      </c>
      <c r="D22" s="3">
        <v>2</v>
      </c>
      <c r="E22" s="3" t="s">
        <v>28</v>
      </c>
      <c r="F22" s="3">
        <v>4</v>
      </c>
      <c r="G22" s="3">
        <v>0</v>
      </c>
      <c r="H22" s="3">
        <v>4</v>
      </c>
      <c r="I22" s="3">
        <v>4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 t="s">
        <v>10</v>
      </c>
      <c r="S22">
        <v>4</v>
      </c>
      <c r="T22">
        <v>0</v>
      </c>
      <c r="U22">
        <v>4</v>
      </c>
    </row>
    <row r="23" spans="1:21" ht="15.75" x14ac:dyDescent="0.25">
      <c r="A23" s="368"/>
      <c r="B23" s="369"/>
      <c r="C23" s="370"/>
      <c r="D23" s="368"/>
      <c r="E23" s="368"/>
      <c r="F23" s="368"/>
      <c r="G23" s="368"/>
      <c r="H23" s="368"/>
      <c r="I23" s="368"/>
      <c r="J23" s="368"/>
      <c r="K23" s="368"/>
      <c r="L23" s="368"/>
      <c r="M23" s="368"/>
      <c r="N23" s="368"/>
      <c r="O23" s="368"/>
    </row>
    <row r="24" spans="1:21" ht="15.75" x14ac:dyDescent="0.25">
      <c r="A24" s="368"/>
      <c r="B24" s="369"/>
      <c r="C24" s="370"/>
      <c r="D24" s="368"/>
      <c r="E24" s="368"/>
      <c r="F24" s="368"/>
      <c r="G24" s="368"/>
      <c r="H24" s="368"/>
      <c r="I24" s="368"/>
      <c r="J24" s="368"/>
      <c r="K24" s="368"/>
      <c r="L24" s="368"/>
      <c r="M24" s="368"/>
      <c r="N24" s="368"/>
      <c r="O24" s="368"/>
    </row>
    <row r="26" spans="1:21" x14ac:dyDescent="0.25">
      <c r="F26">
        <f>SUM(F6:F25)</f>
        <v>85</v>
      </c>
      <c r="G26">
        <f>SUM(G6:G25)</f>
        <v>25</v>
      </c>
      <c r="H26">
        <f>SUM(H6:H25)</f>
        <v>60</v>
      </c>
    </row>
    <row r="29" spans="1:21" x14ac:dyDescent="0.25">
      <c r="C29" s="198" t="s">
        <v>37</v>
      </c>
    </row>
    <row r="30" spans="1:21" ht="15.75" x14ac:dyDescent="0.25">
      <c r="B30" s="3" t="s">
        <v>18</v>
      </c>
      <c r="C30" s="176" t="s">
        <v>40</v>
      </c>
      <c r="D30" s="3">
        <v>3</v>
      </c>
      <c r="E30" s="3" t="s">
        <v>36</v>
      </c>
      <c r="F30" s="3">
        <v>3</v>
      </c>
      <c r="G30" s="3">
        <v>1</v>
      </c>
      <c r="H30" s="3">
        <v>2</v>
      </c>
      <c r="I30" s="3">
        <v>4</v>
      </c>
      <c r="J30" s="3">
        <v>0</v>
      </c>
      <c r="K30" s="3">
        <v>0</v>
      </c>
      <c r="L30" s="3">
        <v>0</v>
      </c>
      <c r="M30" s="3">
        <v>0</v>
      </c>
      <c r="N30" s="3">
        <v>4</v>
      </c>
      <c r="O30" s="3" t="s">
        <v>10</v>
      </c>
      <c r="Q30" t="s">
        <v>11</v>
      </c>
      <c r="R30" t="s">
        <v>55</v>
      </c>
      <c r="S30">
        <v>3</v>
      </c>
      <c r="U30">
        <v>3</v>
      </c>
    </row>
    <row r="31" spans="1:21" ht="15.75" x14ac:dyDescent="0.25">
      <c r="B31" s="3" t="s">
        <v>18</v>
      </c>
      <c r="C31" s="176" t="s">
        <v>41</v>
      </c>
      <c r="D31" s="3">
        <v>3</v>
      </c>
      <c r="E31" s="3" t="s">
        <v>36</v>
      </c>
      <c r="F31" s="3">
        <v>6</v>
      </c>
      <c r="G31" s="3">
        <v>2</v>
      </c>
      <c r="H31" s="3">
        <v>4</v>
      </c>
      <c r="I31" s="3">
        <v>6</v>
      </c>
      <c r="J31" s="3">
        <v>2</v>
      </c>
      <c r="K31" s="3">
        <v>0</v>
      </c>
      <c r="L31" s="3">
        <v>2</v>
      </c>
      <c r="M31" s="3">
        <v>2</v>
      </c>
      <c r="N31" s="3">
        <v>0</v>
      </c>
      <c r="O31" s="3" t="s">
        <v>13</v>
      </c>
      <c r="Q31" t="s">
        <v>11</v>
      </c>
      <c r="R31" t="s">
        <v>55</v>
      </c>
      <c r="S31">
        <v>6</v>
      </c>
      <c r="T31">
        <v>0</v>
      </c>
      <c r="U31">
        <v>6</v>
      </c>
    </row>
    <row r="32" spans="1:21" ht="15.75" x14ac:dyDescent="0.25">
      <c r="B32" s="3" t="s">
        <v>18</v>
      </c>
      <c r="C32" s="176" t="s">
        <v>46</v>
      </c>
      <c r="D32" s="3">
        <v>3</v>
      </c>
      <c r="E32" s="3" t="s">
        <v>36</v>
      </c>
      <c r="F32" s="3">
        <v>5</v>
      </c>
      <c r="G32" s="3">
        <v>1</v>
      </c>
      <c r="H32" s="3">
        <v>4</v>
      </c>
      <c r="I32" s="3">
        <v>4</v>
      </c>
      <c r="J32" s="3">
        <v>0</v>
      </c>
      <c r="K32" s="3">
        <v>0</v>
      </c>
      <c r="L32" s="3">
        <v>4</v>
      </c>
      <c r="M32" s="3">
        <v>4</v>
      </c>
      <c r="N32" s="3">
        <v>0</v>
      </c>
      <c r="O32" s="3" t="s">
        <v>13</v>
      </c>
      <c r="Q32" t="s">
        <v>11</v>
      </c>
      <c r="S32">
        <v>5</v>
      </c>
      <c r="U32">
        <v>5</v>
      </c>
    </row>
    <row r="33" spans="2:21" ht="15.75" x14ac:dyDescent="0.25">
      <c r="B33" s="3" t="s">
        <v>18</v>
      </c>
      <c r="C33" s="180" t="s">
        <v>57</v>
      </c>
      <c r="D33" s="17">
        <v>3</v>
      </c>
      <c r="E33" s="3" t="s">
        <v>36</v>
      </c>
      <c r="F33" s="17">
        <v>5</v>
      </c>
      <c r="G33">
        <v>0</v>
      </c>
      <c r="H33" s="17">
        <v>5</v>
      </c>
      <c r="O33" t="s">
        <v>13</v>
      </c>
      <c r="S33">
        <v>5</v>
      </c>
      <c r="T33">
        <v>0</v>
      </c>
      <c r="U33">
        <v>5</v>
      </c>
    </row>
    <row r="34" spans="2:21" ht="15.75" x14ac:dyDescent="0.25">
      <c r="B34" s="3" t="s">
        <v>18</v>
      </c>
      <c r="C34" s="176" t="s">
        <v>53</v>
      </c>
      <c r="D34" s="3">
        <v>3</v>
      </c>
      <c r="E34" s="3" t="s">
        <v>36</v>
      </c>
      <c r="F34" s="3">
        <v>1</v>
      </c>
      <c r="G34" s="3"/>
      <c r="H34" s="3">
        <v>1</v>
      </c>
      <c r="I34" s="3">
        <v>0</v>
      </c>
      <c r="J34" s="3">
        <v>0</v>
      </c>
      <c r="K34" s="3">
        <v>4</v>
      </c>
      <c r="L34" s="3">
        <v>0</v>
      </c>
      <c r="M34" s="3">
        <v>0</v>
      </c>
      <c r="N34" s="3">
        <v>4</v>
      </c>
      <c r="O34" s="3" t="s">
        <v>54</v>
      </c>
      <c r="Q34" t="s">
        <v>11</v>
      </c>
      <c r="R34" t="s">
        <v>55</v>
      </c>
      <c r="S34">
        <v>1</v>
      </c>
      <c r="T34">
        <v>0</v>
      </c>
      <c r="U34">
        <v>1</v>
      </c>
    </row>
    <row r="35" spans="2:21" ht="15.75" x14ac:dyDescent="0.25">
      <c r="B35" t="s">
        <v>21</v>
      </c>
      <c r="C35" s="181" t="s">
        <v>59</v>
      </c>
      <c r="F35">
        <v>15</v>
      </c>
      <c r="G35">
        <v>0</v>
      </c>
      <c r="H35">
        <v>15</v>
      </c>
      <c r="O35" t="s">
        <v>327</v>
      </c>
      <c r="S35">
        <v>15</v>
      </c>
      <c r="T35">
        <v>0</v>
      </c>
      <c r="U35">
        <v>15</v>
      </c>
    </row>
    <row r="37" spans="2:21" x14ac:dyDescent="0.25">
      <c r="O37" s="178" t="s">
        <v>339</v>
      </c>
    </row>
    <row r="39" spans="2:21" x14ac:dyDescent="0.25">
      <c r="C39" s="198" t="s">
        <v>44</v>
      </c>
    </row>
    <row r="40" spans="2:21" ht="31.5" x14ac:dyDescent="0.25">
      <c r="B40" s="3" t="s">
        <v>9</v>
      </c>
      <c r="C40" s="174" t="s">
        <v>45</v>
      </c>
      <c r="D40" s="3">
        <v>4</v>
      </c>
      <c r="E40" s="3" t="s">
        <v>36</v>
      </c>
      <c r="F40" s="3">
        <v>4</v>
      </c>
      <c r="G40" s="3">
        <v>2</v>
      </c>
      <c r="H40" s="3">
        <v>2</v>
      </c>
      <c r="I40" s="3">
        <v>4</v>
      </c>
      <c r="J40" s="3">
        <v>0</v>
      </c>
      <c r="K40" s="3">
        <v>0</v>
      </c>
      <c r="L40" s="3">
        <v>4</v>
      </c>
      <c r="M40" s="3">
        <v>0</v>
      </c>
      <c r="N40" s="3">
        <v>2</v>
      </c>
      <c r="O40" s="3" t="s">
        <v>13</v>
      </c>
      <c r="Q40" t="s">
        <v>12</v>
      </c>
      <c r="R40" t="s">
        <v>55</v>
      </c>
      <c r="S40">
        <v>4</v>
      </c>
      <c r="T40">
        <v>2</v>
      </c>
      <c r="U40">
        <v>2</v>
      </c>
    </row>
    <row r="41" spans="2:21" ht="15.75" x14ac:dyDescent="0.25">
      <c r="B41" s="3" t="s">
        <v>18</v>
      </c>
      <c r="C41" s="175" t="s">
        <v>47</v>
      </c>
      <c r="D41" s="3">
        <v>4</v>
      </c>
      <c r="E41" s="3" t="s">
        <v>36</v>
      </c>
      <c r="F41" s="3">
        <v>1</v>
      </c>
      <c r="G41" s="3"/>
      <c r="H41" s="3">
        <v>1</v>
      </c>
      <c r="I41" s="3">
        <v>0</v>
      </c>
      <c r="J41" s="3">
        <v>0</v>
      </c>
      <c r="K41" s="3">
        <v>4</v>
      </c>
      <c r="L41" s="3">
        <v>0</v>
      </c>
      <c r="M41" s="3">
        <v>0</v>
      </c>
      <c r="N41" s="3">
        <v>4</v>
      </c>
      <c r="O41" s="3" t="s">
        <v>20</v>
      </c>
      <c r="Q41" t="s">
        <v>11</v>
      </c>
      <c r="S41">
        <v>1</v>
      </c>
      <c r="T41">
        <v>0</v>
      </c>
      <c r="U41">
        <v>1</v>
      </c>
    </row>
    <row r="42" spans="2:21" ht="15.75" x14ac:dyDescent="0.25">
      <c r="B42" s="3" t="s">
        <v>18</v>
      </c>
      <c r="C42" s="182" t="s">
        <v>56</v>
      </c>
      <c r="D42">
        <v>4</v>
      </c>
      <c r="E42" s="3" t="s">
        <v>36</v>
      </c>
      <c r="F42" s="17">
        <v>5</v>
      </c>
      <c r="G42">
        <v>1</v>
      </c>
      <c r="H42" s="17">
        <v>4</v>
      </c>
      <c r="O42" t="s">
        <v>13</v>
      </c>
      <c r="S42" s="17">
        <v>5</v>
      </c>
      <c r="T42">
        <v>0</v>
      </c>
      <c r="U42" s="17">
        <v>5</v>
      </c>
    </row>
    <row r="43" spans="2:21" ht="15.75" x14ac:dyDescent="0.25">
      <c r="B43" s="3" t="s">
        <v>18</v>
      </c>
      <c r="C43" s="182" t="s">
        <v>58</v>
      </c>
      <c r="D43">
        <v>4</v>
      </c>
      <c r="E43" s="3" t="s">
        <v>36</v>
      </c>
      <c r="F43" s="17">
        <v>8</v>
      </c>
      <c r="G43">
        <v>0</v>
      </c>
      <c r="H43" s="17">
        <v>8</v>
      </c>
      <c r="O43" t="s">
        <v>13</v>
      </c>
      <c r="S43">
        <v>8</v>
      </c>
      <c r="T43">
        <v>0</v>
      </c>
      <c r="U43">
        <v>8</v>
      </c>
    </row>
    <row r="44" spans="2:21" ht="15.75" x14ac:dyDescent="0.25">
      <c r="B44" s="20" t="s">
        <v>60</v>
      </c>
      <c r="C44" s="181" t="s">
        <v>61</v>
      </c>
      <c r="F44" s="17">
        <v>3</v>
      </c>
      <c r="G44">
        <v>0</v>
      </c>
      <c r="H44" s="17">
        <v>3</v>
      </c>
      <c r="O44" t="s">
        <v>10</v>
      </c>
    </row>
    <row r="45" spans="2:21" ht="15.75" x14ac:dyDescent="0.25">
      <c r="B45" t="s">
        <v>21</v>
      </c>
      <c r="C45" s="181" t="s">
        <v>343</v>
      </c>
      <c r="F45">
        <v>8</v>
      </c>
      <c r="G45">
        <v>0</v>
      </c>
      <c r="H45">
        <v>8</v>
      </c>
      <c r="O45" t="s">
        <v>327</v>
      </c>
      <c r="S45">
        <v>12</v>
      </c>
      <c r="T45">
        <v>0</v>
      </c>
      <c r="U45">
        <v>12</v>
      </c>
    </row>
    <row r="46" spans="2:21" ht="15.75" x14ac:dyDescent="0.25">
      <c r="C46" s="181" t="s">
        <v>352</v>
      </c>
      <c r="F46">
        <v>3</v>
      </c>
      <c r="H46">
        <v>3</v>
      </c>
      <c r="O46" t="s">
        <v>10</v>
      </c>
    </row>
    <row r="47" spans="2:21" ht="15.75" x14ac:dyDescent="0.25">
      <c r="C47" s="181" t="s">
        <v>365</v>
      </c>
      <c r="F47">
        <f>SUM(F30:F46)</f>
        <v>67</v>
      </c>
      <c r="G47">
        <f t="shared" ref="G47" si="0">SUM(G30:G45)</f>
        <v>7</v>
      </c>
      <c r="H47">
        <f>SUM(H30:H46)</f>
        <v>60</v>
      </c>
    </row>
  </sheetData>
  <mergeCells count="4">
    <mergeCell ref="F2:H2"/>
    <mergeCell ref="S2:U2"/>
    <mergeCell ref="A5:C5"/>
    <mergeCell ref="A14:C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Титулка</vt:lpstr>
      <vt:lpstr>1 курс (2)</vt:lpstr>
      <vt:lpstr>План</vt:lpstr>
      <vt:lpstr>семестровка 1, 2 курси</vt:lpstr>
      <vt:lpstr>семестровка 1, 2 курси (2024 р)</vt:lpstr>
      <vt:lpstr>План!Заголовки_для_печати</vt:lpstr>
      <vt:lpstr>План!Область_печати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2024-03-20T09:19:11Z</dcterms:created>
  <dcterms:modified xsi:type="dcterms:W3CDTF">2024-06-29T14:39:55Z</dcterms:modified>
</cp:coreProperties>
</file>