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071\"/>
    </mc:Choice>
  </mc:AlternateContent>
  <bookViews>
    <workbookView xWindow="0" yWindow="0" windowWidth="18030" windowHeight="12255"/>
  </bookViews>
  <sheets>
    <sheet name="титулка 071 ОіО" sheetId="1" r:id="rId1"/>
    <sheet name="бюджет" sheetId="2" state="hidden" r:id="rId2"/>
    <sheet name="План 071 ОіО" sheetId="3" r:id="rId3"/>
    <sheet name="Титулка ОМБ" sheetId="5" state="hidden" r:id="rId4"/>
    <sheet name="План ОМБ" sheetId="6" state="hidden" r:id="rId5"/>
    <sheet name="Семестровка" sheetId="4" state="hidden" r:id="rId6"/>
  </sheets>
  <definedNames>
    <definedName name="_xlnm.Print_Titles" localSheetId="2">'План 071 ОіО'!#REF!</definedName>
    <definedName name="_xlnm.Print_Titles" localSheetId="4">'План ОМБ'!$9:$9</definedName>
    <definedName name="_xlnm.Print_Area" localSheetId="1">бюджет!$A$1:$K$16</definedName>
    <definedName name="_xlnm.Print_Area" localSheetId="2">'План 071 ОіО'!$A$1:$R$75</definedName>
    <definedName name="_xlnm.Print_Area" localSheetId="4">'План ОМБ'!$A$1:$AA$69</definedName>
  </definedNames>
  <calcPr calcId="162913"/>
</workbook>
</file>

<file path=xl/calcChain.xml><?xml version="1.0" encoding="utf-8"?>
<calcChain xmlns="http://schemas.openxmlformats.org/spreadsheetml/2006/main">
  <c r="I48" i="3" l="1"/>
  <c r="H48" i="3"/>
  <c r="M48" i="3" l="1"/>
  <c r="G54" i="3"/>
  <c r="I46" i="3"/>
  <c r="H46" i="3"/>
  <c r="I17" i="3"/>
  <c r="H17" i="3"/>
  <c r="M17" i="3" l="1"/>
  <c r="M46" i="3"/>
  <c r="M54" i="3"/>
  <c r="L54" i="3"/>
  <c r="J54" i="3" l="1"/>
  <c r="I54" i="3"/>
  <c r="I34" i="3"/>
  <c r="M34" i="3" s="1"/>
  <c r="G23" i="3" l="1"/>
  <c r="I51" i="3"/>
  <c r="H51" i="3"/>
  <c r="I50" i="3"/>
  <c r="H50" i="3"/>
  <c r="I49" i="3"/>
  <c r="H49" i="3"/>
  <c r="I47" i="3"/>
  <c r="H47" i="3"/>
  <c r="I45" i="3"/>
  <c r="H45" i="3"/>
  <c r="I44" i="3"/>
  <c r="H44" i="3"/>
  <c r="I20" i="3"/>
  <c r="H20" i="3"/>
  <c r="I19" i="3"/>
  <c r="H19" i="3"/>
  <c r="I18" i="3"/>
  <c r="H18" i="3"/>
  <c r="M44" i="3" l="1"/>
  <c r="M45" i="3"/>
  <c r="M47" i="3"/>
  <c r="M49" i="3"/>
  <c r="M50" i="3"/>
  <c r="M51" i="3"/>
  <c r="M18" i="3"/>
  <c r="M19" i="3"/>
  <c r="M20" i="3"/>
  <c r="I21" i="3"/>
  <c r="H21" i="3"/>
  <c r="I52" i="3"/>
  <c r="M21" i="3" l="1"/>
  <c r="G27" i="3"/>
  <c r="G14" i="3"/>
  <c r="H43" i="3" l="1"/>
  <c r="H42" i="3"/>
  <c r="H54" i="3" l="1"/>
  <c r="N14" i="3" l="1"/>
  <c r="O14" i="3"/>
  <c r="P14" i="3"/>
  <c r="N23" i="3"/>
  <c r="O23" i="3"/>
  <c r="P23" i="3"/>
  <c r="N38" i="3"/>
  <c r="N55" i="3" s="1"/>
  <c r="O38" i="3"/>
  <c r="P38" i="3"/>
  <c r="R55" i="3"/>
  <c r="P55" i="3"/>
  <c r="O31" i="3" l="1"/>
  <c r="N31" i="3"/>
  <c r="N56" i="3" s="1"/>
  <c r="N57" i="3" s="1"/>
  <c r="R56" i="3"/>
  <c r="R57" i="3" s="1"/>
  <c r="P31" i="3"/>
  <c r="P56" i="3" s="1"/>
  <c r="P57" i="3" s="1"/>
  <c r="Q55" i="3"/>
  <c r="Q56" i="3" s="1"/>
  <c r="Q57" i="3" s="1"/>
  <c r="O55" i="3"/>
  <c r="O56" i="3" l="1"/>
  <c r="O57" i="3" s="1"/>
  <c r="I65" i="3"/>
  <c r="H65" i="3"/>
  <c r="M65" i="3" l="1"/>
  <c r="J38" i="3" l="1"/>
  <c r="K38" i="3"/>
  <c r="L38" i="3"/>
  <c r="G38" i="3"/>
  <c r="G55" i="3" s="1"/>
  <c r="H37" i="3"/>
  <c r="I36" i="3"/>
  <c r="H36" i="3"/>
  <c r="I35" i="3"/>
  <c r="I38" i="3" s="1"/>
  <c r="H35" i="3"/>
  <c r="M35" i="3" l="1"/>
  <c r="M38" i="3" s="1"/>
  <c r="M36" i="3"/>
  <c r="H38" i="3"/>
  <c r="I13" i="3" l="1"/>
  <c r="H13" i="3"/>
  <c r="M13" i="3" l="1"/>
  <c r="G30" i="3"/>
  <c r="J14" i="3" l="1"/>
  <c r="L14" i="3"/>
  <c r="N29" i="1" l="1"/>
  <c r="J29" i="1"/>
  <c r="AA54" i="6"/>
  <c r="Z54" i="6"/>
  <c r="Y54" i="6"/>
  <c r="V51" i="6"/>
  <c r="U51" i="6"/>
  <c r="T51" i="6"/>
  <c r="S51" i="6"/>
  <c r="R51" i="6"/>
  <c r="Q51" i="6"/>
  <c r="P51" i="6"/>
  <c r="O51" i="6"/>
  <c r="N51" i="6"/>
  <c r="L51" i="6"/>
  <c r="K51" i="6"/>
  <c r="J51" i="6"/>
  <c r="G51" i="6"/>
  <c r="I49" i="6"/>
  <c r="H49" i="6"/>
  <c r="I47" i="6"/>
  <c r="H47" i="6"/>
  <c r="I45" i="6"/>
  <c r="H45" i="6"/>
  <c r="I43" i="6"/>
  <c r="I51" i="6" s="1"/>
  <c r="H43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L39" i="6"/>
  <c r="K39" i="6"/>
  <c r="J39" i="6"/>
  <c r="G39" i="6"/>
  <c r="I38" i="6"/>
  <c r="I37" i="6"/>
  <c r="H37" i="6"/>
  <c r="M38" i="6" s="1"/>
  <c r="V33" i="6"/>
  <c r="U33" i="6"/>
  <c r="T33" i="6"/>
  <c r="S33" i="6"/>
  <c r="R33" i="6"/>
  <c r="Q33" i="6"/>
  <c r="P33" i="6"/>
  <c r="N33" i="6"/>
  <c r="L33" i="6"/>
  <c r="K33" i="6"/>
  <c r="J33" i="6"/>
  <c r="I33" i="6"/>
  <c r="G33" i="6"/>
  <c r="H32" i="6"/>
  <c r="M32" i="6" s="1"/>
  <c r="H31" i="6"/>
  <c r="H33" i="6" s="1"/>
  <c r="V29" i="6"/>
  <c r="U29" i="6"/>
  <c r="T29" i="6"/>
  <c r="S29" i="6"/>
  <c r="R29" i="6"/>
  <c r="Q29" i="6"/>
  <c r="P29" i="6"/>
  <c r="N29" i="6"/>
  <c r="L29" i="6"/>
  <c r="K29" i="6"/>
  <c r="J29" i="6"/>
  <c r="G29" i="6"/>
  <c r="I28" i="6"/>
  <c r="H28" i="6"/>
  <c r="I27" i="6"/>
  <c r="H27" i="6"/>
  <c r="I26" i="6"/>
  <c r="I29" i="6" s="1"/>
  <c r="H26" i="6"/>
  <c r="V24" i="6"/>
  <c r="U24" i="6"/>
  <c r="T24" i="6"/>
  <c r="S24" i="6"/>
  <c r="R24" i="6"/>
  <c r="Q24" i="6"/>
  <c r="P24" i="6"/>
  <c r="O24" i="6"/>
  <c r="N24" i="6"/>
  <c r="L24" i="6"/>
  <c r="K24" i="6"/>
  <c r="J24" i="6"/>
  <c r="G24" i="6"/>
  <c r="W24" i="6" s="1"/>
  <c r="I23" i="6"/>
  <c r="H23" i="6"/>
  <c r="M23" i="6" s="1"/>
  <c r="I22" i="6"/>
  <c r="H22" i="6"/>
  <c r="I21" i="6"/>
  <c r="H21" i="6"/>
  <c r="I20" i="6"/>
  <c r="H20" i="6"/>
  <c r="M20" i="6" s="1"/>
  <c r="I19" i="6"/>
  <c r="H19" i="6"/>
  <c r="AA17" i="6"/>
  <c r="AA34" i="6" s="1"/>
  <c r="Z17" i="6"/>
  <c r="Z34" i="6" s="1"/>
  <c r="Y17" i="6"/>
  <c r="Y34" i="6" s="1"/>
  <c r="X17" i="6"/>
  <c r="X34" i="6" s="1"/>
  <c r="W17" i="6"/>
  <c r="V17" i="6"/>
  <c r="U17" i="6"/>
  <c r="T17" i="6"/>
  <c r="S17" i="6"/>
  <c r="R17" i="6"/>
  <c r="Q17" i="6"/>
  <c r="P17" i="6"/>
  <c r="O17" i="6"/>
  <c r="N17" i="6"/>
  <c r="K17" i="6"/>
  <c r="I15" i="6"/>
  <c r="I14" i="6" s="1"/>
  <c r="H15" i="6"/>
  <c r="L14" i="6"/>
  <c r="L17" i="6" s="1"/>
  <c r="J14" i="6"/>
  <c r="J17" i="6" s="1"/>
  <c r="G14" i="6"/>
  <c r="G17" i="6" s="1"/>
  <c r="I13" i="6"/>
  <c r="H13" i="6"/>
  <c r="M13" i="6" s="1"/>
  <c r="I12" i="6"/>
  <c r="H12" i="6"/>
  <c r="I11" i="6"/>
  <c r="H11" i="6"/>
  <c r="I26" i="3"/>
  <c r="H26" i="3"/>
  <c r="J23" i="3"/>
  <c r="L23" i="3"/>
  <c r="I12" i="3"/>
  <c r="H12" i="3"/>
  <c r="N34" i="6" l="1"/>
  <c r="P34" i="6"/>
  <c r="R34" i="6"/>
  <c r="T34" i="6"/>
  <c r="V34" i="6"/>
  <c r="M12" i="6"/>
  <c r="M27" i="6"/>
  <c r="M49" i="6"/>
  <c r="G52" i="6"/>
  <c r="K52" i="6"/>
  <c r="N52" i="6"/>
  <c r="P52" i="6"/>
  <c r="R52" i="6"/>
  <c r="T52" i="6"/>
  <c r="V52" i="6"/>
  <c r="M26" i="3"/>
  <c r="W34" i="6"/>
  <c r="K34" i="6"/>
  <c r="M11" i="6"/>
  <c r="H14" i="6"/>
  <c r="H17" i="6" s="1"/>
  <c r="H24" i="6"/>
  <c r="M21" i="6"/>
  <c r="J34" i="6"/>
  <c r="O34" i="6"/>
  <c r="Q34" i="6"/>
  <c r="S34" i="6"/>
  <c r="U34" i="6"/>
  <c r="H29" i="6"/>
  <c r="M28" i="6"/>
  <c r="M31" i="6"/>
  <c r="M33" i="6" s="1"/>
  <c r="I39" i="6"/>
  <c r="H51" i="6"/>
  <c r="M47" i="6"/>
  <c r="J52" i="6"/>
  <c r="J53" i="6" s="1"/>
  <c r="L52" i="6"/>
  <c r="O52" i="6"/>
  <c r="Q52" i="6"/>
  <c r="S52" i="6"/>
  <c r="U52" i="6"/>
  <c r="M22" i="6"/>
  <c r="I24" i="6"/>
  <c r="M14" i="6"/>
  <c r="K53" i="6"/>
  <c r="L34" i="6"/>
  <c r="L53" i="6" s="1"/>
  <c r="G34" i="6"/>
  <c r="I52" i="6"/>
  <c r="M19" i="6"/>
  <c r="M24" i="6" s="1"/>
  <c r="M26" i="6"/>
  <c r="M29" i="6" s="1"/>
  <c r="M37" i="6"/>
  <c r="M39" i="6" s="1"/>
  <c r="H39" i="6"/>
  <c r="M45" i="6"/>
  <c r="I17" i="6"/>
  <c r="I34" i="6" s="1"/>
  <c r="M15" i="6"/>
  <c r="M43" i="6"/>
  <c r="M12" i="3"/>
  <c r="H34" i="6" l="1"/>
  <c r="T53" i="6"/>
  <c r="T54" i="6" s="1"/>
  <c r="P53" i="6"/>
  <c r="P54" i="6" s="1"/>
  <c r="H52" i="6"/>
  <c r="V53" i="6"/>
  <c r="V54" i="6" s="1"/>
  <c r="R53" i="6"/>
  <c r="R54" i="6" s="1"/>
  <c r="N53" i="6"/>
  <c r="N54" i="6" s="1"/>
  <c r="H53" i="6"/>
  <c r="U53" i="6"/>
  <c r="U54" i="6" s="1"/>
  <c r="Q53" i="6"/>
  <c r="Q54" i="6" s="1"/>
  <c r="M17" i="6"/>
  <c r="S53" i="6"/>
  <c r="S54" i="6" s="1"/>
  <c r="O53" i="6"/>
  <c r="O54" i="6" s="1"/>
  <c r="I53" i="6"/>
  <c r="M34" i="6"/>
  <c r="M51" i="6"/>
  <c r="M52" i="6" s="1"/>
  <c r="G53" i="6"/>
  <c r="U59" i="6" s="1"/>
  <c r="Q59" i="6" l="1"/>
  <c r="W59" i="6" s="1"/>
  <c r="M53" i="6"/>
  <c r="H52" i="3"/>
  <c r="M52" i="3" s="1"/>
  <c r="H29" i="3"/>
  <c r="H30" i="3" s="1"/>
  <c r="I25" i="3"/>
  <c r="I27" i="3" s="1"/>
  <c r="H25" i="3"/>
  <c r="H27" i="3" s="1"/>
  <c r="I22" i="3"/>
  <c r="H22" i="3"/>
  <c r="I16" i="3"/>
  <c r="H16" i="3"/>
  <c r="I11" i="3"/>
  <c r="I14" i="3" s="1"/>
  <c r="H11" i="3"/>
  <c r="H14" i="3" s="1"/>
  <c r="H23" i="3" l="1"/>
  <c r="I23" i="3"/>
  <c r="M16" i="3"/>
  <c r="L55" i="3"/>
  <c r="M25" i="3"/>
  <c r="M27" i="3" s="1"/>
  <c r="M22" i="3"/>
  <c r="M29" i="3"/>
  <c r="M30" i="3" s="1"/>
  <c r="J55" i="3"/>
  <c r="M11" i="3"/>
  <c r="L31" i="3"/>
  <c r="M14" i="3"/>
  <c r="J31" i="3"/>
  <c r="L56" i="3" l="1"/>
  <c r="M23" i="3"/>
  <c r="H55" i="3"/>
  <c r="I55" i="3"/>
  <c r="I31" i="3"/>
  <c r="J56" i="3"/>
  <c r="H31" i="3"/>
  <c r="H56" i="3" l="1"/>
  <c r="M55" i="3"/>
  <c r="I56" i="3"/>
  <c r="M31" i="3"/>
  <c r="M56" i="3" l="1"/>
  <c r="T33" i="5"/>
  <c r="Q33" i="5"/>
  <c r="N33" i="5"/>
  <c r="J33" i="5"/>
  <c r="G33" i="5"/>
  <c r="W30" i="5"/>
  <c r="C29" i="5"/>
  <c r="W29" i="5" s="1"/>
  <c r="S78" i="4"/>
  <c r="T78" i="4" s="1"/>
  <c r="S75" i="4"/>
  <c r="T75" i="4" s="1"/>
  <c r="S74" i="4"/>
  <c r="T74" i="4" s="1"/>
  <c r="S71" i="4"/>
  <c r="T71" i="4" s="1"/>
  <c r="U39" i="4"/>
  <c r="Z39" i="4" s="1"/>
  <c r="T39" i="4"/>
  <c r="U38" i="4"/>
  <c r="Z38" i="4" s="1"/>
  <c r="T38" i="4"/>
  <c r="U37" i="4"/>
  <c r="T37" i="4"/>
  <c r="U16" i="4"/>
  <c r="Z16" i="4" s="1"/>
  <c r="T16" i="4"/>
  <c r="U15" i="4"/>
  <c r="Z15" i="4" s="1"/>
  <c r="T15" i="4"/>
  <c r="U36" i="4"/>
  <c r="T36" i="4"/>
  <c r="U35" i="4"/>
  <c r="Z35" i="4" s="1"/>
  <c r="T35" i="4"/>
  <c r="U34" i="4"/>
  <c r="T34" i="4"/>
  <c r="U33" i="4"/>
  <c r="Z33" i="4" s="1"/>
  <c r="T33" i="4"/>
  <c r="U32" i="4"/>
  <c r="Z32" i="4" s="1"/>
  <c r="T32" i="4"/>
  <c r="U17" i="4"/>
  <c r="Z17" i="4" s="1"/>
  <c r="T17" i="4"/>
  <c r="U14" i="4"/>
  <c r="Z14" i="4" s="1"/>
  <c r="T14" i="4"/>
  <c r="U13" i="4"/>
  <c r="AB13" i="4" s="1"/>
  <c r="T13" i="4"/>
  <c r="U12" i="4"/>
  <c r="Y12" i="4" s="1"/>
  <c r="T12" i="4"/>
  <c r="Z11" i="4"/>
  <c r="U11" i="4"/>
  <c r="T11" i="4"/>
  <c r="Y11" i="4" s="1"/>
  <c r="U10" i="4"/>
  <c r="Z10" i="4" s="1"/>
  <c r="T10" i="4"/>
  <c r="Y10" i="4" s="1"/>
  <c r="D78" i="4"/>
  <c r="D75" i="4"/>
  <c r="D74" i="4"/>
  <c r="D71" i="4"/>
  <c r="F32" i="4"/>
  <c r="K32" i="4" s="1"/>
  <c r="F38" i="4"/>
  <c r="K38" i="4" s="1"/>
  <c r="F33" i="4"/>
  <c r="F36" i="4"/>
  <c r="K36" i="4" s="1"/>
  <c r="F39" i="4"/>
  <c r="K39" i="4" s="1"/>
  <c r="E32" i="4"/>
  <c r="E38" i="4"/>
  <c r="E33" i="4"/>
  <c r="E36" i="4"/>
  <c r="E39" i="4"/>
  <c r="E34" i="4"/>
  <c r="F13" i="4"/>
  <c r="K13" i="4" s="1"/>
  <c r="F14" i="4"/>
  <c r="K14" i="4" s="1"/>
  <c r="F15" i="4"/>
  <c r="K15" i="4" s="1"/>
  <c r="F16" i="4"/>
  <c r="K16" i="4" s="1"/>
  <c r="E13" i="4"/>
  <c r="E14" i="4"/>
  <c r="J14" i="4" s="1"/>
  <c r="E15" i="4"/>
  <c r="E16" i="4"/>
  <c r="J16" i="4" s="1"/>
  <c r="E17" i="4"/>
  <c r="AA69" i="4"/>
  <c r="Y66" i="4"/>
  <c r="X66" i="4"/>
  <c r="W66" i="4"/>
  <c r="V66" i="4"/>
  <c r="U65" i="4"/>
  <c r="T65" i="4" s="1"/>
  <c r="S65" i="4" s="1"/>
  <c r="U64" i="4"/>
  <c r="T64" i="4" s="1"/>
  <c r="S64" i="4" s="1"/>
  <c r="U63" i="4"/>
  <c r="T63" i="4" s="1"/>
  <c r="S63" i="4" s="1"/>
  <c r="U62" i="4"/>
  <c r="T62" i="4" s="1"/>
  <c r="S62" i="4" s="1"/>
  <c r="U61" i="4"/>
  <c r="T61" i="4" s="1"/>
  <c r="S61" i="4" s="1"/>
  <c r="U60" i="4"/>
  <c r="T60" i="4" s="1"/>
  <c r="S60" i="4" s="1"/>
  <c r="U59" i="4"/>
  <c r="T59" i="4" s="1"/>
  <c r="S59" i="4" s="1"/>
  <c r="U58" i="4"/>
  <c r="T58" i="4" s="1"/>
  <c r="S58" i="4" s="1"/>
  <c r="U57" i="4"/>
  <c r="T57" i="4" s="1"/>
  <c r="U56" i="4"/>
  <c r="Z56" i="4" s="1"/>
  <c r="U55" i="4"/>
  <c r="X43" i="4"/>
  <c r="W43" i="4"/>
  <c r="V43" i="4"/>
  <c r="S43" i="4"/>
  <c r="S44" i="4" s="1"/>
  <c r="U42" i="4"/>
  <c r="Z42" i="4" s="1"/>
  <c r="T42" i="4"/>
  <c r="U41" i="4"/>
  <c r="Z41" i="4" s="1"/>
  <c r="T41" i="4"/>
  <c r="U40" i="4"/>
  <c r="Z40" i="4" s="1"/>
  <c r="T40" i="4"/>
  <c r="X21" i="4"/>
  <c r="W21" i="4"/>
  <c r="V21" i="4"/>
  <c r="S21" i="4"/>
  <c r="S22" i="4" s="1"/>
  <c r="U20" i="4"/>
  <c r="Z20" i="4" s="1"/>
  <c r="T20" i="4"/>
  <c r="U19" i="4"/>
  <c r="T19" i="4"/>
  <c r="U18" i="4"/>
  <c r="T18" i="4"/>
  <c r="E35" i="4"/>
  <c r="E40" i="4"/>
  <c r="E37" i="4"/>
  <c r="E11" i="4"/>
  <c r="E12" i="4"/>
  <c r="E18" i="4"/>
  <c r="E19" i="4"/>
  <c r="E20" i="4"/>
  <c r="W33" i="5" l="1"/>
  <c r="C33" i="5"/>
  <c r="Y33" i="4"/>
  <c r="Y34" i="4"/>
  <c r="AB36" i="4"/>
  <c r="Y32" i="4"/>
  <c r="Y15" i="4"/>
  <c r="AB37" i="4"/>
  <c r="Z12" i="4"/>
  <c r="AB12" i="4"/>
  <c r="Y17" i="4"/>
  <c r="AB32" i="4"/>
  <c r="AB35" i="4"/>
  <c r="Z36" i="4"/>
  <c r="Y16" i="4"/>
  <c r="Y38" i="4"/>
  <c r="Y14" i="4"/>
  <c r="AB33" i="4"/>
  <c r="Y36" i="4"/>
  <c r="Y39" i="4"/>
  <c r="S73" i="4"/>
  <c r="V75" i="4" s="1"/>
  <c r="AB38" i="4"/>
  <c r="Y37" i="4"/>
  <c r="AB39" i="4"/>
  <c r="Z37" i="4"/>
  <c r="AB16" i="4"/>
  <c r="AB15" i="4"/>
  <c r="Z34" i="4"/>
  <c r="Y35" i="4"/>
  <c r="AB34" i="4"/>
  <c r="AB17" i="4"/>
  <c r="AB10" i="4"/>
  <c r="AB14" i="4"/>
  <c r="AB11" i="4"/>
  <c r="Y13" i="4"/>
  <c r="Z13" i="4"/>
  <c r="M15" i="4"/>
  <c r="M14" i="4"/>
  <c r="AB19" i="4"/>
  <c r="M36" i="4"/>
  <c r="AB18" i="4"/>
  <c r="J33" i="4"/>
  <c r="T43" i="4"/>
  <c r="J39" i="4"/>
  <c r="J15" i="4"/>
  <c r="J36" i="4"/>
  <c r="M33" i="4"/>
  <c r="K33" i="4"/>
  <c r="M38" i="4"/>
  <c r="J38" i="4"/>
  <c r="J32" i="4"/>
  <c r="M32" i="4"/>
  <c r="M13" i="4"/>
  <c r="J13" i="4"/>
  <c r="U21" i="4"/>
  <c r="Z18" i="4"/>
  <c r="AB40" i="4"/>
  <c r="AB41" i="4"/>
  <c r="AB42" i="4"/>
  <c r="T56" i="4"/>
  <c r="U43" i="4"/>
  <c r="Y18" i="4"/>
  <c r="Y20" i="4"/>
  <c r="T55" i="4"/>
  <c r="AB20" i="4"/>
  <c r="U66" i="4"/>
  <c r="Y19" i="4"/>
  <c r="Z57" i="4"/>
  <c r="Z58" i="4"/>
  <c r="Z59" i="4"/>
  <c r="Z60" i="4"/>
  <c r="Z61" i="4"/>
  <c r="Z62" i="4"/>
  <c r="Z63" i="4"/>
  <c r="Z64" i="4"/>
  <c r="Z65" i="4"/>
  <c r="Z19" i="4"/>
  <c r="T21" i="4"/>
  <c r="Z55" i="4"/>
  <c r="Y43" i="4" l="1"/>
  <c r="Z43" i="4"/>
  <c r="T66" i="4"/>
  <c r="T69" i="4" s="1"/>
  <c r="AB55" i="4"/>
  <c r="Y21" i="4"/>
  <c r="Z21" i="4"/>
  <c r="Z66" i="4"/>
  <c r="S55" i="4"/>
  <c r="S66" i="4" s="1"/>
  <c r="S69" i="4" s="1"/>
  <c r="S67" i="4" l="1"/>
  <c r="T29" i="1" l="1"/>
  <c r="Q29" i="1"/>
  <c r="G29" i="1"/>
  <c r="W28" i="1"/>
  <c r="C27" i="1"/>
  <c r="W27" i="1" s="1"/>
  <c r="W29" i="1" l="1"/>
  <c r="C29" i="1"/>
  <c r="F18" i="4" l="1"/>
  <c r="J18" i="4" s="1"/>
  <c r="F17" i="4"/>
  <c r="J17" i="4" s="1"/>
  <c r="F12" i="4"/>
  <c r="F11" i="4"/>
  <c r="J11" i="4" s="1"/>
  <c r="F10" i="4"/>
  <c r="J12" i="4" l="1"/>
  <c r="M12" i="4"/>
  <c r="M39" i="4" l="1"/>
  <c r="I43" i="4"/>
  <c r="H43" i="4"/>
  <c r="G43" i="4"/>
  <c r="F42" i="4"/>
  <c r="F41" i="4"/>
  <c r="F40" i="4"/>
  <c r="F35" i="4"/>
  <c r="J35" i="4" s="1"/>
  <c r="F34" i="4"/>
  <c r="F37" i="4"/>
  <c r="J37" i="4" s="1"/>
  <c r="K11" i="4"/>
  <c r="F19" i="4"/>
  <c r="F20" i="4"/>
  <c r="F56" i="4"/>
  <c r="K56" i="4" s="1"/>
  <c r="F57" i="4"/>
  <c r="E57" i="4" s="1"/>
  <c r="F58" i="4"/>
  <c r="E58" i="4" s="1"/>
  <c r="D58" i="4" s="1"/>
  <c r="F59" i="4"/>
  <c r="E59" i="4" s="1"/>
  <c r="D59" i="4" s="1"/>
  <c r="F60" i="4"/>
  <c r="K60" i="4" s="1"/>
  <c r="F61" i="4"/>
  <c r="E61" i="4" s="1"/>
  <c r="D61" i="4" s="1"/>
  <c r="F62" i="4"/>
  <c r="E62" i="4" s="1"/>
  <c r="D62" i="4" s="1"/>
  <c r="F63" i="4"/>
  <c r="E63" i="4" s="1"/>
  <c r="D63" i="4" s="1"/>
  <c r="F64" i="4"/>
  <c r="E64" i="4" s="1"/>
  <c r="D64" i="4" s="1"/>
  <c r="F65" i="4"/>
  <c r="E65" i="4" s="1"/>
  <c r="D65" i="4" s="1"/>
  <c r="F55" i="4"/>
  <c r="K55" i="4" s="1"/>
  <c r="L69" i="4"/>
  <c r="G66" i="4"/>
  <c r="H66" i="4"/>
  <c r="I66" i="4"/>
  <c r="J66" i="4"/>
  <c r="K10" i="4"/>
  <c r="G21" i="4"/>
  <c r="H21" i="4"/>
  <c r="I21" i="4"/>
  <c r="K34" i="4" l="1"/>
  <c r="J34" i="4"/>
  <c r="K40" i="4"/>
  <c r="J40" i="4"/>
  <c r="M20" i="4"/>
  <c r="J20" i="4"/>
  <c r="K41" i="4"/>
  <c r="M19" i="4"/>
  <c r="J19" i="4"/>
  <c r="K42" i="4"/>
  <c r="E60" i="4"/>
  <c r="D60" i="4" s="1"/>
  <c r="K64" i="4"/>
  <c r="K35" i="4"/>
  <c r="E56" i="4"/>
  <c r="K62" i="4"/>
  <c r="K37" i="4"/>
  <c r="M40" i="4"/>
  <c r="F66" i="4"/>
  <c r="K63" i="4"/>
  <c r="K59" i="4"/>
  <c r="K20" i="4"/>
  <c r="K18" i="4"/>
  <c r="K58" i="4"/>
  <c r="K65" i="4"/>
  <c r="K61" i="4"/>
  <c r="K57" i="4"/>
  <c r="K19" i="4"/>
  <c r="M34" i="4"/>
  <c r="K17" i="4"/>
  <c r="M18" i="4"/>
  <c r="M16" i="4"/>
  <c r="K12" i="4"/>
  <c r="M17" i="4"/>
  <c r="F43" i="4"/>
  <c r="F21" i="4"/>
  <c r="E55" i="4"/>
  <c r="M55" i="4" s="1"/>
  <c r="E78" i="4" l="1"/>
  <c r="M37" i="4"/>
  <c r="M35" i="4"/>
  <c r="K66" i="4"/>
  <c r="M11" i="4"/>
  <c r="K21" i="4"/>
  <c r="K43" i="4"/>
  <c r="E66" i="4"/>
  <c r="D55" i="4"/>
  <c r="S77" i="4" l="1"/>
  <c r="S70" i="4"/>
  <c r="T70" i="4" s="1"/>
  <c r="D77" i="4"/>
  <c r="E77" i="4" s="1"/>
  <c r="D70" i="4"/>
  <c r="D66" i="4"/>
  <c r="D67" i="4" s="1"/>
  <c r="E75" i="4"/>
  <c r="E71" i="4"/>
  <c r="T77" i="4" l="1"/>
  <c r="S76" i="4"/>
  <c r="V78" i="4" s="1"/>
  <c r="D76" i="4"/>
  <c r="G78" i="4" s="1"/>
  <c r="D21" i="4" l="1"/>
  <c r="D22" i="4" s="1"/>
  <c r="D73" i="4"/>
  <c r="G75" i="4" s="1"/>
  <c r="E10" i="4"/>
  <c r="E70" i="4"/>
  <c r="J10" i="4" l="1"/>
  <c r="J21" i="4" s="1"/>
  <c r="M10" i="4"/>
  <c r="E21" i="4"/>
  <c r="E74" i="4"/>
  <c r="E42" i="4"/>
  <c r="D43" i="4"/>
  <c r="D69" i="4" s="1"/>
  <c r="E41" i="4"/>
  <c r="M41" i="4" l="1"/>
  <c r="J41" i="4"/>
  <c r="M42" i="4"/>
  <c r="J42" i="4"/>
  <c r="E43" i="4"/>
  <c r="E69" i="4" s="1"/>
  <c r="D44" i="4"/>
  <c r="F78" i="4" l="1"/>
  <c r="U78" i="4"/>
  <c r="U74" i="4"/>
  <c r="U75" i="4"/>
  <c r="U71" i="4"/>
  <c r="U70" i="4"/>
  <c r="U77" i="4"/>
  <c r="J43" i="4"/>
  <c r="F77" i="4"/>
  <c r="F70" i="4"/>
  <c r="F74" i="4"/>
  <c r="F71" i="4"/>
  <c r="F75" i="4"/>
  <c r="G31" i="3" l="1"/>
  <c r="G56" i="3" l="1"/>
  <c r="Q63" i="3" s="1"/>
  <c r="Q62" i="3" l="1"/>
</calcChain>
</file>

<file path=xl/sharedStrings.xml><?xml version="1.0" encoding="utf-8"?>
<sst xmlns="http://schemas.openxmlformats.org/spreadsheetml/2006/main" count="813" uniqueCount="279">
  <si>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</si>
  <si>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</si>
  <si>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</si>
  <si>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</si>
  <si>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</si>
  <si>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</si>
  <si>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</si>
  <si>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</si>
  <si>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</si>
  <si>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</si>
  <si>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</si>
  <si>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</si>
  <si>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</si>
  <si>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</si>
  <si>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</si>
  <si>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</si>
  <si>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</si>
  <si>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</si>
  <si>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</si>
  <si>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</si>
  <si>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</si>
  <si>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</si>
  <si>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</si>
  <si>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</si>
  <si>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</si>
  <si>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</si>
  <si>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</si>
  <si>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</si>
  <si>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</si>
  <si>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</si>
  <si>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</si>
  <si>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</si>
  <si>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</si>
  <si>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</si>
  <si>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</si>
  <si>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</si>
  <si>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</si>
  <si>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</si>
  <si>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</si>
  <si>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</si>
  <si>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</si>
  <si>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</si>
  <si>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</si>
  <si>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</si>
  <si>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</si>
  <si>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</si>
  <si>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</si>
  <si>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</si>
  <si>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</si>
  <si>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</si>
  <si>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</si>
  <si>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</si>
  <si>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</si>
  <si>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</si>
  <si>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</si>
  <si>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</si>
  <si>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</si>
  <si>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</si>
  <si>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</si>
  <si>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</si>
  <si>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</si>
  <si>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</si>
  <si>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</si>
  <si>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</si>
  <si>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</si>
  <si>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</si>
  <si>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</si>
  <si>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</si>
  <si>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</si>
  <si>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</si>
  <si>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</si>
  <si>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</si>
  <si>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</si>
  <si>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</si>
  <si>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</si>
  <si>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</si>
  <si>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</si>
  <si>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</si>
  <si>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</si>
  <si>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</si>
  <si>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</si>
  <si>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</si>
  <si>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</si>
  <si>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</si>
  <si>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</si>
  <si>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</si>
  <si>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</si>
  <si>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</si>
  <si>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</si>
  <si>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</si>
  <si>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</si>
  <si>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</si>
  <si>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</si>
  <si>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</si>
  <si>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</si>
  <si>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</si>
  <si>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</si>
  <si>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</si>
  <si>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</si>
  <si>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</si>
  <si>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</si>
  <si>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</si>
  <si>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</si>
  <si>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</si>
  <si>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</si>
  <si>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</si>
  <si>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</si>
  <si>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Податковий менеджмент</t>
  </si>
  <si>
    <t>Є.В. Мироненко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</si>
  <si>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</si>
  <si>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</si>
  <si>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</si>
  <si>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</si>
  <si>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</si>
  <si>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</si>
  <si>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</si>
  <si>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</si>
  <si>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</si>
  <si>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</si>
  <si>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</si>
  <si>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</si>
  <si>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</si>
  <si>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</si>
  <si>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</si>
  <si>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</si>
  <si>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</si>
  <si>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ОПОДАТКУВАННЯ ТА МИТНИЙ БРОКЕРАЖ</t>
  </si>
  <si>
    <t>2 семестр 18 тижнів</t>
  </si>
  <si>
    <t>Л</t>
  </si>
  <si>
    <t>ЛБ</t>
  </si>
  <si>
    <t>ПЗ</t>
  </si>
  <si>
    <t>СРС</t>
  </si>
  <si>
    <t>ОБЛІК І АУДИТ</t>
  </si>
  <si>
    <t>Міжнародні стандарти фінансової звітності</t>
  </si>
  <si>
    <t>Організація обліку</t>
  </si>
  <si>
    <t>Стратегічний управлінський облік</t>
  </si>
  <si>
    <t>Виробнича практика</t>
  </si>
  <si>
    <t>Ділове та академічне письмо іноземною мовою</t>
  </si>
  <si>
    <t xml:space="preserve">Міждисциплінарна курсова робота </t>
  </si>
  <si>
    <t>Міждисциплінарна курсова робота</t>
  </si>
  <si>
    <r>
      <t xml:space="preserve">спеціальність </t>
    </r>
    <r>
      <rPr>
        <b/>
        <sz val="20"/>
        <rFont val="Times New Roman"/>
        <family val="1"/>
        <charset val="204"/>
      </rPr>
      <t>071 Облік і оподаткування</t>
    </r>
  </si>
  <si>
    <t>Кваліфікація:  магістр з обліку і оподаткування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</si>
  <si>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Оподаткування та митний брокераж</t>
    </r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</si>
  <si>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</si>
  <si>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</si>
  <si>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</si>
  <si>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</si>
  <si>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</si>
  <si>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</si>
  <si>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</si>
  <si>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</si>
  <si>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</si>
  <si>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</si>
  <si>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</si>
  <si>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</si>
  <si>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</si>
  <si>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</si>
  <si>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</si>
  <si>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</si>
  <si>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</si>
  <si>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</si>
  <si>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</si>
  <si>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</si>
  <si>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</si>
  <si>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</si>
  <si>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</si>
  <si>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</si>
  <si>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</si>
  <si>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</si>
  <si>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</si>
  <si>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</si>
  <si>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</si>
  <si>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</si>
  <si>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</si>
  <si>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</si>
  <si>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</si>
  <si>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</si>
  <si>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</si>
  <si>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</si>
  <si>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</si>
  <si>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</si>
  <si>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</si>
  <si>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</si>
  <si>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</si>
  <si>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</si>
  <si>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Облік і оподаткування зовнішньоекономічної діяльності / Оцінка митних ризиків  та митний аудит</t>
  </si>
  <si>
    <t>Аналіз фінансової звітності / Обліково-аналітичне забезпечення управлінських рішень</t>
  </si>
  <si>
    <t>Основи наукових досліджень у професійній сфері</t>
  </si>
  <si>
    <t>Фінансовий моніторинг / Міжнародні стандарти та організація фінансового контролю</t>
  </si>
  <si>
    <t>Професійна етика в галузі та антикорупційна політика / Ділові комунікації</t>
  </si>
  <si>
    <t>Організація та методика аудиту / Експертиза та консультування в сфері обліку та оподаткування</t>
  </si>
  <si>
    <t>Регулювання ЗЕД / Основи митної експертизи</t>
  </si>
  <si>
    <t>Сучасна практика фінансового обліку та оподаткування / Міжнародні стандарти та організація фінансового контролю</t>
  </si>
  <si>
    <t>Митний брокераж /  Експертиза та консультування в сфері обліку та оподаткування</t>
  </si>
  <si>
    <t>Облік і оподаткування зовнішньоекономічної діяльності / Облік у бюджетних та неприбуткових організаціях</t>
  </si>
  <si>
    <t>Кількість аудиторних годин за триместрами</t>
  </si>
  <si>
    <t>1.1.2</t>
  </si>
  <si>
    <t>1.1.3</t>
  </si>
  <si>
    <t>1</t>
  </si>
  <si>
    <t>3д</t>
  </si>
  <si>
    <t>Завідувач кафедри</t>
  </si>
  <si>
    <t>О.В. Акімова</t>
  </si>
  <si>
    <t>2ф*</t>
  </si>
  <si>
    <t>с*</t>
  </si>
  <si>
    <t>1.1.4</t>
  </si>
  <si>
    <t>1.1.4.1</t>
  </si>
  <si>
    <t>1.1.4.2</t>
  </si>
  <si>
    <t>2</t>
  </si>
  <si>
    <t>3.2</t>
  </si>
  <si>
    <t>Педагогічна практика</t>
  </si>
  <si>
    <t>Державна атестація (Захист магістерської роботи)</t>
  </si>
  <si>
    <t>Професійна етика в галузі та антикорупційна політика</t>
  </si>
  <si>
    <t>Ділові комунікації</t>
  </si>
  <si>
    <t>2.2.  Цикл професійної підготовки</t>
  </si>
  <si>
    <t>Міжнародні стандарти та організація фінансового контролю</t>
  </si>
  <si>
    <t>Експертиза та консультування в сфері обліку та оподаткування</t>
  </si>
  <si>
    <t>2.2.4</t>
  </si>
  <si>
    <t>Сучасні інформаційні технології в обліку, аналізі, аудиті та оподаткуванні</t>
  </si>
  <si>
    <t>Облік і оподаткування зовнішньоекономічної діяльності</t>
  </si>
  <si>
    <t>Н.Ю. Рекова</t>
  </si>
  <si>
    <t>Педагогічна</t>
  </si>
  <si>
    <t>Сучасна практика фінансового обліку та оподаткування</t>
  </si>
  <si>
    <t>Регулювання ЗЕД</t>
  </si>
  <si>
    <t>Основи митної експертизи</t>
  </si>
  <si>
    <t>Митний брокераж</t>
  </si>
  <si>
    <t>Сучасні інформаційні технології в обліку, аналізі, аудиті та оподаткуванні / Управлінські інформаційні системи в обліку та аналізі</t>
  </si>
  <si>
    <t>Оцінка митних ризиків та митний аудит</t>
  </si>
  <si>
    <t>Управлінські інформаційні системи в обліку та аналізі</t>
  </si>
  <si>
    <t xml:space="preserve">V. План освітнього процесу                               </t>
  </si>
  <si>
    <t>1.4 Атестація</t>
  </si>
  <si>
    <t>Кваліфікаційна робота магістра</t>
  </si>
  <si>
    <t>1.4.1</t>
  </si>
  <si>
    <t>1.3.1</t>
  </si>
  <si>
    <t>1.3.2</t>
  </si>
  <si>
    <t>Дисципліни з інших ОП ДДМА</t>
  </si>
  <si>
    <t>І . ГРАФІК ОСВІТНЬОГО ПРОЦЕСУ</t>
  </si>
  <si>
    <t xml:space="preserve">Екзаменаційна сесія </t>
  </si>
  <si>
    <t>Атестація</t>
  </si>
  <si>
    <t>№</t>
  </si>
  <si>
    <t>IV.  АТЕСТАЦІЯ</t>
  </si>
  <si>
    <t>Примітка:   с* - секційні заняття (факультатив)</t>
  </si>
  <si>
    <t>2.2.5</t>
  </si>
  <si>
    <t>1.2.6</t>
  </si>
  <si>
    <t>Українська мова як іноземна (для іноземних громадян та осіб без громадянства)</t>
  </si>
  <si>
    <t>Міжнародне податкове планування</t>
  </si>
  <si>
    <t>Кількість аудиторних годин за семестрами</t>
  </si>
  <si>
    <t>кількість тижнів у семестрі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</si>
  <si>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Облік і оподаткування</t>
    </r>
  </si>
  <si>
    <t>2.2.6</t>
  </si>
  <si>
    <t>2.2.7</t>
  </si>
  <si>
    <t>2.2.8</t>
  </si>
  <si>
    <t>2.2.9</t>
  </si>
  <si>
    <t>2.1.2</t>
  </si>
  <si>
    <t>2.1.3</t>
  </si>
  <si>
    <t>Кількість кредитів щодо вільного вибору дисциплін (1 семестр)</t>
  </si>
  <si>
    <t>Кількість кредитів щодо вільного вибору дисциплін (2 семестр)</t>
  </si>
  <si>
    <t>2.2.10</t>
  </si>
  <si>
    <t>Технології soft skills</t>
  </si>
  <si>
    <t>Дью ділідженс діяльності підприємства</t>
  </si>
  <si>
    <t>Бюджетний менеджмент</t>
  </si>
  <si>
    <t>Управлінський контроль</t>
  </si>
  <si>
    <t xml:space="preserve">Організація та методика контролю та аудиту </t>
  </si>
  <si>
    <t>Етика професійного бухгалтера та аудитора</t>
  </si>
  <si>
    <t>Фінансовий аналіз</t>
  </si>
  <si>
    <t>Облік і аудит в установах державного сектору</t>
  </si>
  <si>
    <t>2,2,2</t>
  </si>
  <si>
    <t xml:space="preserve">Методологія та організація наукових досліджень 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</si>
  <si>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</si>
  <si>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Форма  атестації (екзамен, кваліфікаційна робота)</t>
  </si>
  <si>
    <t>Фінансовий моніторинг</t>
  </si>
  <si>
    <t>Обліково-аналітичне забезпечення системи менеджменту</t>
  </si>
  <si>
    <t>Облік та звітність за міжнародними стандартами</t>
  </si>
  <si>
    <t>1.2.7</t>
  </si>
  <si>
    <t>Економічна безпека</t>
  </si>
  <si>
    <t>Оподаткування суб’єктів малого підприємництва</t>
  </si>
  <si>
    <t>Системи податкового менеджменту</t>
  </si>
  <si>
    <t>Міжнародні стандарти в аудиті та контролі</t>
  </si>
  <si>
    <t>протокол № 9</t>
  </si>
  <si>
    <t>" 27 "    квітня   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</si>
</sst>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</numFmts>
  <fonts count="39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28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5" fillId="0" borderId="15" xfId="0" applyNumberFormat="1" applyFont="1" applyFill="1" applyBorder="1" applyAlignment="1" applyProtection="1">
      <alignment horizontal="center" vertical="center"/>
    </xf>
    <xf numFmtId="164" fontId="5" fillId="0" borderId="96" xfId="0" applyNumberFormat="1" applyFont="1" applyFill="1" applyBorder="1" applyAlignment="1" applyProtection="1">
      <alignment horizontal="center" vertical="center"/>
    </xf>
    <xf numFmtId="164" fontId="5" fillId="0" borderId="97" xfId="0" applyNumberFormat="1" applyFont="1" applyFill="1" applyBorder="1" applyAlignment="1" applyProtection="1">
      <alignment horizontal="center" vertical="center"/>
    </xf>
    <xf numFmtId="164" fontId="5" fillId="0" borderId="98" xfId="0" applyNumberFormat="1" applyFont="1" applyFill="1" applyBorder="1" applyAlignment="1" applyProtection="1">
      <alignment horizontal="center" vertical="center"/>
    </xf>
    <xf numFmtId="164" fontId="5" fillId="0" borderId="99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5" fillId="0" borderId="86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100" xfId="0" applyNumberFormat="1" applyFont="1" applyFill="1" applyBorder="1" applyAlignment="1" applyProtection="1">
      <alignment horizontal="center" vertical="center"/>
    </xf>
    <xf numFmtId="0" fontId="1" fillId="0" borderId="66" xfId="0" applyFont="1" applyBorder="1" applyAlignment="1">
      <alignment wrapText="1"/>
    </xf>
    <xf numFmtId="0" fontId="1" fillId="0" borderId="70" xfId="0" applyFont="1" applyBorder="1" applyAlignment="1">
      <alignment wrapText="1"/>
    </xf>
    <xf numFmtId="0" fontId="1" fillId="0" borderId="91" xfId="0" applyFont="1" applyBorder="1" applyAlignment="1">
      <alignment wrapText="1"/>
    </xf>
    <xf numFmtId="0" fontId="1" fillId="0" borderId="10" xfId="0" applyFont="1" applyBorder="1"/>
    <xf numFmtId="0" fontId="1" fillId="0" borderId="9" xfId="0" applyFon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5" fontId="1" fillId="0" borderId="66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165" fontId="1" fillId="0" borderId="70" xfId="0" applyNumberFormat="1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1" fillId="0" borderId="91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/>
    <xf numFmtId="0" fontId="1" fillId="0" borderId="20" xfId="0" applyFont="1" applyBorder="1"/>
    <xf numFmtId="164" fontId="5" fillId="0" borderId="12" xfId="0" applyNumberFormat="1" applyFont="1" applyFill="1" applyBorder="1" applyAlignment="1" applyProtection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165" fontId="1" fillId="0" borderId="4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165" fontId="1" fillId="0" borderId="1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5" fontId="1" fillId="0" borderId="2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1" fillId="0" borderId="47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7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1" fillId="0" borderId="6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1" fillId="0" borderId="2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87" xfId="0" applyFont="1" applyBorder="1" applyAlignment="1">
      <alignment wrapText="1"/>
    </xf>
    <xf numFmtId="165" fontId="1" fillId="0" borderId="87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165" fontId="1" fillId="0" borderId="57" xfId="0" applyNumberFormat="1" applyFont="1" applyBorder="1" applyAlignment="1">
      <alignment horizontal="center" vertical="center"/>
    </xf>
    <xf numFmtId="164" fontId="5" fillId="0" borderId="75" xfId="0" applyNumberFormat="1" applyFont="1" applyFill="1" applyBorder="1" applyAlignment="1" applyProtection="1">
      <alignment horizontal="center" vertical="center"/>
    </xf>
    <xf numFmtId="166" fontId="5" fillId="0" borderId="75" xfId="0" applyNumberFormat="1" applyFont="1" applyFill="1" applyBorder="1" applyAlignment="1" applyProtection="1">
      <alignment horizontal="center" vertical="center"/>
    </xf>
    <xf numFmtId="166" fontId="5" fillId="0" borderId="100" xfId="0" applyNumberFormat="1" applyFont="1" applyFill="1" applyBorder="1" applyAlignment="1" applyProtection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" fontId="1" fillId="0" borderId="66" xfId="0" applyNumberFormat="1" applyFont="1" applyBorder="1" applyAlignment="1">
      <alignment horizontal="center" vertical="center"/>
    </xf>
    <xf numFmtId="1" fontId="1" fillId="0" borderId="70" xfId="0" applyNumberFormat="1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1" fontId="1" fillId="0" borderId="80" xfId="0" applyNumberFormat="1" applyFont="1" applyBorder="1" applyAlignment="1">
      <alignment horizontal="center" vertical="center"/>
    </xf>
    <xf numFmtId="165" fontId="1" fillId="0" borderId="80" xfId="0" applyNumberFormat="1" applyFont="1" applyBorder="1" applyAlignment="1">
      <alignment horizontal="center" vertical="center"/>
    </xf>
    <xf numFmtId="165" fontId="1" fillId="0" borderId="92" xfId="0" applyNumberFormat="1" applyFont="1" applyBorder="1" applyAlignment="1">
      <alignment horizontal="center" vertical="center"/>
    </xf>
    <xf numFmtId="164" fontId="5" fillId="0" borderId="41" xfId="0" applyNumberFormat="1" applyFont="1" applyFill="1" applyBorder="1" applyAlignment="1" applyProtection="1">
      <alignment horizontal="center" vertical="center"/>
    </xf>
    <xf numFmtId="0" fontId="1" fillId="0" borderId="112" xfId="0" applyFont="1" applyBorder="1" applyAlignment="1">
      <alignment wrapText="1"/>
    </xf>
    <xf numFmtId="164" fontId="5" fillId="0" borderId="17" xfId="0" applyNumberFormat="1" applyFont="1" applyFill="1" applyBorder="1" applyAlignment="1" applyProtection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 applyProtection="1">
      <alignment horizontal="center" vertical="center"/>
    </xf>
    <xf numFmtId="165" fontId="30" fillId="4" borderId="41" xfId="2" applyNumberFormat="1" applyFont="1" applyFill="1" applyBorder="1" applyAlignment="1" applyProtection="1">
      <alignment horizontal="center" vertical="center"/>
    </xf>
    <xf numFmtId="0" fontId="1" fillId="4" borderId="66" xfId="0" applyFont="1" applyFill="1" applyBorder="1" applyAlignment="1">
      <alignment horizontal="left" vertical="top" wrapText="1"/>
    </xf>
    <xf numFmtId="0" fontId="1" fillId="4" borderId="70" xfId="0" applyFont="1" applyFill="1" applyBorder="1" applyAlignment="1">
      <alignment wrapText="1"/>
    </xf>
    <xf numFmtId="0" fontId="1" fillId="4" borderId="66" xfId="0" applyFont="1" applyFill="1" applyBorder="1" applyAlignment="1">
      <alignment wrapText="1"/>
    </xf>
    <xf numFmtId="0" fontId="1" fillId="0" borderId="46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/>
    </xf>
    <xf numFmtId="167" fontId="1" fillId="0" borderId="0" xfId="2" applyNumberFormat="1" applyFont="1" applyFill="1" applyBorder="1" applyAlignment="1" applyProtection="1">
      <alignment vertical="center"/>
    </xf>
    <xf numFmtId="0" fontId="1" fillId="3" borderId="53" xfId="2" applyNumberFormat="1" applyFont="1" applyFill="1" applyBorder="1" applyAlignment="1" applyProtection="1">
      <alignment horizontal="center" vertical="center"/>
    </xf>
    <xf numFmtId="0" fontId="1" fillId="3" borderId="52" xfId="2" applyNumberFormat="1" applyFont="1" applyFill="1" applyBorder="1" applyAlignment="1" applyProtection="1">
      <alignment horizontal="center" vertical="center"/>
    </xf>
    <xf numFmtId="0" fontId="1" fillId="3" borderId="59" xfId="2" applyNumberFormat="1" applyFont="1" applyFill="1" applyBorder="1" applyAlignment="1" applyProtection="1">
      <alignment horizontal="center" vertical="center"/>
    </xf>
    <xf numFmtId="0" fontId="1" fillId="3" borderId="55" xfId="2" applyNumberFormat="1" applyFont="1" applyFill="1" applyBorder="1" applyAlignment="1" applyProtection="1">
      <alignment horizontal="center" vertical="center"/>
    </xf>
    <xf numFmtId="0" fontId="1" fillId="3" borderId="58" xfId="2" applyNumberFormat="1" applyFont="1" applyFill="1" applyBorder="1" applyAlignment="1" applyProtection="1">
      <alignment horizontal="center" vertical="center"/>
    </xf>
    <xf numFmtId="0" fontId="1" fillId="3" borderId="42" xfId="2" applyNumberFormat="1" applyFont="1" applyFill="1" applyBorder="1" applyAlignment="1" applyProtection="1">
      <alignment horizontal="center" vertical="center"/>
    </xf>
    <xf numFmtId="0" fontId="1" fillId="3" borderId="60" xfId="2" applyNumberFormat="1" applyFont="1" applyFill="1" applyBorder="1" applyAlignment="1" applyProtection="1">
      <alignment horizontal="center" vertical="center"/>
    </xf>
    <xf numFmtId="0" fontId="1" fillId="3" borderId="44" xfId="2" applyNumberFormat="1" applyFont="1" applyFill="1" applyBorder="1" applyAlignment="1" applyProtection="1">
      <alignment horizontal="center" vertical="center"/>
    </xf>
    <xf numFmtId="0" fontId="1" fillId="3" borderId="71" xfId="2" applyNumberFormat="1" applyFont="1" applyFill="1" applyBorder="1" applyAlignment="1" applyProtection="1">
      <alignment horizontal="center" vertical="center"/>
    </xf>
    <xf numFmtId="0" fontId="1" fillId="3" borderId="41" xfId="2" applyNumberFormat="1" applyFont="1" applyFill="1" applyBorder="1" applyAlignment="1" applyProtection="1">
      <alignment horizontal="center" vertical="center"/>
    </xf>
    <xf numFmtId="0" fontId="1" fillId="3" borderId="0" xfId="2" applyNumberFormat="1" applyFont="1" applyFill="1" applyBorder="1" applyAlignment="1" applyProtection="1">
      <alignment horizontal="center" vertical="center"/>
    </xf>
    <xf numFmtId="0" fontId="1" fillId="3" borderId="78" xfId="2" applyNumberFormat="1" applyFont="1" applyFill="1" applyBorder="1" applyAlignment="1" applyProtection="1">
      <alignment horizontal="center" vertical="center"/>
    </xf>
    <xf numFmtId="0" fontId="1" fillId="3" borderId="81" xfId="2" applyNumberFormat="1" applyFont="1" applyFill="1" applyBorder="1" applyAlignment="1" applyProtection="1">
      <alignment horizontal="center" vertical="center"/>
    </xf>
    <xf numFmtId="0" fontId="1" fillId="3" borderId="28" xfId="2" applyNumberFormat="1" applyFont="1" applyFill="1" applyBorder="1" applyAlignment="1" applyProtection="1">
      <alignment horizontal="center" vertical="center"/>
    </xf>
    <xf numFmtId="49" fontId="5" fillId="3" borderId="47" xfId="0" applyNumberFormat="1" applyFont="1" applyFill="1" applyBorder="1" applyAlignment="1" applyProtection="1">
      <alignment horizontal="center" vertical="center"/>
    </xf>
    <xf numFmtId="49" fontId="5" fillId="3" borderId="49" xfId="2" applyNumberFormat="1" applyFont="1" applyFill="1" applyBorder="1" applyAlignment="1">
      <alignment vertical="center" wrapText="1"/>
    </xf>
    <xf numFmtId="0" fontId="5" fillId="3" borderId="73" xfId="2" applyFont="1" applyFill="1" applyBorder="1" applyAlignment="1">
      <alignment horizontal="center" vertical="center" wrapText="1"/>
    </xf>
    <xf numFmtId="49" fontId="5" fillId="3" borderId="48" xfId="2" applyNumberFormat="1" applyFont="1" applyFill="1" applyBorder="1" applyAlignment="1">
      <alignment horizontal="center" vertical="center" wrapText="1"/>
    </xf>
    <xf numFmtId="167" fontId="5" fillId="3" borderId="64" xfId="2" applyNumberFormat="1" applyFont="1" applyFill="1" applyBorder="1" applyAlignment="1" applyProtection="1">
      <alignment horizontal="center" vertical="center" wrapText="1"/>
    </xf>
    <xf numFmtId="165" fontId="5" fillId="3" borderId="66" xfId="2" applyNumberFormat="1" applyFont="1" applyFill="1" applyBorder="1" applyAlignment="1" applyProtection="1">
      <alignment horizontal="center" vertical="center"/>
    </xf>
    <xf numFmtId="1" fontId="5" fillId="3" borderId="66" xfId="2" applyNumberFormat="1" applyFont="1" applyFill="1" applyBorder="1" applyAlignment="1" applyProtection="1">
      <alignment horizontal="center" vertical="center"/>
    </xf>
    <xf numFmtId="1" fontId="5" fillId="3" borderId="47" xfId="2" applyNumberFormat="1" applyFont="1" applyFill="1" applyBorder="1" applyAlignment="1" applyProtection="1">
      <alignment horizontal="center" vertical="center"/>
    </xf>
    <xf numFmtId="1" fontId="5" fillId="3" borderId="48" xfId="2" applyNumberFormat="1" applyFont="1" applyFill="1" applyBorder="1" applyAlignment="1" applyProtection="1">
      <alignment horizontal="center" vertical="center"/>
    </xf>
    <xf numFmtId="1" fontId="5" fillId="3" borderId="64" xfId="2" applyNumberFormat="1" applyFont="1" applyFill="1" applyBorder="1" applyAlignment="1" applyProtection="1">
      <alignment horizontal="center" vertical="center"/>
    </xf>
    <xf numFmtId="0" fontId="33" fillId="3" borderId="47" xfId="2" applyFont="1" applyFill="1" applyBorder="1" applyAlignment="1">
      <alignment horizontal="center" vertical="center" wrapText="1"/>
    </xf>
    <xf numFmtId="0" fontId="33" fillId="3" borderId="48" xfId="2" applyFont="1" applyFill="1" applyBorder="1" applyAlignment="1">
      <alignment horizontal="center" vertical="center" wrapText="1"/>
    </xf>
    <xf numFmtId="0" fontId="33" fillId="3" borderId="49" xfId="2" applyFont="1" applyFill="1" applyBorder="1" applyAlignment="1">
      <alignment horizontal="center" vertical="center" wrapText="1"/>
    </xf>
    <xf numFmtId="0" fontId="33" fillId="3" borderId="73" xfId="2" applyFont="1" applyFill="1" applyBorder="1" applyAlignment="1">
      <alignment horizontal="center" vertical="center" wrapText="1"/>
    </xf>
    <xf numFmtId="0" fontId="33" fillId="3" borderId="64" xfId="2" applyFont="1" applyFill="1" applyBorder="1" applyAlignment="1">
      <alignment horizontal="center" vertical="center" wrapText="1"/>
    </xf>
    <xf numFmtId="167" fontId="33" fillId="0" borderId="0" xfId="2" applyNumberFormat="1" applyFont="1" applyFill="1" applyBorder="1" applyAlignment="1" applyProtection="1">
      <alignment vertical="center"/>
    </xf>
    <xf numFmtId="49" fontId="5" fillId="3" borderId="65" xfId="0" applyNumberFormat="1" applyFont="1" applyFill="1" applyBorder="1" applyAlignment="1" applyProtection="1">
      <alignment horizontal="center" vertical="center"/>
    </xf>
    <xf numFmtId="49" fontId="5" fillId="3" borderId="4" xfId="2" applyNumberFormat="1" applyFont="1" applyFill="1" applyBorder="1" applyAlignment="1">
      <alignment vertical="center" wrapText="1"/>
    </xf>
    <xf numFmtId="0" fontId="5" fillId="3" borderId="5" xfId="2" applyFont="1" applyFill="1" applyBorder="1" applyAlignment="1">
      <alignment horizontal="center" vertical="center" wrapText="1"/>
    </xf>
    <xf numFmtId="49" fontId="5" fillId="3" borderId="2" xfId="2" applyNumberFormat="1" applyFont="1" applyFill="1" applyBorder="1" applyAlignment="1">
      <alignment horizontal="center" vertical="center" wrapText="1"/>
    </xf>
    <xf numFmtId="167" fontId="5" fillId="3" borderId="3" xfId="2" applyNumberFormat="1" applyFont="1" applyFill="1" applyBorder="1" applyAlignment="1" applyProtection="1">
      <alignment horizontal="center" vertical="center" wrapText="1"/>
    </xf>
    <xf numFmtId="165" fontId="5" fillId="3" borderId="70" xfId="2" applyNumberFormat="1" applyFont="1" applyFill="1" applyBorder="1" applyAlignment="1" applyProtection="1">
      <alignment horizontal="center" vertical="center"/>
    </xf>
    <xf numFmtId="1" fontId="5" fillId="3" borderId="70" xfId="2" applyNumberFormat="1" applyFont="1" applyFill="1" applyBorder="1" applyAlignment="1" applyProtection="1">
      <alignment horizontal="center" vertical="center"/>
    </xf>
    <xf numFmtId="1" fontId="5" fillId="3" borderId="65" xfId="2" applyNumberFormat="1" applyFont="1" applyFill="1" applyBorder="1" applyAlignment="1" applyProtection="1">
      <alignment horizontal="center" vertical="center"/>
    </xf>
    <xf numFmtId="1" fontId="5" fillId="3" borderId="2" xfId="2" applyNumberFormat="1" applyFont="1" applyFill="1" applyBorder="1" applyAlignment="1" applyProtection="1">
      <alignment horizontal="center" vertical="center"/>
    </xf>
    <xf numFmtId="1" fontId="5" fillId="3" borderId="3" xfId="2" applyNumberFormat="1" applyFont="1" applyFill="1" applyBorder="1" applyAlignment="1" applyProtection="1">
      <alignment horizontal="center" vertical="center"/>
    </xf>
    <xf numFmtId="0" fontId="33" fillId="3" borderId="65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49" fontId="5" fillId="3" borderId="29" xfId="0" applyNumberFormat="1" applyFont="1" applyFill="1" applyBorder="1" applyAlignment="1" applyProtection="1">
      <alignment horizontal="center" vertical="center"/>
    </xf>
    <xf numFmtId="0" fontId="5" fillId="3" borderId="6" xfId="2" applyFont="1" applyFill="1" applyBorder="1" applyAlignment="1">
      <alignment horizontal="center" vertical="center" wrapText="1"/>
    </xf>
    <xf numFmtId="49" fontId="5" fillId="3" borderId="8" xfId="2" applyNumberFormat="1" applyFont="1" applyFill="1" applyBorder="1" applyAlignment="1">
      <alignment horizontal="center" vertical="center" wrapText="1"/>
    </xf>
    <xf numFmtId="167" fontId="5" fillId="3" borderId="7" xfId="2" applyNumberFormat="1" applyFont="1" applyFill="1" applyBorder="1" applyAlignment="1" applyProtection="1">
      <alignment horizontal="center" vertical="center" wrapText="1"/>
    </xf>
    <xf numFmtId="1" fontId="5" fillId="3" borderId="7" xfId="2" applyNumberFormat="1" applyFont="1" applyFill="1" applyBorder="1" applyAlignment="1" applyProtection="1">
      <alignment horizontal="center" vertical="center"/>
    </xf>
    <xf numFmtId="0" fontId="33" fillId="3" borderId="29" xfId="2" applyFont="1" applyFill="1" applyBorder="1" applyAlignment="1">
      <alignment horizontal="center" vertical="center" wrapText="1"/>
    </xf>
    <xf numFmtId="0" fontId="33" fillId="3" borderId="8" xfId="2" applyFont="1" applyFill="1" applyBorder="1" applyAlignment="1">
      <alignment horizontal="center" vertical="center" wrapText="1"/>
    </xf>
    <xf numFmtId="0" fontId="33" fillId="3" borderId="11" xfId="2" applyFont="1" applyFill="1" applyBorder="1" applyAlignment="1">
      <alignment horizontal="center" vertical="center" wrapText="1"/>
    </xf>
    <xf numFmtId="0" fontId="33" fillId="3" borderId="6" xfId="2" applyFont="1" applyFill="1" applyBorder="1" applyAlignment="1">
      <alignment horizontal="center" vertical="center" wrapText="1"/>
    </xf>
    <xf numFmtId="0" fontId="33" fillId="3" borderId="7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 wrapText="1"/>
    </xf>
    <xf numFmtId="165" fontId="34" fillId="0" borderId="17" xfId="2" applyNumberFormat="1" applyFont="1" applyFill="1" applyBorder="1" applyAlignment="1">
      <alignment horizontal="center" vertical="center" wrapText="1"/>
    </xf>
    <xf numFmtId="1" fontId="34" fillId="0" borderId="17" xfId="2" applyNumberFormat="1" applyFont="1" applyFill="1" applyBorder="1" applyAlignment="1">
      <alignment horizontal="center" vertical="center" wrapText="1"/>
    </xf>
    <xf numFmtId="1" fontId="34" fillId="0" borderId="16" xfId="2" applyNumberFormat="1" applyFont="1" applyFill="1" applyBorder="1" applyAlignment="1">
      <alignment horizontal="center" vertical="center" wrapText="1"/>
    </xf>
    <xf numFmtId="1" fontId="34" fillId="0" borderId="41" xfId="2" applyNumberFormat="1" applyFont="1" applyFill="1" applyBorder="1" applyAlignment="1">
      <alignment horizontal="center" vertical="center" wrapText="1"/>
    </xf>
    <xf numFmtId="167" fontId="35" fillId="0" borderId="0" xfId="2" applyNumberFormat="1" applyFont="1" applyFill="1" applyBorder="1" applyAlignment="1" applyProtection="1">
      <alignment vertical="center"/>
    </xf>
    <xf numFmtId="49" fontId="5" fillId="3" borderId="45" xfId="0" applyNumberFormat="1" applyFont="1" applyFill="1" applyBorder="1" applyAlignment="1" applyProtection="1">
      <alignment horizontal="center" vertical="center"/>
    </xf>
    <xf numFmtId="0" fontId="5" fillId="3" borderId="47" xfId="2" applyFont="1" applyFill="1" applyBorder="1" applyAlignment="1">
      <alignment horizontal="center" vertical="center" wrapText="1"/>
    </xf>
    <xf numFmtId="0" fontId="5" fillId="3" borderId="48" xfId="2" applyFont="1" applyFill="1" applyBorder="1" applyAlignment="1">
      <alignment horizontal="center" vertical="center" wrapText="1"/>
    </xf>
    <xf numFmtId="0" fontId="5" fillId="3" borderId="64" xfId="2" applyFont="1" applyFill="1" applyBorder="1" applyAlignment="1">
      <alignment horizontal="center" vertical="center" wrapText="1"/>
    </xf>
    <xf numFmtId="168" fontId="36" fillId="3" borderId="49" xfId="2" applyNumberFormat="1" applyFont="1" applyFill="1" applyBorder="1" applyAlignment="1" applyProtection="1">
      <alignment horizontal="center" vertical="center"/>
    </xf>
    <xf numFmtId="169" fontId="5" fillId="3" borderId="45" xfId="2" applyNumberFormat="1" applyFont="1" applyFill="1" applyBorder="1" applyAlignment="1" applyProtection="1">
      <alignment horizontal="center" vertical="center"/>
    </xf>
    <xf numFmtId="0" fontId="5" fillId="3" borderId="66" xfId="2" applyFont="1" applyFill="1" applyBorder="1" applyAlignment="1">
      <alignment horizontal="center" vertical="center" wrapText="1"/>
    </xf>
    <xf numFmtId="0" fontId="5" fillId="3" borderId="49" xfId="2" applyFont="1" applyFill="1" applyBorder="1" applyAlignment="1">
      <alignment horizontal="center" vertical="center" wrapText="1"/>
    </xf>
    <xf numFmtId="0" fontId="33" fillId="3" borderId="46" xfId="2" applyFont="1" applyFill="1" applyBorder="1" applyAlignment="1">
      <alignment horizontal="center" vertical="center" wrapText="1"/>
    </xf>
    <xf numFmtId="167" fontId="33" fillId="3" borderId="49" xfId="2" applyNumberFormat="1" applyFont="1" applyFill="1" applyBorder="1" applyAlignment="1" applyProtection="1">
      <alignment horizontal="center" vertical="center"/>
    </xf>
    <xf numFmtId="49" fontId="5" fillId="3" borderId="19" xfId="0" applyNumberFormat="1" applyFont="1" applyFill="1" applyBorder="1" applyAlignment="1" applyProtection="1">
      <alignment horizontal="center" vertical="center"/>
    </xf>
    <xf numFmtId="0" fontId="5" fillId="3" borderId="65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168" fontId="36" fillId="3" borderId="4" xfId="2" applyNumberFormat="1" applyFont="1" applyFill="1" applyBorder="1" applyAlignment="1" applyProtection="1">
      <alignment horizontal="center" vertical="center"/>
    </xf>
    <xf numFmtId="169" fontId="5" fillId="3" borderId="19" xfId="2" applyNumberFormat="1" applyFont="1" applyFill="1" applyBorder="1" applyAlignment="1" applyProtection="1">
      <alignment horizontal="center" vertical="center"/>
    </xf>
    <xf numFmtId="0" fontId="5" fillId="3" borderId="70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1" fillId="3" borderId="5" xfId="2" applyFont="1" applyFill="1" applyBorder="1" applyAlignment="1">
      <alignment horizontal="center" vertical="center" wrapText="1"/>
    </xf>
    <xf numFmtId="0" fontId="1" fillId="3" borderId="80" xfId="2" applyFont="1" applyFill="1" applyBorder="1" applyAlignment="1">
      <alignment horizontal="center" vertical="center" wrapText="1"/>
    </xf>
    <xf numFmtId="167" fontId="1" fillId="3" borderId="4" xfId="2" applyNumberFormat="1" applyFont="1" applyFill="1" applyBorder="1" applyAlignment="1" applyProtection="1">
      <alignment horizontal="center" vertical="center"/>
    </xf>
    <xf numFmtId="0" fontId="1" fillId="3" borderId="65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33" fillId="3" borderId="80" xfId="2" applyFont="1" applyFill="1" applyBorder="1" applyAlignment="1">
      <alignment horizontal="center" vertical="center" wrapText="1"/>
    </xf>
    <xf numFmtId="167" fontId="5" fillId="3" borderId="65" xfId="2" applyNumberFormat="1" applyFont="1" applyFill="1" applyBorder="1" applyAlignment="1" applyProtection="1">
      <alignment horizontal="center" vertical="center"/>
    </xf>
    <xf numFmtId="165" fontId="5" fillId="3" borderId="41" xfId="2" applyNumberFormat="1" applyFont="1" applyFill="1" applyBorder="1" applyAlignment="1">
      <alignment horizontal="center" vertical="center" wrapText="1"/>
    </xf>
    <xf numFmtId="1" fontId="5" fillId="3" borderId="41" xfId="2" applyNumberFormat="1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165" fontId="5" fillId="3" borderId="100" xfId="0" applyNumberFormat="1" applyFont="1" applyFill="1" applyBorder="1" applyAlignment="1" applyProtection="1">
      <alignment horizontal="center" vertical="center"/>
    </xf>
    <xf numFmtId="1" fontId="5" fillId="3" borderId="100" xfId="0" applyNumberFormat="1" applyFont="1" applyFill="1" applyBorder="1" applyAlignment="1" applyProtection="1">
      <alignment horizontal="center" vertical="center"/>
    </xf>
    <xf numFmtId="1" fontId="5" fillId="3" borderId="17" xfId="0" applyNumberFormat="1" applyFont="1" applyFill="1" applyBorder="1" applyAlignment="1" applyProtection="1">
      <alignment horizontal="center" vertical="center"/>
    </xf>
    <xf numFmtId="165" fontId="5" fillId="3" borderId="63" xfId="2" applyNumberFormat="1" applyFont="1" applyFill="1" applyBorder="1" applyAlignment="1">
      <alignment horizontal="center" vertical="center" wrapText="1"/>
    </xf>
    <xf numFmtId="1" fontId="5" fillId="3" borderId="63" xfId="2" applyNumberFormat="1" applyFont="1" applyFill="1" applyBorder="1" applyAlignment="1">
      <alignment horizontal="center" vertical="center" wrapText="1"/>
    </xf>
    <xf numFmtId="0" fontId="1" fillId="3" borderId="47" xfId="2" applyNumberFormat="1" applyFont="1" applyFill="1" applyBorder="1" applyAlignment="1" applyProtection="1">
      <alignment horizontal="center" vertical="center"/>
    </xf>
    <xf numFmtId="0" fontId="1" fillId="3" borderId="48" xfId="2" applyNumberFormat="1" applyFont="1" applyFill="1" applyBorder="1" applyAlignment="1" applyProtection="1">
      <alignment horizontal="center" vertical="center"/>
    </xf>
    <xf numFmtId="0" fontId="1" fillId="3" borderId="49" xfId="2" applyNumberFormat="1" applyFont="1" applyFill="1" applyBorder="1" applyAlignment="1" applyProtection="1">
      <alignment horizontal="center" vertical="center"/>
    </xf>
    <xf numFmtId="169" fontId="1" fillId="3" borderId="45" xfId="2" applyNumberFormat="1" applyFont="1" applyFill="1" applyBorder="1" applyAlignment="1" applyProtection="1">
      <alignment horizontal="center" vertical="center"/>
    </xf>
    <xf numFmtId="169" fontId="1" fillId="3" borderId="66" xfId="2" applyNumberFormat="1" applyFont="1" applyFill="1" applyBorder="1" applyAlignment="1" applyProtection="1">
      <alignment horizontal="center" vertical="center"/>
    </xf>
    <xf numFmtId="168" fontId="1" fillId="3" borderId="47" xfId="2" applyNumberFormat="1" applyFont="1" applyFill="1" applyBorder="1" applyAlignment="1" applyProtection="1">
      <alignment horizontal="center" vertical="center"/>
    </xf>
    <xf numFmtId="168" fontId="1" fillId="3" borderId="48" xfId="2" applyNumberFormat="1" applyFont="1" applyFill="1" applyBorder="1" applyAlignment="1" applyProtection="1">
      <alignment horizontal="center" vertical="center"/>
    </xf>
    <xf numFmtId="168" fontId="1" fillId="3" borderId="49" xfId="2" applyNumberFormat="1" applyFont="1" applyFill="1" applyBorder="1" applyAlignment="1" applyProtection="1">
      <alignment horizontal="center" vertical="center"/>
    </xf>
    <xf numFmtId="0" fontId="1" fillId="3" borderId="73" xfId="2" applyNumberFormat="1" applyFont="1" applyFill="1" applyBorder="1" applyAlignment="1" applyProtection="1">
      <alignment horizontal="center" vertical="center"/>
    </xf>
    <xf numFmtId="0" fontId="1" fillId="3" borderId="46" xfId="2" applyNumberFormat="1" applyFont="1" applyFill="1" applyBorder="1" applyAlignment="1" applyProtection="1">
      <alignment horizontal="center" vertical="center"/>
    </xf>
    <xf numFmtId="49" fontId="1" fillId="3" borderId="14" xfId="2" applyNumberFormat="1" applyFont="1" applyFill="1" applyBorder="1" applyAlignment="1">
      <alignment vertical="center" wrapText="1"/>
    </xf>
    <xf numFmtId="0" fontId="1" fillId="3" borderId="101" xfId="2" applyNumberFormat="1" applyFont="1" applyFill="1" applyBorder="1" applyAlignment="1" applyProtection="1">
      <alignment horizontal="center" vertical="center"/>
    </xf>
    <xf numFmtId="0" fontId="1" fillId="3" borderId="102" xfId="2" applyNumberFormat="1" applyFont="1" applyFill="1" applyBorder="1" applyAlignment="1" applyProtection="1">
      <alignment horizontal="center" vertical="center"/>
    </xf>
    <xf numFmtId="0" fontId="1" fillId="3" borderId="103" xfId="2" applyNumberFormat="1" applyFont="1" applyFill="1" applyBorder="1" applyAlignment="1" applyProtection="1">
      <alignment horizontal="center" vertical="center"/>
    </xf>
    <xf numFmtId="169" fontId="1" fillId="3" borderId="17" xfId="2" applyNumberFormat="1" applyFont="1" applyFill="1" applyBorder="1" applyAlignment="1" applyProtection="1">
      <alignment horizontal="center" vertical="center"/>
    </xf>
    <xf numFmtId="169" fontId="1" fillId="3" borderId="18" xfId="2" applyNumberFormat="1" applyFont="1" applyFill="1" applyBorder="1" applyAlignment="1" applyProtection="1">
      <alignment horizontal="center" vertical="center"/>
    </xf>
    <xf numFmtId="168" fontId="1" fillId="3" borderId="29" xfId="2" applyNumberFormat="1" applyFont="1" applyFill="1" applyBorder="1" applyAlignment="1" applyProtection="1">
      <alignment horizontal="center" vertical="center"/>
    </xf>
    <xf numFmtId="168" fontId="1" fillId="3" borderId="8" xfId="2" applyNumberFormat="1" applyFont="1" applyFill="1" applyBorder="1" applyAlignment="1" applyProtection="1">
      <alignment horizontal="center" vertical="center"/>
    </xf>
    <xf numFmtId="168" fontId="1" fillId="3" borderId="11" xfId="2" applyNumberFormat="1" applyFont="1" applyFill="1" applyBorder="1" applyAlignment="1" applyProtection="1">
      <alignment horizontal="center" vertical="center"/>
    </xf>
    <xf numFmtId="0" fontId="1" fillId="3" borderId="85" xfId="2" applyNumberFormat="1" applyFont="1" applyFill="1" applyBorder="1" applyAlignment="1" applyProtection="1">
      <alignment horizontal="center" vertical="center"/>
    </xf>
    <xf numFmtId="0" fontId="1" fillId="3" borderId="84" xfId="2" applyNumberFormat="1" applyFont="1" applyFill="1" applyBorder="1" applyAlignment="1" applyProtection="1">
      <alignment horizontal="center" vertical="center"/>
    </xf>
    <xf numFmtId="165" fontId="5" fillId="3" borderId="17" xfId="2" applyNumberFormat="1" applyFont="1" applyFill="1" applyBorder="1" applyAlignment="1">
      <alignment horizontal="center" vertical="center" wrapText="1"/>
    </xf>
    <xf numFmtId="1" fontId="5" fillId="3" borderId="17" xfId="2" applyNumberFormat="1" applyFont="1" applyFill="1" applyBorder="1" applyAlignment="1">
      <alignment horizontal="center" vertical="center" wrapText="1"/>
    </xf>
    <xf numFmtId="49" fontId="1" fillId="0" borderId="45" xfId="0" applyNumberFormat="1" applyFont="1" applyBorder="1" applyAlignment="1">
      <alignment vertical="center" wrapText="1"/>
    </xf>
    <xf numFmtId="0" fontId="1" fillId="0" borderId="73" xfId="0" applyFont="1" applyBorder="1" applyAlignment="1">
      <alignment horizontal="center" vertical="center"/>
    </xf>
    <xf numFmtId="169" fontId="1" fillId="0" borderId="45" xfId="0" applyNumberFormat="1" applyFont="1" applyBorder="1" applyAlignment="1">
      <alignment horizontal="center" vertical="center"/>
    </xf>
    <xf numFmtId="1" fontId="1" fillId="0" borderId="46" xfId="0" applyNumberFormat="1" applyFont="1" applyBorder="1" applyAlignment="1">
      <alignment horizontal="center" vertical="center" wrapText="1"/>
    </xf>
    <xf numFmtId="167" fontId="35" fillId="0" borderId="0" xfId="0" applyNumberFormat="1" applyFont="1" applyAlignment="1">
      <alignment vertical="center"/>
    </xf>
    <xf numFmtId="49" fontId="1" fillId="0" borderId="19" xfId="0" applyNumberFormat="1" applyFont="1" applyBorder="1" applyAlignment="1">
      <alignment vertical="center" wrapText="1"/>
    </xf>
    <xf numFmtId="1" fontId="1" fillId="0" borderId="67" xfId="0" applyNumberFormat="1" applyFont="1" applyBorder="1" applyAlignment="1">
      <alignment horizontal="center" vertical="center"/>
    </xf>
    <xf numFmtId="49" fontId="1" fillId="0" borderId="67" xfId="0" applyNumberFormat="1" applyFont="1" applyBorder="1" applyAlignment="1">
      <alignment horizontal="center" vertical="center"/>
    </xf>
    <xf numFmtId="49" fontId="1" fillId="0" borderId="79" xfId="0" applyNumberFormat="1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169" fontId="1" fillId="0" borderId="30" xfId="0" applyNumberFormat="1" applyFont="1" applyBorder="1" applyAlignment="1">
      <alignment horizontal="center" vertical="center"/>
    </xf>
    <xf numFmtId="168" fontId="1" fillId="0" borderId="79" xfId="0" applyNumberFormat="1" applyFont="1" applyBorder="1" applyAlignment="1">
      <alignment horizontal="center" vertical="center"/>
    </xf>
    <xf numFmtId="168" fontId="1" fillId="0" borderId="69" xfId="0" applyNumberFormat="1" applyFont="1" applyBorder="1" applyAlignment="1">
      <alignment horizontal="center" vertical="center"/>
    </xf>
    <xf numFmtId="168" fontId="1" fillId="0" borderId="67" xfId="0" applyNumberFormat="1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49" fontId="1" fillId="0" borderId="19" xfId="2" applyNumberFormat="1" applyFont="1" applyFill="1" applyBorder="1" applyAlignment="1">
      <alignment vertical="center" wrapText="1"/>
    </xf>
    <xf numFmtId="1" fontId="1" fillId="0" borderId="5" xfId="2" applyNumberFormat="1" applyFont="1" applyFill="1" applyBorder="1" applyAlignment="1">
      <alignment horizontal="center" vertical="center"/>
    </xf>
    <xf numFmtId="49" fontId="1" fillId="0" borderId="2" xfId="2" applyNumberFormat="1" applyFont="1" applyFill="1" applyBorder="1" applyAlignment="1">
      <alignment horizontal="center" vertical="center"/>
    </xf>
    <xf numFmtId="49" fontId="1" fillId="0" borderId="3" xfId="2" applyNumberFormat="1" applyFont="1" applyFill="1" applyBorder="1" applyAlignment="1">
      <alignment horizontal="center" vertical="center"/>
    </xf>
    <xf numFmtId="0" fontId="1" fillId="0" borderId="3" xfId="2" applyNumberFormat="1" applyFont="1" applyFill="1" applyBorder="1" applyAlignment="1">
      <alignment horizontal="center" vertical="center"/>
    </xf>
    <xf numFmtId="169" fontId="1" fillId="0" borderId="19" xfId="2" applyNumberFormat="1" applyFont="1" applyFill="1" applyBorder="1" applyAlignment="1" applyProtection="1">
      <alignment horizontal="center" vertical="center"/>
    </xf>
    <xf numFmtId="1" fontId="1" fillId="0" borderId="70" xfId="2" applyNumberFormat="1" applyFont="1" applyFill="1" applyBorder="1" applyAlignment="1">
      <alignment horizontal="center" vertical="center"/>
    </xf>
    <xf numFmtId="1" fontId="1" fillId="0" borderId="65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>
      <alignment horizontal="center" vertical="center"/>
    </xf>
    <xf numFmtId="0" fontId="1" fillId="0" borderId="2" xfId="2" applyNumberFormat="1" applyFont="1" applyFill="1" applyBorder="1" applyAlignment="1">
      <alignment horizontal="center" vertical="center"/>
    </xf>
    <xf numFmtId="1" fontId="1" fillId="0" borderId="3" xfId="2" applyNumberFormat="1" applyFont="1" applyFill="1" applyBorder="1" applyAlignment="1">
      <alignment horizontal="center" vertical="center" wrapText="1"/>
    </xf>
    <xf numFmtId="0" fontId="1" fillId="0" borderId="65" xfId="2" applyNumberFormat="1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>
      <alignment horizontal="center" vertical="center" wrapText="1"/>
    </xf>
    <xf numFmtId="0" fontId="1" fillId="0" borderId="4" xfId="2" applyNumberFormat="1" applyFont="1" applyFill="1" applyBorder="1" applyAlignment="1">
      <alignment horizontal="center" vertical="center" wrapText="1"/>
    </xf>
    <xf numFmtId="0" fontId="1" fillId="0" borderId="5" xfId="2" applyNumberFormat="1" applyFont="1" applyFill="1" applyBorder="1" applyAlignment="1">
      <alignment horizontal="center" vertical="center" wrapText="1"/>
    </xf>
    <xf numFmtId="0" fontId="1" fillId="0" borderId="4" xfId="2" applyNumberFormat="1" applyFont="1" applyFill="1" applyBorder="1" applyAlignment="1" applyProtection="1">
      <alignment horizontal="center" vertical="center"/>
    </xf>
    <xf numFmtId="49" fontId="1" fillId="0" borderId="57" xfId="2" applyNumberFormat="1" applyFont="1" applyFill="1" applyBorder="1" applyAlignment="1">
      <alignment vertical="center" wrapText="1"/>
    </xf>
    <xf numFmtId="1" fontId="1" fillId="0" borderId="58" xfId="2" applyNumberFormat="1" applyFont="1" applyFill="1" applyBorder="1" applyAlignment="1">
      <alignment horizontal="center" vertical="center"/>
    </xf>
    <xf numFmtId="49" fontId="1" fillId="0" borderId="54" xfId="2" applyNumberFormat="1" applyFont="1" applyFill="1" applyBorder="1" applyAlignment="1">
      <alignment horizontal="center" vertical="center"/>
    </xf>
    <xf numFmtId="49" fontId="1" fillId="0" borderId="59" xfId="2" applyNumberFormat="1" applyFont="1" applyFill="1" applyBorder="1" applyAlignment="1">
      <alignment horizontal="center" vertical="center"/>
    </xf>
    <xf numFmtId="0" fontId="1" fillId="0" borderId="59" xfId="2" applyNumberFormat="1" applyFont="1" applyFill="1" applyBorder="1" applyAlignment="1">
      <alignment horizontal="center" vertical="center"/>
    </xf>
    <xf numFmtId="169" fontId="1" fillId="0" borderId="57" xfId="2" applyNumberFormat="1" applyFont="1" applyFill="1" applyBorder="1" applyAlignment="1" applyProtection="1">
      <alignment horizontal="center" vertical="center"/>
    </xf>
    <xf numFmtId="1" fontId="1" fillId="0" borderId="87" xfId="2" applyNumberFormat="1" applyFont="1" applyFill="1" applyBorder="1" applyAlignment="1">
      <alignment horizontal="center" vertical="center"/>
    </xf>
    <xf numFmtId="1" fontId="1" fillId="0" borderId="53" xfId="2" applyNumberFormat="1" applyFont="1" applyFill="1" applyBorder="1" applyAlignment="1" applyProtection="1">
      <alignment horizontal="center" vertical="center"/>
    </xf>
    <xf numFmtId="1" fontId="1" fillId="0" borderId="54" xfId="2" applyNumberFormat="1" applyFont="1" applyFill="1" applyBorder="1" applyAlignment="1">
      <alignment horizontal="center" vertical="center"/>
    </xf>
    <xf numFmtId="0" fontId="1" fillId="0" borderId="54" xfId="2" applyNumberFormat="1" applyFont="1" applyFill="1" applyBorder="1" applyAlignment="1">
      <alignment horizontal="center" vertical="center"/>
    </xf>
    <xf numFmtId="1" fontId="1" fillId="0" borderId="59" xfId="2" applyNumberFormat="1" applyFont="1" applyFill="1" applyBorder="1" applyAlignment="1">
      <alignment horizontal="center" vertical="center" wrapText="1"/>
    </xf>
    <xf numFmtId="0" fontId="1" fillId="0" borderId="53" xfId="2" applyNumberFormat="1" applyFont="1" applyFill="1" applyBorder="1" applyAlignment="1">
      <alignment horizontal="center" vertical="center" wrapText="1"/>
    </xf>
    <xf numFmtId="0" fontId="1" fillId="0" borderId="54" xfId="2" applyNumberFormat="1" applyFont="1" applyFill="1" applyBorder="1" applyAlignment="1">
      <alignment horizontal="center" vertical="center" wrapText="1"/>
    </xf>
    <xf numFmtId="0" fontId="1" fillId="0" borderId="55" xfId="2" applyNumberFormat="1" applyFont="1" applyFill="1" applyBorder="1" applyAlignment="1">
      <alignment horizontal="center" vertical="center" wrapText="1"/>
    </xf>
    <xf numFmtId="0" fontId="1" fillId="0" borderId="58" xfId="2" applyNumberFormat="1" applyFont="1" applyFill="1" applyBorder="1" applyAlignment="1">
      <alignment horizontal="center" vertical="center" wrapText="1"/>
    </xf>
    <xf numFmtId="0" fontId="1" fillId="0" borderId="55" xfId="2" applyNumberFormat="1" applyFont="1" applyFill="1" applyBorder="1" applyAlignment="1" applyProtection="1">
      <alignment horizontal="center" vertical="center"/>
    </xf>
    <xf numFmtId="165" fontId="5" fillId="3" borderId="41" xfId="2" applyNumberFormat="1" applyFont="1" applyFill="1" applyBorder="1" applyAlignment="1" applyProtection="1">
      <alignment horizontal="center" vertical="center"/>
    </xf>
    <xf numFmtId="1" fontId="5" fillId="3" borderId="41" xfId="2" applyNumberFormat="1" applyFont="1" applyFill="1" applyBorder="1" applyAlignment="1" applyProtection="1">
      <alignment horizontal="center" vertical="center"/>
    </xf>
    <xf numFmtId="1" fontId="5" fillId="3" borderId="14" xfId="2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81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84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0" fontId="1" fillId="0" borderId="0" xfId="2" applyNumberFormat="1" applyFont="1" applyFill="1" applyBorder="1" applyAlignment="1" applyProtection="1">
      <alignment vertical="center"/>
    </xf>
    <xf numFmtId="167" fontId="1" fillId="3" borderId="0" xfId="2" applyNumberFormat="1" applyFont="1" applyFill="1" applyBorder="1" applyAlignment="1" applyProtection="1">
      <alignment horizontal="right" vertical="center"/>
    </xf>
    <xf numFmtId="165" fontId="1" fillId="3" borderId="0" xfId="2" applyNumberFormat="1" applyFont="1" applyFill="1" applyBorder="1" applyAlignment="1" applyProtection="1">
      <alignment horizontal="center" vertical="center"/>
    </xf>
    <xf numFmtId="169" fontId="1" fillId="3" borderId="0" xfId="2" applyNumberFormat="1" applyFont="1" applyFill="1" applyBorder="1" applyAlignment="1" applyProtection="1">
      <alignment horizontal="center" vertical="center"/>
    </xf>
    <xf numFmtId="167" fontId="1" fillId="3" borderId="0" xfId="2" applyNumberFormat="1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right" vertical="center"/>
    </xf>
    <xf numFmtId="0" fontId="1" fillId="3" borderId="0" xfId="2" applyFont="1" applyFill="1" applyBorder="1" applyAlignment="1">
      <alignment horizontal="left" wrapText="1"/>
    </xf>
    <xf numFmtId="0" fontId="1" fillId="3" borderId="0" xfId="2" applyFont="1" applyFill="1" applyBorder="1" applyAlignment="1">
      <alignment horizontal="center" wrapText="1"/>
    </xf>
    <xf numFmtId="0" fontId="33" fillId="3" borderId="0" xfId="2" applyNumberFormat="1" applyFont="1" applyFill="1" applyBorder="1" applyAlignment="1" applyProtection="1">
      <alignment horizontal="center" vertical="center"/>
    </xf>
    <xf numFmtId="167" fontId="35" fillId="3" borderId="0" xfId="2" applyNumberFormat="1" applyFont="1" applyFill="1" applyBorder="1" applyAlignment="1" applyProtection="1">
      <alignment vertical="center"/>
    </xf>
    <xf numFmtId="167" fontId="35" fillId="3" borderId="0" xfId="2" applyNumberFormat="1" applyFont="1" applyFill="1" applyBorder="1" applyAlignment="1" applyProtection="1">
      <alignment horizontal="center" vertical="center" wrapText="1"/>
    </xf>
    <xf numFmtId="0" fontId="35" fillId="3" borderId="0" xfId="2" applyNumberFormat="1" applyFont="1" applyFill="1" applyBorder="1" applyAlignment="1" applyProtection="1">
      <alignment horizontal="center" vertical="center" wrapText="1"/>
    </xf>
    <xf numFmtId="49" fontId="5" fillId="3" borderId="53" xfId="0" applyNumberFormat="1" applyFont="1" applyFill="1" applyBorder="1" applyAlignment="1" applyProtection="1">
      <alignment horizontal="center" vertical="center"/>
    </xf>
    <xf numFmtId="0" fontId="5" fillId="3" borderId="58" xfId="2" applyFont="1" applyFill="1" applyBorder="1" applyAlignment="1">
      <alignment horizontal="center" vertical="center" wrapText="1"/>
    </xf>
    <xf numFmtId="49" fontId="5" fillId="3" borderId="54" xfId="2" applyNumberFormat="1" applyFont="1" applyFill="1" applyBorder="1" applyAlignment="1">
      <alignment horizontal="center" vertical="center" wrapText="1"/>
    </xf>
    <xf numFmtId="167" fontId="5" fillId="3" borderId="59" xfId="2" applyNumberFormat="1" applyFont="1" applyFill="1" applyBorder="1" applyAlignment="1" applyProtection="1">
      <alignment horizontal="center" vertical="center" wrapText="1"/>
    </xf>
    <xf numFmtId="0" fontId="33" fillId="3" borderId="53" xfId="2" applyFont="1" applyFill="1" applyBorder="1" applyAlignment="1">
      <alignment horizontal="center" vertical="center" wrapText="1"/>
    </xf>
    <xf numFmtId="0" fontId="33" fillId="3" borderId="54" xfId="2" applyFont="1" applyFill="1" applyBorder="1" applyAlignment="1">
      <alignment horizontal="center" vertical="center" wrapText="1"/>
    </xf>
    <xf numFmtId="0" fontId="33" fillId="3" borderId="55" xfId="2" applyFont="1" applyFill="1" applyBorder="1" applyAlignment="1">
      <alignment horizontal="center" vertical="center" wrapText="1"/>
    </xf>
    <xf numFmtId="0" fontId="33" fillId="3" borderId="58" xfId="2" applyFont="1" applyFill="1" applyBorder="1" applyAlignment="1">
      <alignment horizontal="center" vertical="center" wrapText="1"/>
    </xf>
    <xf numFmtId="0" fontId="33" fillId="3" borderId="59" xfId="2" applyFont="1" applyFill="1" applyBorder="1" applyAlignment="1">
      <alignment horizontal="center" vertical="center" wrapText="1"/>
    </xf>
    <xf numFmtId="49" fontId="1" fillId="3" borderId="55" xfId="2" applyNumberFormat="1" applyFont="1" applyFill="1" applyBorder="1" applyAlignment="1">
      <alignment vertical="center" wrapText="1"/>
    </xf>
    <xf numFmtId="49" fontId="1" fillId="3" borderId="11" xfId="2" applyNumberFormat="1" applyFont="1" applyFill="1" applyBorder="1" applyAlignment="1">
      <alignment vertical="center" wrapText="1"/>
    </xf>
    <xf numFmtId="1" fontId="5" fillId="3" borderId="49" xfId="2" applyNumberFormat="1" applyFont="1" applyFill="1" applyBorder="1" applyAlignment="1" applyProtection="1">
      <alignment horizontal="center" vertical="center"/>
    </xf>
    <xf numFmtId="1" fontId="5" fillId="3" borderId="4" xfId="2" applyNumberFormat="1" applyFont="1" applyFill="1" applyBorder="1" applyAlignment="1" applyProtection="1">
      <alignment horizontal="center" vertical="center"/>
    </xf>
    <xf numFmtId="1" fontId="5" fillId="3" borderId="11" xfId="2" applyNumberFormat="1" applyFont="1" applyFill="1" applyBorder="1" applyAlignment="1" applyProtection="1">
      <alignment horizontal="center" vertical="center"/>
    </xf>
    <xf numFmtId="165" fontId="1" fillId="3" borderId="70" xfId="2" applyNumberFormat="1" applyFont="1" applyFill="1" applyBorder="1" applyAlignment="1" applyProtection="1">
      <alignment horizontal="center" vertical="center"/>
    </xf>
    <xf numFmtId="1" fontId="1" fillId="3" borderId="70" xfId="2" applyNumberFormat="1" applyFont="1" applyFill="1" applyBorder="1" applyAlignment="1" applyProtection="1">
      <alignment horizontal="center" vertical="center"/>
    </xf>
    <xf numFmtId="1" fontId="1" fillId="3" borderId="65" xfId="2" applyNumberFormat="1" applyFont="1" applyFill="1" applyBorder="1" applyAlignment="1" applyProtection="1">
      <alignment horizontal="center" vertical="center"/>
    </xf>
    <xf numFmtId="1" fontId="1" fillId="3" borderId="2" xfId="2" applyNumberFormat="1" applyFont="1" applyFill="1" applyBorder="1" applyAlignment="1" applyProtection="1">
      <alignment horizontal="center" vertical="center"/>
    </xf>
    <xf numFmtId="1" fontId="1" fillId="3" borderId="4" xfId="2" applyNumberFormat="1" applyFont="1" applyFill="1" applyBorder="1" applyAlignment="1" applyProtection="1">
      <alignment horizontal="center" vertical="center"/>
    </xf>
    <xf numFmtId="165" fontId="1" fillId="3" borderId="91" xfId="2" applyNumberFormat="1" applyFont="1" applyFill="1" applyBorder="1" applyAlignment="1" applyProtection="1">
      <alignment horizontal="center" vertical="center"/>
    </xf>
    <xf numFmtId="1" fontId="1" fillId="3" borderId="91" xfId="2" applyNumberFormat="1" applyFont="1" applyFill="1" applyBorder="1" applyAlignment="1" applyProtection="1">
      <alignment horizontal="center" vertical="center"/>
    </xf>
    <xf numFmtId="1" fontId="1" fillId="3" borderId="29" xfId="2" applyNumberFormat="1" applyFont="1" applyFill="1" applyBorder="1" applyAlignment="1" applyProtection="1">
      <alignment horizontal="center" vertical="center"/>
    </xf>
    <xf numFmtId="1" fontId="1" fillId="3" borderId="8" xfId="2" applyNumberFormat="1" applyFont="1" applyFill="1" applyBorder="1" applyAlignment="1" applyProtection="1">
      <alignment horizontal="center" vertical="center"/>
    </xf>
    <xf numFmtId="1" fontId="1" fillId="3" borderId="11" xfId="2" applyNumberFormat="1" applyFont="1" applyFill="1" applyBorder="1" applyAlignment="1" applyProtection="1">
      <alignment horizontal="center" vertical="center"/>
    </xf>
    <xf numFmtId="167" fontId="33" fillId="3" borderId="4" xfId="2" applyNumberFormat="1" applyFont="1" applyFill="1" applyBorder="1" applyAlignment="1" applyProtection="1">
      <alignment horizontal="center" vertical="center"/>
    </xf>
    <xf numFmtId="0" fontId="5" fillId="3" borderId="64" xfId="0" applyNumberFormat="1" applyFont="1" applyFill="1" applyBorder="1" applyAlignment="1" applyProtection="1">
      <alignment horizontal="left" vertical="center"/>
    </xf>
    <xf numFmtId="0" fontId="5" fillId="3" borderId="3" xfId="0" applyNumberFormat="1" applyFont="1" applyFill="1" applyBorder="1" applyAlignment="1" applyProtection="1">
      <alignment horizontal="left" vertical="center"/>
    </xf>
    <xf numFmtId="0" fontId="5" fillId="3" borderId="7" xfId="0" applyNumberFormat="1" applyFont="1" applyFill="1" applyBorder="1" applyAlignment="1" applyProtection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68" fontId="37" fillId="3" borderId="64" xfId="0" applyNumberFormat="1" applyFont="1" applyFill="1" applyBorder="1" applyAlignment="1" applyProtection="1">
      <alignment horizontal="center" vertical="center"/>
    </xf>
    <xf numFmtId="168" fontId="37" fillId="3" borderId="3" xfId="0" applyNumberFormat="1" applyFont="1" applyFill="1" applyBorder="1" applyAlignment="1" applyProtection="1">
      <alignment horizontal="center" vertical="center"/>
    </xf>
    <xf numFmtId="168" fontId="37" fillId="3" borderId="7" xfId="0" applyNumberFormat="1" applyFont="1" applyFill="1" applyBorder="1" applyAlignment="1" applyProtection="1">
      <alignment horizontal="center" vertical="center"/>
    </xf>
    <xf numFmtId="165" fontId="5" fillId="3" borderId="66" xfId="0" applyNumberFormat="1" applyFont="1" applyFill="1" applyBorder="1" applyAlignment="1" applyProtection="1">
      <alignment horizontal="center" vertical="center"/>
    </xf>
    <xf numFmtId="165" fontId="5" fillId="3" borderId="70" xfId="0" applyNumberFormat="1" applyFont="1" applyFill="1" applyBorder="1" applyAlignment="1" applyProtection="1">
      <alignment horizontal="center" vertical="center"/>
    </xf>
    <xf numFmtId="165" fontId="5" fillId="3" borderId="91" xfId="0" applyNumberFormat="1" applyFont="1" applyFill="1" applyBorder="1" applyAlignment="1" applyProtection="1">
      <alignment horizontal="center" vertical="center"/>
    </xf>
    <xf numFmtId="1" fontId="5" fillId="3" borderId="66" xfId="0" applyNumberFormat="1" applyFont="1" applyFill="1" applyBorder="1" applyAlignment="1">
      <alignment horizontal="center" vertical="center" wrapText="1"/>
    </xf>
    <xf numFmtId="1" fontId="5" fillId="3" borderId="70" xfId="0" applyNumberFormat="1" applyFont="1" applyFill="1" applyBorder="1" applyAlignment="1">
      <alignment horizontal="center" vertical="center" wrapText="1"/>
    </xf>
    <xf numFmtId="1" fontId="5" fillId="3" borderId="91" xfId="0" applyNumberFormat="1" applyFont="1" applyFill="1" applyBorder="1" applyAlignment="1">
      <alignment horizontal="center" vertical="center" wrapText="1"/>
    </xf>
    <xf numFmtId="0" fontId="5" fillId="3" borderId="29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165" fontId="5" fillId="3" borderId="2" xfId="2" applyNumberFormat="1" applyFont="1" applyFill="1" applyBorder="1" applyAlignment="1" applyProtection="1">
      <alignment horizontal="center" vertical="center"/>
    </xf>
    <xf numFmtId="165" fontId="5" fillId="3" borderId="47" xfId="2" applyNumberFormat="1" applyFont="1" applyFill="1" applyBorder="1" applyAlignment="1" applyProtection="1">
      <alignment horizontal="center" vertical="center"/>
    </xf>
    <xf numFmtId="165" fontId="5" fillId="3" borderId="48" xfId="2" applyNumberFormat="1" applyFont="1" applyFill="1" applyBorder="1" applyAlignment="1" applyProtection="1">
      <alignment horizontal="center" vertical="center"/>
    </xf>
    <xf numFmtId="165" fontId="5" fillId="3" borderId="65" xfId="2" applyNumberFormat="1" applyFont="1" applyFill="1" applyBorder="1" applyAlignment="1" applyProtection="1">
      <alignment horizontal="center" vertical="center"/>
    </xf>
    <xf numFmtId="165" fontId="5" fillId="3" borderId="29" xfId="2" applyNumberFormat="1" applyFont="1" applyFill="1" applyBorder="1" applyAlignment="1" applyProtection="1">
      <alignment horizontal="center" vertical="center"/>
    </xf>
    <xf numFmtId="165" fontId="5" fillId="3" borderId="8" xfId="2" applyNumberFormat="1" applyFont="1" applyFill="1" applyBorder="1" applyAlignment="1" applyProtection="1">
      <alignment horizontal="center" vertical="center"/>
    </xf>
    <xf numFmtId="1" fontId="5" fillId="3" borderId="3" xfId="2" applyNumberFormat="1" applyFont="1" applyFill="1" applyBorder="1" applyAlignment="1">
      <alignment horizontal="center" vertical="center" wrapText="1"/>
    </xf>
    <xf numFmtId="165" fontId="5" fillId="3" borderId="60" xfId="2" applyNumberFormat="1" applyFont="1" applyFill="1" applyBorder="1" applyAlignment="1" applyProtection="1">
      <alignment horizontal="center" vertical="center"/>
    </xf>
    <xf numFmtId="1" fontId="5" fillId="3" borderId="41" xfId="0" applyNumberFormat="1" applyFont="1" applyFill="1" applyBorder="1" applyAlignment="1" applyProtection="1">
      <alignment horizontal="center" vertical="center"/>
    </xf>
    <xf numFmtId="168" fontId="5" fillId="3" borderId="66" xfId="0" applyNumberFormat="1" applyFont="1" applyFill="1" applyBorder="1" applyAlignment="1" applyProtection="1">
      <alignment horizontal="left" vertical="center" wrapText="1"/>
    </xf>
    <xf numFmtId="168" fontId="5" fillId="3" borderId="91" xfId="0" applyNumberFormat="1" applyFont="1" applyFill="1" applyBorder="1" applyAlignment="1" applyProtection="1">
      <alignment horizontal="left" vertical="center" wrapText="1"/>
    </xf>
    <xf numFmtId="168" fontId="1" fillId="3" borderId="47" xfId="0" applyNumberFormat="1" applyFont="1" applyFill="1" applyBorder="1" applyAlignment="1" applyProtection="1">
      <alignment horizontal="center" vertical="center"/>
    </xf>
    <xf numFmtId="168" fontId="1" fillId="3" borderId="48" xfId="0" applyNumberFormat="1" applyFont="1" applyFill="1" applyBorder="1" applyAlignment="1" applyProtection="1">
      <alignment horizontal="center" vertical="center"/>
    </xf>
    <xf numFmtId="168" fontId="1" fillId="3" borderId="29" xfId="0" applyNumberFormat="1" applyFont="1" applyFill="1" applyBorder="1" applyAlignment="1" applyProtection="1">
      <alignment horizontal="center" vertical="center"/>
    </xf>
    <xf numFmtId="168" fontId="1" fillId="3" borderId="8" xfId="0" applyNumberFormat="1" applyFont="1" applyFill="1" applyBorder="1" applyAlignment="1" applyProtection="1">
      <alignment horizontal="center" vertical="center"/>
    </xf>
    <xf numFmtId="168" fontId="1" fillId="3" borderId="64" xfId="0" applyNumberFormat="1" applyFont="1" applyFill="1" applyBorder="1" applyAlignment="1" applyProtection="1">
      <alignment horizontal="center" vertical="center"/>
    </xf>
    <xf numFmtId="168" fontId="1" fillId="3" borderId="7" xfId="0" applyNumberFormat="1" applyFont="1" applyFill="1" applyBorder="1" applyAlignment="1" applyProtection="1">
      <alignment horizontal="center" vertical="center"/>
    </xf>
    <xf numFmtId="168" fontId="5" fillId="3" borderId="66" xfId="0" applyNumberFormat="1" applyFont="1" applyFill="1" applyBorder="1" applyAlignment="1" applyProtection="1">
      <alignment horizontal="center" vertical="center"/>
    </xf>
    <xf numFmtId="168" fontId="5" fillId="3" borderId="91" xfId="0" applyNumberFormat="1" applyFont="1" applyFill="1" applyBorder="1" applyAlignment="1" applyProtection="1">
      <alignment horizontal="center" vertical="center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left" vertical="top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5" fillId="3" borderId="20" xfId="0" applyNumberFormat="1" applyFont="1" applyFill="1" applyBorder="1" applyAlignment="1" applyProtection="1">
      <alignment horizontal="center" vertical="center"/>
    </xf>
    <xf numFmtId="49" fontId="1" fillId="5" borderId="51" xfId="2" applyNumberFormat="1" applyFont="1" applyFill="1" applyBorder="1" applyAlignment="1">
      <alignment vertical="center" wrapText="1"/>
    </xf>
    <xf numFmtId="49" fontId="5" fillId="5" borderId="4" xfId="2" applyNumberFormat="1" applyFont="1" applyFill="1" applyBorder="1" applyAlignment="1">
      <alignment vertical="center" wrapText="1"/>
    </xf>
    <xf numFmtId="49" fontId="5" fillId="5" borderId="51" xfId="2" applyNumberFormat="1" applyFont="1" applyFill="1" applyBorder="1" applyAlignment="1">
      <alignment horizontal="left" vertical="center" wrapText="1"/>
    </xf>
    <xf numFmtId="49" fontId="5" fillId="5" borderId="10" xfId="2" applyNumberFormat="1" applyFont="1" applyFill="1" applyBorder="1" applyAlignment="1">
      <alignment horizontal="left" vertical="center" wrapText="1"/>
    </xf>
    <xf numFmtId="49" fontId="5" fillId="5" borderId="10" xfId="2" applyNumberFormat="1" applyFont="1" applyFill="1" applyBorder="1" applyAlignment="1">
      <alignment vertical="center" wrapText="1"/>
    </xf>
    <xf numFmtId="0" fontId="1" fillId="0" borderId="53" xfId="2" applyNumberFormat="1" applyFont="1" applyFill="1" applyBorder="1" applyAlignment="1" applyProtection="1">
      <alignment horizontal="center" vertical="center"/>
    </xf>
    <xf numFmtId="0" fontId="1" fillId="0" borderId="52" xfId="2" applyNumberFormat="1" applyFont="1" applyFill="1" applyBorder="1" applyAlignment="1" applyProtection="1">
      <alignment horizontal="center" vertical="center"/>
    </xf>
    <xf numFmtId="0" fontId="1" fillId="0" borderId="59" xfId="2" applyNumberFormat="1" applyFont="1" applyFill="1" applyBorder="1" applyAlignment="1" applyProtection="1">
      <alignment horizontal="center" vertical="center"/>
    </xf>
    <xf numFmtId="0" fontId="1" fillId="0" borderId="42" xfId="2" applyNumberFormat="1" applyFont="1" applyFill="1" applyBorder="1" applyAlignment="1" applyProtection="1">
      <alignment horizontal="center" vertical="center"/>
    </xf>
    <xf numFmtId="0" fontId="1" fillId="0" borderId="60" xfId="2" applyNumberFormat="1" applyFont="1" applyFill="1" applyBorder="1" applyAlignment="1" applyProtection="1">
      <alignment horizontal="center" vertical="center"/>
    </xf>
    <xf numFmtId="0" fontId="1" fillId="0" borderId="44" xfId="2" applyNumberFormat="1" applyFont="1" applyFill="1" applyBorder="1" applyAlignment="1" applyProtection="1">
      <alignment horizontal="center" vertical="center"/>
    </xf>
    <xf numFmtId="0" fontId="1" fillId="0" borderId="71" xfId="2" applyNumberFormat="1" applyFont="1" applyFill="1" applyBorder="1" applyAlignment="1" applyProtection="1">
      <alignment horizontal="center" vertical="center"/>
    </xf>
    <xf numFmtId="0" fontId="1" fillId="0" borderId="0" xfId="2" applyNumberFormat="1" applyFont="1" applyFill="1" applyBorder="1" applyAlignment="1" applyProtection="1">
      <alignment horizontal="center" vertical="center"/>
    </xf>
    <xf numFmtId="0" fontId="1" fillId="0" borderId="78" xfId="2" applyNumberFormat="1" applyFont="1" applyFill="1" applyBorder="1" applyAlignment="1" applyProtection="1">
      <alignment horizontal="center" vertical="center"/>
    </xf>
    <xf numFmtId="49" fontId="5" fillId="0" borderId="2" xfId="2" applyNumberFormat="1" applyFont="1" applyFill="1" applyBorder="1" applyAlignment="1">
      <alignment horizontal="center" vertical="center" wrapText="1"/>
    </xf>
    <xf numFmtId="1" fontId="5" fillId="0" borderId="65" xfId="2" applyNumberFormat="1" applyFont="1" applyFill="1" applyBorder="1" applyAlignment="1" applyProtection="1">
      <alignment horizontal="center" vertical="center"/>
    </xf>
    <xf numFmtId="1" fontId="5" fillId="0" borderId="2" xfId="2" applyNumberFormat="1" applyFont="1" applyFill="1" applyBorder="1" applyAlignment="1" applyProtection="1">
      <alignment horizontal="center" vertical="center"/>
    </xf>
    <xf numFmtId="0" fontId="33" fillId="0" borderId="65" xfId="2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49" fontId="5" fillId="0" borderId="45" xfId="0" applyNumberFormat="1" applyFont="1" applyFill="1" applyBorder="1" applyAlignment="1" applyProtection="1">
      <alignment horizontal="center" vertical="center"/>
    </xf>
    <xf numFmtId="0" fontId="5" fillId="0" borderId="47" xfId="2" applyFont="1" applyFill="1" applyBorder="1" applyAlignment="1">
      <alignment horizontal="center" vertical="center" wrapText="1"/>
    </xf>
    <xf numFmtId="0" fontId="5" fillId="0" borderId="48" xfId="2" applyFont="1" applyFill="1" applyBorder="1" applyAlignment="1">
      <alignment horizontal="center" vertical="center" wrapText="1"/>
    </xf>
    <xf numFmtId="0" fontId="5" fillId="0" borderId="64" xfId="2" applyFont="1" applyFill="1" applyBorder="1" applyAlignment="1">
      <alignment horizontal="center" vertical="center" wrapText="1"/>
    </xf>
    <xf numFmtId="0" fontId="5" fillId="0" borderId="65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169" fontId="5" fillId="0" borderId="19" xfId="2" applyNumberFormat="1" applyFont="1" applyFill="1" applyBorder="1" applyAlignment="1" applyProtection="1">
      <alignment horizontal="center" vertical="center"/>
    </xf>
    <xf numFmtId="0" fontId="5" fillId="0" borderId="70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0" fontId="1" fillId="0" borderId="65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33" fillId="0" borderId="80" xfId="2" applyFont="1" applyFill="1" applyBorder="1" applyAlignment="1">
      <alignment horizontal="center" vertical="center" wrapText="1"/>
    </xf>
    <xf numFmtId="167" fontId="33" fillId="0" borderId="4" xfId="2" applyNumberFormat="1" applyFont="1" applyFill="1" applyBorder="1" applyAlignment="1" applyProtection="1">
      <alignment horizontal="center" vertical="center"/>
    </xf>
    <xf numFmtId="165" fontId="5" fillId="0" borderId="41" xfId="2" applyNumberFormat="1" applyFont="1" applyFill="1" applyBorder="1" applyAlignment="1">
      <alignment horizontal="center" vertical="center" wrapText="1"/>
    </xf>
    <xf numFmtId="1" fontId="5" fillId="0" borderId="41" xfId="2" applyNumberFormat="1" applyFont="1" applyFill="1" applyBorder="1" applyAlignment="1">
      <alignment horizontal="center" vertical="center" wrapText="1"/>
    </xf>
    <xf numFmtId="165" fontId="5" fillId="0" borderId="66" xfId="0" applyNumberFormat="1" applyFont="1" applyFill="1" applyBorder="1" applyAlignment="1" applyProtection="1">
      <alignment horizontal="center" vertical="center"/>
    </xf>
    <xf numFmtId="1" fontId="5" fillId="0" borderId="66" xfId="0" applyNumberFormat="1" applyFont="1" applyFill="1" applyBorder="1" applyAlignment="1">
      <alignment horizontal="center" vertical="center" wrapText="1"/>
    </xf>
    <xf numFmtId="165" fontId="5" fillId="0" borderId="47" xfId="2" applyNumberFormat="1" applyFont="1" applyFill="1" applyBorder="1" applyAlignment="1" applyProtection="1">
      <alignment horizontal="center" vertical="center"/>
    </xf>
    <xf numFmtId="165" fontId="5" fillId="0" borderId="48" xfId="2" applyNumberFormat="1" applyFont="1" applyFill="1" applyBorder="1" applyAlignment="1" applyProtection="1">
      <alignment horizontal="center" vertical="center"/>
    </xf>
    <xf numFmtId="1" fontId="5" fillId="0" borderId="64" xfId="2" applyNumberFormat="1" applyFont="1" applyFill="1" applyBorder="1" applyAlignment="1" applyProtection="1">
      <alignment horizontal="center" vertical="center"/>
    </xf>
    <xf numFmtId="165" fontId="5" fillId="0" borderId="91" xfId="0" applyNumberFormat="1" applyFont="1" applyFill="1" applyBorder="1" applyAlignment="1" applyProtection="1">
      <alignment horizontal="center" vertical="center"/>
    </xf>
    <xf numFmtId="1" fontId="5" fillId="0" borderId="91" xfId="0" applyNumberFormat="1" applyFont="1" applyFill="1" applyBorder="1" applyAlignment="1">
      <alignment horizontal="center" vertical="center" wrapText="1"/>
    </xf>
    <xf numFmtId="1" fontId="5" fillId="0" borderId="41" xfId="0" applyNumberFormat="1" applyFont="1" applyFill="1" applyBorder="1" applyAlignment="1" applyProtection="1">
      <alignment horizontal="center" vertical="center"/>
    </xf>
    <xf numFmtId="168" fontId="1" fillId="0" borderId="47" xfId="0" applyNumberFormat="1" applyFont="1" applyFill="1" applyBorder="1" applyAlignment="1" applyProtection="1">
      <alignment horizontal="center" vertical="center"/>
    </xf>
    <xf numFmtId="168" fontId="1" fillId="0" borderId="48" xfId="0" applyNumberFormat="1" applyFont="1" applyFill="1" applyBorder="1" applyAlignment="1" applyProtection="1">
      <alignment horizontal="center" vertical="center"/>
    </xf>
    <xf numFmtId="168" fontId="1" fillId="0" borderId="64" xfId="0" applyNumberFormat="1" applyFont="1" applyFill="1" applyBorder="1" applyAlignment="1" applyProtection="1">
      <alignment horizontal="center" vertical="center"/>
    </xf>
    <xf numFmtId="168" fontId="5" fillId="0" borderId="66" xfId="0" applyNumberFormat="1" applyFont="1" applyFill="1" applyBorder="1" applyAlignment="1" applyProtection="1">
      <alignment horizontal="center" vertical="center"/>
    </xf>
    <xf numFmtId="0" fontId="5" fillId="0" borderId="4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left" vertical="top" wrapText="1"/>
    </xf>
    <xf numFmtId="0" fontId="5" fillId="0" borderId="48" xfId="0" applyFont="1" applyFill="1" applyBorder="1" applyAlignment="1">
      <alignment horizontal="center" vertical="center" wrapText="1"/>
    </xf>
    <xf numFmtId="165" fontId="5" fillId="0" borderId="100" xfId="0" applyNumberFormat="1" applyFont="1" applyFill="1" applyBorder="1" applyAlignment="1" applyProtection="1">
      <alignment horizontal="center" vertical="center"/>
    </xf>
    <xf numFmtId="165" fontId="5" fillId="0" borderId="63" xfId="2" applyNumberFormat="1" applyFont="1" applyFill="1" applyBorder="1" applyAlignment="1">
      <alignment horizontal="center" vertical="center" wrapText="1"/>
    </xf>
    <xf numFmtId="165" fontId="5" fillId="0" borderId="17" xfId="2" applyNumberFormat="1" applyFont="1" applyFill="1" applyBorder="1" applyAlignment="1">
      <alignment horizontal="center" vertical="center" wrapText="1"/>
    </xf>
    <xf numFmtId="165" fontId="5" fillId="0" borderId="41" xfId="2" applyNumberFormat="1" applyFont="1" applyFill="1" applyBorder="1" applyAlignment="1" applyProtection="1">
      <alignment horizontal="center" vertical="center"/>
    </xf>
    <xf numFmtId="1" fontId="5" fillId="0" borderId="41" xfId="2" applyNumberFormat="1" applyFont="1" applyFill="1" applyBorder="1" applyAlignment="1" applyProtection="1">
      <alignment horizontal="center" vertical="center"/>
    </xf>
    <xf numFmtId="1" fontId="5" fillId="0" borderId="14" xfId="2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81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8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167" fontId="1" fillId="0" borderId="0" xfId="2" applyNumberFormat="1" applyFont="1" applyFill="1" applyBorder="1" applyAlignment="1" applyProtection="1">
      <alignment horizontal="right" vertical="center"/>
    </xf>
    <xf numFmtId="165" fontId="1" fillId="0" borderId="0" xfId="2" applyNumberFormat="1" applyFont="1" applyFill="1" applyBorder="1" applyAlignment="1" applyProtection="1">
      <alignment horizontal="center" vertical="center"/>
    </xf>
    <xf numFmtId="169" fontId="1" fillId="0" borderId="0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1" fillId="0" borderId="0" xfId="2" applyFont="1" applyFill="1" applyBorder="1" applyAlignment="1">
      <alignment horizontal="left" wrapText="1"/>
    </xf>
    <xf numFmtId="0" fontId="1" fillId="0" borderId="0" xfId="2" applyFont="1" applyFill="1" applyBorder="1" applyAlignment="1">
      <alignment horizontal="center" wrapText="1"/>
    </xf>
    <xf numFmtId="0" fontId="33" fillId="0" borderId="0" xfId="2" applyNumberFormat="1" applyFont="1" applyFill="1" applyBorder="1" applyAlignment="1" applyProtection="1">
      <alignment horizontal="center" vertical="center"/>
    </xf>
    <xf numFmtId="167" fontId="35" fillId="0" borderId="0" xfId="2" applyNumberFormat="1" applyFont="1" applyFill="1" applyBorder="1" applyAlignment="1" applyProtection="1">
      <alignment horizontal="center" vertical="center" wrapText="1"/>
    </xf>
    <xf numFmtId="0" fontId="35" fillId="0" borderId="0" xfId="2" applyNumberFormat="1" applyFont="1" applyFill="1" applyBorder="1" applyAlignment="1" applyProtection="1">
      <alignment horizontal="center" vertical="center" wrapText="1"/>
    </xf>
    <xf numFmtId="0" fontId="1" fillId="0" borderId="2" xfId="2" applyNumberFormat="1" applyFont="1" applyFill="1" applyBorder="1" applyAlignment="1" applyProtection="1">
      <alignment horizontal="center" vertical="center"/>
    </xf>
    <xf numFmtId="168" fontId="1" fillId="0" borderId="2" xfId="2" applyNumberFormat="1" applyFont="1" applyFill="1" applyBorder="1" applyAlignment="1" applyProtection="1">
      <alignment horizontal="center" vertical="center"/>
    </xf>
    <xf numFmtId="0" fontId="1" fillId="0" borderId="47" xfId="2" applyNumberFormat="1" applyFont="1" applyFill="1" applyBorder="1" applyAlignment="1" applyProtection="1">
      <alignment horizontal="center" vertical="center"/>
    </xf>
    <xf numFmtId="0" fontId="1" fillId="0" borderId="48" xfId="2" applyNumberFormat="1" applyFont="1" applyFill="1" applyBorder="1" applyAlignment="1" applyProtection="1">
      <alignment horizontal="center" vertical="center"/>
    </xf>
    <xf numFmtId="0" fontId="1" fillId="0" borderId="49" xfId="2" applyNumberFormat="1" applyFont="1" applyFill="1" applyBorder="1" applyAlignment="1" applyProtection="1">
      <alignment horizontal="center" vertical="center"/>
    </xf>
    <xf numFmtId="169" fontId="1" fillId="0" borderId="45" xfId="2" applyNumberFormat="1" applyFont="1" applyFill="1" applyBorder="1" applyAlignment="1" applyProtection="1">
      <alignment horizontal="center" vertical="center"/>
    </xf>
    <xf numFmtId="168" fontId="1" fillId="0" borderId="48" xfId="2" applyNumberFormat="1" applyFont="1" applyFill="1" applyBorder="1" applyAlignment="1" applyProtection="1">
      <alignment horizontal="center" vertical="center"/>
    </xf>
    <xf numFmtId="0" fontId="1" fillId="0" borderId="73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 applyProtection="1">
      <alignment horizontal="center" vertical="center"/>
    </xf>
    <xf numFmtId="167" fontId="1" fillId="0" borderId="2" xfId="2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167" fontId="5" fillId="0" borderId="28" xfId="2" applyNumberFormat="1" applyFont="1" applyFill="1" applyBorder="1" applyAlignment="1" applyProtection="1">
      <alignment horizontal="right" vertical="center"/>
    </xf>
    <xf numFmtId="167" fontId="5" fillId="0" borderId="25" xfId="2" applyNumberFormat="1" applyFont="1" applyFill="1" applyBorder="1" applyAlignment="1" applyProtection="1">
      <alignment horizontal="right" vertical="center"/>
    </xf>
    <xf numFmtId="167" fontId="5" fillId="0" borderId="26" xfId="2" applyNumberFormat="1" applyFont="1" applyFill="1" applyBorder="1" applyAlignment="1" applyProtection="1">
      <alignment horizontal="right" vertical="center"/>
    </xf>
    <xf numFmtId="165" fontId="34" fillId="0" borderId="0" xfId="2" applyNumberFormat="1" applyFont="1" applyFill="1" applyBorder="1" applyAlignment="1" applyProtection="1">
      <alignment horizontal="center" vertical="center"/>
    </xf>
    <xf numFmtId="0" fontId="34" fillId="0" borderId="0" xfId="2" applyNumberFormat="1" applyFont="1" applyFill="1" applyBorder="1" applyAlignment="1" applyProtection="1">
      <alignment horizontal="center" vertical="center"/>
    </xf>
    <xf numFmtId="165" fontId="5" fillId="0" borderId="26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1" fillId="0" borderId="81" xfId="2" applyNumberFormat="1" applyFont="1" applyFill="1" applyBorder="1" applyAlignment="1" applyProtection="1">
      <alignment vertical="center"/>
    </xf>
    <xf numFmtId="0" fontId="1" fillId="0" borderId="60" xfId="2" applyNumberFormat="1" applyFont="1" applyFill="1" applyBorder="1" applyAlignment="1" applyProtection="1">
      <alignment vertical="center"/>
    </xf>
    <xf numFmtId="1" fontId="1" fillId="0" borderId="2" xfId="2" applyNumberFormat="1" applyFont="1" applyFill="1" applyBorder="1" applyAlignment="1">
      <alignment horizontal="center" vertical="center" wrapText="1"/>
    </xf>
    <xf numFmtId="171" fontId="5" fillId="0" borderId="41" xfId="0" applyNumberFormat="1" applyFont="1" applyFill="1" applyBorder="1" applyAlignment="1" applyProtection="1">
      <alignment horizontal="left" vertical="center"/>
    </xf>
    <xf numFmtId="0" fontId="5" fillId="0" borderId="116" xfId="2" applyFont="1" applyFill="1" applyBorder="1" applyAlignment="1">
      <alignment horizontal="center" vertical="center" wrapText="1"/>
    </xf>
    <xf numFmtId="49" fontId="1" fillId="0" borderId="116" xfId="0" applyNumberFormat="1" applyFont="1" applyFill="1" applyBorder="1" applyAlignment="1">
      <alignment horizontal="left" vertical="center" wrapText="1"/>
    </xf>
    <xf numFmtId="0" fontId="1" fillId="0" borderId="116" xfId="0" applyFont="1" applyFill="1" applyBorder="1" applyAlignment="1">
      <alignment horizontal="center" vertical="center" wrapText="1"/>
    </xf>
    <xf numFmtId="0" fontId="1" fillId="0" borderId="116" xfId="0" applyNumberFormat="1" applyFont="1" applyFill="1" applyBorder="1" applyAlignment="1">
      <alignment horizontal="center" vertical="center" wrapText="1"/>
    </xf>
    <xf numFmtId="49" fontId="1" fillId="0" borderId="116" xfId="0" applyNumberFormat="1" applyFont="1" applyFill="1" applyBorder="1" applyAlignment="1">
      <alignment horizontal="center" vertical="center" wrapText="1"/>
    </xf>
    <xf numFmtId="164" fontId="1" fillId="0" borderId="116" xfId="0" applyNumberFormat="1" applyFont="1" applyFill="1" applyBorder="1" applyAlignment="1" applyProtection="1">
      <alignment horizontal="center" vertical="center" wrapText="1"/>
    </xf>
    <xf numFmtId="165" fontId="1" fillId="0" borderId="116" xfId="0" applyNumberFormat="1" applyFont="1" applyFill="1" applyBorder="1" applyAlignment="1" applyProtection="1">
      <alignment horizontal="center" vertical="center"/>
    </xf>
    <xf numFmtId="1" fontId="1" fillId="0" borderId="116" xfId="0" applyNumberFormat="1" applyFont="1" applyFill="1" applyBorder="1" applyAlignment="1" applyProtection="1">
      <alignment horizontal="center" vertical="center"/>
    </xf>
    <xf numFmtId="165" fontId="1" fillId="0" borderId="116" xfId="0" applyNumberFormat="1" applyFont="1" applyFill="1" applyBorder="1" applyAlignment="1">
      <alignment horizontal="center" vertical="center" wrapText="1"/>
    </xf>
    <xf numFmtId="1" fontId="5" fillId="0" borderId="116" xfId="2" applyNumberFormat="1" applyFont="1" applyFill="1" applyBorder="1" applyAlignment="1">
      <alignment horizontal="center" vertical="center" wrapText="1"/>
    </xf>
    <xf numFmtId="1" fontId="5" fillId="0" borderId="2" xfId="2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 applyProtection="1">
      <alignment horizontal="center" vertical="center" wrapText="1"/>
    </xf>
    <xf numFmtId="165" fontId="1" fillId="0" borderId="2" xfId="0" applyNumberFormat="1" applyFont="1" applyFill="1" applyBorder="1" applyAlignment="1" applyProtection="1">
      <alignment horizontal="center" vertical="center"/>
    </xf>
    <xf numFmtId="1" fontId="1" fillId="0" borderId="2" xfId="0" applyNumberFormat="1" applyFont="1" applyFill="1" applyBorder="1" applyAlignment="1" applyProtection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5" xfId="2" applyNumberFormat="1" applyFont="1" applyFill="1" applyBorder="1" applyAlignment="1" applyProtection="1">
      <alignment horizontal="center" vertical="center"/>
    </xf>
    <xf numFmtId="0" fontId="1" fillId="0" borderId="65" xfId="2" applyNumberFormat="1" applyFont="1" applyFill="1" applyBorder="1" applyAlignment="1" applyProtection="1">
      <alignment horizontal="center" vertical="center"/>
    </xf>
    <xf numFmtId="169" fontId="1" fillId="0" borderId="20" xfId="2" applyNumberFormat="1" applyFont="1" applyFill="1" applyBorder="1" applyAlignment="1" applyProtection="1">
      <alignment horizontal="center" vertical="center"/>
    </xf>
    <xf numFmtId="168" fontId="1" fillId="0" borderId="73" xfId="2" applyNumberFormat="1" applyFont="1" applyFill="1" applyBorder="1" applyAlignment="1" applyProtection="1">
      <alignment horizontal="center" vertical="center"/>
    </xf>
    <xf numFmtId="168" fontId="1" fillId="0" borderId="5" xfId="2" applyNumberFormat="1" applyFont="1" applyFill="1" applyBorder="1" applyAlignment="1" applyProtection="1">
      <alignment horizontal="center" vertical="center"/>
    </xf>
    <xf numFmtId="1" fontId="1" fillId="0" borderId="45" xfId="2" applyNumberFormat="1" applyFont="1" applyFill="1" applyBorder="1" applyAlignment="1" applyProtection="1">
      <alignment horizontal="center" vertical="center"/>
    </xf>
    <xf numFmtId="1" fontId="1" fillId="0" borderId="19" xfId="2" applyNumberFormat="1" applyFont="1" applyFill="1" applyBorder="1" applyAlignment="1" applyProtection="1">
      <alignment horizontal="center" vertical="center"/>
    </xf>
    <xf numFmtId="1" fontId="1" fillId="0" borderId="20" xfId="2" applyNumberFormat="1" applyFont="1" applyFill="1" applyBorder="1" applyAlignment="1" applyProtection="1">
      <alignment horizontal="center" vertical="center"/>
    </xf>
    <xf numFmtId="168" fontId="1" fillId="0" borderId="64" xfId="2" applyNumberFormat="1" applyFont="1" applyFill="1" applyBorder="1" applyAlignment="1" applyProtection="1">
      <alignment horizontal="center" vertical="center"/>
    </xf>
    <xf numFmtId="168" fontId="1" fillId="0" borderId="3" xfId="2" applyNumberFormat="1" applyFont="1" applyFill="1" applyBorder="1" applyAlignment="1" applyProtection="1">
      <alignment horizontal="center" vertical="center"/>
    </xf>
    <xf numFmtId="168" fontId="5" fillId="0" borderId="16" xfId="2" applyNumberFormat="1" applyFont="1" applyFill="1" applyBorder="1" applyAlignment="1" applyProtection="1">
      <alignment horizontal="center" vertical="center"/>
    </xf>
    <xf numFmtId="168" fontId="5" fillId="0" borderId="45" xfId="2" applyNumberFormat="1" applyFont="1" applyFill="1" applyBorder="1" applyAlignment="1" applyProtection="1">
      <alignment horizontal="center" vertical="center"/>
    </xf>
    <xf numFmtId="165" fontId="5" fillId="0" borderId="45" xfId="2" applyNumberFormat="1" applyFont="1" applyFill="1" applyBorder="1" applyAlignment="1" applyProtection="1">
      <alignment horizontal="center" vertical="center"/>
    </xf>
    <xf numFmtId="168" fontId="5" fillId="0" borderId="24" xfId="2" applyNumberFormat="1" applyFont="1" applyFill="1" applyBorder="1" applyAlignment="1" applyProtection="1">
      <alignment horizontal="center" vertical="center"/>
    </xf>
    <xf numFmtId="168" fontId="5" fillId="0" borderId="41" xfId="2" applyNumberFormat="1" applyFont="1" applyFill="1" applyBorder="1" applyAlignment="1" applyProtection="1">
      <alignment horizontal="center" vertical="center"/>
    </xf>
    <xf numFmtId="168" fontId="5" fillId="0" borderId="118" xfId="2" applyNumberFormat="1" applyFont="1" applyFill="1" applyBorder="1" applyAlignment="1" applyProtection="1">
      <alignment horizontal="center" vertical="center"/>
    </xf>
    <xf numFmtId="168" fontId="5" fillId="0" borderId="44" xfId="2" applyNumberFormat="1" applyFont="1" applyFill="1" applyBorder="1" applyAlignment="1" applyProtection="1">
      <alignment horizontal="center" vertical="center"/>
    </xf>
    <xf numFmtId="1" fontId="1" fillId="0" borderId="20" xfId="2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" fontId="5" fillId="0" borderId="41" xfId="2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" fontId="1" fillId="0" borderId="19" xfId="2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167" fontId="35" fillId="0" borderId="20" xfId="2" applyNumberFormat="1" applyFont="1" applyFill="1" applyBorder="1" applyAlignment="1" applyProtection="1">
      <alignment vertical="center"/>
    </xf>
    <xf numFmtId="49" fontId="1" fillId="0" borderId="19" xfId="2" applyNumberFormat="1" applyFont="1" applyFill="1" applyBorder="1" applyAlignment="1">
      <alignment horizontal="center" vertical="center"/>
    </xf>
    <xf numFmtId="1" fontId="1" fillId="0" borderId="45" xfId="2" applyNumberFormat="1" applyFont="1" applyFill="1" applyBorder="1" applyAlignment="1">
      <alignment horizontal="center" vertical="center"/>
    </xf>
    <xf numFmtId="1" fontId="1" fillId="0" borderId="8" xfId="2" applyNumberFormat="1" applyFont="1" applyFill="1" applyBorder="1" applyAlignment="1">
      <alignment horizontal="center" vertical="center"/>
    </xf>
    <xf numFmtId="0" fontId="1" fillId="0" borderId="8" xfId="2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0" fontId="1" fillId="0" borderId="11" xfId="2" applyNumberFormat="1" applyFont="1" applyFill="1" applyBorder="1" applyAlignment="1">
      <alignment horizontal="center" vertical="center" wrapText="1"/>
    </xf>
    <xf numFmtId="169" fontId="5" fillId="0" borderId="41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168" fontId="5" fillId="0" borderId="60" xfId="2" applyNumberFormat="1" applyFont="1" applyFill="1" applyBorder="1" applyAlignment="1" applyProtection="1">
      <alignment horizontal="center" vertical="center"/>
    </xf>
    <xf numFmtId="0" fontId="5" fillId="0" borderId="53" xfId="2" applyFont="1" applyFill="1" applyBorder="1" applyAlignment="1">
      <alignment horizontal="center" vertical="center" wrapText="1"/>
    </xf>
    <xf numFmtId="0" fontId="5" fillId="0" borderId="54" xfId="2" applyFont="1" applyFill="1" applyBorder="1" applyAlignment="1">
      <alignment horizontal="center" vertical="center" wrapText="1"/>
    </xf>
    <xf numFmtId="165" fontId="5" fillId="0" borderId="16" xfId="2" applyNumberFormat="1" applyFont="1" applyFill="1" applyBorder="1" applyAlignment="1" applyProtection="1">
      <alignment horizontal="center" vertical="center"/>
    </xf>
    <xf numFmtId="0" fontId="1" fillId="0" borderId="46" xfId="2" applyNumberFormat="1" applyFont="1" applyFill="1" applyBorder="1" applyAlignment="1" applyProtection="1">
      <alignment horizontal="center" vertical="center"/>
    </xf>
    <xf numFmtId="0" fontId="1" fillId="0" borderId="51" xfId="2" applyNumberFormat="1" applyFont="1" applyFill="1" applyBorder="1" applyAlignment="1" applyProtection="1">
      <alignment horizontal="center" vertical="center"/>
    </xf>
    <xf numFmtId="1" fontId="5" fillId="0" borderId="19" xfId="2" applyNumberFormat="1" applyFont="1" applyFill="1" applyBorder="1" applyAlignment="1">
      <alignment horizontal="center" vertical="center"/>
    </xf>
    <xf numFmtId="1" fontId="5" fillId="0" borderId="63" xfId="2" applyNumberFormat="1" applyFont="1" applyFill="1" applyBorder="1" applyAlignment="1">
      <alignment horizontal="center" vertical="center"/>
    </xf>
    <xf numFmtId="168" fontId="5" fillId="0" borderId="31" xfId="2" applyNumberFormat="1" applyFont="1" applyFill="1" applyBorder="1" applyAlignment="1" applyProtection="1">
      <alignment horizontal="center" vertical="center"/>
    </xf>
    <xf numFmtId="169" fontId="1" fillId="0" borderId="46" xfId="2" applyNumberFormat="1" applyFont="1" applyFill="1" applyBorder="1" applyAlignment="1" applyProtection="1">
      <alignment horizontal="center" vertical="center"/>
    </xf>
    <xf numFmtId="169" fontId="1" fillId="0" borderId="80" xfId="2" applyNumberFormat="1" applyFont="1" applyFill="1" applyBorder="1" applyAlignment="1" applyProtection="1">
      <alignment horizontal="center" vertical="center"/>
    </xf>
    <xf numFmtId="169" fontId="1" fillId="0" borderId="80" xfId="0" applyNumberFormat="1" applyFont="1" applyFill="1" applyBorder="1" applyAlignment="1">
      <alignment horizontal="center" vertical="center"/>
    </xf>
    <xf numFmtId="169" fontId="1" fillId="0" borderId="92" xfId="2" applyNumberFormat="1" applyFont="1" applyFill="1" applyBorder="1" applyAlignment="1" applyProtection="1">
      <alignment horizontal="center" vertical="center"/>
    </xf>
    <xf numFmtId="0" fontId="1" fillId="0" borderId="6" xfId="2" applyNumberFormat="1" applyFont="1" applyFill="1" applyBorder="1" applyAlignment="1">
      <alignment horizontal="center" vertical="center" wrapText="1"/>
    </xf>
    <xf numFmtId="168" fontId="5" fillId="0" borderId="42" xfId="2" applyNumberFormat="1" applyFont="1" applyFill="1" applyBorder="1" applyAlignment="1" applyProtection="1">
      <alignment horizontal="center" vertical="center"/>
    </xf>
    <xf numFmtId="165" fontId="5" fillId="0" borderId="60" xfId="2" applyNumberFormat="1" applyFont="1" applyFill="1" applyBorder="1" applyAlignment="1" applyProtection="1">
      <alignment horizontal="center" vertical="center"/>
    </xf>
    <xf numFmtId="0" fontId="1" fillId="0" borderId="16" xfId="2" applyNumberFormat="1" applyFont="1" applyFill="1" applyBorder="1" applyAlignment="1" applyProtection="1">
      <alignment vertical="center"/>
    </xf>
    <xf numFmtId="1" fontId="5" fillId="0" borderId="49" xfId="2" applyNumberFormat="1" applyFont="1" applyFill="1" applyBorder="1" applyAlignment="1" applyProtection="1">
      <alignment horizontal="center" vertical="center"/>
    </xf>
    <xf numFmtId="0" fontId="5" fillId="0" borderId="49" xfId="0" applyFont="1" applyFill="1" applyBorder="1" applyAlignment="1">
      <alignment horizontal="center" vertical="center" wrapText="1"/>
    </xf>
    <xf numFmtId="168" fontId="5" fillId="0" borderId="23" xfId="2" applyNumberFormat="1" applyFont="1" applyFill="1" applyBorder="1" applyAlignment="1" applyProtection="1">
      <alignment horizontal="center" vertical="center"/>
    </xf>
    <xf numFmtId="0" fontId="5" fillId="0" borderId="69" xfId="2" applyFont="1" applyFill="1" applyBorder="1" applyAlignment="1">
      <alignment horizontal="center" vertical="center" wrapText="1"/>
    </xf>
    <xf numFmtId="1" fontId="5" fillId="0" borderId="4" xfId="2" applyNumberFormat="1" applyFont="1" applyFill="1" applyBorder="1" applyAlignment="1">
      <alignment horizontal="center" vertical="center" wrapText="1"/>
    </xf>
    <xf numFmtId="1" fontId="5" fillId="0" borderId="48" xfId="2" applyNumberFormat="1" applyFont="1" applyFill="1" applyBorder="1" applyAlignment="1" applyProtection="1">
      <alignment horizontal="center" vertical="center"/>
    </xf>
    <xf numFmtId="165" fontId="5" fillId="0" borderId="54" xfId="2" applyNumberFormat="1" applyFont="1" applyFill="1" applyBorder="1" applyAlignment="1" applyProtection="1">
      <alignment horizontal="center" vertical="center"/>
    </xf>
    <xf numFmtId="1" fontId="5" fillId="0" borderId="54" xfId="2" applyNumberFormat="1" applyFont="1" applyFill="1" applyBorder="1" applyAlignment="1" applyProtection="1">
      <alignment horizontal="center" vertical="center"/>
    </xf>
    <xf numFmtId="0" fontId="5" fillId="0" borderId="43" xfId="2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 applyProtection="1">
      <alignment horizontal="center" vertical="center"/>
    </xf>
    <xf numFmtId="49" fontId="5" fillId="0" borderId="20" xfId="0" applyNumberFormat="1" applyFont="1" applyFill="1" applyBorder="1" applyAlignment="1" applyProtection="1">
      <alignment horizontal="center" vertical="center"/>
    </xf>
    <xf numFmtId="49" fontId="5" fillId="0" borderId="46" xfId="2" applyNumberFormat="1" applyFont="1" applyFill="1" applyBorder="1" applyAlignment="1">
      <alignment vertical="center" wrapText="1"/>
    </xf>
    <xf numFmtId="49" fontId="5" fillId="0" borderId="80" xfId="2" applyNumberFormat="1" applyFont="1" applyFill="1" applyBorder="1" applyAlignment="1">
      <alignment vertical="center" wrapText="1"/>
    </xf>
    <xf numFmtId="49" fontId="5" fillId="0" borderId="52" xfId="2" applyNumberFormat="1" applyFont="1" applyFill="1" applyBorder="1" applyAlignment="1">
      <alignment vertical="center" wrapText="1"/>
    </xf>
    <xf numFmtId="0" fontId="5" fillId="0" borderId="45" xfId="2" applyFont="1" applyFill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49" fontId="5" fillId="0" borderId="46" xfId="2" applyNumberFormat="1" applyFont="1" applyFill="1" applyBorder="1" applyAlignment="1">
      <alignment horizontal="center" vertical="center" wrapText="1"/>
    </xf>
    <xf numFmtId="49" fontId="5" fillId="0" borderId="80" xfId="2" applyNumberFormat="1" applyFont="1" applyFill="1" applyBorder="1" applyAlignment="1">
      <alignment horizontal="center" vertical="center" wrapText="1"/>
    </xf>
    <xf numFmtId="49" fontId="5" fillId="0" borderId="52" xfId="2" applyNumberFormat="1" applyFont="1" applyFill="1" applyBorder="1" applyAlignment="1">
      <alignment horizontal="center" vertical="center" wrapText="1"/>
    </xf>
    <xf numFmtId="49" fontId="5" fillId="0" borderId="45" xfId="2" applyNumberFormat="1" applyFont="1" applyFill="1" applyBorder="1" applyAlignment="1">
      <alignment horizontal="center" vertical="center" wrapText="1"/>
    </xf>
    <xf numFmtId="49" fontId="5" fillId="0" borderId="19" xfId="2" applyNumberFormat="1" applyFont="1" applyFill="1" applyBorder="1" applyAlignment="1">
      <alignment horizontal="center" vertical="center" wrapText="1"/>
    </xf>
    <xf numFmtId="49" fontId="5" fillId="0" borderId="20" xfId="2" applyNumberFormat="1" applyFont="1" applyFill="1" applyBorder="1" applyAlignment="1">
      <alignment horizontal="center" vertical="center" wrapText="1"/>
    </xf>
    <xf numFmtId="167" fontId="5" fillId="0" borderId="66" xfId="2" applyNumberFormat="1" applyFont="1" applyFill="1" applyBorder="1" applyAlignment="1" applyProtection="1">
      <alignment horizontal="center" vertical="center" wrapText="1"/>
    </xf>
    <xf numFmtId="167" fontId="5" fillId="0" borderId="70" xfId="2" applyNumberFormat="1" applyFont="1" applyFill="1" applyBorder="1" applyAlignment="1" applyProtection="1">
      <alignment horizontal="center" vertical="center" wrapText="1"/>
    </xf>
    <xf numFmtId="167" fontId="5" fillId="0" borderId="91" xfId="2" applyNumberFormat="1" applyFont="1" applyFill="1" applyBorder="1" applyAlignment="1" applyProtection="1">
      <alignment horizontal="center" vertical="center" wrapText="1"/>
    </xf>
    <xf numFmtId="0" fontId="5" fillId="0" borderId="61" xfId="2" applyFont="1" applyFill="1" applyBorder="1" applyAlignment="1">
      <alignment horizontal="center" vertical="center" wrapText="1"/>
    </xf>
    <xf numFmtId="1" fontId="5" fillId="0" borderId="73" xfId="2" applyNumberFormat="1" applyFont="1" applyFill="1" applyBorder="1" applyAlignment="1" applyProtection="1">
      <alignment horizontal="center" vertical="center"/>
    </xf>
    <xf numFmtId="1" fontId="5" fillId="0" borderId="5" xfId="2" applyNumberFormat="1" applyFont="1" applyFill="1" applyBorder="1" applyAlignment="1" applyProtection="1">
      <alignment horizontal="center" vertical="center"/>
    </xf>
    <xf numFmtId="1" fontId="5" fillId="0" borderId="58" xfId="2" applyNumberFormat="1" applyFont="1" applyFill="1" applyBorder="1" applyAlignment="1" applyProtection="1">
      <alignment horizontal="center" vertical="center"/>
    </xf>
    <xf numFmtId="165" fontId="5" fillId="0" borderId="19" xfId="2" applyNumberFormat="1" applyFont="1" applyFill="1" applyBorder="1" applyAlignment="1" applyProtection="1">
      <alignment horizontal="center" vertical="center"/>
    </xf>
    <xf numFmtId="165" fontId="5" fillId="0" borderId="57" xfId="2" applyNumberFormat="1" applyFont="1" applyFill="1" applyBorder="1" applyAlignment="1" applyProtection="1">
      <alignment horizontal="center" vertical="center"/>
    </xf>
    <xf numFmtId="1" fontId="5" fillId="0" borderId="45" xfId="2" applyNumberFormat="1" applyFont="1" applyFill="1" applyBorder="1" applyAlignment="1" applyProtection="1">
      <alignment horizontal="center" vertical="center"/>
    </xf>
    <xf numFmtId="1" fontId="5" fillId="0" borderId="19" xfId="2" applyNumberFormat="1" applyFont="1" applyFill="1" applyBorder="1" applyAlignment="1" applyProtection="1">
      <alignment horizontal="center" vertical="center"/>
    </xf>
    <xf numFmtId="1" fontId="5" fillId="0" borderId="57" xfId="2" applyNumberFormat="1" applyFont="1" applyFill="1" applyBorder="1" applyAlignment="1" applyProtection="1">
      <alignment horizontal="center" vertical="center"/>
    </xf>
    <xf numFmtId="1" fontId="5" fillId="0" borderId="3" xfId="2" applyNumberFormat="1" applyFont="1" applyFill="1" applyBorder="1" applyAlignment="1" applyProtection="1">
      <alignment horizontal="center" vertical="center"/>
    </xf>
    <xf numFmtId="1" fontId="5" fillId="0" borderId="59" xfId="2" applyNumberFormat="1" applyFont="1" applyFill="1" applyBorder="1" applyAlignment="1" applyProtection="1">
      <alignment horizontal="center" vertical="center"/>
    </xf>
    <xf numFmtId="0" fontId="5" fillId="0" borderId="68" xfId="2" applyFont="1" applyFill="1" applyBorder="1" applyAlignment="1">
      <alignment horizontal="center" vertical="center" wrapText="1"/>
    </xf>
    <xf numFmtId="169" fontId="5" fillId="0" borderId="30" xfId="2" applyNumberFormat="1" applyFont="1" applyFill="1" applyBorder="1" applyAlignment="1" applyProtection="1">
      <alignment horizontal="center" vertical="center"/>
    </xf>
    <xf numFmtId="0" fontId="5" fillId="0" borderId="112" xfId="2" applyFont="1" applyFill="1" applyBorder="1" applyAlignment="1">
      <alignment horizontal="center" vertical="center" wrapText="1"/>
    </xf>
    <xf numFmtId="0" fontId="33" fillId="0" borderId="67" xfId="2" applyFont="1" applyFill="1" applyBorder="1" applyAlignment="1">
      <alignment horizontal="center" vertical="center" wrapText="1"/>
    </xf>
    <xf numFmtId="0" fontId="33" fillId="0" borderId="79" xfId="2" applyFont="1" applyFill="1" applyBorder="1" applyAlignment="1">
      <alignment horizontal="center" vertical="center" wrapText="1"/>
    </xf>
    <xf numFmtId="167" fontId="33" fillId="0" borderId="119" xfId="2" applyNumberFormat="1" applyFont="1" applyFill="1" applyBorder="1" applyAlignment="1" applyProtection="1">
      <alignment horizontal="center" vertical="center"/>
    </xf>
    <xf numFmtId="0" fontId="33" fillId="0" borderId="69" xfId="2" applyFont="1" applyFill="1" applyBorder="1" applyAlignment="1">
      <alignment horizontal="center" vertical="center" wrapText="1"/>
    </xf>
    <xf numFmtId="0" fontId="33" fillId="0" borderId="119" xfId="2" applyFont="1" applyFill="1" applyBorder="1" applyAlignment="1">
      <alignment horizontal="center" vertical="center" wrapText="1"/>
    </xf>
    <xf numFmtId="49" fontId="5" fillId="0" borderId="45" xfId="2" applyNumberFormat="1" applyFont="1" applyFill="1" applyBorder="1" applyAlignment="1">
      <alignment horizontal="left" vertical="center" wrapText="1"/>
    </xf>
    <xf numFmtId="167" fontId="5" fillId="0" borderId="20" xfId="2" applyNumberFormat="1" applyFont="1" applyFill="1" applyBorder="1" applyAlignment="1" applyProtection="1">
      <alignment horizontal="center" vertical="center"/>
    </xf>
    <xf numFmtId="168" fontId="36" fillId="0" borderId="74" xfId="2" applyNumberFormat="1" applyFont="1" applyFill="1" applyBorder="1" applyAlignment="1" applyProtection="1">
      <alignment horizontal="center" vertical="center"/>
    </xf>
    <xf numFmtId="0" fontId="1" fillId="0" borderId="80" xfId="2" applyNumberFormat="1" applyFont="1" applyFill="1" applyBorder="1" applyAlignment="1">
      <alignment horizontal="center" vertical="center"/>
    </xf>
    <xf numFmtId="168" fontId="36" fillId="0" borderId="10" xfId="2" applyNumberFormat="1" applyFont="1" applyFill="1" applyBorder="1" applyAlignment="1" applyProtection="1">
      <alignment horizontal="center" vertical="center"/>
    </xf>
    <xf numFmtId="0" fontId="5" fillId="0" borderId="10" xfId="2" applyFont="1" applyFill="1" applyBorder="1" applyAlignment="1">
      <alignment horizontal="center" vertical="center" wrapText="1"/>
    </xf>
    <xf numFmtId="0" fontId="1" fillId="0" borderId="47" xfId="2" applyFont="1" applyFill="1" applyBorder="1" applyAlignment="1">
      <alignment horizontal="center" vertical="center" wrapText="1"/>
    </xf>
    <xf numFmtId="0" fontId="1" fillId="0" borderId="48" xfId="2" applyFont="1" applyFill="1" applyBorder="1" applyAlignment="1">
      <alignment horizontal="center" vertical="center" wrapText="1"/>
    </xf>
    <xf numFmtId="0" fontId="1" fillId="0" borderId="49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0" borderId="29" xfId="2" applyFont="1" applyFill="1" applyBorder="1" applyAlignment="1">
      <alignment horizontal="center" vertical="center" wrapText="1"/>
    </xf>
    <xf numFmtId="0" fontId="1" fillId="0" borderId="8" xfId="2" applyFont="1" applyFill="1" applyBorder="1" applyAlignment="1">
      <alignment horizontal="center" vertical="center" wrapText="1"/>
    </xf>
    <xf numFmtId="0" fontId="1" fillId="0" borderId="11" xfId="2" applyFont="1" applyFill="1" applyBorder="1" applyAlignment="1">
      <alignment horizontal="center" vertical="center" wrapText="1"/>
    </xf>
    <xf numFmtId="165" fontId="5" fillId="0" borderId="118" xfId="2" applyNumberFormat="1" applyFont="1" applyFill="1" applyBorder="1" applyAlignment="1">
      <alignment horizontal="center" vertical="center" wrapText="1"/>
    </xf>
    <xf numFmtId="165" fontId="5" fillId="0" borderId="43" xfId="2" applyNumberFormat="1" applyFont="1" applyFill="1" applyBorder="1" applyAlignment="1">
      <alignment horizontal="center" vertical="center" wrapText="1"/>
    </xf>
    <xf numFmtId="165" fontId="5" fillId="0" borderId="61" xfId="2" applyNumberFormat="1" applyFont="1" applyFill="1" applyBorder="1" applyAlignment="1">
      <alignment horizontal="center" vertical="center" wrapText="1"/>
    </xf>
    <xf numFmtId="1" fontId="5" fillId="0" borderId="42" xfId="2" applyNumberFormat="1" applyFont="1" applyFill="1" applyBorder="1" applyAlignment="1">
      <alignment horizontal="center" vertical="center" wrapText="1"/>
    </xf>
    <xf numFmtId="1" fontId="5" fillId="0" borderId="43" xfId="2" applyNumberFormat="1" applyFont="1" applyFill="1" applyBorder="1" applyAlignment="1">
      <alignment horizontal="center" vertical="center" wrapText="1"/>
    </xf>
    <xf numFmtId="1" fontId="5" fillId="0" borderId="44" xfId="2" applyNumberFormat="1" applyFont="1" applyFill="1" applyBorder="1" applyAlignment="1">
      <alignment horizontal="center" vertical="center" wrapText="1"/>
    </xf>
    <xf numFmtId="0" fontId="5" fillId="0" borderId="46" xfId="0" applyNumberFormat="1" applyFont="1" applyFill="1" applyBorder="1" applyAlignment="1" applyProtection="1">
      <alignment horizontal="left" vertical="center"/>
    </xf>
    <xf numFmtId="0" fontId="5" fillId="0" borderId="92" xfId="0" applyNumberFormat="1" applyFont="1" applyFill="1" applyBorder="1" applyAlignment="1" applyProtection="1">
      <alignment horizontal="left" vertical="center"/>
    </xf>
    <xf numFmtId="0" fontId="1" fillId="0" borderId="58" xfId="2" applyFont="1" applyFill="1" applyBorder="1" applyAlignment="1">
      <alignment horizontal="center" vertical="center" wrapText="1"/>
    </xf>
    <xf numFmtId="0" fontId="1" fillId="0" borderId="52" xfId="2" applyFont="1" applyFill="1" applyBorder="1" applyAlignment="1">
      <alignment horizontal="center" vertical="center" wrapText="1"/>
    </xf>
    <xf numFmtId="0" fontId="1" fillId="0" borderId="55" xfId="2" applyFont="1" applyFill="1" applyBorder="1" applyAlignment="1">
      <alignment horizontal="center" vertical="center" wrapText="1"/>
    </xf>
    <xf numFmtId="0" fontId="1" fillId="0" borderId="53" xfId="2" applyFont="1" applyFill="1" applyBorder="1" applyAlignment="1">
      <alignment horizontal="center" vertical="center" wrapText="1"/>
    </xf>
    <xf numFmtId="169" fontId="5" fillId="0" borderId="57" xfId="2" applyNumberFormat="1" applyFont="1" applyFill="1" applyBorder="1" applyAlignment="1" applyProtection="1">
      <alignment horizontal="center" vertical="center"/>
    </xf>
    <xf numFmtId="0" fontId="5" fillId="0" borderId="87" xfId="2" applyFont="1" applyFill="1" applyBorder="1" applyAlignment="1">
      <alignment horizontal="center" vertical="center" wrapText="1"/>
    </xf>
    <xf numFmtId="165" fontId="5" fillId="0" borderId="42" xfId="2" applyNumberFormat="1" applyFont="1" applyFill="1" applyBorder="1" applyAlignment="1">
      <alignment horizontal="center" vertical="center" wrapText="1"/>
    </xf>
    <xf numFmtId="1" fontId="5" fillId="0" borderId="118" xfId="2" applyNumberFormat="1" applyFont="1" applyFill="1" applyBorder="1" applyAlignment="1">
      <alignment horizontal="center" vertical="center" wrapText="1"/>
    </xf>
    <xf numFmtId="0" fontId="1" fillId="0" borderId="73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center" vertical="center" wrapText="1"/>
    </xf>
    <xf numFmtId="1" fontId="5" fillId="0" borderId="81" xfId="0" applyNumberFormat="1" applyFont="1" applyFill="1" applyBorder="1" applyAlignment="1" applyProtection="1">
      <alignment horizontal="center" vertical="center"/>
    </xf>
    <xf numFmtId="0" fontId="5" fillId="0" borderId="59" xfId="2" applyFont="1" applyFill="1" applyBorder="1" applyAlignment="1">
      <alignment horizontal="center" vertical="center" wrapText="1"/>
    </xf>
    <xf numFmtId="1" fontId="5" fillId="0" borderId="42" xfId="0" applyNumberFormat="1" applyFont="1" applyFill="1" applyBorder="1" applyAlignment="1" applyProtection="1">
      <alignment horizontal="center" vertical="center"/>
    </xf>
    <xf numFmtId="1" fontId="5" fillId="0" borderId="43" xfId="0" applyNumberFormat="1" applyFont="1" applyFill="1" applyBorder="1" applyAlignment="1" applyProtection="1">
      <alignment horizontal="center" vertical="center"/>
    </xf>
    <xf numFmtId="1" fontId="5" fillId="0" borderId="44" xfId="0" applyNumberFormat="1" applyFont="1" applyFill="1" applyBorder="1" applyAlignment="1" applyProtection="1">
      <alignment horizontal="center" vertical="center"/>
    </xf>
    <xf numFmtId="165" fontId="5" fillId="0" borderId="18" xfId="0" applyNumberFormat="1" applyFont="1" applyFill="1" applyBorder="1" applyAlignment="1" applyProtection="1">
      <alignment horizontal="center" vertical="center"/>
    </xf>
    <xf numFmtId="1" fontId="5" fillId="0" borderId="29" xfId="0" applyNumberFormat="1" applyFont="1" applyFill="1" applyBorder="1" applyAlignment="1" applyProtection="1">
      <alignment horizontal="center" vertical="center"/>
    </xf>
    <xf numFmtId="1" fontId="5" fillId="0" borderId="8" xfId="0" applyNumberFormat="1" applyFont="1" applyFill="1" applyBorder="1" applyAlignment="1" applyProtection="1">
      <alignment horizontal="center" vertical="center"/>
    </xf>
    <xf numFmtId="1" fontId="5" fillId="0" borderId="11" xfId="0" applyNumberFormat="1" applyFont="1" applyFill="1" applyBorder="1" applyAlignment="1" applyProtection="1">
      <alignment horizontal="center" vertical="center"/>
    </xf>
    <xf numFmtId="0" fontId="5" fillId="0" borderId="73" xfId="0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 applyProtection="1">
      <alignment horizontal="center" vertical="center"/>
    </xf>
    <xf numFmtId="1" fontId="5" fillId="0" borderId="61" xfId="0" applyNumberFormat="1" applyFont="1" applyFill="1" applyBorder="1" applyAlignment="1" applyProtection="1">
      <alignment horizontal="center" vertical="center"/>
    </xf>
    <xf numFmtId="165" fontId="5" fillId="0" borderId="53" xfId="2" applyNumberFormat="1" applyFont="1" applyFill="1" applyBorder="1" applyAlignment="1" applyProtection="1">
      <alignment horizontal="center" vertical="center"/>
    </xf>
    <xf numFmtId="1" fontId="5" fillId="0" borderId="55" xfId="2" applyNumberFormat="1" applyFont="1" applyFill="1" applyBorder="1" applyAlignment="1" applyProtection="1">
      <alignment horizontal="center" vertical="center"/>
    </xf>
    <xf numFmtId="1" fontId="5" fillId="0" borderId="2" xfId="2" applyNumberFormat="1" applyFont="1" applyFill="1" applyBorder="1" applyAlignment="1">
      <alignment horizontal="center" vertical="center"/>
    </xf>
    <xf numFmtId="0" fontId="5" fillId="0" borderId="2" xfId="2" applyNumberFormat="1" applyFont="1" applyFill="1" applyBorder="1" applyAlignment="1">
      <alignment horizontal="center" vertical="center"/>
    </xf>
    <xf numFmtId="165" fontId="5" fillId="0" borderId="18" xfId="2" applyNumberFormat="1" applyFont="1" applyFill="1" applyBorder="1" applyAlignment="1">
      <alignment horizontal="center" vertical="center" wrapText="1"/>
    </xf>
    <xf numFmtId="0" fontId="1" fillId="0" borderId="54" xfId="2" applyNumberFormat="1" applyFont="1" applyFill="1" applyBorder="1" applyAlignment="1" applyProtection="1">
      <alignment horizontal="center" vertical="center"/>
    </xf>
    <xf numFmtId="0" fontId="1" fillId="0" borderId="58" xfId="2" applyNumberFormat="1" applyFont="1" applyFill="1" applyBorder="1" applyAlignment="1" applyProtection="1">
      <alignment horizontal="center" vertical="center"/>
    </xf>
    <xf numFmtId="1" fontId="5" fillId="0" borderId="119" xfId="2" applyNumberFormat="1" applyFont="1" applyFill="1" applyBorder="1" applyAlignment="1">
      <alignment horizontal="center" vertical="center" wrapText="1"/>
    </xf>
    <xf numFmtId="165" fontId="5" fillId="0" borderId="62" xfId="2" applyNumberFormat="1" applyFont="1" applyFill="1" applyBorder="1" applyAlignment="1">
      <alignment horizontal="center" vertical="center" wrapText="1"/>
    </xf>
    <xf numFmtId="165" fontId="5" fillId="0" borderId="29" xfId="0" applyNumberFormat="1" applyFont="1" applyFill="1" applyBorder="1" applyAlignment="1" applyProtection="1">
      <alignment horizontal="center" vertical="center"/>
    </xf>
    <xf numFmtId="165" fontId="5" fillId="0" borderId="8" xfId="0" applyNumberFormat="1" applyFont="1" applyFill="1" applyBorder="1" applyAlignment="1" applyProtection="1">
      <alignment horizontal="center" vertical="center"/>
    </xf>
    <xf numFmtId="0" fontId="5" fillId="0" borderId="64" xfId="0" applyFont="1" applyFill="1" applyBorder="1" applyAlignment="1">
      <alignment horizontal="left" vertical="top" wrapText="1"/>
    </xf>
    <xf numFmtId="165" fontId="5" fillId="0" borderId="7" xfId="0" applyNumberFormat="1" applyFont="1" applyFill="1" applyBorder="1" applyAlignment="1" applyProtection="1">
      <alignment horizontal="center" vertical="center"/>
    </xf>
    <xf numFmtId="165" fontId="5" fillId="0" borderId="78" xfId="2" applyNumberFormat="1" applyFont="1" applyFill="1" applyBorder="1" applyAlignment="1">
      <alignment horizontal="center" vertical="center" wrapText="1"/>
    </xf>
    <xf numFmtId="1" fontId="5" fillId="0" borderId="101" xfId="2" applyNumberFormat="1" applyFont="1" applyFill="1" applyBorder="1" applyAlignment="1">
      <alignment horizontal="center" vertical="center" wrapText="1"/>
    </xf>
    <xf numFmtId="1" fontId="5" fillId="0" borderId="102" xfId="2" applyNumberFormat="1" applyFont="1" applyFill="1" applyBorder="1" applyAlignment="1">
      <alignment horizontal="center" vertical="center" wrapText="1"/>
    </xf>
    <xf numFmtId="1" fontId="5" fillId="0" borderId="103" xfId="2" applyNumberFormat="1" applyFont="1" applyFill="1" applyBorder="1" applyAlignment="1">
      <alignment horizontal="center" vertical="center" wrapText="1"/>
    </xf>
    <xf numFmtId="168" fontId="1" fillId="0" borderId="58" xfId="2" applyNumberFormat="1" applyFont="1" applyFill="1" applyBorder="1" applyAlignment="1" applyProtection="1">
      <alignment horizontal="center" vertical="center"/>
    </xf>
    <xf numFmtId="168" fontId="1" fillId="0" borderId="54" xfId="2" applyNumberFormat="1" applyFont="1" applyFill="1" applyBorder="1" applyAlignment="1" applyProtection="1">
      <alignment horizontal="center" vertical="center"/>
    </xf>
    <xf numFmtId="168" fontId="1" fillId="0" borderId="59" xfId="2" applyNumberFormat="1" applyFont="1" applyFill="1" applyBorder="1" applyAlignment="1" applyProtection="1">
      <alignment horizontal="center" vertical="center"/>
    </xf>
    <xf numFmtId="0" fontId="1" fillId="0" borderId="66" xfId="0" applyFont="1" applyFill="1" applyBorder="1" applyAlignment="1">
      <alignment horizontal="center" vertical="center" wrapText="1"/>
    </xf>
    <xf numFmtId="0" fontId="1" fillId="0" borderId="91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92" xfId="0" applyFont="1" applyFill="1" applyBorder="1" applyAlignment="1">
      <alignment horizontal="center" vertical="center" wrapText="1"/>
    </xf>
    <xf numFmtId="168" fontId="37" fillId="0" borderId="45" xfId="0" applyNumberFormat="1" applyFont="1" applyFill="1" applyBorder="1" applyAlignment="1" applyProtection="1">
      <alignment horizontal="center" vertical="center"/>
    </xf>
    <xf numFmtId="168" fontId="37" fillId="0" borderId="20" xfId="0" applyNumberFormat="1" applyFont="1" applyFill="1" applyBorder="1" applyAlignment="1" applyProtection="1">
      <alignment horizontal="center" vertical="center"/>
    </xf>
    <xf numFmtId="168" fontId="5" fillId="0" borderId="46" xfId="2" applyNumberFormat="1" applyFont="1" applyFill="1" applyBorder="1" applyAlignment="1" applyProtection="1">
      <alignment horizontal="center" vertical="center"/>
    </xf>
    <xf numFmtId="168" fontId="5" fillId="0" borderId="51" xfId="2" applyNumberFormat="1" applyFont="1" applyFill="1" applyBorder="1" applyAlignment="1" applyProtection="1">
      <alignment horizontal="center" vertical="center"/>
    </xf>
    <xf numFmtId="0" fontId="1" fillId="0" borderId="10" xfId="2" applyNumberFormat="1" applyFont="1" applyFill="1" applyBorder="1" applyAlignment="1" applyProtection="1">
      <alignment horizontal="center" vertical="center"/>
    </xf>
    <xf numFmtId="0" fontId="1" fillId="0" borderId="9" xfId="2" applyNumberFormat="1" applyFont="1" applyFill="1" applyBorder="1" applyAlignment="1" applyProtection="1">
      <alignment horizontal="center" vertical="center"/>
    </xf>
    <xf numFmtId="0" fontId="1" fillId="0" borderId="45" xfId="2" applyNumberFormat="1" applyFont="1" applyFill="1" applyBorder="1" applyAlignment="1" applyProtection="1">
      <alignment horizontal="center" vertical="center"/>
    </xf>
    <xf numFmtId="0" fontId="1" fillId="0" borderId="19" xfId="2" applyNumberFormat="1" applyFont="1" applyFill="1" applyBorder="1" applyAlignment="1" applyProtection="1">
      <alignment horizontal="center" vertical="center"/>
    </xf>
    <xf numFmtId="0" fontId="1" fillId="0" borderId="20" xfId="2" applyNumberFormat="1" applyFont="1" applyFill="1" applyBorder="1" applyAlignment="1" applyProtection="1">
      <alignment horizontal="center" vertical="center"/>
    </xf>
    <xf numFmtId="0" fontId="1" fillId="0" borderId="80" xfId="2" applyNumberFormat="1" applyFont="1" applyFill="1" applyBorder="1" applyAlignment="1" applyProtection="1">
      <alignment horizontal="center" vertical="center"/>
    </xf>
    <xf numFmtId="0" fontId="1" fillId="0" borderId="92" xfId="2" applyNumberFormat="1" applyFont="1" applyFill="1" applyBorder="1" applyAlignment="1" applyProtection="1">
      <alignment horizontal="center" vertical="center"/>
    </xf>
    <xf numFmtId="0" fontId="1" fillId="0" borderId="70" xfId="0" applyFont="1" applyFill="1" applyBorder="1" applyAlignment="1">
      <alignment horizontal="center" vertical="center"/>
    </xf>
    <xf numFmtId="167" fontId="35" fillId="0" borderId="91" xfId="2" applyNumberFormat="1" applyFont="1" applyFill="1" applyBorder="1" applyAlignment="1" applyProtection="1">
      <alignment vertical="center"/>
    </xf>
    <xf numFmtId="0" fontId="1" fillId="0" borderId="45" xfId="2" applyNumberFormat="1" applyFont="1" applyFill="1" applyBorder="1" applyAlignment="1">
      <alignment horizontal="center" vertical="center"/>
    </xf>
    <xf numFmtId="0" fontId="1" fillId="0" borderId="19" xfId="2" applyNumberFormat="1" applyFont="1" applyFill="1" applyBorder="1" applyAlignment="1">
      <alignment horizontal="center" vertical="center"/>
    </xf>
    <xf numFmtId="0" fontId="1" fillId="0" borderId="47" xfId="2" applyNumberFormat="1" applyFont="1" applyFill="1" applyBorder="1" applyAlignment="1">
      <alignment horizontal="center" vertical="center" wrapText="1"/>
    </xf>
    <xf numFmtId="0" fontId="1" fillId="0" borderId="48" xfId="2" applyNumberFormat="1" applyFont="1" applyFill="1" applyBorder="1" applyAlignment="1">
      <alignment horizontal="center" vertical="center" wrapText="1"/>
    </xf>
    <xf numFmtId="0" fontId="1" fillId="0" borderId="49" xfId="2" applyNumberFormat="1" applyFont="1" applyFill="1" applyBorder="1" applyAlignment="1">
      <alignment horizontal="center" vertical="center" wrapText="1"/>
    </xf>
    <xf numFmtId="0" fontId="1" fillId="0" borderId="29" xfId="2" applyNumberFormat="1" applyFont="1" applyFill="1" applyBorder="1" applyAlignment="1">
      <alignment horizontal="center" vertical="center" wrapText="1"/>
    </xf>
    <xf numFmtId="0" fontId="1" fillId="0" borderId="8" xfId="2" applyNumberFormat="1" applyFont="1" applyFill="1" applyBorder="1" applyAlignment="1">
      <alignment horizontal="center" vertical="center" wrapText="1"/>
    </xf>
    <xf numFmtId="168" fontId="5" fillId="0" borderId="43" xfId="2" applyNumberFormat="1" applyFont="1" applyFill="1" applyBorder="1" applyAlignment="1" applyProtection="1">
      <alignment horizontal="center" vertical="center"/>
    </xf>
    <xf numFmtId="0" fontId="5" fillId="0" borderId="42" xfId="2" applyNumberFormat="1" applyFont="1" applyFill="1" applyBorder="1" applyAlignment="1" applyProtection="1">
      <alignment horizontal="center" vertical="center"/>
    </xf>
    <xf numFmtId="49" fontId="1" fillId="0" borderId="66" xfId="2" applyNumberFormat="1" applyFont="1" applyFill="1" applyBorder="1" applyAlignment="1" applyProtection="1">
      <alignment vertical="center"/>
    </xf>
    <xf numFmtId="49" fontId="1" fillId="0" borderId="70" xfId="2" applyNumberFormat="1" applyFont="1" applyFill="1" applyBorder="1" applyAlignment="1" applyProtection="1">
      <alignment vertical="center"/>
    </xf>
    <xf numFmtId="49" fontId="1" fillId="0" borderId="91" xfId="2" applyNumberFormat="1" applyFont="1" applyFill="1" applyBorder="1" applyAlignment="1" applyProtection="1">
      <alignment vertical="center"/>
    </xf>
    <xf numFmtId="49" fontId="1" fillId="0" borderId="45" xfId="2" applyNumberFormat="1" applyFont="1" applyFill="1" applyBorder="1" applyAlignment="1">
      <alignment vertical="center" wrapText="1"/>
    </xf>
    <xf numFmtId="0" fontId="1" fillId="0" borderId="20" xfId="0" applyFont="1" applyFill="1" applyBorder="1" applyAlignment="1">
      <alignment horizontal="left" wrapText="1"/>
    </xf>
    <xf numFmtId="49" fontId="1" fillId="0" borderId="0" xfId="2" applyNumberFormat="1" applyFont="1" applyFill="1" applyBorder="1" applyAlignment="1">
      <alignment vertical="center" wrapText="1"/>
    </xf>
    <xf numFmtId="0" fontId="1" fillId="0" borderId="116" xfId="0" applyFont="1" applyFill="1" applyBorder="1" applyAlignment="1">
      <alignment horizontal="center" vertical="center"/>
    </xf>
    <xf numFmtId="0" fontId="5" fillId="0" borderId="3" xfId="2" applyNumberFormat="1" applyFont="1" applyFill="1" applyBorder="1" applyAlignment="1">
      <alignment horizontal="center" vertical="center"/>
    </xf>
    <xf numFmtId="1" fontId="5" fillId="0" borderId="19" xfId="2" applyNumberFormat="1" applyFont="1" applyFill="1" applyBorder="1" applyAlignment="1">
      <alignment horizontal="center" vertical="center" wrapText="1"/>
    </xf>
    <xf numFmtId="0" fontId="5" fillId="0" borderId="57" xfId="2" applyFont="1" applyFill="1" applyBorder="1" applyAlignment="1">
      <alignment horizontal="center" vertical="center" wrapText="1"/>
    </xf>
    <xf numFmtId="1" fontId="5" fillId="0" borderId="20" xfId="0" applyNumberFormat="1" applyFont="1" applyFill="1" applyBorder="1" applyAlignment="1" applyProtection="1">
      <alignment horizontal="center" vertical="center"/>
    </xf>
    <xf numFmtId="168" fontId="5" fillId="0" borderId="61" xfId="2" applyNumberFormat="1" applyFont="1" applyFill="1" applyBorder="1" applyAlignment="1" applyProtection="1">
      <alignment horizontal="center" vertical="center"/>
    </xf>
    <xf numFmtId="168" fontId="1" fillId="0" borderId="45" xfId="2" applyNumberFormat="1" applyFont="1" applyFill="1" applyBorder="1" applyAlignment="1" applyProtection="1">
      <alignment horizontal="center" vertical="center"/>
    </xf>
    <xf numFmtId="168" fontId="1" fillId="0" borderId="19" xfId="2" applyNumberFormat="1" applyFont="1" applyFill="1" applyBorder="1" applyAlignment="1" applyProtection="1">
      <alignment horizontal="center" vertical="center"/>
    </xf>
    <xf numFmtId="168" fontId="1" fillId="0" borderId="57" xfId="2" applyNumberFormat="1" applyFont="1" applyFill="1" applyBorder="1" applyAlignment="1" applyProtection="1">
      <alignment horizontal="center" vertical="center"/>
    </xf>
    <xf numFmtId="0" fontId="1" fillId="0" borderId="6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2" applyNumberFormat="1" applyFont="1" applyFill="1" applyBorder="1" applyAlignment="1">
      <alignment horizontal="center" vertical="center"/>
    </xf>
    <xf numFmtId="0" fontId="1" fillId="0" borderId="63" xfId="2" applyNumberFormat="1" applyFont="1" applyFill="1" applyBorder="1" applyAlignment="1" applyProtection="1">
      <alignment horizontal="center" vertical="center"/>
    </xf>
    <xf numFmtId="0" fontId="1" fillId="0" borderId="21" xfId="2" applyNumberFormat="1" applyFont="1" applyFill="1" applyBorder="1" applyAlignment="1" applyProtection="1">
      <alignment horizontal="center" vertical="center"/>
    </xf>
    <xf numFmtId="0" fontId="1" fillId="0" borderId="86" xfId="2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9" fontId="5" fillId="0" borderId="19" xfId="2" applyNumberFormat="1" applyFont="1" applyFill="1" applyBorder="1" applyAlignment="1">
      <alignment horizontal="left" vertical="center" wrapText="1"/>
    </xf>
    <xf numFmtId="49" fontId="5" fillId="0" borderId="19" xfId="2" applyNumberFormat="1" applyFont="1" applyFill="1" applyBorder="1" applyAlignment="1">
      <alignment vertical="center" wrapText="1"/>
    </xf>
    <xf numFmtId="49" fontId="5" fillId="0" borderId="20" xfId="2" applyNumberFormat="1" applyFont="1" applyFill="1" applyBorder="1" applyAlignment="1">
      <alignment vertical="center" wrapText="1"/>
    </xf>
    <xf numFmtId="49" fontId="5" fillId="0" borderId="30" xfId="0" applyNumberFormat="1" applyFont="1" applyFill="1" applyBorder="1" applyAlignment="1" applyProtection="1">
      <alignment horizontal="center" vertical="center"/>
    </xf>
    <xf numFmtId="49" fontId="5" fillId="0" borderId="17" xfId="0" applyNumberFormat="1" applyFont="1" applyFill="1" applyBorder="1" applyAlignment="1" applyProtection="1">
      <alignment horizontal="center" vertical="center"/>
    </xf>
    <xf numFmtId="1" fontId="1" fillId="0" borderId="70" xfId="2" applyNumberFormat="1" applyFont="1" applyFill="1" applyBorder="1" applyAlignment="1">
      <alignment horizontal="center" vertical="center" wrapText="1"/>
    </xf>
    <xf numFmtId="1" fontId="1" fillId="0" borderId="112" xfId="2" applyNumberFormat="1" applyFont="1" applyFill="1" applyBorder="1" applyAlignment="1">
      <alignment horizontal="center" vertical="center" wrapText="1"/>
    </xf>
    <xf numFmtId="1" fontId="1" fillId="0" borderId="91" xfId="2" applyNumberFormat="1" applyFont="1" applyFill="1" applyBorder="1" applyAlignment="1">
      <alignment horizontal="center" vertical="center" wrapText="1"/>
    </xf>
    <xf numFmtId="168" fontId="5" fillId="0" borderId="21" xfId="2" applyNumberFormat="1" applyFont="1" applyFill="1" applyBorder="1" applyAlignment="1" applyProtection="1">
      <alignment horizontal="center" vertical="center"/>
    </xf>
    <xf numFmtId="49" fontId="1" fillId="0" borderId="112" xfId="0" applyNumberFormat="1" applyFont="1" applyFill="1" applyBorder="1" applyAlignment="1">
      <alignment vertical="center" wrapText="1"/>
    </xf>
    <xf numFmtId="49" fontId="1" fillId="0" borderId="70" xfId="0" applyNumberFormat="1" applyFont="1" applyFill="1" applyBorder="1" applyAlignment="1">
      <alignment vertical="center" wrapText="1"/>
    </xf>
    <xf numFmtId="49" fontId="1" fillId="0" borderId="91" xfId="0" applyNumberFormat="1" applyFont="1" applyFill="1" applyBorder="1" applyAlignment="1">
      <alignment vertical="center" wrapText="1"/>
    </xf>
    <xf numFmtId="49" fontId="1" fillId="0" borderId="66" xfId="0" applyNumberFormat="1" applyFont="1" applyFill="1" applyBorder="1" applyAlignment="1">
      <alignment vertical="center" wrapText="1"/>
    </xf>
    <xf numFmtId="49" fontId="1" fillId="0" borderId="70" xfId="2" applyNumberFormat="1" applyFont="1" applyFill="1" applyBorder="1" applyAlignment="1">
      <alignment vertical="center" wrapText="1"/>
    </xf>
    <xf numFmtId="0" fontId="1" fillId="0" borderId="91" xfId="0" applyFont="1" applyFill="1" applyBorder="1" applyAlignment="1">
      <alignment horizontal="left" wrapText="1"/>
    </xf>
    <xf numFmtId="1" fontId="1" fillId="0" borderId="5" xfId="2" applyNumberFormat="1" applyFont="1" applyFill="1" applyBorder="1" applyAlignment="1" applyProtection="1">
      <alignment horizontal="center" vertical="center"/>
    </xf>
    <xf numFmtId="1" fontId="1" fillId="0" borderId="67" xfId="2" applyNumberFormat="1" applyFont="1" applyFill="1" applyBorder="1" applyAlignment="1" applyProtection="1">
      <alignment horizontal="center" vertical="center"/>
    </xf>
    <xf numFmtId="1" fontId="1" fillId="0" borderId="6" xfId="2" applyNumberFormat="1" applyFont="1" applyFill="1" applyBorder="1" applyAlignment="1" applyProtection="1">
      <alignment horizontal="center" vertical="center"/>
    </xf>
    <xf numFmtId="49" fontId="5" fillId="0" borderId="63" xfId="2" applyNumberFormat="1" applyFont="1" applyFill="1" applyBorder="1" applyAlignment="1" applyProtection="1">
      <alignment horizontal="center" vertical="center"/>
    </xf>
    <xf numFmtId="169" fontId="5" fillId="0" borderId="63" xfId="2" applyNumberFormat="1" applyFont="1" applyFill="1" applyBorder="1" applyAlignment="1" applyProtection="1">
      <alignment horizontal="center" vertical="center"/>
    </xf>
    <xf numFmtId="168" fontId="5" fillId="0" borderId="82" xfId="2" applyNumberFormat="1" applyFont="1" applyFill="1" applyBorder="1" applyAlignment="1" applyProtection="1">
      <alignment horizontal="center" vertical="center"/>
    </xf>
    <xf numFmtId="168" fontId="5" fillId="0" borderId="63" xfId="2" applyNumberFormat="1" applyFont="1" applyFill="1" applyBorder="1" applyAlignment="1" applyProtection="1">
      <alignment horizontal="center" vertical="center"/>
    </xf>
    <xf numFmtId="165" fontId="5" fillId="0" borderId="63" xfId="2" applyNumberFormat="1" applyFont="1" applyFill="1" applyBorder="1" applyAlignment="1" applyProtection="1">
      <alignment horizontal="center" vertical="center"/>
    </xf>
    <xf numFmtId="1" fontId="1" fillId="0" borderId="66" xfId="2" applyNumberFormat="1" applyFont="1" applyFill="1" applyBorder="1" applyAlignment="1">
      <alignment horizontal="center" vertical="center"/>
    </xf>
    <xf numFmtId="49" fontId="1" fillId="0" borderId="46" xfId="2" applyNumberFormat="1" applyFont="1" applyFill="1" applyBorder="1" applyAlignment="1">
      <alignment horizontal="center" vertical="center"/>
    </xf>
    <xf numFmtId="49" fontId="1" fillId="0" borderId="80" xfId="2" applyNumberFormat="1" applyFont="1" applyFill="1" applyBorder="1" applyAlignment="1">
      <alignment horizontal="center" vertical="center"/>
    </xf>
    <xf numFmtId="0" fontId="1" fillId="0" borderId="80" xfId="0" applyFont="1" applyFill="1" applyBorder="1" applyAlignment="1">
      <alignment horizontal="center" vertical="center"/>
    </xf>
    <xf numFmtId="167" fontId="35" fillId="0" borderId="92" xfId="2" applyNumberFormat="1" applyFont="1" applyFill="1" applyBorder="1" applyAlignment="1" applyProtection="1">
      <alignment vertical="center"/>
    </xf>
    <xf numFmtId="1" fontId="1" fillId="0" borderId="19" xfId="0" applyNumberFormat="1" applyFont="1" applyFill="1" applyBorder="1" applyAlignment="1">
      <alignment horizontal="center" vertical="center"/>
    </xf>
    <xf numFmtId="0" fontId="1" fillId="0" borderId="20" xfId="2" applyNumberFormat="1" applyFont="1" applyFill="1" applyBorder="1" applyAlignment="1">
      <alignment horizontal="center" vertical="center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48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6" fillId="0" borderId="48" xfId="1" applyFont="1" applyBorder="1" applyAlignment="1">
      <alignment horizontal="center" vertical="center" wrapText="1"/>
    </xf>
    <xf numFmtId="0" fontId="16" fillId="0" borderId="49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17" fillId="0" borderId="92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126" xfId="0" applyFont="1" applyBorder="1" applyAlignment="1">
      <alignment horizontal="center" vertical="center" wrapText="1"/>
    </xf>
    <xf numFmtId="0" fontId="29" fillId="0" borderId="127" xfId="0" applyFont="1" applyBorder="1" applyAlignment="1">
      <alignment horizontal="center" vertical="center" wrapText="1"/>
    </xf>
    <xf numFmtId="0" fontId="29" fillId="0" borderId="125" xfId="0" applyFont="1" applyBorder="1" applyAlignment="1">
      <alignment horizontal="center" vertical="center" wrapText="1"/>
    </xf>
    <xf numFmtId="0" fontId="29" fillId="0" borderId="128" xfId="0" applyFont="1" applyBorder="1" applyAlignment="1">
      <alignment horizontal="center" vertical="center" wrapText="1"/>
    </xf>
    <xf numFmtId="0" fontId="17" fillId="0" borderId="124" xfId="0" applyFont="1" applyBorder="1" applyAlignment="1">
      <alignment horizontal="center" vertical="center" wrapText="1"/>
    </xf>
    <xf numFmtId="0" fontId="18" fillId="0" borderId="12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9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27" xfId="0" applyFont="1" applyBorder="1" applyAlignment="1">
      <alignment horizontal="center" vertical="center" wrapText="1"/>
    </xf>
    <xf numFmtId="1" fontId="17" fillId="0" borderId="126" xfId="0" applyNumberFormat="1" applyFont="1" applyBorder="1" applyAlignment="1">
      <alignment horizontal="center" vertical="center" wrapText="1"/>
    </xf>
    <xf numFmtId="1" fontId="18" fillId="0" borderId="127" xfId="0" applyNumberFormat="1" applyFont="1" applyBorder="1" applyAlignment="1">
      <alignment horizontal="center" vertical="center" wrapText="1"/>
    </xf>
    <xf numFmtId="1" fontId="18" fillId="0" borderId="125" xfId="0" applyNumberFormat="1" applyFont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7" fillId="0" borderId="80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7" fillId="0" borderId="109" xfId="0" applyFont="1" applyFill="1" applyBorder="1" applyAlignment="1">
      <alignment horizontal="center" vertical="center" wrapText="1"/>
    </xf>
    <xf numFmtId="0" fontId="29" fillId="0" borderId="89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0" fontId="17" fillId="0" borderId="106" xfId="0" applyFont="1" applyFill="1" applyBorder="1" applyAlignment="1">
      <alignment horizontal="center" vertical="center" wrapText="1"/>
    </xf>
    <xf numFmtId="0" fontId="29" fillId="0" borderId="107" xfId="0" applyFont="1" applyFill="1" applyBorder="1" applyAlignment="1">
      <alignment horizontal="center" vertical="center" wrapText="1"/>
    </xf>
    <xf numFmtId="0" fontId="29" fillId="0" borderId="122" xfId="0" applyFont="1" applyFill="1" applyBorder="1" applyAlignment="1">
      <alignment horizontal="center" vertical="center" wrapText="1"/>
    </xf>
    <xf numFmtId="0" fontId="17" fillId="0" borderId="121" xfId="0" applyFont="1" applyBorder="1" applyAlignment="1">
      <alignment horizontal="center" wrapText="1"/>
    </xf>
    <xf numFmtId="0" fontId="18" fillId="0" borderId="105" xfId="0" applyFont="1" applyBorder="1" applyAlignment="1">
      <alignment horizontal="center" wrapText="1"/>
    </xf>
    <xf numFmtId="0" fontId="18" fillId="0" borderId="107" xfId="0" applyFont="1" applyFill="1" applyBorder="1" applyAlignment="1">
      <alignment horizontal="center" vertical="center" wrapText="1"/>
    </xf>
    <xf numFmtId="0" fontId="18" fillId="0" borderId="105" xfId="0" applyFont="1" applyFill="1" applyBorder="1" applyAlignment="1">
      <alignment horizontal="center" vertical="center" wrapText="1"/>
    </xf>
    <xf numFmtId="0" fontId="17" fillId="0" borderId="123" xfId="0" applyFont="1" applyBorder="1" applyAlignment="1">
      <alignment horizontal="center" wrapText="1"/>
    </xf>
    <xf numFmtId="0" fontId="18" fillId="0" borderId="38" xfId="0" applyFont="1" applyBorder="1" applyAlignment="1">
      <alignment horizontal="center" wrapText="1"/>
    </xf>
    <xf numFmtId="0" fontId="18" fillId="0" borderId="89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29" fillId="0" borderId="105" xfId="0" applyFont="1" applyFill="1" applyBorder="1" applyAlignment="1">
      <alignment horizontal="center" vertical="center" wrapText="1"/>
    </xf>
    <xf numFmtId="0" fontId="16" fillId="0" borderId="120" xfId="1" applyFont="1" applyBorder="1" applyAlignment="1">
      <alignment horizontal="center" vertical="center" wrapText="1"/>
    </xf>
    <xf numFmtId="0" fontId="18" fillId="0" borderId="82" xfId="0" applyFont="1" applyBorder="1" applyAlignment="1">
      <alignment wrapText="1"/>
    </xf>
    <xf numFmtId="0" fontId="18" fillId="0" borderId="24" xfId="0" applyFont="1" applyBorder="1" applyAlignment="1">
      <alignment wrapText="1"/>
    </xf>
    <xf numFmtId="0" fontId="18" fillId="0" borderId="26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18" fillId="0" borderId="28" xfId="0" applyFont="1" applyBorder="1" applyAlignment="1">
      <alignment wrapText="1"/>
    </xf>
    <xf numFmtId="0" fontId="18" fillId="0" borderId="68" xfId="0" applyFont="1" applyBorder="1" applyAlignment="1">
      <alignment wrapText="1"/>
    </xf>
    <xf numFmtId="0" fontId="18" fillId="0" borderId="79" xfId="0" applyFont="1" applyBorder="1" applyAlignment="1">
      <alignment wrapText="1"/>
    </xf>
    <xf numFmtId="0" fontId="18" fillId="0" borderId="67" xfId="0" applyFont="1" applyBorder="1" applyAlignment="1">
      <alignment wrapText="1"/>
    </xf>
    <xf numFmtId="0" fontId="18" fillId="0" borderId="82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117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49" fontId="17" fillId="0" borderId="87" xfId="1" applyNumberFormat="1" applyFont="1" applyBorder="1" applyAlignment="1" applyProtection="1">
      <alignment horizontal="center" vertical="center" wrapText="1"/>
      <protection locked="0"/>
    </xf>
    <xf numFmtId="49" fontId="17" fillId="0" borderId="52" xfId="1" applyNumberFormat="1" applyFont="1" applyBorder="1" applyAlignment="1" applyProtection="1">
      <alignment horizontal="center" vertical="center" wrapText="1"/>
      <protection locked="0"/>
    </xf>
    <xf numFmtId="49" fontId="17" fillId="0" borderId="58" xfId="1" applyNumberFormat="1" applyFont="1" applyBorder="1" applyAlignment="1" applyProtection="1">
      <alignment horizontal="center" vertical="center" wrapText="1"/>
      <protection locked="0"/>
    </xf>
    <xf numFmtId="1" fontId="17" fillId="0" borderId="59" xfId="0" applyNumberFormat="1" applyFont="1" applyFill="1" applyBorder="1" applyAlignment="1">
      <alignment horizontal="center" vertical="center" wrapText="1"/>
    </xf>
    <xf numFmtId="1" fontId="17" fillId="0" borderId="52" xfId="0" applyNumberFormat="1" applyFont="1" applyFill="1" applyBorder="1" applyAlignment="1">
      <alignment horizontal="center" vertical="center" wrapText="1"/>
    </xf>
    <xf numFmtId="1" fontId="17" fillId="0" borderId="58" xfId="0" applyNumberFormat="1" applyFont="1" applyFill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49" fontId="17" fillId="0" borderId="91" xfId="1" applyNumberFormat="1" applyFont="1" applyBorder="1" applyAlignment="1" applyProtection="1">
      <alignment horizontal="center" vertical="center" wrapText="1"/>
      <protection locked="0"/>
    </xf>
    <xf numFmtId="49" fontId="17" fillId="0" borderId="92" xfId="1" applyNumberFormat="1" applyFont="1" applyBorder="1" applyAlignment="1" applyProtection="1">
      <alignment horizontal="center" vertical="center" wrapText="1"/>
      <protection locked="0"/>
    </xf>
    <xf numFmtId="49" fontId="17" fillId="0" borderId="6" xfId="1" applyNumberFormat="1" applyFont="1" applyBorder="1" applyAlignment="1" applyProtection="1">
      <alignment horizontal="center" vertical="center" wrapText="1"/>
      <protection locked="0"/>
    </xf>
    <xf numFmtId="0" fontId="17" fillId="0" borderId="9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9" fontId="16" fillId="0" borderId="86" xfId="1" applyNumberFormat="1" applyFont="1" applyBorder="1" applyAlignment="1">
      <alignment horizontal="center" vertical="center" wrapText="1"/>
    </xf>
    <xf numFmtId="49" fontId="16" fillId="0" borderId="82" xfId="1" applyNumberFormat="1" applyFont="1" applyBorder="1" applyAlignment="1">
      <alignment horizontal="center" vertical="center" wrapText="1"/>
    </xf>
    <xf numFmtId="49" fontId="16" fillId="0" borderId="24" xfId="1" applyNumberFormat="1" applyFont="1" applyBorder="1" applyAlignment="1">
      <alignment horizontal="center" vertical="center" wrapText="1"/>
    </xf>
    <xf numFmtId="49" fontId="16" fillId="0" borderId="78" xfId="1" applyNumberFormat="1" applyFont="1" applyBorder="1" applyAlignment="1">
      <alignment horizontal="center" vertical="center" wrapText="1"/>
    </xf>
    <xf numFmtId="49" fontId="16" fillId="0" borderId="0" xfId="1" applyNumberFormat="1" applyFont="1" applyBorder="1" applyAlignment="1">
      <alignment horizontal="center" vertical="center" wrapText="1"/>
    </xf>
    <xf numFmtId="49" fontId="16" fillId="0" borderId="28" xfId="1" applyNumberFormat="1" applyFont="1" applyBorder="1" applyAlignment="1">
      <alignment horizontal="center" vertical="center" wrapText="1"/>
    </xf>
    <xf numFmtId="49" fontId="16" fillId="0" borderId="112" xfId="1" applyNumberFormat="1" applyFont="1" applyBorder="1" applyAlignment="1">
      <alignment horizontal="center" vertical="center" wrapText="1"/>
    </xf>
    <xf numFmtId="49" fontId="16" fillId="0" borderId="79" xfId="1" applyNumberFormat="1" applyFont="1" applyBorder="1" applyAlignment="1">
      <alignment horizontal="center" vertical="center" wrapText="1"/>
    </xf>
    <xf numFmtId="49" fontId="16" fillId="0" borderId="67" xfId="1" applyNumberFormat="1" applyFont="1" applyBorder="1" applyAlignment="1">
      <alignment horizontal="center" vertical="center" wrapText="1"/>
    </xf>
    <xf numFmtId="0" fontId="16" fillId="0" borderId="82" xfId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28" xfId="1" applyFont="1" applyBorder="1" applyAlignment="1">
      <alignment horizontal="center" vertical="center" wrapText="1"/>
    </xf>
    <xf numFmtId="0" fontId="16" fillId="0" borderId="68" xfId="1" applyFont="1" applyBorder="1" applyAlignment="1">
      <alignment horizontal="center" vertical="center" wrapText="1"/>
    </xf>
    <xf numFmtId="0" fontId="16" fillId="0" borderId="79" xfId="1" applyFont="1" applyBorder="1" applyAlignment="1">
      <alignment horizontal="center" vertical="center" wrapText="1"/>
    </xf>
    <xf numFmtId="0" fontId="16" fillId="0" borderId="67" xfId="1" applyFont="1" applyBorder="1" applyAlignment="1">
      <alignment horizontal="center" vertical="center" wrapText="1"/>
    </xf>
    <xf numFmtId="0" fontId="16" fillId="0" borderId="120" xfId="0" applyFont="1" applyBorder="1" applyAlignment="1">
      <alignment horizontal="center" vertical="center" wrapText="1"/>
    </xf>
    <xf numFmtId="0" fontId="16" fillId="0" borderId="82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17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16" fillId="0" borderId="79" xfId="0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28" fillId="0" borderId="86" xfId="1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8" fillId="0" borderId="112" xfId="0" applyFont="1" applyBorder="1" applyAlignment="1">
      <alignment horizontal="center" vertical="center" wrapText="1"/>
    </xf>
    <xf numFmtId="0" fontId="5" fillId="0" borderId="120" xfId="1" applyFont="1" applyBorder="1" applyAlignment="1">
      <alignment horizontal="center" vertical="center" wrapText="1"/>
    </xf>
    <xf numFmtId="0" fontId="5" fillId="0" borderId="82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68" xfId="1" applyFont="1" applyBorder="1" applyAlignment="1">
      <alignment horizontal="center" vertical="center" wrapText="1"/>
    </xf>
    <xf numFmtId="0" fontId="5" fillId="0" borderId="79" xfId="1" applyFont="1" applyBorder="1" applyAlignment="1">
      <alignment horizontal="center" vertical="center" wrapText="1"/>
    </xf>
    <xf numFmtId="0" fontId="5" fillId="0" borderId="67" xfId="1" applyFont="1" applyBorder="1" applyAlignment="1">
      <alignment horizontal="center" vertical="center" wrapText="1"/>
    </xf>
    <xf numFmtId="0" fontId="3" fillId="0" borderId="120" xfId="1" applyFont="1" applyBorder="1" applyAlignment="1">
      <alignment horizontal="center" vertical="center" wrapText="1"/>
    </xf>
    <xf numFmtId="0" fontId="13" fillId="0" borderId="8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79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6" fillId="0" borderId="0" xfId="1" applyFont="1" applyAlignment="1">
      <alignment horizontal="center"/>
    </xf>
    <xf numFmtId="0" fontId="1" fillId="0" borderId="6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textRotation="90"/>
    </xf>
    <xf numFmtId="0" fontId="1" fillId="0" borderId="29" xfId="0" applyFont="1" applyBorder="1" applyAlignment="1">
      <alignment horizontal="center" vertical="center" textRotation="90"/>
    </xf>
    <xf numFmtId="0" fontId="22" fillId="0" borderId="0" xfId="0" applyFont="1" applyAlignment="1">
      <alignment horizontal="left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Fill="1" applyBorder="1" applyAlignment="1">
      <alignment horizontal="left" wrapText="1"/>
    </xf>
    <xf numFmtId="0" fontId="24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3" xfId="0" applyFont="1" applyBorder="1" applyAlignment="1"/>
    <xf numFmtId="0" fontId="2" fillId="0" borderId="80" xfId="0" applyFont="1" applyBorder="1" applyAlignment="1"/>
    <xf numFmtId="0" fontId="2" fillId="0" borderId="5" xfId="0" applyFont="1" applyBorder="1" applyAlignment="1"/>
    <xf numFmtId="0" fontId="1" fillId="0" borderId="52" xfId="0" applyFont="1" applyBorder="1" applyAlignment="1">
      <alignment wrapText="1"/>
    </xf>
    <xf numFmtId="0" fontId="6" fillId="0" borderId="52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3" fillId="0" borderId="3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80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79" xfId="0" applyFont="1" applyBorder="1" applyAlignment="1">
      <alignment horizontal="center" wrapText="1"/>
    </xf>
    <xf numFmtId="0" fontId="0" fillId="0" borderId="79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8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8" fontId="5" fillId="0" borderId="81" xfId="2" applyNumberFormat="1" applyFont="1" applyFill="1" applyBorder="1" applyAlignment="1" applyProtection="1">
      <alignment horizontal="left" vertical="center" wrapText="1"/>
    </xf>
    <xf numFmtId="168" fontId="5" fillId="0" borderId="16" xfId="2" applyNumberFormat="1" applyFont="1" applyFill="1" applyBorder="1" applyAlignment="1" applyProtection="1">
      <alignment horizontal="left" vertical="center" wrapText="1"/>
    </xf>
    <xf numFmtId="168" fontId="5" fillId="0" borderId="31" xfId="2" applyNumberFormat="1" applyFont="1" applyFill="1" applyBorder="1" applyAlignment="1" applyProtection="1">
      <alignment horizontal="left" vertical="center" wrapText="1"/>
    </xf>
    <xf numFmtId="0" fontId="1" fillId="0" borderId="86" xfId="2" applyNumberFormat="1" applyFont="1" applyFill="1" applyBorder="1" applyAlignment="1" applyProtection="1">
      <alignment horizontal="center" vertical="center" wrapText="1"/>
    </xf>
    <xf numFmtId="0" fontId="1" fillId="0" borderId="82" xfId="2" applyNumberFormat="1" applyFont="1" applyFill="1" applyBorder="1" applyAlignment="1" applyProtection="1">
      <alignment horizontal="center" vertical="center" wrapText="1"/>
    </xf>
    <xf numFmtId="0" fontId="1" fillId="0" borderId="31" xfId="2" applyNumberFormat="1" applyFont="1" applyFill="1" applyBorder="1" applyAlignment="1" applyProtection="1">
      <alignment horizontal="center" vertical="center" wrapText="1"/>
    </xf>
    <xf numFmtId="0" fontId="1" fillId="0" borderId="18" xfId="2" applyNumberFormat="1" applyFont="1" applyFill="1" applyBorder="1" applyAlignment="1" applyProtection="1">
      <alignment horizontal="center" vertical="center" wrapText="1"/>
    </xf>
    <xf numFmtId="0" fontId="1" fillId="0" borderId="84" xfId="2" applyNumberFormat="1" applyFont="1" applyFill="1" applyBorder="1" applyAlignment="1" applyProtection="1">
      <alignment horizontal="center" vertical="center" wrapText="1"/>
    </xf>
    <xf numFmtId="0" fontId="1" fillId="0" borderId="14" xfId="2" applyNumberFormat="1" applyFont="1" applyFill="1" applyBorder="1" applyAlignment="1" applyProtection="1">
      <alignment horizontal="center" vertical="center" wrapText="1"/>
    </xf>
    <xf numFmtId="165" fontId="5" fillId="0" borderId="66" xfId="2" applyNumberFormat="1" applyFont="1" applyFill="1" applyBorder="1" applyAlignment="1" applyProtection="1">
      <alignment horizontal="center" vertical="center"/>
    </xf>
    <xf numFmtId="165" fontId="5" fillId="0" borderId="51" xfId="2" applyNumberFormat="1" applyFont="1" applyFill="1" applyBorder="1" applyAlignment="1" applyProtection="1">
      <alignment horizontal="center" vertical="center"/>
    </xf>
    <xf numFmtId="0" fontId="5" fillId="0" borderId="63" xfId="2" applyFont="1" applyFill="1" applyBorder="1" applyAlignment="1" applyProtection="1">
      <alignment horizontal="right" vertical="center"/>
    </xf>
    <xf numFmtId="167" fontId="5" fillId="0" borderId="42" xfId="2" applyNumberFormat="1" applyFont="1" applyFill="1" applyBorder="1" applyAlignment="1" applyProtection="1">
      <alignment horizontal="right" vertical="center"/>
    </xf>
    <xf numFmtId="167" fontId="5" fillId="0" borderId="43" xfId="2" applyNumberFormat="1" applyFont="1" applyFill="1" applyBorder="1" applyAlignment="1" applyProtection="1">
      <alignment horizontal="right" vertical="center"/>
    </xf>
    <xf numFmtId="167" fontId="5" fillId="0" borderId="44" xfId="2" applyNumberFormat="1" applyFont="1" applyFill="1" applyBorder="1" applyAlignment="1" applyProtection="1">
      <alignment horizontal="right" vertical="center"/>
    </xf>
    <xf numFmtId="165" fontId="34" fillId="0" borderId="81" xfId="2" applyNumberFormat="1" applyFont="1" applyFill="1" applyBorder="1" applyAlignment="1" applyProtection="1">
      <alignment horizontal="center" vertical="center"/>
    </xf>
    <xf numFmtId="165" fontId="34" fillId="0" borderId="60" xfId="2" applyNumberFormat="1" applyFont="1" applyFill="1" applyBorder="1" applyAlignment="1" applyProtection="1">
      <alignment horizontal="center" vertical="center"/>
    </xf>
    <xf numFmtId="165" fontId="34" fillId="0" borderId="16" xfId="2" applyNumberFormat="1" applyFont="1" applyFill="1" applyBorder="1" applyAlignment="1" applyProtection="1">
      <alignment horizontal="center" vertical="center"/>
    </xf>
    <xf numFmtId="165" fontId="5" fillId="0" borderId="81" xfId="2" applyNumberFormat="1" applyFont="1" applyFill="1" applyBorder="1" applyAlignment="1" applyProtection="1">
      <alignment horizontal="center" vertical="center"/>
    </xf>
    <xf numFmtId="165" fontId="5" fillId="0" borderId="16" xfId="2" applyNumberFormat="1" applyFont="1" applyFill="1" applyBorder="1" applyAlignment="1" applyProtection="1">
      <alignment horizontal="center" vertical="center"/>
    </xf>
    <xf numFmtId="165" fontId="5" fillId="0" borderId="60" xfId="2" applyNumberFormat="1" applyFont="1" applyFill="1" applyBorder="1" applyAlignment="1" applyProtection="1">
      <alignment horizontal="center" vertical="center"/>
    </xf>
    <xf numFmtId="167" fontId="1" fillId="0" borderId="66" xfId="2" applyNumberFormat="1" applyFont="1" applyFill="1" applyBorder="1" applyAlignment="1" applyProtection="1">
      <alignment horizontal="center" vertical="center" wrapText="1"/>
    </xf>
    <xf numFmtId="167" fontId="1" fillId="0" borderId="46" xfId="2" applyNumberFormat="1" applyFont="1" applyFill="1" applyBorder="1" applyAlignment="1" applyProtection="1">
      <alignment horizontal="center" vertical="center" wrapText="1"/>
    </xf>
    <xf numFmtId="167" fontId="1" fillId="0" borderId="51" xfId="2" applyNumberFormat="1" applyFont="1" applyFill="1" applyBorder="1" applyAlignment="1" applyProtection="1">
      <alignment horizontal="center" vertical="center" wrapText="1"/>
    </xf>
    <xf numFmtId="49" fontId="5" fillId="0" borderId="86" xfId="0" applyNumberFormat="1" applyFont="1" applyFill="1" applyBorder="1" applyAlignment="1" applyProtection="1">
      <alignment horizontal="center" vertical="center"/>
    </xf>
    <xf numFmtId="49" fontId="5" fillId="0" borderId="82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5" fillId="0" borderId="117" xfId="0" applyNumberFormat="1" applyFont="1" applyFill="1" applyBorder="1" applyAlignment="1" applyProtection="1">
      <alignment horizontal="center" vertical="center"/>
    </xf>
    <xf numFmtId="167" fontId="1" fillId="0" borderId="54" xfId="2" applyNumberFormat="1" applyFont="1" applyFill="1" applyBorder="1" applyAlignment="1" applyProtection="1">
      <alignment horizontal="center" vertical="center" textRotation="90" wrapText="1"/>
    </xf>
    <xf numFmtId="167" fontId="1" fillId="0" borderId="25" xfId="2" applyNumberFormat="1" applyFont="1" applyFill="1" applyBorder="1" applyAlignment="1" applyProtection="1">
      <alignment horizontal="center" vertical="center" textRotation="90" wrapText="1"/>
    </xf>
    <xf numFmtId="167" fontId="1" fillId="0" borderId="102" xfId="2" applyNumberFormat="1" applyFont="1" applyFill="1" applyBorder="1" applyAlignment="1" applyProtection="1">
      <alignment horizontal="center" vertical="center" textRotation="90" wrapText="1"/>
    </xf>
    <xf numFmtId="0" fontId="1" fillId="0" borderId="66" xfId="2" applyNumberFormat="1" applyFont="1" applyFill="1" applyBorder="1" applyAlignment="1" applyProtection="1">
      <alignment horizontal="center" vertical="center"/>
    </xf>
    <xf numFmtId="0" fontId="1" fillId="0" borderId="46" xfId="2" applyNumberFormat="1" applyFont="1" applyFill="1" applyBorder="1" applyAlignment="1" applyProtection="1">
      <alignment horizontal="center" vertical="center"/>
    </xf>
    <xf numFmtId="0" fontId="1" fillId="0" borderId="51" xfId="2" applyNumberFormat="1" applyFont="1" applyFill="1" applyBorder="1" applyAlignment="1" applyProtection="1">
      <alignment horizontal="center" vertical="center"/>
    </xf>
    <xf numFmtId="0" fontId="5" fillId="0" borderId="81" xfId="2" applyNumberFormat="1" applyFont="1" applyFill="1" applyBorder="1" applyAlignment="1" applyProtection="1">
      <alignment horizontal="center" vertical="center"/>
    </xf>
    <xf numFmtId="0" fontId="5" fillId="0" borderId="60" xfId="2" applyNumberFormat="1" applyFont="1" applyFill="1" applyBorder="1" applyAlignment="1" applyProtection="1">
      <alignment horizontal="center" vertical="center"/>
    </xf>
    <xf numFmtId="0" fontId="5" fillId="0" borderId="16" xfId="2" applyNumberFormat="1" applyFont="1" applyFill="1" applyBorder="1" applyAlignment="1" applyProtection="1">
      <alignment horizontal="center" vertical="center"/>
    </xf>
    <xf numFmtId="168" fontId="5" fillId="0" borderId="71" xfId="2" applyNumberFormat="1" applyFont="1" applyFill="1" applyBorder="1" applyAlignment="1" applyProtection="1">
      <alignment horizontal="center" vertical="center"/>
    </xf>
    <xf numFmtId="168" fontId="5" fillId="0" borderId="25" xfId="2" applyNumberFormat="1" applyFont="1" applyFill="1" applyBorder="1" applyAlignment="1" applyProtection="1">
      <alignment horizontal="center" vertical="center"/>
    </xf>
    <xf numFmtId="168" fontId="5" fillId="0" borderId="27" xfId="2" applyNumberFormat="1" applyFont="1" applyFill="1" applyBorder="1" applyAlignment="1" applyProtection="1">
      <alignment horizontal="center" vertical="center"/>
    </xf>
    <xf numFmtId="167" fontId="3" fillId="0" borderId="86" xfId="2" applyNumberFormat="1" applyFont="1" applyFill="1" applyBorder="1" applyAlignment="1" applyProtection="1">
      <alignment horizontal="center" vertical="center" wrapText="1"/>
    </xf>
    <xf numFmtId="0" fontId="13" fillId="0" borderId="82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" fillId="0" borderId="63" xfId="2" applyNumberFormat="1" applyFont="1" applyFill="1" applyBorder="1" applyAlignment="1" applyProtection="1">
      <alignment horizontal="center" vertical="center" textRotation="90"/>
    </xf>
    <xf numFmtId="0" fontId="1" fillId="0" borderId="62" xfId="2" applyNumberFormat="1" applyFont="1" applyFill="1" applyBorder="1" applyAlignment="1" applyProtection="1">
      <alignment horizontal="center" vertical="center" textRotation="90"/>
    </xf>
    <xf numFmtId="0" fontId="1" fillId="0" borderId="17" xfId="2" applyNumberFormat="1" applyFont="1" applyFill="1" applyBorder="1" applyAlignment="1" applyProtection="1">
      <alignment horizontal="center" vertical="center" textRotation="90"/>
    </xf>
    <xf numFmtId="167" fontId="1" fillId="0" borderId="63" xfId="2" applyNumberFormat="1" applyFont="1" applyFill="1" applyBorder="1" applyAlignment="1" applyProtection="1">
      <alignment horizontal="center" vertical="center"/>
    </xf>
    <xf numFmtId="167" fontId="1" fillId="0" borderId="62" xfId="2" applyNumberFormat="1" applyFont="1" applyFill="1" applyBorder="1" applyAlignment="1" applyProtection="1">
      <alignment horizontal="center" vertical="center"/>
    </xf>
    <xf numFmtId="167" fontId="1" fillId="0" borderId="17" xfId="2" applyNumberFormat="1" applyFont="1" applyFill="1" applyBorder="1" applyAlignment="1" applyProtection="1">
      <alignment horizontal="center" vertical="center"/>
    </xf>
    <xf numFmtId="167" fontId="1" fillId="0" borderId="47" xfId="2" applyNumberFormat="1" applyFont="1" applyFill="1" applyBorder="1" applyAlignment="1" applyProtection="1">
      <alignment horizontal="center" vertical="center" wrapText="1"/>
    </xf>
    <xf numFmtId="167" fontId="1" fillId="0" borderId="48" xfId="2" applyNumberFormat="1" applyFont="1" applyFill="1" applyBorder="1" applyAlignment="1" applyProtection="1">
      <alignment horizontal="center" vertical="center" wrapText="1"/>
    </xf>
    <xf numFmtId="167" fontId="1" fillId="0" borderId="49" xfId="2" applyNumberFormat="1" applyFont="1" applyFill="1" applyBorder="1" applyAlignment="1" applyProtection="1">
      <alignment horizontal="center" vertical="center" wrapText="1"/>
    </xf>
    <xf numFmtId="167" fontId="1" fillId="0" borderId="63" xfId="2" applyNumberFormat="1" applyFont="1" applyFill="1" applyBorder="1" applyAlignment="1" applyProtection="1">
      <alignment horizontal="center" vertical="center" textRotation="90" wrapText="1"/>
    </xf>
    <xf numFmtId="167" fontId="1" fillId="0" borderId="62" xfId="2" applyNumberFormat="1" applyFont="1" applyFill="1" applyBorder="1" applyAlignment="1" applyProtection="1">
      <alignment horizontal="center" vertical="center" textRotation="90" wrapText="1"/>
    </xf>
    <xf numFmtId="167" fontId="1" fillId="0" borderId="17" xfId="2" applyNumberFormat="1" applyFont="1" applyFill="1" applyBorder="1" applyAlignment="1" applyProtection="1">
      <alignment horizontal="center" vertical="center" textRotation="90" wrapText="1"/>
    </xf>
    <xf numFmtId="167" fontId="1" fillId="0" borderId="65" xfId="2" applyNumberFormat="1" applyFont="1" applyFill="1" applyBorder="1" applyAlignment="1" applyProtection="1">
      <alignment horizontal="center" vertical="center" textRotation="90" wrapText="1"/>
    </xf>
    <xf numFmtId="167" fontId="1" fillId="0" borderId="29" xfId="2" applyNumberFormat="1" applyFont="1" applyFill="1" applyBorder="1" applyAlignment="1" applyProtection="1">
      <alignment horizontal="center" vertical="center" textRotation="90" wrapText="1"/>
    </xf>
    <xf numFmtId="167" fontId="1" fillId="0" borderId="2" xfId="2" applyNumberFormat="1" applyFont="1" applyFill="1" applyBorder="1" applyAlignment="1" applyProtection="1">
      <alignment horizontal="center" vertical="center" textRotation="90" wrapText="1"/>
    </xf>
    <xf numFmtId="167" fontId="1" fillId="0" borderId="8" xfId="2" applyNumberFormat="1" applyFont="1" applyFill="1" applyBorder="1" applyAlignment="1" applyProtection="1">
      <alignment horizontal="center" vertical="center" textRotation="90" wrapText="1"/>
    </xf>
    <xf numFmtId="167" fontId="1" fillId="0" borderId="2" xfId="2" applyNumberFormat="1" applyFont="1" applyFill="1" applyBorder="1" applyAlignment="1" applyProtection="1">
      <alignment horizontal="center" vertical="center" wrapText="1"/>
    </xf>
    <xf numFmtId="167" fontId="1" fillId="0" borderId="4" xfId="2" applyNumberFormat="1" applyFont="1" applyFill="1" applyBorder="1" applyAlignment="1" applyProtection="1">
      <alignment horizontal="center" vertical="center" wrapText="1"/>
    </xf>
    <xf numFmtId="167" fontId="1" fillId="0" borderId="53" xfId="2" applyNumberFormat="1" applyFont="1" applyFill="1" applyBorder="1" applyAlignment="1" applyProtection="1">
      <alignment horizontal="center" vertical="center" textRotation="90" wrapText="1"/>
    </xf>
    <xf numFmtId="167" fontId="1" fillId="0" borderId="71" xfId="2" applyNumberFormat="1" applyFont="1" applyFill="1" applyBorder="1" applyAlignment="1" applyProtection="1">
      <alignment horizontal="center" vertical="center" textRotation="90" wrapText="1"/>
    </xf>
    <xf numFmtId="167" fontId="1" fillId="0" borderId="101" xfId="2" applyNumberFormat="1" applyFont="1" applyFill="1" applyBorder="1" applyAlignment="1" applyProtection="1">
      <alignment horizontal="center" vertical="center" textRotation="90" wrapText="1"/>
    </xf>
    <xf numFmtId="167" fontId="1" fillId="0" borderId="55" xfId="2" applyNumberFormat="1" applyFont="1" applyFill="1" applyBorder="1" applyAlignment="1" applyProtection="1">
      <alignment horizontal="center" vertical="center" textRotation="90" wrapText="1"/>
    </xf>
    <xf numFmtId="167" fontId="1" fillId="0" borderId="27" xfId="2" applyNumberFormat="1" applyFont="1" applyFill="1" applyBorder="1" applyAlignment="1" applyProtection="1">
      <alignment horizontal="center" vertical="center" textRotation="90" wrapText="1"/>
    </xf>
    <xf numFmtId="167" fontId="1" fillId="0" borderId="26" xfId="2" applyNumberFormat="1" applyFont="1" applyFill="1" applyBorder="1" applyAlignment="1" applyProtection="1">
      <alignment horizontal="center" vertical="center" textRotation="90" wrapText="1"/>
    </xf>
    <xf numFmtId="167" fontId="1" fillId="0" borderId="83" xfId="2" applyNumberFormat="1" applyFont="1" applyFill="1" applyBorder="1" applyAlignment="1" applyProtection="1">
      <alignment horizontal="center" vertical="center" textRotation="90" wrapText="1"/>
    </xf>
    <xf numFmtId="167" fontId="1" fillId="0" borderId="4" xfId="2" applyNumberFormat="1" applyFont="1" applyFill="1" applyBorder="1" applyAlignment="1" applyProtection="1">
      <alignment horizontal="center" vertical="center" textRotation="90" wrapText="1"/>
    </xf>
    <xf numFmtId="167" fontId="1" fillId="0" borderId="11" xfId="2" applyNumberFormat="1" applyFont="1" applyFill="1" applyBorder="1" applyAlignment="1" applyProtection="1">
      <alignment horizontal="center" vertical="center" textRotation="90" wrapText="1"/>
    </xf>
    <xf numFmtId="167" fontId="1" fillId="0" borderId="3" xfId="2" applyNumberFormat="1" applyFont="1" applyFill="1" applyBorder="1" applyAlignment="1" applyProtection="1">
      <alignment horizontal="center" vertical="center"/>
    </xf>
    <xf numFmtId="167" fontId="1" fillId="0" borderId="80" xfId="2" applyNumberFormat="1" applyFont="1" applyFill="1" applyBorder="1" applyAlignment="1" applyProtection="1">
      <alignment horizontal="center" vertical="center"/>
    </xf>
    <xf numFmtId="167" fontId="1" fillId="0" borderId="5" xfId="2" applyNumberFormat="1" applyFont="1" applyFill="1" applyBorder="1" applyAlignment="1" applyProtection="1">
      <alignment horizontal="center" vertical="center"/>
    </xf>
    <xf numFmtId="0" fontId="5" fillId="0" borderId="18" xfId="2" applyFont="1" applyFill="1" applyBorder="1" applyAlignment="1">
      <alignment horizontal="center" vertical="center" wrapText="1"/>
    </xf>
    <xf numFmtId="0" fontId="5" fillId="0" borderId="60" xfId="2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 applyProtection="1">
      <alignment horizontal="center" vertical="center"/>
    </xf>
    <xf numFmtId="49" fontId="5" fillId="0" borderId="60" xfId="0" applyNumberFormat="1" applyFont="1" applyFill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horizontal="center" vertical="center"/>
    </xf>
    <xf numFmtId="0" fontId="5" fillId="0" borderId="42" xfId="2" applyFont="1" applyFill="1" applyBorder="1" applyAlignment="1">
      <alignment horizontal="center" vertical="center" wrapText="1"/>
    </xf>
    <xf numFmtId="0" fontId="5" fillId="0" borderId="43" xfId="2" applyFont="1" applyFill="1" applyBorder="1" applyAlignment="1">
      <alignment horizontal="center" vertical="center" wrapText="1"/>
    </xf>
    <xf numFmtId="0" fontId="5" fillId="0" borderId="44" xfId="2" applyFont="1" applyFill="1" applyBorder="1" applyAlignment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164" fontId="5" fillId="0" borderId="84" xfId="0" applyNumberFormat="1" applyFont="1" applyFill="1" applyBorder="1" applyAlignment="1" applyProtection="1">
      <alignment horizontal="center" vertical="center" wrapText="1"/>
    </xf>
    <xf numFmtId="164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14" xfId="0" applyFont="1" applyFill="1" applyBorder="1" applyAlignment="1">
      <alignment horizontal="center" vertical="center" wrapText="1"/>
    </xf>
    <xf numFmtId="0" fontId="5" fillId="0" borderId="115" xfId="0" applyFont="1" applyFill="1" applyBorder="1" applyAlignment="1">
      <alignment horizontal="center" vertical="center" wrapText="1"/>
    </xf>
    <xf numFmtId="0" fontId="5" fillId="0" borderId="86" xfId="2" applyNumberFormat="1" applyFont="1" applyFill="1" applyBorder="1" applyAlignment="1" applyProtection="1">
      <alignment horizontal="center" vertical="center"/>
    </xf>
    <xf numFmtId="0" fontId="5" fillId="0" borderId="82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5" fillId="0" borderId="117" xfId="2" applyNumberFormat="1" applyFont="1" applyFill="1" applyBorder="1" applyAlignment="1" applyProtection="1">
      <alignment horizontal="center" vertical="center"/>
    </xf>
    <xf numFmtId="168" fontId="5" fillId="0" borderId="53" xfId="2" applyNumberFormat="1" applyFont="1" applyFill="1" applyBorder="1" applyAlignment="1" applyProtection="1">
      <alignment horizontal="center" vertical="center"/>
    </xf>
    <xf numFmtId="168" fontId="5" fillId="0" borderId="54" xfId="2" applyNumberFormat="1" applyFont="1" applyFill="1" applyBorder="1" applyAlignment="1" applyProtection="1">
      <alignment horizontal="center" vertical="center"/>
    </xf>
    <xf numFmtId="168" fontId="5" fillId="0" borderId="55" xfId="2" applyNumberFormat="1" applyFont="1" applyFill="1" applyBorder="1" applyAlignment="1" applyProtection="1">
      <alignment horizontal="center" vertical="center"/>
    </xf>
    <xf numFmtId="0" fontId="5" fillId="0" borderId="84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168" fontId="5" fillId="0" borderId="86" xfId="2" applyNumberFormat="1" applyFont="1" applyFill="1" applyBorder="1" applyAlignment="1" applyProtection="1">
      <alignment horizontal="left" vertical="center" wrapText="1"/>
    </xf>
    <xf numFmtId="167" fontId="38" fillId="0" borderId="0" xfId="2" applyNumberFormat="1" applyFont="1" applyFill="1" applyBorder="1" applyAlignment="1" applyProtection="1">
      <alignment horizontal="left"/>
    </xf>
    <xf numFmtId="0" fontId="5" fillId="0" borderId="79" xfId="0" applyFont="1" applyFill="1" applyBorder="1" applyAlignment="1" applyProtection="1">
      <alignment horizontal="right" vertical="center"/>
    </xf>
    <xf numFmtId="0" fontId="32" fillId="0" borderId="79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0" fontId="5" fillId="0" borderId="41" xfId="2" applyFont="1" applyFill="1" applyBorder="1" applyAlignment="1">
      <alignment horizontal="right" vertical="center"/>
    </xf>
    <xf numFmtId="168" fontId="5" fillId="0" borderId="81" xfId="2" applyNumberFormat="1" applyFont="1" applyFill="1" applyBorder="1" applyAlignment="1" applyProtection="1">
      <alignment horizontal="center" vertical="center"/>
    </xf>
    <xf numFmtId="168" fontId="5" fillId="0" borderId="60" xfId="2" applyNumberFormat="1" applyFont="1" applyFill="1" applyBorder="1" applyAlignment="1" applyProtection="1">
      <alignment horizontal="center" vertical="center"/>
    </xf>
    <xf numFmtId="168" fontId="5" fillId="0" borderId="17" xfId="2" applyNumberFormat="1" applyFont="1" applyFill="1" applyBorder="1" applyAlignment="1" applyProtection="1">
      <alignment horizontal="center" vertical="center"/>
    </xf>
    <xf numFmtId="168" fontId="5" fillId="0" borderId="18" xfId="2" applyNumberFormat="1" applyFont="1" applyFill="1" applyBorder="1" applyAlignment="1" applyProtection="1">
      <alignment horizontal="center" vertical="center"/>
    </xf>
    <xf numFmtId="0" fontId="5" fillId="0" borderId="41" xfId="2" applyFont="1" applyFill="1" applyBorder="1" applyAlignment="1" applyProtection="1">
      <alignment horizontal="right" vertical="center"/>
    </xf>
    <xf numFmtId="0" fontId="17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7" fillId="0" borderId="106" xfId="0" applyFont="1" applyBorder="1" applyAlignment="1">
      <alignment horizontal="center" vertical="center" wrapText="1"/>
    </xf>
    <xf numFmtId="0" fontId="18" fillId="0" borderId="107" xfId="0" applyFont="1" applyBorder="1" applyAlignment="1">
      <alignment horizontal="center" vertical="center" wrapText="1"/>
    </xf>
    <xf numFmtId="0" fontId="18" fillId="0" borderId="105" xfId="0" applyFont="1" applyBorder="1" applyAlignment="1">
      <alignment horizontal="center" vertical="center" wrapText="1"/>
    </xf>
    <xf numFmtId="0" fontId="17" fillId="0" borderId="109" xfId="0" applyFont="1" applyBorder="1" applyAlignment="1">
      <alignment horizontal="center" vertical="center" wrapText="1"/>
    </xf>
    <xf numFmtId="0" fontId="18" fillId="0" borderId="89" xfId="0" applyFont="1" applyBorder="1" applyAlignment="1">
      <alignment horizontal="center" vertical="center" wrapText="1"/>
    </xf>
    <xf numFmtId="1" fontId="17" fillId="0" borderId="109" xfId="0" applyNumberFormat="1" applyFont="1" applyBorder="1" applyAlignment="1">
      <alignment horizontal="center" vertical="center" wrapText="1"/>
    </xf>
    <xf numFmtId="1" fontId="18" fillId="0" borderId="89" xfId="0" applyNumberFormat="1" applyFont="1" applyBorder="1" applyAlignment="1">
      <alignment horizontal="center" vertical="center" wrapText="1"/>
    </xf>
    <xf numFmtId="1" fontId="18" fillId="0" borderId="38" xfId="0" applyNumberFormat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80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29" fillId="0" borderId="89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wrapText="1"/>
    </xf>
    <xf numFmtId="0" fontId="29" fillId="0" borderId="108" xfId="0" applyFont="1" applyFill="1" applyBorder="1" applyAlignment="1">
      <alignment horizontal="center" vertical="center" wrapText="1"/>
    </xf>
    <xf numFmtId="49" fontId="17" fillId="0" borderId="59" xfId="1" applyNumberFormat="1" applyFont="1" applyBorder="1" applyAlignment="1" applyProtection="1">
      <alignment horizontal="left" vertical="center" wrapText="1"/>
      <protection locked="0"/>
    </xf>
    <xf numFmtId="0" fontId="0" fillId="0" borderId="52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29" fillId="0" borderId="2" xfId="0" applyFont="1" applyBorder="1" applyAlignment="1">
      <alignment horizontal="center" vertical="center" wrapText="1"/>
    </xf>
    <xf numFmtId="0" fontId="3" fillId="0" borderId="59" xfId="1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7" fillId="0" borderId="3" xfId="1" applyNumberFormat="1" applyFont="1" applyBorder="1" applyAlignment="1">
      <alignment horizontal="left" vertical="center" wrapText="1"/>
    </xf>
    <xf numFmtId="0" fontId="0" fillId="0" borderId="8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8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0" borderId="109" xfId="0" applyNumberFormat="1" applyFont="1" applyFill="1" applyBorder="1" applyAlignment="1">
      <alignment horizontal="center" vertical="center" wrapText="1"/>
    </xf>
    <xf numFmtId="0" fontId="28" fillId="0" borderId="59" xfId="1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58" xfId="1" applyFont="1" applyBorder="1" applyAlignment="1">
      <alignment horizontal="center" vertical="center" wrapText="1"/>
    </xf>
    <xf numFmtId="0" fontId="16" fillId="0" borderId="59" xfId="1" applyFont="1" applyBorder="1" applyAlignment="1">
      <alignment horizontal="center" vertical="center" wrapText="1"/>
    </xf>
    <xf numFmtId="0" fontId="18" fillId="0" borderId="52" xfId="0" applyFont="1" applyBorder="1" applyAlignment="1">
      <alignment wrapText="1"/>
    </xf>
    <xf numFmtId="0" fontId="18" fillId="0" borderId="58" xfId="0" applyFont="1" applyBorder="1" applyAlignment="1">
      <alignment wrapText="1"/>
    </xf>
    <xf numFmtId="0" fontId="18" fillId="0" borderId="2" xfId="0" applyFont="1" applyBorder="1" applyAlignment="1">
      <alignment wrapText="1"/>
    </xf>
    <xf numFmtId="49" fontId="17" fillId="0" borderId="3" xfId="1" applyNumberFormat="1" applyFont="1" applyBorder="1" applyAlignment="1" applyProtection="1">
      <alignment horizontal="left" vertical="center" wrapText="1"/>
      <protection locked="0"/>
    </xf>
    <xf numFmtId="0" fontId="18" fillId="0" borderId="80" xfId="0" applyFont="1" applyBorder="1" applyAlignment="1">
      <alignment horizontal="left" vertical="center" wrapText="1"/>
    </xf>
    <xf numFmtId="1" fontId="17" fillId="0" borderId="3" xfId="0" applyNumberFormat="1" applyFont="1" applyFill="1" applyBorder="1" applyAlignment="1">
      <alignment horizontal="center" vertical="center" wrapText="1"/>
    </xf>
    <xf numFmtId="1" fontId="29" fillId="0" borderId="80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17" fillId="0" borderId="104" xfId="0" applyFont="1" applyBorder="1" applyAlignment="1">
      <alignment horizontal="center" wrapText="1"/>
    </xf>
    <xf numFmtId="49" fontId="16" fillId="0" borderId="59" xfId="1" applyNumberFormat="1" applyFont="1" applyBorder="1" applyAlignment="1">
      <alignment horizontal="center" vertical="center" wrapText="1"/>
    </xf>
    <xf numFmtId="0" fontId="18" fillId="0" borderId="52" xfId="0" applyFont="1" applyBorder="1" applyAlignment="1">
      <alignment vertical="center" wrapText="1"/>
    </xf>
    <xf numFmtId="0" fontId="18" fillId="0" borderId="68" xfId="0" applyFont="1" applyBorder="1" applyAlignment="1">
      <alignment vertical="center" wrapText="1"/>
    </xf>
    <xf numFmtId="0" fontId="18" fillId="0" borderId="79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5" fillId="3" borderId="63" xfId="2" applyFont="1" applyFill="1" applyBorder="1" applyAlignment="1" applyProtection="1">
      <alignment horizontal="right" vertical="center"/>
    </xf>
    <xf numFmtId="167" fontId="5" fillId="3" borderId="42" xfId="2" applyNumberFormat="1" applyFont="1" applyFill="1" applyBorder="1" applyAlignment="1" applyProtection="1">
      <alignment horizontal="right" vertical="center"/>
    </xf>
    <xf numFmtId="167" fontId="5" fillId="3" borderId="43" xfId="2" applyNumberFormat="1" applyFont="1" applyFill="1" applyBorder="1" applyAlignment="1" applyProtection="1">
      <alignment horizontal="right" vertical="center"/>
    </xf>
    <xf numFmtId="167" fontId="5" fillId="3" borderId="44" xfId="2" applyNumberFormat="1" applyFont="1" applyFill="1" applyBorder="1" applyAlignment="1" applyProtection="1">
      <alignment horizontal="right" vertical="center"/>
    </xf>
    <xf numFmtId="0" fontId="5" fillId="3" borderId="41" xfId="2" applyFont="1" applyFill="1" applyBorder="1" applyAlignment="1">
      <alignment horizontal="right" vertical="center"/>
    </xf>
    <xf numFmtId="0" fontId="5" fillId="3" borderId="41" xfId="2" applyFont="1" applyFill="1" applyBorder="1" applyAlignment="1" applyProtection="1">
      <alignment horizontal="right" vertical="center"/>
    </xf>
    <xf numFmtId="168" fontId="5" fillId="3" borderId="17" xfId="2" applyNumberFormat="1" applyFont="1" applyFill="1" applyBorder="1" applyAlignment="1" applyProtection="1">
      <alignment horizontal="center" vertical="center"/>
    </xf>
    <xf numFmtId="168" fontId="5" fillId="3" borderId="53" xfId="2" applyNumberFormat="1" applyFont="1" applyFill="1" applyBorder="1" applyAlignment="1" applyProtection="1">
      <alignment horizontal="center" vertical="center"/>
    </xf>
    <xf numFmtId="168" fontId="5" fillId="3" borderId="54" xfId="2" applyNumberFormat="1" applyFont="1" applyFill="1" applyBorder="1" applyAlignment="1" applyProtection="1">
      <alignment horizontal="center" vertical="center"/>
    </xf>
    <xf numFmtId="168" fontId="5" fillId="3" borderId="55" xfId="2" applyNumberFormat="1" applyFont="1" applyFill="1" applyBorder="1" applyAlignment="1" applyProtection="1">
      <alignment horizontal="center" vertical="center"/>
    </xf>
    <xf numFmtId="49" fontId="5" fillId="3" borderId="81" xfId="0" applyNumberFormat="1" applyFont="1" applyFill="1" applyBorder="1" applyAlignment="1" applyProtection="1">
      <alignment horizontal="center" vertical="center"/>
    </xf>
    <xf numFmtId="49" fontId="5" fillId="3" borderId="60" xfId="0" applyNumberFormat="1" applyFont="1" applyFill="1" applyBorder="1" applyAlignment="1" applyProtection="1">
      <alignment horizontal="center" vertical="center"/>
    </xf>
    <xf numFmtId="49" fontId="5" fillId="3" borderId="16" xfId="0" applyNumberFormat="1" applyFont="1" applyFill="1" applyBorder="1" applyAlignment="1" applyProtection="1">
      <alignment horizontal="center" vertical="center"/>
    </xf>
    <xf numFmtId="49" fontId="1" fillId="3" borderId="63" xfId="2" applyNumberFormat="1" applyFont="1" applyFill="1" applyBorder="1" applyAlignment="1" applyProtection="1">
      <alignment horizontal="center" vertical="center"/>
    </xf>
    <xf numFmtId="49" fontId="1" fillId="3" borderId="17" xfId="2" applyNumberFormat="1" applyFont="1" applyFill="1" applyBorder="1" applyAlignment="1" applyProtection="1">
      <alignment horizontal="center" vertical="center"/>
    </xf>
    <xf numFmtId="0" fontId="5" fillId="3" borderId="18" xfId="2" applyFont="1" applyFill="1" applyBorder="1" applyAlignment="1">
      <alignment horizontal="center" vertical="center" wrapText="1"/>
    </xf>
    <xf numFmtId="0" fontId="5" fillId="3" borderId="84" xfId="2" applyFont="1" applyFill="1" applyBorder="1" applyAlignment="1">
      <alignment horizontal="center" vertical="center" wrapText="1"/>
    </xf>
    <xf numFmtId="0" fontId="5" fillId="3" borderId="14" xfId="2" applyFont="1" applyFill="1" applyBorder="1" applyAlignment="1">
      <alignment horizontal="center" vertical="center" wrapText="1"/>
    </xf>
    <xf numFmtId="168" fontId="5" fillId="3" borderId="29" xfId="2" applyNumberFormat="1" applyFont="1" applyFill="1" applyBorder="1" applyAlignment="1" applyProtection="1">
      <alignment horizontal="center" vertical="center"/>
    </xf>
    <xf numFmtId="168" fontId="5" fillId="3" borderId="8" xfId="2" applyNumberFormat="1" applyFont="1" applyFill="1" applyBorder="1" applyAlignment="1" applyProtection="1">
      <alignment horizontal="center" vertical="center"/>
    </xf>
    <xf numFmtId="168" fontId="5" fillId="3" borderId="11" xfId="2" applyNumberFormat="1" applyFont="1" applyFill="1" applyBorder="1" applyAlignment="1" applyProtection="1">
      <alignment horizontal="center" vertical="center"/>
    </xf>
    <xf numFmtId="164" fontId="5" fillId="3" borderId="18" xfId="0" applyNumberFormat="1" applyFont="1" applyFill="1" applyBorder="1" applyAlignment="1" applyProtection="1">
      <alignment horizontal="center" vertical="center" wrapText="1"/>
    </xf>
    <xf numFmtId="164" fontId="5" fillId="3" borderId="84" xfId="0" applyNumberFormat="1" applyFont="1" applyFill="1" applyBorder="1" applyAlignment="1" applyProtection="1">
      <alignment horizontal="center" vertical="center" wrapText="1"/>
    </xf>
    <xf numFmtId="164" fontId="5" fillId="3" borderId="14" xfId="0" applyNumberFormat="1" applyFont="1" applyFill="1" applyBorder="1" applyAlignment="1" applyProtection="1">
      <alignment horizontal="center" vertical="center" wrapText="1"/>
    </xf>
    <xf numFmtId="0" fontId="5" fillId="3" borderId="86" xfId="2" applyNumberFormat="1" applyFont="1" applyFill="1" applyBorder="1" applyAlignment="1" applyProtection="1">
      <alignment horizontal="center" vertical="center"/>
    </xf>
    <xf numFmtId="0" fontId="5" fillId="3" borderId="82" xfId="2" applyNumberFormat="1" applyFont="1" applyFill="1" applyBorder="1" applyAlignment="1" applyProtection="1">
      <alignment horizontal="center" vertical="center"/>
    </xf>
    <xf numFmtId="0" fontId="5" fillId="3" borderId="31" xfId="2" applyNumberFormat="1" applyFont="1" applyFill="1" applyBorder="1" applyAlignment="1" applyProtection="1">
      <alignment horizontal="center" vertical="center"/>
    </xf>
    <xf numFmtId="0" fontId="5" fillId="0" borderId="53" xfId="2" applyFont="1" applyFill="1" applyBorder="1" applyAlignment="1">
      <alignment horizontal="center" vertical="center" wrapText="1"/>
    </xf>
    <xf numFmtId="0" fontId="5" fillId="0" borderId="54" xfId="2" applyFont="1" applyFill="1" applyBorder="1" applyAlignment="1">
      <alignment horizontal="center" vertical="center" wrapText="1"/>
    </xf>
    <xf numFmtId="0" fontId="5" fillId="0" borderId="25" xfId="2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 wrapText="1"/>
    </xf>
    <xf numFmtId="0" fontId="5" fillId="3" borderId="60" xfId="2" applyFont="1" applyFill="1" applyBorder="1" applyAlignment="1">
      <alignment horizontal="center" vertical="center" wrapText="1"/>
    </xf>
    <xf numFmtId="0" fontId="5" fillId="3" borderId="16" xfId="2" applyFont="1" applyFill="1" applyBorder="1" applyAlignment="1">
      <alignment horizontal="center" vertical="center" wrapText="1"/>
    </xf>
    <xf numFmtId="49" fontId="5" fillId="3" borderId="86" xfId="0" applyNumberFormat="1" applyFont="1" applyFill="1" applyBorder="1" applyAlignment="1" applyProtection="1">
      <alignment horizontal="center" vertical="center"/>
    </xf>
    <xf numFmtId="49" fontId="5" fillId="3" borderId="82" xfId="0" applyNumberFormat="1" applyFont="1" applyFill="1" applyBorder="1" applyAlignment="1" applyProtection="1">
      <alignment horizontal="center" vertical="center"/>
    </xf>
    <xf numFmtId="49" fontId="5" fillId="3" borderId="31" xfId="0" applyNumberFormat="1" applyFont="1" applyFill="1" applyBorder="1" applyAlignment="1" applyProtection="1">
      <alignment horizontal="center" vertical="center"/>
    </xf>
    <xf numFmtId="0" fontId="1" fillId="3" borderId="66" xfId="2" applyNumberFormat="1" applyFont="1" applyFill="1" applyBorder="1" applyAlignment="1" applyProtection="1">
      <alignment horizontal="center" vertical="center"/>
    </xf>
    <xf numFmtId="0" fontId="1" fillId="3" borderId="46" xfId="2" applyNumberFormat="1" applyFont="1" applyFill="1" applyBorder="1" applyAlignment="1" applyProtection="1">
      <alignment horizontal="center" vertical="center"/>
    </xf>
    <xf numFmtId="0" fontId="1" fillId="3" borderId="51" xfId="2" applyNumberFormat="1" applyFont="1" applyFill="1" applyBorder="1" applyAlignment="1" applyProtection="1">
      <alignment horizontal="center" vertical="center"/>
    </xf>
    <xf numFmtId="0" fontId="1" fillId="3" borderId="21" xfId="2" applyNumberFormat="1" applyFont="1" applyFill="1" applyBorder="1" applyAlignment="1" applyProtection="1">
      <alignment horizontal="center" vertical="center"/>
    </xf>
    <xf numFmtId="0" fontId="1" fillId="3" borderId="24" xfId="2" applyNumberFormat="1" applyFont="1" applyFill="1" applyBorder="1" applyAlignment="1" applyProtection="1">
      <alignment horizontal="center" vertical="center"/>
    </xf>
    <xf numFmtId="0" fontId="1" fillId="3" borderId="22" xfId="2" applyNumberFormat="1" applyFont="1" applyFill="1" applyBorder="1" applyAlignment="1" applyProtection="1">
      <alignment horizontal="center" vertical="center"/>
    </xf>
    <xf numFmtId="0" fontId="1" fillId="3" borderId="23" xfId="2" applyNumberFormat="1" applyFont="1" applyFill="1" applyBorder="1" applyAlignment="1" applyProtection="1">
      <alignment horizontal="center" vertical="center"/>
    </xf>
    <xf numFmtId="167" fontId="1" fillId="3" borderId="55" xfId="2" applyNumberFormat="1" applyFont="1" applyFill="1" applyBorder="1" applyAlignment="1" applyProtection="1">
      <alignment horizontal="center" vertical="center" textRotation="90" wrapText="1"/>
    </xf>
    <xf numFmtId="167" fontId="1" fillId="3" borderId="27" xfId="2" applyNumberFormat="1" applyFont="1" applyFill="1" applyBorder="1" applyAlignment="1" applyProtection="1">
      <alignment horizontal="center" vertical="center" textRotation="90" wrapText="1"/>
    </xf>
    <xf numFmtId="167" fontId="1" fillId="3" borderId="26" xfId="2" applyNumberFormat="1" applyFont="1" applyFill="1" applyBorder="1" applyAlignment="1" applyProtection="1">
      <alignment horizontal="center" vertical="center" textRotation="90" wrapText="1"/>
    </xf>
    <xf numFmtId="167" fontId="1" fillId="3" borderId="83" xfId="2" applyNumberFormat="1" applyFont="1" applyFill="1" applyBorder="1" applyAlignment="1" applyProtection="1">
      <alignment horizontal="center" vertical="center" textRotation="90" wrapText="1"/>
    </xf>
    <xf numFmtId="167" fontId="1" fillId="3" borderId="2" xfId="2" applyNumberFormat="1" applyFont="1" applyFill="1" applyBorder="1" applyAlignment="1" applyProtection="1">
      <alignment horizontal="center" vertical="center" textRotation="90" wrapText="1"/>
    </xf>
    <xf numFmtId="167" fontId="1" fillId="3" borderId="8" xfId="2" applyNumberFormat="1" applyFont="1" applyFill="1" applyBorder="1" applyAlignment="1" applyProtection="1">
      <alignment horizontal="center" vertical="center" textRotation="90" wrapText="1"/>
    </xf>
    <xf numFmtId="167" fontId="1" fillId="3" borderId="4" xfId="2" applyNumberFormat="1" applyFont="1" applyFill="1" applyBorder="1" applyAlignment="1" applyProtection="1">
      <alignment horizontal="center" vertical="center" textRotation="90" wrapText="1"/>
    </xf>
    <xf numFmtId="167" fontId="1" fillId="3" borderId="11" xfId="2" applyNumberFormat="1" applyFont="1" applyFill="1" applyBorder="1" applyAlignment="1" applyProtection="1">
      <alignment horizontal="center" vertical="center" textRotation="90" wrapText="1"/>
    </xf>
    <xf numFmtId="167" fontId="1" fillId="3" borderId="54" xfId="2" applyNumberFormat="1" applyFont="1" applyFill="1" applyBorder="1" applyAlignment="1" applyProtection="1">
      <alignment horizontal="center" vertical="center" textRotation="90" wrapText="1"/>
    </xf>
    <xf numFmtId="167" fontId="1" fillId="3" borderId="25" xfId="2" applyNumberFormat="1" applyFont="1" applyFill="1" applyBorder="1" applyAlignment="1" applyProtection="1">
      <alignment horizontal="center" vertical="center" textRotation="90" wrapText="1"/>
    </xf>
    <xf numFmtId="167" fontId="1" fillId="3" borderId="102" xfId="2" applyNumberFormat="1" applyFont="1" applyFill="1" applyBorder="1" applyAlignment="1" applyProtection="1">
      <alignment horizontal="center" vertical="center" textRotation="90" wrapText="1"/>
    </xf>
    <xf numFmtId="168" fontId="5" fillId="3" borderId="81" xfId="2" applyNumberFormat="1" applyFont="1" applyFill="1" applyBorder="1" applyAlignment="1" applyProtection="1">
      <alignment horizontal="center" vertical="center"/>
    </xf>
    <xf numFmtId="168" fontId="5" fillId="3" borderId="60" xfId="2" applyNumberFormat="1" applyFont="1" applyFill="1" applyBorder="1" applyAlignment="1" applyProtection="1">
      <alignment horizontal="center" vertical="center"/>
    </xf>
    <xf numFmtId="168" fontId="5" fillId="3" borderId="16" xfId="2" applyNumberFormat="1" applyFont="1" applyFill="1" applyBorder="1" applyAlignment="1" applyProtection="1">
      <alignment horizontal="center" vertical="center"/>
    </xf>
    <xf numFmtId="0" fontId="5" fillId="3" borderId="114" xfId="0" applyFont="1" applyFill="1" applyBorder="1" applyAlignment="1">
      <alignment horizontal="center" vertical="center" wrapText="1"/>
    </xf>
    <xf numFmtId="0" fontId="5" fillId="3" borderId="115" xfId="0" applyFont="1" applyFill="1" applyBorder="1" applyAlignment="1">
      <alignment horizontal="center" vertical="center" wrapText="1"/>
    </xf>
    <xf numFmtId="167" fontId="3" fillId="3" borderId="86" xfId="2" applyNumberFormat="1" applyFont="1" applyFill="1" applyBorder="1" applyAlignment="1" applyProtection="1">
      <alignment horizontal="center" vertical="center" wrapText="1"/>
    </xf>
    <xf numFmtId="0" fontId="13" fillId="3" borderId="82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" fillId="3" borderId="63" xfId="2" applyNumberFormat="1" applyFont="1" applyFill="1" applyBorder="1" applyAlignment="1" applyProtection="1">
      <alignment horizontal="center" vertical="center" textRotation="90"/>
    </xf>
    <xf numFmtId="0" fontId="1" fillId="3" borderId="62" xfId="2" applyNumberFormat="1" applyFont="1" applyFill="1" applyBorder="1" applyAlignment="1" applyProtection="1">
      <alignment horizontal="center" vertical="center" textRotation="90"/>
    </xf>
    <xf numFmtId="0" fontId="1" fillId="3" borderId="17" xfId="2" applyNumberFormat="1" applyFont="1" applyFill="1" applyBorder="1" applyAlignment="1" applyProtection="1">
      <alignment horizontal="center" vertical="center" textRotation="90"/>
    </xf>
    <xf numFmtId="167" fontId="1" fillId="3" borderId="63" xfId="2" applyNumberFormat="1" applyFont="1" applyFill="1" applyBorder="1" applyAlignment="1" applyProtection="1">
      <alignment horizontal="center" vertical="center"/>
    </xf>
    <xf numFmtId="167" fontId="1" fillId="3" borderId="62" xfId="2" applyNumberFormat="1" applyFont="1" applyFill="1" applyBorder="1" applyAlignment="1" applyProtection="1">
      <alignment horizontal="center" vertical="center"/>
    </xf>
    <xf numFmtId="167" fontId="1" fillId="3" borderId="17" xfId="2" applyNumberFormat="1" applyFont="1" applyFill="1" applyBorder="1" applyAlignment="1" applyProtection="1">
      <alignment horizontal="center" vertical="center"/>
    </xf>
    <xf numFmtId="167" fontId="1" fillId="3" borderId="47" xfId="2" applyNumberFormat="1" applyFont="1" applyFill="1" applyBorder="1" applyAlignment="1" applyProtection="1">
      <alignment horizontal="center" vertical="center" wrapText="1"/>
    </xf>
    <xf numFmtId="167" fontId="1" fillId="3" borderId="48" xfId="2" applyNumberFormat="1" applyFont="1" applyFill="1" applyBorder="1" applyAlignment="1" applyProtection="1">
      <alignment horizontal="center" vertical="center" wrapText="1"/>
    </xf>
    <xf numFmtId="167" fontId="1" fillId="3" borderId="49" xfId="2" applyNumberFormat="1" applyFont="1" applyFill="1" applyBorder="1" applyAlignment="1" applyProtection="1">
      <alignment horizontal="center" vertical="center" wrapText="1"/>
    </xf>
    <xf numFmtId="167" fontId="1" fillId="3" borderId="63" xfId="2" applyNumberFormat="1" applyFont="1" applyFill="1" applyBorder="1" applyAlignment="1" applyProtection="1">
      <alignment horizontal="center" vertical="center" textRotation="90" wrapText="1"/>
    </xf>
    <xf numFmtId="167" fontId="1" fillId="3" borderId="62" xfId="2" applyNumberFormat="1" applyFont="1" applyFill="1" applyBorder="1" applyAlignment="1" applyProtection="1">
      <alignment horizontal="center" vertical="center" textRotation="90" wrapText="1"/>
    </xf>
    <xf numFmtId="167" fontId="1" fillId="3" borderId="17" xfId="2" applyNumberFormat="1" applyFont="1" applyFill="1" applyBorder="1" applyAlignment="1" applyProtection="1">
      <alignment horizontal="center" vertical="center" textRotation="90" wrapText="1"/>
    </xf>
    <xf numFmtId="167" fontId="1" fillId="3" borderId="66" xfId="2" applyNumberFormat="1" applyFont="1" applyFill="1" applyBorder="1" applyAlignment="1" applyProtection="1">
      <alignment horizontal="center" vertical="center" wrapText="1"/>
    </xf>
    <xf numFmtId="167" fontId="1" fillId="3" borderId="46" xfId="2" applyNumberFormat="1" applyFont="1" applyFill="1" applyBorder="1" applyAlignment="1" applyProtection="1">
      <alignment horizontal="center" vertical="center" wrapText="1"/>
    </xf>
    <xf numFmtId="167" fontId="1" fillId="3" borderId="51" xfId="2" applyNumberFormat="1" applyFont="1" applyFill="1" applyBorder="1" applyAlignment="1" applyProtection="1">
      <alignment horizontal="center" vertical="center" wrapText="1"/>
    </xf>
    <xf numFmtId="0" fontId="1" fillId="3" borderId="86" xfId="2" applyNumberFormat="1" applyFont="1" applyFill="1" applyBorder="1" applyAlignment="1" applyProtection="1">
      <alignment horizontal="center" vertical="center"/>
    </xf>
    <xf numFmtId="0" fontId="1" fillId="3" borderId="82" xfId="2" applyNumberFormat="1" applyFont="1" applyFill="1" applyBorder="1" applyAlignment="1" applyProtection="1">
      <alignment horizontal="center" vertical="center"/>
    </xf>
    <xf numFmtId="0" fontId="1" fillId="3" borderId="31" xfId="2" applyNumberFormat="1" applyFont="1" applyFill="1" applyBorder="1" applyAlignment="1" applyProtection="1">
      <alignment horizontal="center" vertical="center"/>
    </xf>
    <xf numFmtId="0" fontId="1" fillId="3" borderId="18" xfId="2" applyNumberFormat="1" applyFont="1" applyFill="1" applyBorder="1" applyAlignment="1" applyProtection="1">
      <alignment horizontal="center" vertical="center"/>
    </xf>
    <xf numFmtId="0" fontId="1" fillId="3" borderId="84" xfId="2" applyNumberFormat="1" applyFont="1" applyFill="1" applyBorder="1" applyAlignment="1" applyProtection="1">
      <alignment horizontal="center" vertical="center"/>
    </xf>
    <xf numFmtId="0" fontId="1" fillId="3" borderId="14" xfId="2" applyNumberFormat="1" applyFont="1" applyFill="1" applyBorder="1" applyAlignment="1" applyProtection="1">
      <alignment horizontal="center" vertical="center"/>
    </xf>
    <xf numFmtId="167" fontId="1" fillId="3" borderId="65" xfId="2" applyNumberFormat="1" applyFont="1" applyFill="1" applyBorder="1" applyAlignment="1" applyProtection="1">
      <alignment horizontal="center" vertical="center" textRotation="90" wrapText="1"/>
    </xf>
    <xf numFmtId="167" fontId="1" fillId="3" borderId="29" xfId="2" applyNumberFormat="1" applyFont="1" applyFill="1" applyBorder="1" applyAlignment="1" applyProtection="1">
      <alignment horizontal="center" vertical="center" textRotation="90" wrapText="1"/>
    </xf>
    <xf numFmtId="167" fontId="1" fillId="3" borderId="2" xfId="2" applyNumberFormat="1" applyFont="1" applyFill="1" applyBorder="1" applyAlignment="1" applyProtection="1">
      <alignment horizontal="center" vertical="center" wrapText="1"/>
    </xf>
    <xf numFmtId="167" fontId="1" fillId="3" borderId="4" xfId="2" applyNumberFormat="1" applyFont="1" applyFill="1" applyBorder="1" applyAlignment="1" applyProtection="1">
      <alignment horizontal="center" vertical="center" wrapText="1"/>
    </xf>
    <xf numFmtId="164" fontId="5" fillId="3" borderId="76" xfId="0" applyNumberFormat="1" applyFont="1" applyFill="1" applyBorder="1" applyAlignment="1" applyProtection="1">
      <alignment horizontal="center" vertical="center"/>
    </xf>
    <xf numFmtId="164" fontId="5" fillId="3" borderId="88" xfId="0" applyNumberFormat="1" applyFont="1" applyFill="1" applyBorder="1" applyAlignment="1" applyProtection="1">
      <alignment horizontal="center" vertical="center"/>
    </xf>
    <xf numFmtId="164" fontId="5" fillId="3" borderId="77" xfId="0" applyNumberFormat="1" applyFont="1" applyFill="1" applyBorder="1" applyAlignment="1" applyProtection="1">
      <alignment horizontal="center" vertical="center"/>
    </xf>
    <xf numFmtId="164" fontId="5" fillId="3" borderId="113" xfId="0" applyNumberFormat="1" applyFont="1" applyFill="1" applyBorder="1" applyAlignment="1" applyProtection="1">
      <alignment horizontal="center" vertical="center"/>
    </xf>
    <xf numFmtId="167" fontId="1" fillId="3" borderId="53" xfId="2" applyNumberFormat="1" applyFont="1" applyFill="1" applyBorder="1" applyAlignment="1" applyProtection="1">
      <alignment horizontal="center" vertical="center" textRotation="90" wrapText="1"/>
    </xf>
    <xf numFmtId="167" fontId="1" fillId="3" borderId="71" xfId="2" applyNumberFormat="1" applyFont="1" applyFill="1" applyBorder="1" applyAlignment="1" applyProtection="1">
      <alignment horizontal="center" vertical="center" textRotation="90" wrapText="1"/>
    </xf>
    <xf numFmtId="167" fontId="1" fillId="3" borderId="101" xfId="2" applyNumberFormat="1" applyFont="1" applyFill="1" applyBorder="1" applyAlignment="1" applyProtection="1">
      <alignment horizontal="center" vertical="center" textRotation="90" wrapText="1"/>
    </xf>
    <xf numFmtId="167" fontId="1" fillId="3" borderId="3" xfId="2" applyNumberFormat="1" applyFont="1" applyFill="1" applyBorder="1" applyAlignment="1" applyProtection="1">
      <alignment horizontal="center" vertical="center"/>
    </xf>
    <xf numFmtId="167" fontId="1" fillId="3" borderId="80" xfId="2" applyNumberFormat="1" applyFont="1" applyFill="1" applyBorder="1" applyAlignment="1" applyProtection="1">
      <alignment horizontal="center" vertical="center"/>
    </xf>
    <xf numFmtId="167" fontId="1" fillId="3" borderId="5" xfId="2" applyNumberFormat="1" applyFont="1" applyFill="1" applyBorder="1" applyAlignment="1" applyProtection="1">
      <alignment horizontal="center" vertical="center"/>
    </xf>
    <xf numFmtId="49" fontId="1" fillId="0" borderId="87" xfId="2" applyNumberFormat="1" applyFont="1" applyFill="1" applyBorder="1" applyAlignment="1">
      <alignment horizontal="center" vertical="center" wrapText="1"/>
    </xf>
    <xf numFmtId="49" fontId="1" fillId="0" borderId="112" xfId="2" applyNumberFormat="1" applyFont="1" applyFill="1" applyBorder="1" applyAlignment="1">
      <alignment horizontal="center" vertical="center" wrapText="1"/>
    </xf>
    <xf numFmtId="49" fontId="1" fillId="0" borderId="78" xfId="2" applyNumberFormat="1" applyFont="1" applyFill="1" applyBorder="1" applyAlignment="1">
      <alignment horizontal="center" vertical="center" wrapText="1"/>
    </xf>
    <xf numFmtId="0" fontId="5" fillId="3" borderId="81" xfId="2" applyFont="1" applyFill="1" applyBorder="1" applyAlignment="1">
      <alignment horizontal="center" vertical="center" wrapText="1"/>
    </xf>
    <xf numFmtId="49" fontId="1" fillId="0" borderId="86" xfId="0" applyNumberFormat="1" applyFont="1" applyBorder="1" applyAlignment="1">
      <alignment horizontal="center" vertical="center" wrapText="1"/>
    </xf>
    <xf numFmtId="49" fontId="1" fillId="0" borderId="112" xfId="0" applyNumberFormat="1" applyFont="1" applyBorder="1" applyAlignment="1">
      <alignment horizontal="center" vertical="center" wrapText="1"/>
    </xf>
    <xf numFmtId="0" fontId="5" fillId="3" borderId="79" xfId="0" applyFont="1" applyFill="1" applyBorder="1" applyAlignment="1" applyProtection="1">
      <alignment horizontal="right" vertical="center"/>
    </xf>
    <xf numFmtId="0" fontId="32" fillId="3" borderId="79" xfId="0" applyFont="1" applyFill="1" applyBorder="1" applyAlignment="1">
      <alignment horizontal="right" vertical="center"/>
    </xf>
    <xf numFmtId="0" fontId="5" fillId="3" borderId="0" xfId="0" applyFont="1" applyFill="1" applyBorder="1" applyAlignment="1" applyProtection="1">
      <alignment horizontal="right" vertical="center"/>
    </xf>
    <xf numFmtId="0" fontId="32" fillId="3" borderId="0" xfId="0" applyFont="1" applyFill="1" applyBorder="1" applyAlignment="1">
      <alignment horizontal="right" vertical="center"/>
    </xf>
    <xf numFmtId="167" fontId="38" fillId="3" borderId="0" xfId="2" applyNumberFormat="1" applyFont="1" applyFill="1" applyBorder="1" applyAlignment="1" applyProtection="1">
      <alignment horizontal="left"/>
    </xf>
    <xf numFmtId="165" fontId="5" fillId="3" borderId="81" xfId="2" applyNumberFormat="1" applyFont="1" applyFill="1" applyBorder="1" applyAlignment="1" applyProtection="1">
      <alignment horizontal="center" vertical="center"/>
    </xf>
    <xf numFmtId="165" fontId="5" fillId="3" borderId="16" xfId="2" applyNumberFormat="1" applyFont="1" applyFill="1" applyBorder="1" applyAlignment="1" applyProtection="1">
      <alignment horizontal="center" vertical="center"/>
    </xf>
    <xf numFmtId="0" fontId="32" fillId="3" borderId="0" xfId="0" applyFont="1" applyFill="1" applyAlignment="1">
      <alignment horizontal="right" vertical="center"/>
    </xf>
    <xf numFmtId="165" fontId="34" fillId="3" borderId="81" xfId="2" applyNumberFormat="1" applyFont="1" applyFill="1" applyBorder="1" applyAlignment="1" applyProtection="1">
      <alignment horizontal="center" vertical="center"/>
    </xf>
    <xf numFmtId="165" fontId="34" fillId="3" borderId="60" xfId="2" applyNumberFormat="1" applyFont="1" applyFill="1" applyBorder="1" applyAlignment="1" applyProtection="1">
      <alignment horizontal="center" vertical="center"/>
    </xf>
    <xf numFmtId="0" fontId="34" fillId="3" borderId="16" xfId="2" applyNumberFormat="1" applyFont="1" applyFill="1" applyBorder="1" applyAlignment="1" applyProtection="1">
      <alignment horizontal="center" vertical="center"/>
    </xf>
    <xf numFmtId="165" fontId="5" fillId="3" borderId="61" xfId="2" applyNumberFormat="1" applyFont="1" applyFill="1" applyBorder="1" applyAlignment="1" applyProtection="1">
      <alignment horizontal="center" vertical="center"/>
    </xf>
    <xf numFmtId="0" fontId="5" fillId="3" borderId="16" xfId="2" applyNumberFormat="1" applyFont="1" applyFill="1" applyBorder="1" applyAlignment="1" applyProtection="1">
      <alignment horizontal="center" vertical="center"/>
    </xf>
    <xf numFmtId="164" fontId="5" fillId="0" borderId="32" xfId="0" applyNumberFormat="1" applyFont="1" applyFill="1" applyBorder="1" applyAlignment="1" applyProtection="1">
      <alignment horizontal="center" vertical="center" textRotation="90" wrapText="1"/>
    </xf>
    <xf numFmtId="164" fontId="5" fillId="0" borderId="33" xfId="0" applyNumberFormat="1" applyFont="1" applyFill="1" applyBorder="1" applyAlignment="1" applyProtection="1">
      <alignment horizontal="center" vertical="center" textRotation="90" wrapText="1"/>
    </xf>
    <xf numFmtId="164" fontId="5" fillId="0" borderId="93" xfId="0" applyNumberFormat="1" applyFont="1" applyFill="1" applyBorder="1" applyAlignment="1" applyProtection="1">
      <alignment horizontal="center" vertical="center" textRotation="90" wrapText="1"/>
    </xf>
    <xf numFmtId="164" fontId="5" fillId="0" borderId="94" xfId="0" applyNumberFormat="1" applyFont="1" applyFill="1" applyBorder="1" applyAlignment="1" applyProtection="1">
      <alignment horizontal="center" vertical="center" textRotation="90" wrapText="1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84" xfId="0" applyFont="1" applyFill="1" applyBorder="1" applyAlignment="1">
      <alignment horizontal="center" vertical="center" wrapText="1"/>
    </xf>
    <xf numFmtId="164" fontId="5" fillId="0" borderId="35" xfId="0" applyNumberFormat="1" applyFont="1" applyFill="1" applyBorder="1" applyAlignment="1" applyProtection="1">
      <alignment horizontal="center" vertical="center"/>
    </xf>
    <xf numFmtId="164" fontId="5" fillId="0" borderId="90" xfId="0" applyNumberFormat="1" applyFont="1" applyFill="1" applyBorder="1" applyAlignment="1" applyProtection="1">
      <alignment horizontal="center" vertical="center"/>
    </xf>
    <xf numFmtId="164" fontId="5" fillId="0" borderId="34" xfId="0" applyNumberFormat="1" applyFont="1" applyFill="1" applyBorder="1" applyAlignment="1" applyProtection="1">
      <alignment horizontal="center" vertical="center"/>
    </xf>
    <xf numFmtId="164" fontId="5" fillId="0" borderId="95" xfId="0" applyNumberFormat="1" applyFont="1" applyFill="1" applyBorder="1" applyAlignment="1" applyProtection="1">
      <alignment horizontal="center" vertical="center" textRotation="90" wrapText="1"/>
    </xf>
    <xf numFmtId="0" fontId="5" fillId="0" borderId="9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4" fontId="5" fillId="0" borderId="72" xfId="0" applyNumberFormat="1" applyFont="1" applyFill="1" applyBorder="1" applyAlignment="1" applyProtection="1">
      <alignment horizontal="center" vertical="center" textRotation="90" wrapText="1"/>
    </xf>
    <xf numFmtId="0" fontId="5" fillId="0" borderId="5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64" fontId="5" fillId="0" borderId="89" xfId="0" applyNumberFormat="1" applyFont="1" applyFill="1" applyBorder="1" applyAlignment="1" applyProtection="1">
      <alignment horizontal="center" vertical="center" wrapText="1"/>
    </xf>
    <xf numFmtId="0" fontId="5" fillId="0" borderId="89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164" fontId="5" fillId="0" borderId="36" xfId="0" applyNumberFormat="1" applyFont="1" applyFill="1" applyBorder="1" applyAlignment="1" applyProtection="1">
      <alignment horizontal="center" vertical="center" textRotation="90" wrapText="1"/>
    </xf>
    <xf numFmtId="164" fontId="5" fillId="0" borderId="39" xfId="0" applyNumberFormat="1" applyFont="1" applyFill="1" applyBorder="1" applyAlignment="1" applyProtection="1">
      <alignment horizontal="center" vertical="center" textRotation="90" wrapText="1"/>
    </xf>
    <xf numFmtId="164" fontId="5" fillId="0" borderId="1" xfId="0" applyNumberFormat="1" applyFont="1" applyFill="1" applyBorder="1" applyAlignment="1" applyProtection="1">
      <alignment horizontal="center" vertical="center" textRotation="90" wrapText="1"/>
    </xf>
    <xf numFmtId="164" fontId="5" fillId="0" borderId="40" xfId="0" applyNumberFormat="1" applyFont="1" applyFill="1" applyBorder="1" applyAlignment="1" applyProtection="1">
      <alignment horizontal="center" vertical="center" textRotation="90" wrapText="1"/>
    </xf>
    <xf numFmtId="164" fontId="5" fillId="0" borderId="86" xfId="0" applyNumberFormat="1" applyFont="1" applyFill="1" applyBorder="1" applyAlignment="1" applyProtection="1">
      <alignment horizontal="center" vertical="center" wrapText="1"/>
    </xf>
    <xf numFmtId="164" fontId="5" fillId="0" borderId="78" xfId="0" applyNumberFormat="1" applyFont="1" applyFill="1" applyBorder="1" applyAlignment="1" applyProtection="1">
      <alignment horizontal="center" vertical="center" wrapText="1"/>
    </xf>
    <xf numFmtId="164" fontId="5" fillId="0" borderId="60" xfId="0" applyNumberFormat="1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4" fontId="5" fillId="0" borderId="111" xfId="0" applyNumberFormat="1" applyFont="1" applyFill="1" applyBorder="1" applyAlignment="1" applyProtection="1">
      <alignment horizontal="center" vertical="center" textRotation="90" wrapText="1"/>
    </xf>
    <xf numFmtId="164" fontId="5" fillId="0" borderId="110" xfId="0" applyNumberFormat="1" applyFont="1" applyFill="1" applyBorder="1" applyAlignment="1" applyProtection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0" fontId="19" fillId="0" borderId="0" xfId="1" applyFont="1" applyBorder="1" applyAlignment="1">
      <alignment horizontal="center"/>
    </xf>
    <xf numFmtId="0" fontId="23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4"/>
  <sheetViews>
    <sheetView tabSelected="1" view="pageBreakPreview" zoomScale="60" zoomScaleNormal="50" workbookViewId="0">
      <selection activeCell="K8" sqref="K8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6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931" t="s">
        <v>81</v>
      </c>
      <c r="B1" s="931"/>
      <c r="C1" s="931"/>
      <c r="D1" s="931"/>
      <c r="E1" s="931"/>
      <c r="F1" s="931"/>
      <c r="G1" s="931"/>
      <c r="H1" s="931"/>
      <c r="I1" s="931"/>
      <c r="J1" s="931"/>
      <c r="K1" s="931"/>
      <c r="L1" s="931"/>
      <c r="M1" s="931"/>
      <c r="N1" s="931"/>
      <c r="O1" s="931"/>
      <c r="P1" s="932" t="s">
        <v>44</v>
      </c>
      <c r="Q1" s="932"/>
      <c r="R1" s="932"/>
      <c r="S1" s="932"/>
      <c r="T1" s="932"/>
      <c r="U1" s="932"/>
      <c r="V1" s="932"/>
      <c r="W1" s="932"/>
      <c r="X1" s="932"/>
      <c r="Y1" s="932"/>
      <c r="Z1" s="932"/>
      <c r="AA1" s="932"/>
      <c r="AB1" s="932"/>
      <c r="AC1" s="932"/>
      <c r="AD1" s="932"/>
      <c r="AE1" s="932"/>
      <c r="AF1" s="932"/>
      <c r="AG1" s="932"/>
      <c r="AH1" s="932"/>
      <c r="AI1" s="932"/>
      <c r="AJ1" s="932"/>
      <c r="AK1" s="932"/>
      <c r="AL1" s="932"/>
      <c r="AM1" s="932"/>
      <c r="AN1" s="77"/>
    </row>
    <row r="2" spans="1:53" ht="30" x14ac:dyDescent="0.4">
      <c r="A2" s="931" t="s">
        <v>82</v>
      </c>
      <c r="B2" s="931"/>
      <c r="C2" s="931"/>
      <c r="D2" s="931"/>
      <c r="E2" s="931"/>
      <c r="F2" s="931"/>
      <c r="G2" s="931"/>
      <c r="H2" s="931"/>
      <c r="I2" s="931"/>
      <c r="J2" s="931"/>
      <c r="K2" s="931"/>
      <c r="L2" s="931"/>
      <c r="M2" s="931"/>
      <c r="N2" s="931"/>
      <c r="O2" s="931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</row>
    <row r="3" spans="1:53" ht="33" customHeight="1" x14ac:dyDescent="0.45">
      <c r="A3" s="1284" t="s">
        <v>277</v>
      </c>
      <c r="B3" s="1284"/>
      <c r="C3" s="1284"/>
      <c r="D3" s="1284"/>
      <c r="E3" s="1284"/>
      <c r="F3" s="1284"/>
      <c r="G3" s="1284"/>
      <c r="H3" s="1284"/>
      <c r="I3" s="1284"/>
      <c r="J3" s="1284"/>
      <c r="K3" s="1284"/>
      <c r="L3" s="1284"/>
      <c r="M3" s="1284"/>
      <c r="N3" s="1284"/>
      <c r="O3" s="1284"/>
      <c r="P3" s="933" t="s">
        <v>0</v>
      </c>
      <c r="Q3" s="933"/>
      <c r="R3" s="933"/>
      <c r="S3" s="933"/>
      <c r="T3" s="933"/>
      <c r="U3" s="933"/>
      <c r="V3" s="933"/>
      <c r="W3" s="933"/>
      <c r="X3" s="933"/>
      <c r="Y3" s="933"/>
      <c r="Z3" s="933"/>
      <c r="AA3" s="933"/>
      <c r="AB3" s="933"/>
      <c r="AC3" s="933"/>
      <c r="AD3" s="933"/>
      <c r="AE3" s="933"/>
      <c r="AF3" s="933"/>
      <c r="AG3" s="933"/>
      <c r="AH3" s="933"/>
      <c r="AI3" s="933"/>
      <c r="AJ3" s="933"/>
      <c r="AK3" s="933"/>
      <c r="AL3" s="933"/>
      <c r="AM3" s="933"/>
      <c r="AN3" s="936" t="s">
        <v>141</v>
      </c>
      <c r="AO3" s="936"/>
      <c r="AP3" s="936"/>
      <c r="AQ3" s="936"/>
      <c r="AR3" s="936"/>
      <c r="AS3" s="936"/>
      <c r="AT3" s="936"/>
      <c r="AU3" s="936"/>
      <c r="AV3" s="936"/>
      <c r="AW3" s="936"/>
      <c r="AX3" s="936"/>
      <c r="AY3" s="936"/>
      <c r="AZ3" s="936"/>
      <c r="BA3" s="936"/>
    </row>
    <row r="4" spans="1:53" ht="30.75" x14ac:dyDescent="0.45">
      <c r="A4" s="1285" t="s">
        <v>278</v>
      </c>
      <c r="B4" s="1285"/>
      <c r="C4" s="1285"/>
      <c r="D4" s="1285"/>
      <c r="E4" s="1285"/>
      <c r="F4" s="1285"/>
      <c r="G4" s="1285"/>
      <c r="H4" s="1285"/>
      <c r="I4" s="1285"/>
      <c r="J4" s="1285"/>
      <c r="K4" s="1285"/>
      <c r="L4" s="1285"/>
      <c r="M4" s="1285"/>
      <c r="N4" s="1285"/>
      <c r="O4" s="1285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936"/>
      <c r="AO4" s="936"/>
      <c r="AP4" s="936"/>
      <c r="AQ4" s="936"/>
      <c r="AR4" s="936"/>
      <c r="AS4" s="936"/>
      <c r="AT4" s="936"/>
      <c r="AU4" s="936"/>
      <c r="AV4" s="936"/>
      <c r="AW4" s="936"/>
      <c r="AX4" s="936"/>
      <c r="AY4" s="936"/>
      <c r="AZ4" s="936"/>
      <c r="BA4" s="936"/>
    </row>
    <row r="5" spans="1:53" ht="36.75" customHeight="1" x14ac:dyDescent="0.4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937" t="s">
        <v>1</v>
      </c>
      <c r="Q5" s="938"/>
      <c r="R5" s="938"/>
      <c r="S5" s="938"/>
      <c r="T5" s="938"/>
      <c r="U5" s="938"/>
      <c r="V5" s="938"/>
      <c r="W5" s="938"/>
      <c r="X5" s="938"/>
      <c r="Y5" s="938"/>
      <c r="Z5" s="938"/>
      <c r="AA5" s="938"/>
      <c r="AB5" s="938"/>
      <c r="AC5" s="938"/>
      <c r="AD5" s="938"/>
      <c r="AE5" s="938"/>
      <c r="AF5" s="938"/>
      <c r="AG5" s="938"/>
      <c r="AH5" s="938"/>
      <c r="AI5" s="938"/>
      <c r="AJ5" s="938"/>
      <c r="AK5" s="938"/>
      <c r="AL5" s="938"/>
      <c r="AM5" s="938"/>
    </row>
    <row r="6" spans="1:53" s="3" customFormat="1" ht="24.75" customHeight="1" x14ac:dyDescent="0.4">
      <c r="A6" s="931" t="s">
        <v>113</v>
      </c>
      <c r="B6" s="931"/>
      <c r="C6" s="931"/>
      <c r="D6" s="931"/>
      <c r="E6" s="931"/>
      <c r="F6" s="931"/>
      <c r="G6" s="931"/>
      <c r="H6" s="931"/>
      <c r="I6" s="931"/>
      <c r="J6" s="931"/>
      <c r="K6" s="931"/>
      <c r="L6" s="931"/>
      <c r="M6" s="931"/>
      <c r="N6" s="931"/>
      <c r="O6" s="93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939"/>
      <c r="AP6" s="939"/>
      <c r="AQ6" s="939"/>
      <c r="AR6" s="939"/>
      <c r="AS6" s="939"/>
      <c r="AT6" s="939"/>
      <c r="AU6" s="939"/>
      <c r="AV6" s="939"/>
      <c r="AW6" s="939"/>
      <c r="AX6" s="939"/>
      <c r="AY6" s="939"/>
      <c r="AZ6" s="939"/>
      <c r="BA6" s="939"/>
    </row>
    <row r="7" spans="1:53" s="3" customFormat="1" ht="27" customHeight="1" x14ac:dyDescent="0.4">
      <c r="A7" s="931" t="s">
        <v>83</v>
      </c>
      <c r="B7" s="931"/>
      <c r="C7" s="931"/>
      <c r="D7" s="931"/>
      <c r="E7" s="931"/>
      <c r="F7" s="931"/>
      <c r="G7" s="931"/>
      <c r="H7" s="931"/>
      <c r="I7" s="931"/>
      <c r="J7" s="931"/>
      <c r="K7" s="931"/>
      <c r="L7" s="931"/>
      <c r="M7" s="931"/>
      <c r="N7" s="931"/>
      <c r="O7" s="931"/>
      <c r="P7" s="934" t="s">
        <v>114</v>
      </c>
      <c r="Q7" s="934"/>
      <c r="R7" s="934"/>
      <c r="S7" s="934"/>
      <c r="T7" s="934"/>
      <c r="U7" s="934"/>
      <c r="V7" s="934"/>
      <c r="W7" s="934"/>
      <c r="X7" s="934"/>
      <c r="Y7" s="934"/>
      <c r="Z7" s="934"/>
      <c r="AA7" s="934"/>
      <c r="AB7" s="934"/>
      <c r="AC7" s="934"/>
      <c r="AD7" s="934"/>
      <c r="AE7" s="934"/>
      <c r="AF7" s="934"/>
      <c r="AG7" s="934"/>
      <c r="AH7" s="934"/>
      <c r="AI7" s="934"/>
      <c r="AJ7" s="934"/>
      <c r="AK7" s="934"/>
      <c r="AL7" s="934"/>
      <c r="AM7" s="82"/>
      <c r="AN7" s="940" t="s">
        <v>115</v>
      </c>
      <c r="AO7" s="941"/>
      <c r="AP7" s="941"/>
      <c r="AQ7" s="941"/>
      <c r="AR7" s="941"/>
      <c r="AS7" s="941"/>
      <c r="AT7" s="941"/>
      <c r="AU7" s="941"/>
      <c r="AV7" s="941"/>
      <c r="AW7" s="941"/>
      <c r="AX7" s="941"/>
      <c r="AY7" s="941"/>
      <c r="AZ7" s="941"/>
      <c r="BA7" s="941"/>
    </row>
    <row r="8" spans="1:53" s="3" customFormat="1" ht="36.75" customHeight="1" x14ac:dyDescent="0.4">
      <c r="P8" s="934" t="s">
        <v>125</v>
      </c>
      <c r="Q8" s="934"/>
      <c r="R8" s="934"/>
      <c r="S8" s="934"/>
      <c r="T8" s="934"/>
      <c r="U8" s="934"/>
      <c r="V8" s="934"/>
      <c r="W8" s="934"/>
      <c r="X8" s="934"/>
      <c r="Y8" s="934"/>
      <c r="Z8" s="934"/>
      <c r="AA8" s="934"/>
      <c r="AB8" s="934"/>
      <c r="AC8" s="934"/>
      <c r="AD8" s="934"/>
      <c r="AE8" s="934"/>
      <c r="AF8" s="934"/>
      <c r="AG8" s="934"/>
      <c r="AH8" s="934"/>
      <c r="AI8" s="934"/>
      <c r="AJ8" s="934"/>
      <c r="AK8" s="934"/>
      <c r="AL8" s="934"/>
      <c r="AM8" s="82"/>
      <c r="AN8" s="935" t="s">
        <v>116</v>
      </c>
      <c r="AO8" s="935"/>
      <c r="AP8" s="935"/>
      <c r="AQ8" s="935"/>
      <c r="AR8" s="935"/>
      <c r="AS8" s="935"/>
      <c r="AT8" s="935"/>
      <c r="AU8" s="935"/>
      <c r="AV8" s="935"/>
      <c r="AW8" s="935"/>
      <c r="AX8" s="935"/>
      <c r="AY8" s="935"/>
      <c r="AZ8" s="935"/>
      <c r="BA8" s="935"/>
    </row>
    <row r="9" spans="1:53" s="3" customFormat="1" ht="41.25" customHeight="1" x14ac:dyDescent="0.4">
      <c r="P9" s="934" t="s">
        <v>140</v>
      </c>
      <c r="Q9" s="934"/>
      <c r="R9" s="934"/>
      <c r="S9" s="934"/>
      <c r="T9" s="934"/>
      <c r="U9" s="934"/>
      <c r="V9" s="934"/>
      <c r="W9" s="934"/>
      <c r="X9" s="934"/>
      <c r="Y9" s="934"/>
      <c r="Z9" s="934"/>
      <c r="AA9" s="934"/>
      <c r="AB9" s="934"/>
      <c r="AC9" s="934"/>
      <c r="AD9" s="934"/>
      <c r="AE9" s="934"/>
      <c r="AF9" s="934"/>
      <c r="AG9" s="934"/>
      <c r="AH9" s="934"/>
      <c r="AI9" s="934"/>
      <c r="AJ9" s="934"/>
      <c r="AK9" s="934"/>
      <c r="AL9" s="934"/>
      <c r="AM9" s="82"/>
      <c r="AN9" s="935"/>
      <c r="AO9" s="935"/>
      <c r="AP9" s="935"/>
      <c r="AQ9" s="935"/>
      <c r="AR9" s="935"/>
      <c r="AS9" s="935"/>
      <c r="AT9" s="935"/>
      <c r="AU9" s="935"/>
      <c r="AV9" s="935"/>
      <c r="AW9" s="935"/>
      <c r="AX9" s="935"/>
      <c r="AY9" s="935"/>
      <c r="AZ9" s="935"/>
      <c r="BA9" s="935"/>
    </row>
    <row r="10" spans="1:53" s="3" customFormat="1" ht="45" customHeight="1" x14ac:dyDescent="0.35">
      <c r="P10" s="926" t="s">
        <v>117</v>
      </c>
      <c r="Q10" s="942"/>
      <c r="R10" s="942"/>
      <c r="S10" s="942"/>
      <c r="T10" s="942"/>
      <c r="U10" s="942"/>
      <c r="V10" s="942"/>
      <c r="W10" s="942"/>
      <c r="X10" s="942"/>
      <c r="Y10" s="942"/>
      <c r="Z10" s="942"/>
      <c r="AA10" s="942"/>
      <c r="AB10" s="942"/>
      <c r="AC10" s="942"/>
      <c r="AD10" s="942"/>
      <c r="AE10" s="942"/>
      <c r="AF10" s="942"/>
      <c r="AG10" s="942"/>
      <c r="AH10" s="942"/>
      <c r="AI10" s="942"/>
      <c r="AJ10" s="942"/>
      <c r="AK10" s="942"/>
      <c r="AL10" s="943"/>
      <c r="AM10" s="943"/>
      <c r="AN10" s="935"/>
      <c r="AO10" s="935"/>
      <c r="AP10" s="935"/>
      <c r="AQ10" s="935"/>
      <c r="AR10" s="935"/>
      <c r="AS10" s="935"/>
      <c r="AT10" s="935"/>
      <c r="AU10" s="935"/>
      <c r="AV10" s="935"/>
      <c r="AW10" s="935"/>
      <c r="AX10" s="935"/>
      <c r="AY10" s="935"/>
      <c r="AZ10" s="935"/>
      <c r="BA10" s="935"/>
    </row>
    <row r="11" spans="1:53" s="3" customFormat="1" ht="45" customHeight="1" x14ac:dyDescent="0.4">
      <c r="P11" s="926" t="s">
        <v>247</v>
      </c>
      <c r="Q11" s="926"/>
      <c r="R11" s="926"/>
      <c r="S11" s="926"/>
      <c r="T11" s="926"/>
      <c r="U11" s="926"/>
      <c r="V11" s="926"/>
      <c r="W11" s="926"/>
      <c r="X11" s="926"/>
      <c r="Y11" s="926"/>
      <c r="Z11" s="926"/>
      <c r="AA11" s="926"/>
      <c r="AB11" s="926"/>
      <c r="AC11" s="926"/>
      <c r="AD11" s="926"/>
      <c r="AE11" s="926"/>
      <c r="AF11" s="926"/>
      <c r="AG11" s="926"/>
      <c r="AH11" s="926"/>
      <c r="AI11" s="926"/>
      <c r="AJ11" s="926"/>
      <c r="AK11" s="926"/>
      <c r="AL11" s="926"/>
      <c r="AM11" s="926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</row>
    <row r="12" spans="1:53" s="3" customFormat="1" ht="27.75" customHeight="1" x14ac:dyDescent="0.4">
      <c r="P12" s="83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5"/>
      <c r="AM12" s="8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</row>
    <row r="13" spans="1:53" s="3" customFormat="1" ht="22.5" x14ac:dyDescent="0.3">
      <c r="A13" s="930" t="s">
        <v>235</v>
      </c>
      <c r="B13" s="930"/>
      <c r="C13" s="930"/>
      <c r="D13" s="930"/>
      <c r="E13" s="930"/>
      <c r="F13" s="930"/>
      <c r="G13" s="930"/>
      <c r="H13" s="930"/>
      <c r="I13" s="930"/>
      <c r="J13" s="930"/>
      <c r="K13" s="930"/>
      <c r="L13" s="930"/>
      <c r="M13" s="930"/>
      <c r="N13" s="930"/>
      <c r="O13" s="930"/>
      <c r="P13" s="930"/>
      <c r="Q13" s="930"/>
      <c r="R13" s="930"/>
      <c r="S13" s="930"/>
      <c r="T13" s="930"/>
      <c r="U13" s="930"/>
      <c r="V13" s="930"/>
      <c r="W13" s="930"/>
      <c r="X13" s="930"/>
      <c r="Y13" s="930"/>
      <c r="Z13" s="930"/>
      <c r="AA13" s="930"/>
      <c r="AB13" s="930"/>
      <c r="AC13" s="930"/>
      <c r="AD13" s="930"/>
      <c r="AE13" s="930"/>
      <c r="AF13" s="930"/>
      <c r="AG13" s="930"/>
      <c r="AH13" s="930"/>
      <c r="AI13" s="930"/>
      <c r="AJ13" s="930"/>
      <c r="AK13" s="930"/>
      <c r="AL13" s="930"/>
      <c r="AM13" s="930"/>
      <c r="AN13" s="930"/>
      <c r="AO13" s="930"/>
      <c r="AP13" s="930"/>
      <c r="AQ13" s="930"/>
      <c r="AR13" s="930"/>
      <c r="AS13" s="930"/>
      <c r="AT13" s="930"/>
      <c r="AU13" s="930"/>
      <c r="AV13" s="930"/>
      <c r="AW13" s="930"/>
      <c r="AX13" s="930"/>
      <c r="AY13" s="930"/>
      <c r="AZ13" s="930"/>
      <c r="BA13" s="930"/>
    </row>
    <row r="14" spans="1:53" s="3" customFormat="1" ht="19.5" thickBot="1" x14ac:dyDescent="0.3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</row>
    <row r="15" spans="1:53" ht="18" customHeight="1" x14ac:dyDescent="0.25">
      <c r="A15" s="924" t="s">
        <v>2</v>
      </c>
      <c r="B15" s="921" t="s">
        <v>3</v>
      </c>
      <c r="C15" s="922"/>
      <c r="D15" s="922"/>
      <c r="E15" s="923"/>
      <c r="F15" s="921" t="s">
        <v>4</v>
      </c>
      <c r="G15" s="922"/>
      <c r="H15" s="922"/>
      <c r="I15" s="923"/>
      <c r="J15" s="917" t="s">
        <v>5</v>
      </c>
      <c r="K15" s="920"/>
      <c r="L15" s="920"/>
      <c r="M15" s="920"/>
      <c r="N15" s="917" t="s">
        <v>6</v>
      </c>
      <c r="O15" s="920"/>
      <c r="P15" s="920"/>
      <c r="Q15" s="920"/>
      <c r="R15" s="919"/>
      <c r="S15" s="917" t="s">
        <v>7</v>
      </c>
      <c r="T15" s="918"/>
      <c r="U15" s="918"/>
      <c r="V15" s="918"/>
      <c r="W15" s="919"/>
      <c r="X15" s="917" t="s">
        <v>8</v>
      </c>
      <c r="Y15" s="920"/>
      <c r="Z15" s="920"/>
      <c r="AA15" s="919"/>
      <c r="AB15" s="921" t="s">
        <v>9</v>
      </c>
      <c r="AC15" s="922"/>
      <c r="AD15" s="922"/>
      <c r="AE15" s="923"/>
      <c r="AF15" s="921" t="s">
        <v>10</v>
      </c>
      <c r="AG15" s="922"/>
      <c r="AH15" s="922"/>
      <c r="AI15" s="923"/>
      <c r="AJ15" s="917" t="s">
        <v>11</v>
      </c>
      <c r="AK15" s="918"/>
      <c r="AL15" s="918"/>
      <c r="AM15" s="918"/>
      <c r="AN15" s="919"/>
      <c r="AO15" s="917" t="s">
        <v>12</v>
      </c>
      <c r="AP15" s="920"/>
      <c r="AQ15" s="920"/>
      <c r="AR15" s="920"/>
      <c r="AS15" s="927" t="s">
        <v>13</v>
      </c>
      <c r="AT15" s="928"/>
      <c r="AU15" s="928"/>
      <c r="AV15" s="928"/>
      <c r="AW15" s="929"/>
      <c r="AX15" s="917" t="s">
        <v>14</v>
      </c>
      <c r="AY15" s="920"/>
      <c r="AZ15" s="920"/>
      <c r="BA15" s="919"/>
    </row>
    <row r="16" spans="1:53" s="5" customFormat="1" ht="20.25" customHeight="1" thickBot="1" x14ac:dyDescent="0.25">
      <c r="A16" s="925"/>
      <c r="B16" s="86">
        <v>1</v>
      </c>
      <c r="C16" s="87">
        <v>2</v>
      </c>
      <c r="D16" s="87">
        <v>3</v>
      </c>
      <c r="E16" s="88">
        <v>4</v>
      </c>
      <c r="F16" s="86">
        <v>5</v>
      </c>
      <c r="G16" s="87">
        <v>6</v>
      </c>
      <c r="H16" s="87">
        <v>7</v>
      </c>
      <c r="I16" s="88">
        <v>8</v>
      </c>
      <c r="J16" s="86">
        <v>9</v>
      </c>
      <c r="K16" s="87">
        <v>10</v>
      </c>
      <c r="L16" s="87">
        <v>11</v>
      </c>
      <c r="M16" s="89">
        <v>12</v>
      </c>
      <c r="N16" s="86">
        <v>13</v>
      </c>
      <c r="O16" s="87">
        <v>14</v>
      </c>
      <c r="P16" s="87">
        <v>15</v>
      </c>
      <c r="Q16" s="87">
        <v>16</v>
      </c>
      <c r="R16" s="88">
        <v>17</v>
      </c>
      <c r="S16" s="86">
        <v>18</v>
      </c>
      <c r="T16" s="87">
        <v>19</v>
      </c>
      <c r="U16" s="87">
        <v>20</v>
      </c>
      <c r="V16" s="87">
        <v>21</v>
      </c>
      <c r="W16" s="88">
        <v>22</v>
      </c>
      <c r="X16" s="86">
        <v>23</v>
      </c>
      <c r="Y16" s="87">
        <v>24</v>
      </c>
      <c r="Z16" s="87">
        <v>25</v>
      </c>
      <c r="AA16" s="88">
        <v>26</v>
      </c>
      <c r="AB16" s="86">
        <v>27</v>
      </c>
      <c r="AC16" s="87">
        <v>28</v>
      </c>
      <c r="AD16" s="87">
        <v>29</v>
      </c>
      <c r="AE16" s="88">
        <v>30</v>
      </c>
      <c r="AF16" s="86">
        <v>31</v>
      </c>
      <c r="AG16" s="87">
        <v>32</v>
      </c>
      <c r="AH16" s="87">
        <v>33</v>
      </c>
      <c r="AI16" s="88">
        <v>34</v>
      </c>
      <c r="AJ16" s="86">
        <v>35</v>
      </c>
      <c r="AK16" s="87">
        <v>36</v>
      </c>
      <c r="AL16" s="87">
        <v>37</v>
      </c>
      <c r="AM16" s="87">
        <v>38</v>
      </c>
      <c r="AN16" s="88">
        <v>39</v>
      </c>
      <c r="AO16" s="86">
        <v>40</v>
      </c>
      <c r="AP16" s="87">
        <v>41</v>
      </c>
      <c r="AQ16" s="87">
        <v>42</v>
      </c>
      <c r="AR16" s="89">
        <v>43</v>
      </c>
      <c r="AS16" s="86">
        <v>44</v>
      </c>
      <c r="AT16" s="87">
        <v>45</v>
      </c>
      <c r="AU16" s="87">
        <v>46</v>
      </c>
      <c r="AV16" s="87">
        <v>47</v>
      </c>
      <c r="AW16" s="88">
        <v>48</v>
      </c>
      <c r="AX16" s="86">
        <v>49</v>
      </c>
      <c r="AY16" s="87">
        <v>50</v>
      </c>
      <c r="AZ16" s="87">
        <v>51</v>
      </c>
      <c r="BA16" s="88">
        <v>52</v>
      </c>
    </row>
    <row r="17" spans="1:53" ht="20.100000000000001" customHeight="1" x14ac:dyDescent="0.3">
      <c r="A17" s="90">
        <v>1</v>
      </c>
      <c r="B17" s="91" t="s">
        <v>79</v>
      </c>
      <c r="C17" s="92" t="s">
        <v>79</v>
      </c>
      <c r="D17" s="92" t="s">
        <v>79</v>
      </c>
      <c r="E17" s="93" t="s">
        <v>79</v>
      </c>
      <c r="F17" s="91" t="s">
        <v>79</v>
      </c>
      <c r="G17" s="92" t="s">
        <v>79</v>
      </c>
      <c r="H17" s="92" t="s">
        <v>79</v>
      </c>
      <c r="I17" s="93" t="s">
        <v>79</v>
      </c>
      <c r="J17" s="91" t="s">
        <v>79</v>
      </c>
      <c r="K17" s="92" t="s">
        <v>79</v>
      </c>
      <c r="L17" s="92" t="s">
        <v>79</v>
      </c>
      <c r="M17" s="93" t="s">
        <v>79</v>
      </c>
      <c r="N17" s="91" t="s">
        <v>79</v>
      </c>
      <c r="O17" s="92" t="s">
        <v>79</v>
      </c>
      <c r="P17" s="92" t="s">
        <v>79</v>
      </c>
      <c r="Q17" s="92" t="s">
        <v>118</v>
      </c>
      <c r="R17" s="93" t="s">
        <v>118</v>
      </c>
      <c r="S17" s="91" t="s">
        <v>16</v>
      </c>
      <c r="T17" s="92" t="s">
        <v>79</v>
      </c>
      <c r="U17" s="92" t="s">
        <v>79</v>
      </c>
      <c r="V17" s="94" t="s">
        <v>79</v>
      </c>
      <c r="W17" s="93" t="s">
        <v>79</v>
      </c>
      <c r="X17" s="91" t="s">
        <v>79</v>
      </c>
      <c r="Y17" s="92" t="s">
        <v>79</v>
      </c>
      <c r="Z17" s="94" t="s">
        <v>79</v>
      </c>
      <c r="AA17" s="93" t="s">
        <v>79</v>
      </c>
      <c r="AB17" s="95" t="s">
        <v>79</v>
      </c>
      <c r="AC17" s="15" t="s">
        <v>16</v>
      </c>
      <c r="AD17" s="15" t="s">
        <v>16</v>
      </c>
      <c r="AE17" s="94" t="s">
        <v>17</v>
      </c>
      <c r="AF17" s="91" t="s">
        <v>17</v>
      </c>
      <c r="AG17" s="92" t="s">
        <v>79</v>
      </c>
      <c r="AH17" s="92" t="s">
        <v>79</v>
      </c>
      <c r="AI17" s="94" t="s">
        <v>79</v>
      </c>
      <c r="AJ17" s="91" t="s">
        <v>79</v>
      </c>
      <c r="AK17" s="92" t="s">
        <v>79</v>
      </c>
      <c r="AL17" s="92" t="s">
        <v>79</v>
      </c>
      <c r="AM17" s="92" t="s">
        <v>79</v>
      </c>
      <c r="AN17" s="93" t="s">
        <v>79</v>
      </c>
      <c r="AO17" s="95" t="s">
        <v>79</v>
      </c>
      <c r="AP17" s="92" t="s">
        <v>15</v>
      </c>
      <c r="AQ17" s="92" t="s">
        <v>15</v>
      </c>
      <c r="AR17" s="94" t="s">
        <v>16</v>
      </c>
      <c r="AS17" s="91" t="s">
        <v>16</v>
      </c>
      <c r="AT17" s="92" t="s">
        <v>16</v>
      </c>
      <c r="AU17" s="92" t="s">
        <v>16</v>
      </c>
      <c r="AV17" s="92" t="s">
        <v>16</v>
      </c>
      <c r="AW17" s="93" t="s">
        <v>16</v>
      </c>
      <c r="AX17" s="95" t="s">
        <v>16</v>
      </c>
      <c r="AY17" s="92" t="s">
        <v>16</v>
      </c>
      <c r="AZ17" s="92" t="s">
        <v>16</v>
      </c>
      <c r="BA17" s="93" t="s">
        <v>16</v>
      </c>
    </row>
    <row r="18" spans="1:53" ht="20.100000000000001" customHeight="1" thickBot="1" x14ac:dyDescent="0.35">
      <c r="A18" s="105">
        <v>2</v>
      </c>
      <c r="B18" s="106" t="s">
        <v>17</v>
      </c>
      <c r="C18" s="107" t="s">
        <v>17</v>
      </c>
      <c r="D18" s="107" t="s">
        <v>17</v>
      </c>
      <c r="E18" s="108" t="s">
        <v>17</v>
      </c>
      <c r="F18" s="107" t="s">
        <v>18</v>
      </c>
      <c r="G18" s="107" t="s">
        <v>18</v>
      </c>
      <c r="H18" s="107" t="s">
        <v>18</v>
      </c>
      <c r="I18" s="108" t="s">
        <v>18</v>
      </c>
      <c r="J18" s="106" t="s">
        <v>18</v>
      </c>
      <c r="K18" s="107" t="s">
        <v>18</v>
      </c>
      <c r="L18" s="107" t="s">
        <v>18</v>
      </c>
      <c r="M18" s="108" t="s">
        <v>18</v>
      </c>
      <c r="N18" s="106" t="s">
        <v>18</v>
      </c>
      <c r="O18" s="107" t="s">
        <v>18</v>
      </c>
      <c r="P18" s="107" t="s">
        <v>18</v>
      </c>
      <c r="Q18" s="107" t="s">
        <v>88</v>
      </c>
      <c r="R18" s="108" t="s">
        <v>88</v>
      </c>
      <c r="S18" s="106"/>
      <c r="T18" s="107"/>
      <c r="U18" s="107"/>
      <c r="V18" s="107"/>
      <c r="W18" s="108"/>
      <c r="X18" s="106"/>
      <c r="Y18" s="107"/>
      <c r="Z18" s="107"/>
      <c r="AA18" s="108"/>
      <c r="AB18" s="110"/>
      <c r="AC18" s="107"/>
      <c r="AD18" s="107"/>
      <c r="AE18" s="109"/>
      <c r="AF18" s="106"/>
      <c r="AG18" s="107"/>
      <c r="AH18" s="107"/>
      <c r="AI18" s="109"/>
      <c r="AJ18" s="106"/>
      <c r="AK18" s="107"/>
      <c r="AL18" s="107"/>
      <c r="AM18" s="107"/>
      <c r="AN18" s="108"/>
      <c r="AO18" s="110"/>
      <c r="AP18" s="107"/>
      <c r="AQ18" s="107"/>
      <c r="AR18" s="109"/>
      <c r="AS18" s="378"/>
      <c r="AT18" s="745"/>
      <c r="AU18" s="107"/>
      <c r="AV18" s="107"/>
      <c r="AW18" s="108"/>
      <c r="AX18" s="746"/>
      <c r="AY18" s="107"/>
      <c r="AZ18" s="107"/>
      <c r="BA18" s="108"/>
    </row>
    <row r="19" spans="1:53" ht="63" customHeight="1" x14ac:dyDescent="0.3">
      <c r="A19" s="73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8"/>
      <c r="AG19" s="118"/>
      <c r="AH19" s="118"/>
      <c r="AI19" s="118"/>
      <c r="AJ19" s="117"/>
      <c r="AK19" s="117"/>
      <c r="AL19" s="117"/>
      <c r="AM19" s="117"/>
      <c r="AN19" s="117"/>
      <c r="AO19" s="117"/>
      <c r="AP19" s="117"/>
      <c r="AQ19" s="117"/>
      <c r="AR19" s="117"/>
      <c r="AS19" s="119"/>
      <c r="AT19" s="22"/>
      <c r="AU19" s="22"/>
      <c r="AV19" s="22"/>
      <c r="AW19" s="22"/>
      <c r="AX19" s="22"/>
      <c r="AY19" s="22"/>
      <c r="AZ19" s="22"/>
      <c r="BA19" s="22"/>
    </row>
    <row r="20" spans="1:53" s="7" customFormat="1" ht="63" customHeight="1" x14ac:dyDescent="0.3">
      <c r="A20" s="914" t="s">
        <v>267</v>
      </c>
      <c r="B20" s="914"/>
      <c r="C20" s="914"/>
      <c r="D20" s="914"/>
      <c r="E20" s="914"/>
      <c r="F20" s="914"/>
      <c r="G20" s="914"/>
      <c r="H20" s="914"/>
      <c r="I20" s="914"/>
      <c r="J20" s="915"/>
      <c r="K20" s="915"/>
      <c r="L20" s="915"/>
      <c r="M20" s="915"/>
      <c r="N20" s="915"/>
      <c r="O20" s="915"/>
      <c r="P20" s="915"/>
      <c r="Q20" s="915"/>
      <c r="R20" s="915"/>
      <c r="S20" s="915"/>
      <c r="T20" s="915"/>
      <c r="U20" s="915"/>
      <c r="V20" s="915"/>
      <c r="W20" s="915"/>
      <c r="X20" s="915"/>
      <c r="Y20" s="915"/>
      <c r="Z20" s="915"/>
      <c r="AA20" s="915"/>
      <c r="AB20" s="915"/>
      <c r="AC20" s="915"/>
      <c r="AD20" s="915"/>
      <c r="AE20" s="915"/>
      <c r="AF20" s="915"/>
      <c r="AG20" s="915"/>
      <c r="AH20" s="915"/>
      <c r="AI20" s="915"/>
      <c r="AJ20" s="915"/>
      <c r="AK20" s="915"/>
      <c r="AL20" s="915"/>
      <c r="AM20" s="915"/>
      <c r="AN20" s="915"/>
      <c r="AO20" s="915"/>
      <c r="AP20" s="915"/>
      <c r="AQ20" s="915"/>
      <c r="AR20" s="915"/>
      <c r="AS20" s="915"/>
      <c r="AT20" s="915"/>
      <c r="AU20" s="915"/>
      <c r="AV20" s="120"/>
      <c r="AW20" s="120"/>
      <c r="AX20" s="120"/>
      <c r="AY20" s="120"/>
      <c r="AZ20" s="120"/>
      <c r="BA20" s="1"/>
    </row>
    <row r="21" spans="1:53" x14ac:dyDescent="0.25">
      <c r="AV21" s="120"/>
      <c r="AW21" s="120"/>
      <c r="AX21" s="120"/>
      <c r="AY21" s="120"/>
      <c r="AZ21" s="120"/>
    </row>
    <row r="22" spans="1:53" ht="21.75" customHeight="1" x14ac:dyDescent="0.3">
      <c r="A22" s="121" t="s">
        <v>121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916" t="s">
        <v>122</v>
      </c>
      <c r="AB22" s="916"/>
      <c r="AC22" s="916"/>
      <c r="AD22" s="916"/>
      <c r="AE22" s="916"/>
      <c r="AF22" s="916"/>
      <c r="AG22" s="916"/>
      <c r="AH22" s="916"/>
      <c r="AI22" s="916"/>
      <c r="AJ22" s="916"/>
      <c r="AK22" s="916"/>
      <c r="AL22" s="916"/>
      <c r="AM22" s="916"/>
      <c r="AN22" s="121"/>
      <c r="AO22" s="916" t="s">
        <v>239</v>
      </c>
      <c r="AP22" s="916"/>
      <c r="AQ22" s="916"/>
      <c r="AR22" s="916"/>
      <c r="AS22" s="916"/>
      <c r="AT22" s="916"/>
      <c r="AU22" s="916"/>
      <c r="AV22" s="916"/>
      <c r="AW22" s="916"/>
      <c r="AX22" s="916"/>
      <c r="AY22" s="916"/>
      <c r="AZ22" s="916"/>
      <c r="BA22" s="916"/>
    </row>
    <row r="23" spans="1:53" ht="11.25" customHeight="1" thickBot="1" x14ac:dyDescent="0.3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3"/>
    </row>
    <row r="24" spans="1:53" ht="22.5" customHeight="1" x14ac:dyDescent="0.25">
      <c r="A24" s="893" t="s">
        <v>2</v>
      </c>
      <c r="B24" s="842"/>
      <c r="C24" s="884" t="s">
        <v>19</v>
      </c>
      <c r="D24" s="841"/>
      <c r="E24" s="841"/>
      <c r="F24" s="842"/>
      <c r="G24" s="896" t="s">
        <v>236</v>
      </c>
      <c r="H24" s="897"/>
      <c r="I24" s="898"/>
      <c r="J24" s="832" t="s">
        <v>21</v>
      </c>
      <c r="K24" s="841"/>
      <c r="L24" s="841"/>
      <c r="M24" s="842"/>
      <c r="N24" s="905" t="s">
        <v>70</v>
      </c>
      <c r="O24" s="906"/>
      <c r="P24" s="907"/>
      <c r="Q24" s="832" t="s">
        <v>237</v>
      </c>
      <c r="R24" s="833"/>
      <c r="S24" s="834"/>
      <c r="T24" s="832" t="s">
        <v>22</v>
      </c>
      <c r="U24" s="841"/>
      <c r="V24" s="842"/>
      <c r="W24" s="832" t="s">
        <v>69</v>
      </c>
      <c r="X24" s="841"/>
      <c r="Y24" s="849"/>
      <c r="Z24" s="22"/>
      <c r="AA24" s="867" t="s">
        <v>72</v>
      </c>
      <c r="AB24" s="868"/>
      <c r="AC24" s="868"/>
      <c r="AD24" s="868"/>
      <c r="AE24" s="868"/>
      <c r="AF24" s="868"/>
      <c r="AG24" s="869"/>
      <c r="AH24" s="832" t="s">
        <v>87</v>
      </c>
      <c r="AI24" s="876"/>
      <c r="AJ24" s="877"/>
      <c r="AK24" s="884" t="s">
        <v>50</v>
      </c>
      <c r="AL24" s="885"/>
      <c r="AM24" s="886"/>
      <c r="AN24" s="123"/>
      <c r="AO24" s="777" t="s">
        <v>238</v>
      </c>
      <c r="AP24" s="778"/>
      <c r="AQ24" s="778"/>
      <c r="AR24" s="778"/>
      <c r="AS24" s="781" t="s">
        <v>268</v>
      </c>
      <c r="AT24" s="781"/>
      <c r="AU24" s="781"/>
      <c r="AV24" s="781"/>
      <c r="AW24" s="781"/>
      <c r="AX24" s="783" t="s">
        <v>87</v>
      </c>
      <c r="AY24" s="783"/>
      <c r="AZ24" s="783"/>
      <c r="BA24" s="784"/>
    </row>
    <row r="25" spans="1:53" ht="15.75" customHeight="1" x14ac:dyDescent="0.25">
      <c r="A25" s="894"/>
      <c r="B25" s="845"/>
      <c r="C25" s="843"/>
      <c r="D25" s="844"/>
      <c r="E25" s="844"/>
      <c r="F25" s="845"/>
      <c r="G25" s="899"/>
      <c r="H25" s="900"/>
      <c r="I25" s="901"/>
      <c r="J25" s="843"/>
      <c r="K25" s="844"/>
      <c r="L25" s="844"/>
      <c r="M25" s="845"/>
      <c r="N25" s="908"/>
      <c r="O25" s="909"/>
      <c r="P25" s="910"/>
      <c r="Q25" s="835"/>
      <c r="R25" s="836"/>
      <c r="S25" s="837"/>
      <c r="T25" s="843"/>
      <c r="U25" s="844"/>
      <c r="V25" s="845"/>
      <c r="W25" s="843"/>
      <c r="X25" s="844"/>
      <c r="Y25" s="850"/>
      <c r="Z25" s="22"/>
      <c r="AA25" s="870"/>
      <c r="AB25" s="871"/>
      <c r="AC25" s="871"/>
      <c r="AD25" s="871"/>
      <c r="AE25" s="871"/>
      <c r="AF25" s="871"/>
      <c r="AG25" s="872"/>
      <c r="AH25" s="878"/>
      <c r="AI25" s="879"/>
      <c r="AJ25" s="880"/>
      <c r="AK25" s="887"/>
      <c r="AL25" s="888"/>
      <c r="AM25" s="889"/>
      <c r="AN25" s="123"/>
      <c r="AO25" s="779"/>
      <c r="AP25" s="780"/>
      <c r="AQ25" s="780"/>
      <c r="AR25" s="780"/>
      <c r="AS25" s="782"/>
      <c r="AT25" s="782"/>
      <c r="AU25" s="782"/>
      <c r="AV25" s="782"/>
      <c r="AW25" s="782"/>
      <c r="AX25" s="785"/>
      <c r="AY25" s="785"/>
      <c r="AZ25" s="785"/>
      <c r="BA25" s="786"/>
    </row>
    <row r="26" spans="1:53" ht="42" customHeight="1" x14ac:dyDescent="0.25">
      <c r="A26" s="895"/>
      <c r="B26" s="848"/>
      <c r="C26" s="846"/>
      <c r="D26" s="847"/>
      <c r="E26" s="847"/>
      <c r="F26" s="848"/>
      <c r="G26" s="902"/>
      <c r="H26" s="903"/>
      <c r="I26" s="904"/>
      <c r="J26" s="846"/>
      <c r="K26" s="847"/>
      <c r="L26" s="847"/>
      <c r="M26" s="848"/>
      <c r="N26" s="911"/>
      <c r="O26" s="912"/>
      <c r="P26" s="913"/>
      <c r="Q26" s="838"/>
      <c r="R26" s="839"/>
      <c r="S26" s="840"/>
      <c r="T26" s="846"/>
      <c r="U26" s="847"/>
      <c r="V26" s="848"/>
      <c r="W26" s="846"/>
      <c r="X26" s="847"/>
      <c r="Y26" s="851"/>
      <c r="Z26" s="22"/>
      <c r="AA26" s="873"/>
      <c r="AB26" s="874"/>
      <c r="AC26" s="874"/>
      <c r="AD26" s="874"/>
      <c r="AE26" s="874"/>
      <c r="AF26" s="874"/>
      <c r="AG26" s="875"/>
      <c r="AH26" s="881"/>
      <c r="AI26" s="882"/>
      <c r="AJ26" s="883"/>
      <c r="AK26" s="890"/>
      <c r="AL26" s="891"/>
      <c r="AM26" s="892"/>
      <c r="AN26" s="123"/>
      <c r="AO26" s="779"/>
      <c r="AP26" s="780"/>
      <c r="AQ26" s="780"/>
      <c r="AR26" s="780"/>
      <c r="AS26" s="782"/>
      <c r="AT26" s="782"/>
      <c r="AU26" s="782"/>
      <c r="AV26" s="782"/>
      <c r="AW26" s="782"/>
      <c r="AX26" s="785"/>
      <c r="AY26" s="785"/>
      <c r="AZ26" s="785"/>
      <c r="BA26" s="786"/>
    </row>
    <row r="27" spans="1:53" ht="26.25" customHeight="1" x14ac:dyDescent="0.3">
      <c r="A27" s="822">
        <v>1</v>
      </c>
      <c r="B27" s="823"/>
      <c r="C27" s="819">
        <f>COUNTIF($B17:$AO17,$B$17)</f>
        <v>33</v>
      </c>
      <c r="D27" s="824"/>
      <c r="E27" s="824"/>
      <c r="F27" s="825"/>
      <c r="G27" s="819">
        <v>4</v>
      </c>
      <c r="H27" s="824"/>
      <c r="I27" s="825"/>
      <c r="J27" s="819">
        <v>2</v>
      </c>
      <c r="K27" s="824"/>
      <c r="L27" s="824"/>
      <c r="M27" s="825"/>
      <c r="N27" s="819"/>
      <c r="O27" s="824"/>
      <c r="P27" s="825"/>
      <c r="Q27" s="830"/>
      <c r="R27" s="814"/>
      <c r="S27" s="815"/>
      <c r="T27" s="819">
        <v>13</v>
      </c>
      <c r="U27" s="820"/>
      <c r="V27" s="831"/>
      <c r="W27" s="819">
        <f>C27+G27+J27+N27+Q27+T27</f>
        <v>52</v>
      </c>
      <c r="X27" s="820"/>
      <c r="Y27" s="821"/>
      <c r="Z27" s="22"/>
      <c r="AA27" s="852" t="s">
        <v>110</v>
      </c>
      <c r="AB27" s="853"/>
      <c r="AC27" s="853"/>
      <c r="AD27" s="853"/>
      <c r="AE27" s="853"/>
      <c r="AF27" s="853"/>
      <c r="AG27" s="854"/>
      <c r="AH27" s="855">
        <v>2</v>
      </c>
      <c r="AI27" s="856"/>
      <c r="AJ27" s="857"/>
      <c r="AK27" s="858">
        <v>2</v>
      </c>
      <c r="AL27" s="859"/>
      <c r="AM27" s="860"/>
      <c r="AN27" s="123"/>
      <c r="AO27" s="787">
        <v>1</v>
      </c>
      <c r="AP27" s="788"/>
      <c r="AQ27" s="788"/>
      <c r="AR27" s="788"/>
      <c r="AS27" s="791" t="s">
        <v>230</v>
      </c>
      <c r="AT27" s="791"/>
      <c r="AU27" s="791"/>
      <c r="AV27" s="791"/>
      <c r="AW27" s="791"/>
      <c r="AX27" s="793">
        <v>3</v>
      </c>
      <c r="AY27" s="793"/>
      <c r="AZ27" s="793"/>
      <c r="BA27" s="794"/>
    </row>
    <row r="28" spans="1:53" ht="27" customHeight="1" thickBot="1" x14ac:dyDescent="0.35">
      <c r="A28" s="826">
        <v>2</v>
      </c>
      <c r="B28" s="827"/>
      <c r="C28" s="819"/>
      <c r="D28" s="824"/>
      <c r="E28" s="824"/>
      <c r="F28" s="825"/>
      <c r="G28" s="816"/>
      <c r="H28" s="828"/>
      <c r="I28" s="829"/>
      <c r="J28" s="816">
        <v>4</v>
      </c>
      <c r="K28" s="828"/>
      <c r="L28" s="828"/>
      <c r="M28" s="829"/>
      <c r="N28" s="816">
        <v>11</v>
      </c>
      <c r="O28" s="828"/>
      <c r="P28" s="829"/>
      <c r="Q28" s="813">
        <v>2</v>
      </c>
      <c r="R28" s="814"/>
      <c r="S28" s="815"/>
      <c r="T28" s="816"/>
      <c r="U28" s="817"/>
      <c r="V28" s="818"/>
      <c r="W28" s="819">
        <f t="shared" ref="W28" si="0">C28+G28+J28+N28+Q28+T28</f>
        <v>17</v>
      </c>
      <c r="X28" s="820"/>
      <c r="Y28" s="821"/>
      <c r="Z28" s="22"/>
      <c r="AA28" s="861" t="s">
        <v>74</v>
      </c>
      <c r="AB28" s="862"/>
      <c r="AC28" s="862"/>
      <c r="AD28" s="862"/>
      <c r="AE28" s="862"/>
      <c r="AF28" s="862"/>
      <c r="AG28" s="863"/>
      <c r="AH28" s="806">
        <v>3</v>
      </c>
      <c r="AI28" s="864"/>
      <c r="AJ28" s="865"/>
      <c r="AK28" s="806">
        <v>4</v>
      </c>
      <c r="AL28" s="864"/>
      <c r="AM28" s="866"/>
      <c r="AN28" s="123"/>
      <c r="AO28" s="789"/>
      <c r="AP28" s="790"/>
      <c r="AQ28" s="790"/>
      <c r="AR28" s="790"/>
      <c r="AS28" s="792"/>
      <c r="AT28" s="792"/>
      <c r="AU28" s="792"/>
      <c r="AV28" s="792"/>
      <c r="AW28" s="792"/>
      <c r="AX28" s="795"/>
      <c r="AY28" s="795"/>
      <c r="AZ28" s="795"/>
      <c r="BA28" s="796"/>
    </row>
    <row r="29" spans="1:53" ht="21.75" customHeight="1" thickBot="1" x14ac:dyDescent="0.3">
      <c r="A29" s="804" t="s">
        <v>24</v>
      </c>
      <c r="B29" s="805"/>
      <c r="C29" s="806">
        <f>SUM(C27:F28)</f>
        <v>33</v>
      </c>
      <c r="D29" s="807"/>
      <c r="E29" s="807"/>
      <c r="F29" s="808"/>
      <c r="G29" s="800">
        <f>SUM(G27:I28)</f>
        <v>4</v>
      </c>
      <c r="H29" s="809"/>
      <c r="I29" s="805"/>
      <c r="J29" s="810">
        <f>SUM(J27:M28)</f>
        <v>6</v>
      </c>
      <c r="K29" s="811"/>
      <c r="L29" s="811"/>
      <c r="M29" s="812"/>
      <c r="N29" s="810">
        <f>SUM(N27:P28)</f>
        <v>11</v>
      </c>
      <c r="O29" s="811"/>
      <c r="P29" s="812"/>
      <c r="Q29" s="797">
        <f>SUM(Q27:S28)</f>
        <v>2</v>
      </c>
      <c r="R29" s="798"/>
      <c r="S29" s="799"/>
      <c r="T29" s="800">
        <f>SUM(T27:V28)</f>
        <v>13</v>
      </c>
      <c r="U29" s="801"/>
      <c r="V29" s="802"/>
      <c r="W29" s="800">
        <f>SUM(W27:Y28)</f>
        <v>69</v>
      </c>
      <c r="X29" s="801"/>
      <c r="Y29" s="803"/>
      <c r="Z29" s="22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 s="123"/>
    </row>
    <row r="30" spans="1:53" ht="25.5" customHeight="1" x14ac:dyDescent="0.25">
      <c r="Z30" s="22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 s="124"/>
    </row>
    <row r="31" spans="1:53" ht="34.5" customHeight="1" x14ac:dyDescent="0.25">
      <c r="Z31" s="22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 s="23"/>
    </row>
    <row r="32" spans="1:53" ht="15.75" customHeight="1" x14ac:dyDescent="0.25"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</row>
    <row r="33" spans="27:40" x14ac:dyDescent="0.25"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</row>
    <row r="34" spans="27:40" x14ac:dyDescent="0.25"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27:40" x14ac:dyDescent="0.25"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27:40" x14ac:dyDescent="0.25"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27:40" x14ac:dyDescent="0.25"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27:40" x14ac:dyDescent="0.25"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27:40" x14ac:dyDescent="0.25"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27:40" x14ac:dyDescent="0.25"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27:40" x14ac:dyDescent="0.25"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27:40" x14ac:dyDescent="0.25">
      <c r="AN42"/>
    </row>
    <row r="43" spans="27:40" x14ac:dyDescent="0.25">
      <c r="AN43"/>
    </row>
    <row r="44" spans="27:40" x14ac:dyDescent="0.25">
      <c r="AN44"/>
    </row>
  </sheetData>
  <sheetProtection selectLockedCells="1" selectUnlockedCells="1"/>
  <mergeCells count="82">
    <mergeCell ref="P8:AL8"/>
    <mergeCell ref="AN8:BA10"/>
    <mergeCell ref="AN3:BA4"/>
    <mergeCell ref="A4:O4"/>
    <mergeCell ref="A7:O7"/>
    <mergeCell ref="P5:AM5"/>
    <mergeCell ref="A6:O6"/>
    <mergeCell ref="AO6:BA6"/>
    <mergeCell ref="P7:AL7"/>
    <mergeCell ref="AN7:BA7"/>
    <mergeCell ref="P9:AL9"/>
    <mergeCell ref="P10:AM10"/>
    <mergeCell ref="A1:O1"/>
    <mergeCell ref="A3:O3"/>
    <mergeCell ref="A2:O2"/>
    <mergeCell ref="P1:AM1"/>
    <mergeCell ref="P3:AM3"/>
    <mergeCell ref="P11:AM11"/>
    <mergeCell ref="AO15:AR15"/>
    <mergeCell ref="AS15:AW15"/>
    <mergeCell ref="A13:BA13"/>
    <mergeCell ref="AX15:BA15"/>
    <mergeCell ref="A20:AU20"/>
    <mergeCell ref="AA22:AM22"/>
    <mergeCell ref="AO22:BA22"/>
    <mergeCell ref="S15:W15"/>
    <mergeCell ref="X15:AA15"/>
    <mergeCell ref="AB15:AE15"/>
    <mergeCell ref="AF15:AI15"/>
    <mergeCell ref="AJ15:AN15"/>
    <mergeCell ref="A15:A16"/>
    <mergeCell ref="B15:E15"/>
    <mergeCell ref="F15:I15"/>
    <mergeCell ref="J15:M15"/>
    <mergeCell ref="N15:R15"/>
    <mergeCell ref="A24:B26"/>
    <mergeCell ref="C24:F26"/>
    <mergeCell ref="G24:I26"/>
    <mergeCell ref="J24:M26"/>
    <mergeCell ref="N24:P26"/>
    <mergeCell ref="AK27:AM27"/>
    <mergeCell ref="AA28:AG28"/>
    <mergeCell ref="AH28:AJ28"/>
    <mergeCell ref="AK28:AM28"/>
    <mergeCell ref="AA24:AG26"/>
    <mergeCell ref="AH24:AJ26"/>
    <mergeCell ref="AK24:AM26"/>
    <mergeCell ref="Q24:S26"/>
    <mergeCell ref="T24:V26"/>
    <mergeCell ref="W24:Y26"/>
    <mergeCell ref="AA27:AG27"/>
    <mergeCell ref="AH27:AJ27"/>
    <mergeCell ref="Q28:S28"/>
    <mergeCell ref="T28:V28"/>
    <mergeCell ref="W28:Y28"/>
    <mergeCell ref="A27:B27"/>
    <mergeCell ref="C27:F27"/>
    <mergeCell ref="G27:I27"/>
    <mergeCell ref="J27:M27"/>
    <mergeCell ref="N27:P27"/>
    <mergeCell ref="A28:B28"/>
    <mergeCell ref="C28:F28"/>
    <mergeCell ref="G28:I28"/>
    <mergeCell ref="J28:M28"/>
    <mergeCell ref="N28:P28"/>
    <mergeCell ref="Q27:S27"/>
    <mergeCell ref="T27:V27"/>
    <mergeCell ref="W27:Y27"/>
    <mergeCell ref="Q29:S29"/>
    <mergeCell ref="T29:V29"/>
    <mergeCell ref="W29:Y29"/>
    <mergeCell ref="A29:B29"/>
    <mergeCell ref="C29:F29"/>
    <mergeCell ref="G29:I29"/>
    <mergeCell ref="J29:M29"/>
    <mergeCell ref="N29:P29"/>
    <mergeCell ref="AO24:AR26"/>
    <mergeCell ref="AS24:AW26"/>
    <mergeCell ref="AX24:BA26"/>
    <mergeCell ref="AO27:AR28"/>
    <mergeCell ref="AS27:AW28"/>
    <mergeCell ref="AX27:BA28"/>
  </mergeCells>
  <phoneticPr fontId="11" type="noConversion"/>
  <pageMargins left="0.11811023622047245" right="0.11811023622047245" top="0.39370078740157483" bottom="0.39370078740157483" header="0.31496062992125984" footer="0.31496062992125984"/>
  <pageSetup paperSize="9" scale="49" firstPageNumber="0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951" t="s">
        <v>66</v>
      </c>
      <c r="D1" s="952"/>
      <c r="E1" s="952"/>
      <c r="F1" s="952"/>
      <c r="G1" s="952"/>
      <c r="H1" s="952"/>
      <c r="I1" s="952"/>
      <c r="J1" s="952"/>
      <c r="K1" s="953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47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67</v>
      </c>
      <c r="D3" s="6">
        <v>33</v>
      </c>
      <c r="E3" s="6">
        <v>7</v>
      </c>
      <c r="F3" s="6"/>
      <c r="G3" s="6"/>
      <c r="H3" s="6"/>
      <c r="I3" s="9" t="s">
        <v>42</v>
      </c>
      <c r="J3" s="9" t="s">
        <v>38</v>
      </c>
    </row>
    <row r="4" spans="1:12" s="3" customFormat="1" ht="18.75" x14ac:dyDescent="0.3">
      <c r="C4" s="6" t="s">
        <v>68</v>
      </c>
      <c r="D4" s="6"/>
      <c r="E4" s="6"/>
      <c r="F4" s="6">
        <v>4</v>
      </c>
      <c r="G4" s="6">
        <v>11</v>
      </c>
      <c r="H4" s="6">
        <v>2</v>
      </c>
      <c r="I4" s="9" t="s">
        <v>39</v>
      </c>
      <c r="J4" s="9" t="s">
        <v>40</v>
      </c>
    </row>
    <row r="5" spans="1:12" s="3" customFormat="1" ht="18.75" x14ac:dyDescent="0.3">
      <c r="C5" s="6" t="s">
        <v>69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43</v>
      </c>
      <c r="J5" s="9" t="s">
        <v>41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957" t="s">
        <v>48</v>
      </c>
      <c r="F7" s="958"/>
      <c r="G7" s="958"/>
      <c r="H7" s="2"/>
      <c r="I7" s="2"/>
      <c r="J7" s="2"/>
      <c r="K7" s="4"/>
    </row>
    <row r="8" spans="1:12" s="3" customFormat="1" ht="18.75" x14ac:dyDescent="0.3">
      <c r="C8" s="2"/>
      <c r="D8" s="954" t="s">
        <v>49</v>
      </c>
      <c r="E8" s="955"/>
      <c r="F8" s="956"/>
      <c r="G8" s="14" t="s">
        <v>25</v>
      </c>
      <c r="H8" s="14" t="s">
        <v>50</v>
      </c>
      <c r="I8" s="2"/>
      <c r="J8" s="2"/>
      <c r="K8" s="4"/>
    </row>
    <row r="9" spans="1:12" s="3" customFormat="1" ht="18.75" x14ac:dyDescent="0.3">
      <c r="C9" s="2"/>
      <c r="D9" s="954" t="s">
        <v>26</v>
      </c>
      <c r="E9" s="955"/>
      <c r="F9" s="956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947" t="s">
        <v>27</v>
      </c>
      <c r="E10" s="948"/>
      <c r="F10" s="948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949" t="s">
        <v>51</v>
      </c>
      <c r="F12" s="950"/>
      <c r="G12" s="950"/>
      <c r="H12" s="2"/>
      <c r="I12" s="2"/>
      <c r="J12" s="2"/>
      <c r="K12" s="4"/>
    </row>
    <row r="13" spans="1:12" s="3" customFormat="1" ht="63.75" x14ac:dyDescent="0.3">
      <c r="C13" s="2"/>
      <c r="D13" s="959" t="s">
        <v>52</v>
      </c>
      <c r="E13" s="960"/>
      <c r="F13" s="961"/>
      <c r="G13" s="16" t="s">
        <v>53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944" t="s">
        <v>46</v>
      </c>
      <c r="E14" s="945"/>
      <c r="F14" s="946"/>
      <c r="G14" s="14" t="s">
        <v>54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944"/>
      <c r="E15" s="945"/>
      <c r="F15" s="946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4"/>
  <sheetViews>
    <sheetView view="pageBreakPreview" zoomScale="75" zoomScaleNormal="50" zoomScaleSheetLayoutView="75" workbookViewId="0">
      <selection activeCell="B20" sqref="B20"/>
    </sheetView>
  </sheetViews>
  <sheetFormatPr defaultRowHeight="15.75" x14ac:dyDescent="0.2"/>
  <cols>
    <col min="1" max="1" width="11.28515625" style="495" customWidth="1"/>
    <col min="2" max="2" width="47.28515625" style="218" customWidth="1"/>
    <col min="3" max="3" width="6.7109375" style="496" customWidth="1"/>
    <col min="4" max="4" width="12" style="497" customWidth="1"/>
    <col min="5" max="5" width="7.28515625" style="497" customWidth="1"/>
    <col min="6" max="6" width="6.42578125" style="496" customWidth="1"/>
    <col min="7" max="7" width="7.42578125" style="496" customWidth="1"/>
    <col min="8" max="8" width="9.85546875" style="496" customWidth="1"/>
    <col min="9" max="9" width="8.7109375" style="218" customWidth="1"/>
    <col min="10" max="10" width="8" style="218" customWidth="1"/>
    <col min="11" max="11" width="5.85546875" style="218" customWidth="1"/>
    <col min="12" max="12" width="7.85546875" style="218" customWidth="1"/>
    <col min="13" max="13" width="8.85546875" style="218" customWidth="1"/>
    <col min="14" max="15" width="6.140625" style="218" customWidth="1"/>
    <col min="16" max="16" width="6.28515625" style="218" customWidth="1"/>
    <col min="17" max="18" width="6.42578125" style="218" customWidth="1"/>
    <col min="19" max="16384" width="9.140625" style="218"/>
  </cols>
  <sheetData>
    <row r="1" spans="1:18" s="155" customFormat="1" ht="18.75" thickBot="1" x14ac:dyDescent="0.25">
      <c r="A1" s="1002" t="s">
        <v>228</v>
      </c>
      <c r="B1" s="1003"/>
      <c r="C1" s="1003"/>
      <c r="D1" s="1003"/>
      <c r="E1" s="1003"/>
      <c r="F1" s="1003"/>
      <c r="G1" s="1003"/>
      <c r="H1" s="1003"/>
      <c r="I1" s="1003"/>
      <c r="J1" s="1003"/>
      <c r="K1" s="1003"/>
      <c r="L1" s="1003"/>
      <c r="M1" s="1003"/>
      <c r="N1" s="1003"/>
      <c r="O1" s="1003"/>
      <c r="P1" s="1003"/>
      <c r="Q1" s="1003"/>
      <c r="R1" s="1004"/>
    </row>
    <row r="2" spans="1:18" s="155" customFormat="1" x14ac:dyDescent="0.2">
      <c r="A2" s="1005" t="s">
        <v>144</v>
      </c>
      <c r="B2" s="1008" t="s">
        <v>145</v>
      </c>
      <c r="C2" s="1011" t="s">
        <v>86</v>
      </c>
      <c r="D2" s="1012"/>
      <c r="E2" s="1012"/>
      <c r="F2" s="1013"/>
      <c r="G2" s="1014" t="s">
        <v>146</v>
      </c>
      <c r="H2" s="983" t="s">
        <v>147</v>
      </c>
      <c r="I2" s="984"/>
      <c r="J2" s="984"/>
      <c r="K2" s="984"/>
      <c r="L2" s="984"/>
      <c r="M2" s="985"/>
      <c r="N2" s="965" t="s">
        <v>245</v>
      </c>
      <c r="O2" s="966"/>
      <c r="P2" s="966"/>
      <c r="Q2" s="966"/>
      <c r="R2" s="967"/>
    </row>
    <row r="3" spans="1:18" s="155" customFormat="1" ht="16.5" thickBot="1" x14ac:dyDescent="0.25">
      <c r="A3" s="1006"/>
      <c r="B3" s="1009"/>
      <c r="C3" s="1017" t="s">
        <v>29</v>
      </c>
      <c r="D3" s="1019" t="s">
        <v>30</v>
      </c>
      <c r="E3" s="1021" t="s">
        <v>55</v>
      </c>
      <c r="F3" s="1022"/>
      <c r="G3" s="1015"/>
      <c r="H3" s="1023" t="s">
        <v>28</v>
      </c>
      <c r="I3" s="1032" t="s">
        <v>148</v>
      </c>
      <c r="J3" s="1033"/>
      <c r="K3" s="1033"/>
      <c r="L3" s="1034"/>
      <c r="M3" s="1026" t="s">
        <v>149</v>
      </c>
      <c r="N3" s="968"/>
      <c r="O3" s="969"/>
      <c r="P3" s="969"/>
      <c r="Q3" s="969"/>
      <c r="R3" s="970"/>
    </row>
    <row r="4" spans="1:18" s="155" customFormat="1" x14ac:dyDescent="0.2">
      <c r="A4" s="1006"/>
      <c r="B4" s="1009"/>
      <c r="C4" s="1017"/>
      <c r="D4" s="1019"/>
      <c r="E4" s="1019" t="s">
        <v>56</v>
      </c>
      <c r="F4" s="1030" t="s">
        <v>57</v>
      </c>
      <c r="G4" s="1015"/>
      <c r="H4" s="1024"/>
      <c r="I4" s="990" t="s">
        <v>24</v>
      </c>
      <c r="J4" s="990" t="s">
        <v>31</v>
      </c>
      <c r="K4" s="990" t="s">
        <v>150</v>
      </c>
      <c r="L4" s="990" t="s">
        <v>151</v>
      </c>
      <c r="M4" s="1027"/>
      <c r="N4" s="993" t="s">
        <v>65</v>
      </c>
      <c r="O4" s="994"/>
      <c r="P4" s="995"/>
      <c r="Q4" s="993" t="s">
        <v>76</v>
      </c>
      <c r="R4" s="995"/>
    </row>
    <row r="5" spans="1:18" s="155" customFormat="1" ht="16.5" thickBot="1" x14ac:dyDescent="0.25">
      <c r="A5" s="1006"/>
      <c r="B5" s="1009"/>
      <c r="C5" s="1017"/>
      <c r="D5" s="1019"/>
      <c r="E5" s="1019"/>
      <c r="F5" s="1030"/>
      <c r="G5" s="1015"/>
      <c r="H5" s="1024"/>
      <c r="I5" s="991"/>
      <c r="J5" s="991"/>
      <c r="K5" s="991"/>
      <c r="L5" s="991"/>
      <c r="M5" s="1027"/>
      <c r="N5" s="427">
        <v>1</v>
      </c>
      <c r="O5" s="428" t="s">
        <v>84</v>
      </c>
      <c r="P5" s="429" t="s">
        <v>85</v>
      </c>
      <c r="Q5" s="427">
        <v>3</v>
      </c>
      <c r="R5" s="323"/>
    </row>
    <row r="6" spans="1:18" s="155" customFormat="1" ht="16.5" thickBot="1" x14ac:dyDescent="0.25">
      <c r="A6" s="1006"/>
      <c r="B6" s="1009"/>
      <c r="C6" s="1017"/>
      <c r="D6" s="1019"/>
      <c r="E6" s="1019"/>
      <c r="F6" s="1030"/>
      <c r="G6" s="1015"/>
      <c r="H6" s="1024"/>
      <c r="I6" s="991"/>
      <c r="J6" s="991"/>
      <c r="K6" s="991"/>
      <c r="L6" s="991"/>
      <c r="M6" s="1028"/>
      <c r="N6" s="516" t="s">
        <v>246</v>
      </c>
      <c r="O6" s="517"/>
      <c r="P6" s="517"/>
      <c r="Q6" s="517"/>
      <c r="R6" s="587"/>
    </row>
    <row r="7" spans="1:18" s="155" customFormat="1" ht="16.5" thickBot="1" x14ac:dyDescent="0.25">
      <c r="A7" s="1007"/>
      <c r="B7" s="1010"/>
      <c r="C7" s="1018"/>
      <c r="D7" s="1020"/>
      <c r="E7" s="1020"/>
      <c r="F7" s="1031"/>
      <c r="G7" s="1016"/>
      <c r="H7" s="1025"/>
      <c r="I7" s="992"/>
      <c r="J7" s="992"/>
      <c r="K7" s="992"/>
      <c r="L7" s="992"/>
      <c r="M7" s="1029"/>
      <c r="N7" s="430">
        <v>15</v>
      </c>
      <c r="O7" s="431">
        <v>9</v>
      </c>
      <c r="P7" s="432">
        <v>9</v>
      </c>
      <c r="Q7" s="430">
        <v>17</v>
      </c>
      <c r="R7" s="432"/>
    </row>
    <row r="8" spans="1:18" s="155" customFormat="1" ht="16.5" thickBot="1" x14ac:dyDescent="0.25">
      <c r="A8" s="433">
        <v>1</v>
      </c>
      <c r="B8" s="742">
        <v>2</v>
      </c>
      <c r="C8" s="434">
        <v>3</v>
      </c>
      <c r="D8" s="433">
        <v>4</v>
      </c>
      <c r="E8" s="433">
        <v>5</v>
      </c>
      <c r="F8" s="433">
        <v>6</v>
      </c>
      <c r="G8" s="433">
        <v>7</v>
      </c>
      <c r="H8" s="433">
        <v>8</v>
      </c>
      <c r="I8" s="433">
        <v>9</v>
      </c>
      <c r="J8" s="433">
        <v>10</v>
      </c>
      <c r="K8" s="433">
        <v>11</v>
      </c>
      <c r="L8" s="433">
        <v>12</v>
      </c>
      <c r="M8" s="435">
        <v>13</v>
      </c>
      <c r="N8" s="743">
        <v>14</v>
      </c>
      <c r="O8" s="744">
        <v>15</v>
      </c>
      <c r="P8" s="743">
        <v>16</v>
      </c>
      <c r="Q8" s="744">
        <v>17</v>
      </c>
      <c r="R8" s="742">
        <v>18</v>
      </c>
    </row>
    <row r="9" spans="1:18" s="155" customFormat="1" ht="16.5" thickBot="1" x14ac:dyDescent="0.25">
      <c r="A9" s="996" t="s">
        <v>153</v>
      </c>
      <c r="B9" s="997"/>
      <c r="C9" s="997"/>
      <c r="D9" s="997"/>
      <c r="E9" s="997"/>
      <c r="F9" s="997"/>
      <c r="G9" s="997"/>
      <c r="H9" s="997"/>
      <c r="I9" s="997"/>
      <c r="J9" s="997"/>
      <c r="K9" s="997"/>
      <c r="L9" s="997"/>
      <c r="M9" s="997"/>
      <c r="N9" s="997"/>
      <c r="O9" s="997"/>
      <c r="P9" s="997"/>
      <c r="Q9" s="997"/>
      <c r="R9" s="998"/>
    </row>
    <row r="10" spans="1:18" s="155" customFormat="1" ht="16.5" thickBot="1" x14ac:dyDescent="0.25">
      <c r="A10" s="999" t="s">
        <v>154</v>
      </c>
      <c r="B10" s="1000"/>
      <c r="C10" s="1000"/>
      <c r="D10" s="1000"/>
      <c r="E10" s="1000"/>
      <c r="F10" s="1000"/>
      <c r="G10" s="1000"/>
      <c r="H10" s="1000"/>
      <c r="I10" s="1000"/>
      <c r="J10" s="1000"/>
      <c r="K10" s="1000"/>
      <c r="L10" s="1000"/>
      <c r="M10" s="1000"/>
      <c r="N10" s="1000"/>
      <c r="O10" s="1000"/>
      <c r="P10" s="1000"/>
      <c r="Q10" s="1000"/>
      <c r="R10" s="1001"/>
    </row>
    <row r="11" spans="1:18" s="185" customFormat="1" ht="31.5" x14ac:dyDescent="0.2">
      <c r="A11" s="442" t="s">
        <v>77</v>
      </c>
      <c r="B11" s="599" t="s">
        <v>137</v>
      </c>
      <c r="C11" s="602"/>
      <c r="D11" s="605" t="s">
        <v>198</v>
      </c>
      <c r="E11" s="608"/>
      <c r="F11" s="611"/>
      <c r="G11" s="550">
        <v>3</v>
      </c>
      <c r="H11" s="620">
        <f>G11*30</f>
        <v>90</v>
      </c>
      <c r="I11" s="615">
        <f>J11+K11+L11</f>
        <v>30</v>
      </c>
      <c r="J11" s="593"/>
      <c r="K11" s="593"/>
      <c r="L11" s="462">
        <v>30</v>
      </c>
      <c r="M11" s="620">
        <f>H11-I11</f>
        <v>60</v>
      </c>
      <c r="N11" s="639">
        <v>2</v>
      </c>
      <c r="O11" s="640"/>
      <c r="P11" s="641"/>
      <c r="Q11" s="662"/>
      <c r="R11" s="641"/>
    </row>
    <row r="12" spans="1:18" s="185" customFormat="1" ht="31.5" x14ac:dyDescent="0.2">
      <c r="A12" s="597" t="s">
        <v>196</v>
      </c>
      <c r="B12" s="600" t="s">
        <v>266</v>
      </c>
      <c r="C12" s="603"/>
      <c r="D12" s="606" t="s">
        <v>207</v>
      </c>
      <c r="E12" s="609"/>
      <c r="F12" s="612"/>
      <c r="G12" s="618">
        <v>3</v>
      </c>
      <c r="H12" s="621">
        <f>G12*30</f>
        <v>90</v>
      </c>
      <c r="I12" s="616">
        <f>J12+K12+L12</f>
        <v>36</v>
      </c>
      <c r="J12" s="438">
        <v>18</v>
      </c>
      <c r="K12" s="438"/>
      <c r="L12" s="623">
        <v>18</v>
      </c>
      <c r="M12" s="621">
        <f>H12-I12</f>
        <v>54</v>
      </c>
      <c r="N12" s="452"/>
      <c r="O12" s="642">
        <v>2</v>
      </c>
      <c r="P12" s="453">
        <v>2</v>
      </c>
      <c r="Q12" s="451"/>
      <c r="R12" s="453"/>
    </row>
    <row r="13" spans="1:18" s="185" customFormat="1" ht="16.5" thickBot="1" x14ac:dyDescent="0.25">
      <c r="A13" s="598" t="s">
        <v>197</v>
      </c>
      <c r="B13" s="601" t="s">
        <v>257</v>
      </c>
      <c r="C13" s="604"/>
      <c r="D13" s="607" t="s">
        <v>198</v>
      </c>
      <c r="E13" s="610"/>
      <c r="F13" s="613"/>
      <c r="G13" s="619">
        <v>3</v>
      </c>
      <c r="H13" s="622">
        <f>G13*30</f>
        <v>90</v>
      </c>
      <c r="I13" s="617">
        <f>J13+K13+L13</f>
        <v>30</v>
      </c>
      <c r="J13" s="595">
        <v>15</v>
      </c>
      <c r="K13" s="595"/>
      <c r="L13" s="624">
        <v>15</v>
      </c>
      <c r="M13" s="622">
        <f>H13-I13</f>
        <v>60</v>
      </c>
      <c r="N13" s="643">
        <v>2</v>
      </c>
      <c r="O13" s="644"/>
      <c r="P13" s="645"/>
      <c r="Q13" s="663"/>
      <c r="R13" s="645"/>
    </row>
    <row r="14" spans="1:18" s="155" customFormat="1" ht="16.5" thickBot="1" x14ac:dyDescent="0.25">
      <c r="A14" s="1040" t="s">
        <v>32</v>
      </c>
      <c r="B14" s="1041"/>
      <c r="C14" s="596"/>
      <c r="D14" s="596"/>
      <c r="E14" s="596"/>
      <c r="F14" s="614"/>
      <c r="G14" s="456">
        <f>SUM(G11:G13)</f>
        <v>9</v>
      </c>
      <c r="H14" s="456">
        <f>SUM(H11:H13)</f>
        <v>270</v>
      </c>
      <c r="I14" s="646">
        <f>SUM(I11:I13)</f>
        <v>96</v>
      </c>
      <c r="J14" s="647">
        <f>SUM(J11:J13)</f>
        <v>33</v>
      </c>
      <c r="K14" s="647"/>
      <c r="L14" s="648">
        <f>SUM(L11:L13)</f>
        <v>63</v>
      </c>
      <c r="M14" s="456">
        <f>SUM(M11:M13)</f>
        <v>174</v>
      </c>
      <c r="N14" s="649">
        <f>SUM(N11:N13)</f>
        <v>4</v>
      </c>
      <c r="O14" s="650">
        <f>SUM(O11:O13)</f>
        <v>2</v>
      </c>
      <c r="P14" s="651">
        <f>SUM(P11:P13)</f>
        <v>2</v>
      </c>
      <c r="Q14" s="661"/>
      <c r="R14" s="651"/>
    </row>
    <row r="15" spans="1:18" ht="16.5" customHeight="1" thickBot="1" x14ac:dyDescent="0.25">
      <c r="A15" s="1040" t="s">
        <v>155</v>
      </c>
      <c r="B15" s="1041"/>
      <c r="C15" s="1041"/>
      <c r="D15" s="1041"/>
      <c r="E15" s="1041"/>
      <c r="F15" s="1041"/>
      <c r="G15" s="1041"/>
      <c r="H15" s="1041"/>
      <c r="I15" s="1041"/>
      <c r="J15" s="1041"/>
      <c r="K15" s="1041"/>
      <c r="L15" s="1041"/>
      <c r="M15" s="1041"/>
      <c r="N15" s="1041"/>
      <c r="O15" s="1041"/>
      <c r="P15" s="1041"/>
      <c r="Q15" s="1041"/>
      <c r="R15" s="1042"/>
    </row>
    <row r="16" spans="1:18" ht="31.5" x14ac:dyDescent="0.2">
      <c r="A16" s="442" t="s">
        <v>156</v>
      </c>
      <c r="B16" s="633" t="s">
        <v>271</v>
      </c>
      <c r="C16" s="602">
        <v>2</v>
      </c>
      <c r="D16" s="602"/>
      <c r="E16" s="602"/>
      <c r="F16" s="635"/>
      <c r="G16" s="626">
        <v>4</v>
      </c>
      <c r="H16" s="627">
        <f t="shared" ref="H16:H22" si="0">G16*30</f>
        <v>120</v>
      </c>
      <c r="I16" s="591">
        <f t="shared" ref="I16" si="1">J16+L16</f>
        <v>54</v>
      </c>
      <c r="J16" s="520">
        <v>36</v>
      </c>
      <c r="K16" s="520"/>
      <c r="L16" s="625">
        <v>18</v>
      </c>
      <c r="M16" s="602">
        <f t="shared" ref="M16:M22" si="2">H16-I16</f>
        <v>66</v>
      </c>
      <c r="N16" s="628"/>
      <c r="O16" s="629">
        <v>3</v>
      </c>
      <c r="P16" s="630">
        <v>3</v>
      </c>
      <c r="Q16" s="631"/>
      <c r="R16" s="632"/>
    </row>
    <row r="17" spans="1:18" ht="31.5" x14ac:dyDescent="0.2">
      <c r="A17" s="750" t="s">
        <v>157</v>
      </c>
      <c r="B17" s="747" t="s">
        <v>270</v>
      </c>
      <c r="C17" s="603">
        <v>1</v>
      </c>
      <c r="D17" s="603"/>
      <c r="E17" s="603"/>
      <c r="F17" s="637"/>
      <c r="G17" s="449">
        <v>4</v>
      </c>
      <c r="H17" s="577">
        <f t="shared" si="0"/>
        <v>120</v>
      </c>
      <c r="I17" s="437">
        <f>J17+L17+K17</f>
        <v>45</v>
      </c>
      <c r="J17" s="678">
        <v>30</v>
      </c>
      <c r="K17" s="679"/>
      <c r="L17" s="731">
        <v>15</v>
      </c>
      <c r="M17" s="732">
        <f t="shared" si="2"/>
        <v>75</v>
      </c>
      <c r="N17" s="303">
        <v>3</v>
      </c>
      <c r="O17" s="629"/>
      <c r="P17" s="630"/>
      <c r="Q17" s="631"/>
      <c r="R17" s="632"/>
    </row>
    <row r="18" spans="1:18" ht="31.5" x14ac:dyDescent="0.2">
      <c r="A18" s="750" t="s">
        <v>158</v>
      </c>
      <c r="B18" s="748" t="s">
        <v>261</v>
      </c>
      <c r="C18" s="577">
        <v>1</v>
      </c>
      <c r="D18" s="562"/>
      <c r="E18" s="562"/>
      <c r="F18" s="636"/>
      <c r="G18" s="449">
        <v>4</v>
      </c>
      <c r="H18" s="577">
        <f t="shared" ref="H18:H20" si="3">G18*30</f>
        <v>120</v>
      </c>
      <c r="I18" s="437">
        <f>J18+L18+K18</f>
        <v>45</v>
      </c>
      <c r="J18" s="678">
        <v>30</v>
      </c>
      <c r="K18" s="679"/>
      <c r="L18" s="731">
        <v>15</v>
      </c>
      <c r="M18" s="732">
        <f t="shared" ref="M18:M20" si="4">H18-I18</f>
        <v>75</v>
      </c>
      <c r="N18" s="303">
        <v>3</v>
      </c>
      <c r="O18" s="454"/>
      <c r="P18" s="455"/>
      <c r="Q18" s="439"/>
      <c r="R18" s="440"/>
    </row>
    <row r="19" spans="1:18" x14ac:dyDescent="0.2">
      <c r="A19" s="750" t="s">
        <v>159</v>
      </c>
      <c r="B19" s="748" t="s">
        <v>275</v>
      </c>
      <c r="C19" s="603">
        <v>1</v>
      </c>
      <c r="D19" s="603"/>
      <c r="E19" s="603"/>
      <c r="F19" s="637"/>
      <c r="G19" s="449">
        <v>4</v>
      </c>
      <c r="H19" s="450">
        <f t="shared" si="3"/>
        <v>120</v>
      </c>
      <c r="I19" s="446">
        <f t="shared" ref="I19" si="5">J19+K19+L19</f>
        <v>45</v>
      </c>
      <c r="J19" s="447">
        <v>30</v>
      </c>
      <c r="K19" s="447"/>
      <c r="L19" s="448">
        <v>15</v>
      </c>
      <c r="M19" s="603">
        <f t="shared" si="4"/>
        <v>75</v>
      </c>
      <c r="N19" s="451">
        <v>3</v>
      </c>
      <c r="O19" s="454"/>
      <c r="P19" s="455"/>
      <c r="Q19" s="439"/>
      <c r="R19" s="440"/>
    </row>
    <row r="20" spans="1:18" ht="31.5" x14ac:dyDescent="0.2">
      <c r="A20" s="750" t="s">
        <v>161</v>
      </c>
      <c r="B20" s="747" t="s">
        <v>217</v>
      </c>
      <c r="C20" s="603">
        <v>2</v>
      </c>
      <c r="D20" s="603"/>
      <c r="E20" s="603"/>
      <c r="F20" s="637"/>
      <c r="G20" s="449">
        <v>4</v>
      </c>
      <c r="H20" s="577">
        <f t="shared" si="3"/>
        <v>120</v>
      </c>
      <c r="I20" s="437">
        <f>J20+L20+K20</f>
        <v>54</v>
      </c>
      <c r="J20" s="678">
        <v>36</v>
      </c>
      <c r="K20" s="679">
        <v>18</v>
      </c>
      <c r="L20" s="731"/>
      <c r="M20" s="732">
        <f t="shared" si="4"/>
        <v>66</v>
      </c>
      <c r="N20" s="303"/>
      <c r="O20" s="454">
        <v>3</v>
      </c>
      <c r="P20" s="455">
        <v>3</v>
      </c>
      <c r="Q20" s="439"/>
      <c r="R20" s="440"/>
    </row>
    <row r="21" spans="1:18" x14ac:dyDescent="0.2">
      <c r="A21" s="750" t="s">
        <v>242</v>
      </c>
      <c r="B21" s="748" t="s">
        <v>263</v>
      </c>
      <c r="C21" s="603">
        <v>2</v>
      </c>
      <c r="D21" s="603"/>
      <c r="E21" s="603"/>
      <c r="F21" s="637"/>
      <c r="G21" s="449">
        <v>4</v>
      </c>
      <c r="H21" s="450">
        <f t="shared" ref="H21" si="6">G21*30</f>
        <v>120</v>
      </c>
      <c r="I21" s="446">
        <f t="shared" ref="I21" si="7">J21+L21</f>
        <v>54</v>
      </c>
      <c r="J21" s="447">
        <v>36</v>
      </c>
      <c r="K21" s="447"/>
      <c r="L21" s="448">
        <v>18</v>
      </c>
      <c r="M21" s="603">
        <f t="shared" ref="M21" si="8">H21-I21</f>
        <v>66</v>
      </c>
      <c r="N21" s="441"/>
      <c r="O21" s="454">
        <v>3</v>
      </c>
      <c r="P21" s="455">
        <v>3</v>
      </c>
      <c r="Q21" s="452"/>
      <c r="R21" s="453"/>
    </row>
    <row r="22" spans="1:18" ht="16.5" thickBot="1" x14ac:dyDescent="0.25">
      <c r="A22" s="751" t="s">
        <v>272</v>
      </c>
      <c r="B22" s="749" t="s">
        <v>139</v>
      </c>
      <c r="C22" s="634"/>
      <c r="D22" s="604"/>
      <c r="E22" s="604"/>
      <c r="F22" s="638" t="s">
        <v>160</v>
      </c>
      <c r="G22" s="658">
        <v>1</v>
      </c>
      <c r="H22" s="659">
        <f t="shared" si="0"/>
        <v>30</v>
      </c>
      <c r="I22" s="572">
        <f t="shared" ref="I22" si="9">J22+K22+L22</f>
        <v>0</v>
      </c>
      <c r="J22" s="573"/>
      <c r="K22" s="573"/>
      <c r="L22" s="665"/>
      <c r="M22" s="733">
        <f t="shared" si="2"/>
        <v>30</v>
      </c>
      <c r="N22" s="654"/>
      <c r="O22" s="655"/>
      <c r="P22" s="656"/>
      <c r="Q22" s="657"/>
      <c r="R22" s="656"/>
    </row>
    <row r="23" spans="1:18" ht="26.25" customHeight="1" thickBot="1" x14ac:dyDescent="0.25">
      <c r="A23" s="1035" t="s">
        <v>162</v>
      </c>
      <c r="B23" s="1036"/>
      <c r="C23" s="1036"/>
      <c r="D23" s="1036"/>
      <c r="E23" s="1036"/>
      <c r="F23" s="1036"/>
      <c r="G23" s="456">
        <f t="shared" ref="G23:P23" si="10">SUM(G16:G22)</f>
        <v>25</v>
      </c>
      <c r="H23" s="456">
        <f t="shared" si="10"/>
        <v>750</v>
      </c>
      <c r="I23" s="646">
        <f t="shared" si="10"/>
        <v>297</v>
      </c>
      <c r="J23" s="647">
        <f t="shared" si="10"/>
        <v>198</v>
      </c>
      <c r="K23" s="647"/>
      <c r="L23" s="648">
        <f t="shared" si="10"/>
        <v>81</v>
      </c>
      <c r="M23" s="456">
        <f t="shared" si="10"/>
        <v>453</v>
      </c>
      <c r="N23" s="649">
        <f t="shared" si="10"/>
        <v>9</v>
      </c>
      <c r="O23" s="650">
        <f t="shared" si="10"/>
        <v>9</v>
      </c>
      <c r="P23" s="651">
        <f t="shared" si="10"/>
        <v>9</v>
      </c>
      <c r="Q23" s="649"/>
      <c r="R23" s="651"/>
    </row>
    <row r="24" spans="1:18" ht="21.75" customHeight="1" thickBot="1" x14ac:dyDescent="0.25">
      <c r="A24" s="986" t="s">
        <v>163</v>
      </c>
      <c r="B24" s="987"/>
      <c r="C24" s="987"/>
      <c r="D24" s="987"/>
      <c r="E24" s="987"/>
      <c r="F24" s="987"/>
      <c r="G24" s="988"/>
      <c r="H24" s="988"/>
      <c r="I24" s="988"/>
      <c r="J24" s="988"/>
      <c r="K24" s="988"/>
      <c r="L24" s="988"/>
      <c r="M24" s="988"/>
      <c r="N24" s="988"/>
      <c r="O24" s="988"/>
      <c r="P24" s="988"/>
      <c r="Q24" s="988"/>
      <c r="R24" s="989"/>
    </row>
    <row r="25" spans="1:18" s="155" customFormat="1" ht="18.75" customHeight="1" x14ac:dyDescent="0.2">
      <c r="A25" s="442" t="s">
        <v>232</v>
      </c>
      <c r="B25" s="652" t="s">
        <v>136</v>
      </c>
      <c r="C25" s="696"/>
      <c r="D25" s="698" t="s">
        <v>160</v>
      </c>
      <c r="E25" s="700"/>
      <c r="F25" s="702"/>
      <c r="G25" s="458">
        <v>3</v>
      </c>
      <c r="H25" s="459">
        <f>G25*30</f>
        <v>90</v>
      </c>
      <c r="I25" s="443">
        <f>J25+K25+L25</f>
        <v>0</v>
      </c>
      <c r="J25" s="444"/>
      <c r="K25" s="444"/>
      <c r="L25" s="445"/>
      <c r="M25" s="602">
        <f t="shared" ref="M25" si="11">H25-I25</f>
        <v>90</v>
      </c>
      <c r="N25" s="460"/>
      <c r="O25" s="461"/>
      <c r="P25" s="462"/>
      <c r="Q25" s="460"/>
      <c r="R25" s="588"/>
    </row>
    <row r="26" spans="1:18" s="155" customFormat="1" ht="18.75" customHeight="1" thickBot="1" x14ac:dyDescent="0.25">
      <c r="A26" s="598" t="s">
        <v>233</v>
      </c>
      <c r="B26" s="653" t="s">
        <v>26</v>
      </c>
      <c r="C26" s="697"/>
      <c r="D26" s="699" t="s">
        <v>199</v>
      </c>
      <c r="E26" s="701"/>
      <c r="F26" s="703"/>
      <c r="G26" s="463">
        <v>6</v>
      </c>
      <c r="H26" s="464">
        <f>G26*30</f>
        <v>180</v>
      </c>
      <c r="I26" s="572">
        <f>J26+K26+L26</f>
        <v>0</v>
      </c>
      <c r="J26" s="573"/>
      <c r="K26" s="573"/>
      <c r="L26" s="665"/>
      <c r="M26" s="733">
        <f t="shared" ref="M26" si="12">H26-I26</f>
        <v>180</v>
      </c>
      <c r="N26" s="676"/>
      <c r="O26" s="594"/>
      <c r="P26" s="624"/>
      <c r="Q26" s="676"/>
      <c r="R26" s="677"/>
    </row>
    <row r="27" spans="1:18" s="155" customFormat="1" ht="18" customHeight="1" thickBot="1" x14ac:dyDescent="0.25">
      <c r="A27" s="1037" t="s">
        <v>165</v>
      </c>
      <c r="B27" s="1038"/>
      <c r="C27" s="1038"/>
      <c r="D27" s="1038"/>
      <c r="E27" s="1038"/>
      <c r="F27" s="1039"/>
      <c r="G27" s="586">
        <f>SUM(G25:G26)</f>
        <v>9</v>
      </c>
      <c r="H27" s="664">
        <f>SUM(H25:H26)</f>
        <v>270</v>
      </c>
      <c r="I27" s="666">
        <f>SUM(I25:I25)</f>
        <v>0</v>
      </c>
      <c r="J27" s="667"/>
      <c r="K27" s="667"/>
      <c r="L27" s="675"/>
      <c r="M27" s="465">
        <f>SUM(M25:M26)</f>
        <v>270</v>
      </c>
      <c r="N27" s="666"/>
      <c r="O27" s="667"/>
      <c r="P27" s="668"/>
      <c r="Q27" s="666"/>
      <c r="R27" s="668"/>
    </row>
    <row r="28" spans="1:18" ht="32.25" customHeight="1" thickBot="1" x14ac:dyDescent="0.25">
      <c r="A28" s="986" t="s">
        <v>229</v>
      </c>
      <c r="B28" s="987"/>
      <c r="C28" s="987"/>
      <c r="D28" s="987"/>
      <c r="E28" s="987"/>
      <c r="F28" s="987"/>
      <c r="G28" s="987"/>
      <c r="H28" s="987"/>
      <c r="I28" s="988"/>
      <c r="J28" s="988"/>
      <c r="K28" s="988"/>
      <c r="L28" s="988"/>
      <c r="M28" s="988"/>
      <c r="N28" s="988"/>
      <c r="O28" s="988"/>
      <c r="P28" s="988"/>
      <c r="Q28" s="988"/>
      <c r="R28" s="989"/>
    </row>
    <row r="29" spans="1:18" s="155" customFormat="1" ht="16.5" thickBot="1" x14ac:dyDescent="0.25">
      <c r="A29" s="442" t="s">
        <v>231</v>
      </c>
      <c r="B29" s="519" t="s">
        <v>230</v>
      </c>
      <c r="C29" s="466"/>
      <c r="D29" s="467"/>
      <c r="E29" s="467"/>
      <c r="F29" s="468"/>
      <c r="G29" s="458">
        <v>24</v>
      </c>
      <c r="H29" s="469">
        <f>G29*30</f>
        <v>720</v>
      </c>
      <c r="I29" s="470"/>
      <c r="J29" s="471"/>
      <c r="K29" s="471"/>
      <c r="L29" s="687"/>
      <c r="M29" s="602">
        <f t="shared" ref="M29" si="13">H29-I29</f>
        <v>720</v>
      </c>
      <c r="N29" s="470"/>
      <c r="O29" s="472"/>
      <c r="P29" s="589"/>
      <c r="Q29" s="673"/>
      <c r="R29" s="589"/>
    </row>
    <row r="30" spans="1:18" s="155" customFormat="1" ht="16.5" thickBot="1" x14ac:dyDescent="0.25">
      <c r="A30" s="1043" t="s">
        <v>167</v>
      </c>
      <c r="B30" s="1044"/>
      <c r="C30" s="1044"/>
      <c r="D30" s="1044"/>
      <c r="E30" s="1044"/>
      <c r="F30" s="1045"/>
      <c r="G30" s="473">
        <f>G29</f>
        <v>24</v>
      </c>
      <c r="H30" s="669">
        <f>H29</f>
        <v>720</v>
      </c>
      <c r="I30" s="685"/>
      <c r="J30" s="686"/>
      <c r="K30" s="686"/>
      <c r="L30" s="688"/>
      <c r="M30" s="734">
        <f t="shared" ref="M30" si="14">M29</f>
        <v>720</v>
      </c>
      <c r="N30" s="670"/>
      <c r="O30" s="671"/>
      <c r="P30" s="672"/>
      <c r="Q30" s="674"/>
      <c r="R30" s="672"/>
    </row>
    <row r="31" spans="1:18" ht="16.5" thickBot="1" x14ac:dyDescent="0.25">
      <c r="A31" s="1046" t="s">
        <v>168</v>
      </c>
      <c r="B31" s="1047"/>
      <c r="C31" s="1047"/>
      <c r="D31" s="1047"/>
      <c r="E31" s="1047"/>
      <c r="F31" s="1047"/>
      <c r="G31" s="474">
        <f>G30+G27+G23+G14</f>
        <v>67</v>
      </c>
      <c r="H31" s="474">
        <f>H30+H27+H23+H14</f>
        <v>2010</v>
      </c>
      <c r="I31" s="684">
        <f t="shared" ref="I31:P31" si="15">I23+I14+I27+I30</f>
        <v>393</v>
      </c>
      <c r="J31" s="684">
        <f t="shared" si="15"/>
        <v>231</v>
      </c>
      <c r="K31" s="684"/>
      <c r="L31" s="689">
        <f t="shared" si="15"/>
        <v>144</v>
      </c>
      <c r="M31" s="475">
        <f t="shared" si="15"/>
        <v>1617</v>
      </c>
      <c r="N31" s="690">
        <f t="shared" si="15"/>
        <v>13</v>
      </c>
      <c r="O31" s="691">
        <f t="shared" si="15"/>
        <v>11</v>
      </c>
      <c r="P31" s="692">
        <f t="shared" si="15"/>
        <v>11</v>
      </c>
      <c r="Q31" s="661"/>
      <c r="R31" s="651"/>
    </row>
    <row r="32" spans="1:18" x14ac:dyDescent="0.2">
      <c r="A32" s="1048" t="s">
        <v>169</v>
      </c>
      <c r="B32" s="1049"/>
      <c r="C32" s="1049"/>
      <c r="D32" s="1049"/>
      <c r="E32" s="1049"/>
      <c r="F32" s="1049"/>
      <c r="G32" s="1049"/>
      <c r="H32" s="1049"/>
      <c r="I32" s="1049"/>
      <c r="J32" s="1049"/>
      <c r="K32" s="1049"/>
      <c r="L32" s="1049"/>
      <c r="M32" s="1049"/>
      <c r="N32" s="1050"/>
      <c r="O32" s="1050"/>
      <c r="P32" s="1050"/>
      <c r="Q32" s="1050"/>
      <c r="R32" s="1051"/>
    </row>
    <row r="33" spans="1:19" ht="16.5" thickBot="1" x14ac:dyDescent="0.25">
      <c r="A33" s="1052" t="s">
        <v>170</v>
      </c>
      <c r="B33" s="1053"/>
      <c r="C33" s="1053"/>
      <c r="D33" s="1053"/>
      <c r="E33" s="1053"/>
      <c r="F33" s="1053"/>
      <c r="G33" s="1053"/>
      <c r="H33" s="1053"/>
      <c r="I33" s="1053"/>
      <c r="J33" s="1053"/>
      <c r="K33" s="1053"/>
      <c r="L33" s="1053"/>
      <c r="M33" s="1053"/>
      <c r="N33" s="1053"/>
      <c r="O33" s="1053"/>
      <c r="P33" s="1053"/>
      <c r="Q33" s="1053"/>
      <c r="R33" s="1054"/>
    </row>
    <row r="34" spans="1:19" ht="30.75" customHeight="1" thickBot="1" x14ac:dyDescent="0.25">
      <c r="A34" s="1057" t="s">
        <v>254</v>
      </c>
      <c r="B34" s="964"/>
      <c r="C34" s="549"/>
      <c r="D34" s="704">
        <v>1</v>
      </c>
      <c r="E34" s="549"/>
      <c r="F34" s="705"/>
      <c r="G34" s="550">
        <v>3</v>
      </c>
      <c r="H34" s="549">
        <v>90</v>
      </c>
      <c r="I34" s="585">
        <f>J34+K34+L34</f>
        <v>30</v>
      </c>
      <c r="J34" s="722">
        <v>15</v>
      </c>
      <c r="K34" s="722"/>
      <c r="L34" s="735">
        <v>15</v>
      </c>
      <c r="M34" s="552">
        <f>H34-I34</f>
        <v>60</v>
      </c>
      <c r="N34" s="723">
        <v>2</v>
      </c>
      <c r="O34" s="722"/>
      <c r="P34" s="554"/>
      <c r="Q34" s="551"/>
      <c r="R34" s="590"/>
    </row>
    <row r="35" spans="1:19" x14ac:dyDescent="0.2">
      <c r="A35" s="724" t="s">
        <v>89</v>
      </c>
      <c r="B35" s="727" t="s">
        <v>262</v>
      </c>
      <c r="C35" s="576"/>
      <c r="D35" s="575">
        <v>1</v>
      </c>
      <c r="E35" s="708"/>
      <c r="F35" s="576"/>
      <c r="G35" s="503">
        <v>3</v>
      </c>
      <c r="H35" s="543">
        <f>G35*30</f>
        <v>90</v>
      </c>
      <c r="I35" s="541">
        <f>J35+K35+L35</f>
        <v>30</v>
      </c>
      <c r="J35" s="504">
        <v>15</v>
      </c>
      <c r="K35" s="504"/>
      <c r="L35" s="546">
        <v>15</v>
      </c>
      <c r="M35" s="736">
        <f>H35-I35</f>
        <v>60</v>
      </c>
      <c r="N35" s="500">
        <v>2</v>
      </c>
      <c r="O35" s="501"/>
      <c r="P35" s="502"/>
      <c r="Q35" s="505"/>
      <c r="R35" s="502"/>
      <c r="S35" s="729"/>
    </row>
    <row r="36" spans="1:19" x14ac:dyDescent="0.2">
      <c r="A36" s="725" t="s">
        <v>252</v>
      </c>
      <c r="B36" s="292" t="s">
        <v>269</v>
      </c>
      <c r="C36" s="706"/>
      <c r="D36" s="711">
        <v>1</v>
      </c>
      <c r="E36" s="709"/>
      <c r="F36" s="706"/>
      <c r="G36" s="297">
        <v>3</v>
      </c>
      <c r="H36" s="544">
        <f>G36*30</f>
        <v>90</v>
      </c>
      <c r="I36" s="542">
        <f>J36+K36+L36</f>
        <v>30</v>
      </c>
      <c r="J36" s="499">
        <v>15</v>
      </c>
      <c r="K36" s="499"/>
      <c r="L36" s="547">
        <v>15</v>
      </c>
      <c r="M36" s="737">
        <f>H36-I36</f>
        <v>60</v>
      </c>
      <c r="N36" s="539">
        <v>2</v>
      </c>
      <c r="O36" s="498"/>
      <c r="P36" s="307"/>
      <c r="Q36" s="538"/>
      <c r="R36" s="307"/>
    </row>
    <row r="37" spans="1:19" ht="16.5" thickBot="1" x14ac:dyDescent="0.3">
      <c r="A37" s="726" t="s">
        <v>253</v>
      </c>
      <c r="B37" s="728" t="s">
        <v>234</v>
      </c>
      <c r="C37" s="707"/>
      <c r="D37" s="712"/>
      <c r="E37" s="710"/>
      <c r="F37" s="707"/>
      <c r="G37" s="540">
        <v>3</v>
      </c>
      <c r="H37" s="545">
        <f>G37*30</f>
        <v>90</v>
      </c>
      <c r="I37" s="693"/>
      <c r="J37" s="694"/>
      <c r="K37" s="694"/>
      <c r="L37" s="695"/>
      <c r="M37" s="738"/>
      <c r="N37" s="427"/>
      <c r="O37" s="681"/>
      <c r="P37" s="323"/>
      <c r="Q37" s="682"/>
      <c r="R37" s="323"/>
    </row>
    <row r="38" spans="1:19" ht="16.5" thickBot="1" x14ac:dyDescent="0.25">
      <c r="A38" s="1035" t="s">
        <v>171</v>
      </c>
      <c r="B38" s="1055"/>
      <c r="C38" s="1055"/>
      <c r="D38" s="1055"/>
      <c r="E38" s="1055"/>
      <c r="F38" s="1056"/>
      <c r="G38" s="475">
        <f>G35</f>
        <v>3</v>
      </c>
      <c r="H38" s="680">
        <f t="shared" ref="H38:N38" si="16">H35</f>
        <v>90</v>
      </c>
      <c r="I38" s="660">
        <f t="shared" si="16"/>
        <v>30</v>
      </c>
      <c r="J38" s="647">
        <f t="shared" si="16"/>
        <v>15</v>
      </c>
      <c r="K38" s="647">
        <f t="shared" si="16"/>
        <v>0</v>
      </c>
      <c r="L38" s="648">
        <f t="shared" si="16"/>
        <v>15</v>
      </c>
      <c r="M38" s="456">
        <f t="shared" si="16"/>
        <v>60</v>
      </c>
      <c r="N38" s="661">
        <f t="shared" si="16"/>
        <v>2</v>
      </c>
      <c r="O38" s="650">
        <f t="shared" ref="O38:P38" si="17">SUM(O35:O37)</f>
        <v>0</v>
      </c>
      <c r="P38" s="651">
        <f t="shared" si="17"/>
        <v>0</v>
      </c>
      <c r="Q38" s="661"/>
      <c r="R38" s="651"/>
    </row>
    <row r="39" spans="1:19" x14ac:dyDescent="0.2">
      <c r="A39" s="591"/>
      <c r="B39" s="521" t="s">
        <v>33</v>
      </c>
      <c r="C39" s="522"/>
      <c r="D39" s="523"/>
      <c r="E39" s="524"/>
      <c r="F39" s="525"/>
      <c r="G39" s="526"/>
      <c r="H39" s="522"/>
      <c r="I39" s="527"/>
      <c r="J39" s="522"/>
      <c r="K39" s="522"/>
      <c r="L39" s="522"/>
      <c r="M39" s="522"/>
      <c r="N39" s="528" t="s">
        <v>203</v>
      </c>
      <c r="O39" s="523" t="s">
        <v>203</v>
      </c>
      <c r="P39" s="523" t="s">
        <v>203</v>
      </c>
      <c r="Q39" s="529"/>
      <c r="R39" s="683"/>
    </row>
    <row r="40" spans="1:19" ht="22.5" customHeight="1" x14ac:dyDescent="0.2">
      <c r="A40" s="446"/>
      <c r="B40" s="531" t="s">
        <v>240</v>
      </c>
      <c r="C40" s="72"/>
      <c r="D40" s="532"/>
      <c r="E40" s="532"/>
      <c r="F40" s="533"/>
      <c r="G40" s="534"/>
      <c r="H40" s="72"/>
      <c r="I40" s="535"/>
      <c r="J40" s="72"/>
      <c r="K40" s="72"/>
      <c r="L40" s="72"/>
      <c r="M40" s="72"/>
      <c r="N40" s="536"/>
      <c r="O40" s="537"/>
      <c r="P40" s="537"/>
      <c r="Q40" s="530"/>
      <c r="R40" s="592"/>
    </row>
    <row r="41" spans="1:19" ht="16.5" thickBot="1" x14ac:dyDescent="0.25">
      <c r="A41" s="1052" t="s">
        <v>213</v>
      </c>
      <c r="B41" s="1053"/>
      <c r="C41" s="1053"/>
      <c r="D41" s="1053"/>
      <c r="E41" s="1053"/>
      <c r="F41" s="1053"/>
      <c r="G41" s="1053"/>
      <c r="H41" s="1053"/>
      <c r="I41" s="1053"/>
      <c r="J41" s="1053"/>
      <c r="K41" s="1053"/>
      <c r="L41" s="1053"/>
      <c r="M41" s="1053"/>
      <c r="N41" s="1053"/>
      <c r="O41" s="1053"/>
      <c r="P41" s="1053"/>
      <c r="Q41" s="1053"/>
      <c r="R41" s="1054"/>
    </row>
    <row r="42" spans="1:19" ht="34.5" customHeight="1" thickBot="1" x14ac:dyDescent="0.25">
      <c r="A42" s="962" t="s">
        <v>254</v>
      </c>
      <c r="B42" s="963"/>
      <c r="C42" s="552"/>
      <c r="D42" s="569">
        <v>1.1000000000000001</v>
      </c>
      <c r="E42" s="571"/>
      <c r="F42" s="552"/>
      <c r="G42" s="476">
        <v>8</v>
      </c>
      <c r="H42" s="557">
        <f>G42*30</f>
        <v>240</v>
      </c>
      <c r="I42" s="585">
        <v>90</v>
      </c>
      <c r="J42" s="553">
        <v>60</v>
      </c>
      <c r="K42" s="553">
        <v>0</v>
      </c>
      <c r="L42" s="571">
        <v>30</v>
      </c>
      <c r="M42" s="552">
        <v>150</v>
      </c>
      <c r="N42" s="585">
        <v>6</v>
      </c>
      <c r="O42" s="553"/>
      <c r="P42" s="548"/>
      <c r="Q42" s="553"/>
      <c r="R42" s="548"/>
    </row>
    <row r="43" spans="1:19" ht="37.5" customHeight="1" thickBot="1" x14ac:dyDescent="0.25">
      <c r="A43" s="962" t="s">
        <v>255</v>
      </c>
      <c r="B43" s="964"/>
      <c r="C43" s="765"/>
      <c r="D43" s="766" t="s">
        <v>265</v>
      </c>
      <c r="E43" s="767"/>
      <c r="F43" s="768"/>
      <c r="G43" s="769">
        <v>12</v>
      </c>
      <c r="H43" s="578">
        <f>G43*30</f>
        <v>360</v>
      </c>
      <c r="I43" s="585">
        <v>162</v>
      </c>
      <c r="J43" s="553">
        <v>108</v>
      </c>
      <c r="K43" s="553">
        <v>0</v>
      </c>
      <c r="L43" s="571">
        <v>54</v>
      </c>
      <c r="M43" s="552">
        <v>198</v>
      </c>
      <c r="N43" s="755">
        <v>0</v>
      </c>
      <c r="O43" s="551">
        <v>9</v>
      </c>
      <c r="P43" s="579">
        <v>9</v>
      </c>
      <c r="Q43" s="551"/>
      <c r="R43" s="579"/>
    </row>
    <row r="44" spans="1:19" x14ac:dyDescent="0.2">
      <c r="A44" s="756" t="s">
        <v>172</v>
      </c>
      <c r="B44" s="759" t="s">
        <v>259</v>
      </c>
      <c r="C44" s="770"/>
      <c r="D44" s="715">
        <v>1</v>
      </c>
      <c r="E44" s="771"/>
      <c r="F44" s="715"/>
      <c r="G44" s="580">
        <v>4</v>
      </c>
      <c r="H44" s="563">
        <f>G44*30</f>
        <v>120</v>
      </c>
      <c r="I44" s="762">
        <f>J44+L44+K44</f>
        <v>45</v>
      </c>
      <c r="J44" s="300">
        <v>30</v>
      </c>
      <c r="K44" s="301"/>
      <c r="L44" s="296">
        <v>15</v>
      </c>
      <c r="M44" s="752">
        <f t="shared" ref="M44:M52" si="18">H44-I44</f>
        <v>75</v>
      </c>
      <c r="N44" s="717">
        <v>3</v>
      </c>
      <c r="O44" s="718"/>
      <c r="P44" s="719"/>
      <c r="Q44" s="558"/>
      <c r="R44" s="566"/>
    </row>
    <row r="45" spans="1:19" x14ac:dyDescent="0.2">
      <c r="A45" s="757" t="s">
        <v>174</v>
      </c>
      <c r="B45" s="760" t="s">
        <v>258</v>
      </c>
      <c r="C45" s="298"/>
      <c r="D45" s="716">
        <v>2</v>
      </c>
      <c r="E45" s="772"/>
      <c r="F45" s="716"/>
      <c r="G45" s="581">
        <v>4</v>
      </c>
      <c r="H45" s="559">
        <f t="shared" ref="H45:H49" si="19">G45*30</f>
        <v>120</v>
      </c>
      <c r="I45" s="762">
        <f t="shared" ref="I45:I49" si="20">J45+L45+K45</f>
        <v>54</v>
      </c>
      <c r="J45" s="556">
        <v>36</v>
      </c>
      <c r="K45" s="556"/>
      <c r="L45" s="740">
        <v>18</v>
      </c>
      <c r="M45" s="752">
        <f t="shared" si="18"/>
        <v>66</v>
      </c>
      <c r="N45" s="303"/>
      <c r="O45" s="304">
        <v>3</v>
      </c>
      <c r="P45" s="305">
        <v>3</v>
      </c>
      <c r="Q45" s="558"/>
      <c r="R45" s="566"/>
    </row>
    <row r="46" spans="1:19" x14ac:dyDescent="0.2">
      <c r="A46" s="757" t="s">
        <v>175</v>
      </c>
      <c r="B46" s="760" t="s">
        <v>273</v>
      </c>
      <c r="C46" s="298"/>
      <c r="D46" s="716">
        <v>1</v>
      </c>
      <c r="E46" s="772"/>
      <c r="F46" s="716"/>
      <c r="G46" s="581">
        <v>4</v>
      </c>
      <c r="H46" s="559">
        <f>G46*30</f>
        <v>120</v>
      </c>
      <c r="I46" s="762">
        <f>J46+L46+K46</f>
        <v>45</v>
      </c>
      <c r="J46" s="300">
        <v>30</v>
      </c>
      <c r="K46" s="301"/>
      <c r="L46" s="296">
        <v>15</v>
      </c>
      <c r="M46" s="752">
        <f t="shared" ref="M46" si="21">H46-I46</f>
        <v>75</v>
      </c>
      <c r="N46" s="303">
        <v>3</v>
      </c>
      <c r="O46" s="304"/>
      <c r="P46" s="305"/>
      <c r="Q46" s="558"/>
      <c r="R46" s="566"/>
    </row>
    <row r="47" spans="1:19" x14ac:dyDescent="0.2">
      <c r="A47" s="757" t="s">
        <v>216</v>
      </c>
      <c r="B47" s="757" t="s">
        <v>244</v>
      </c>
      <c r="C47" s="713"/>
      <c r="D47" s="775">
        <v>2</v>
      </c>
      <c r="E47" s="773"/>
      <c r="F47" s="560"/>
      <c r="G47" s="582">
        <v>4</v>
      </c>
      <c r="H47" s="559">
        <f t="shared" si="19"/>
        <v>120</v>
      </c>
      <c r="I47" s="762">
        <f t="shared" si="20"/>
        <v>54</v>
      </c>
      <c r="J47" s="556">
        <v>36</v>
      </c>
      <c r="K47" s="556"/>
      <c r="L47" s="740">
        <v>18</v>
      </c>
      <c r="M47" s="752">
        <f t="shared" si="18"/>
        <v>66</v>
      </c>
      <c r="N47" s="567"/>
      <c r="O47" s="556">
        <v>3</v>
      </c>
      <c r="P47" s="566">
        <v>3</v>
      </c>
      <c r="Q47" s="558"/>
      <c r="R47" s="566"/>
    </row>
    <row r="48" spans="1:19" x14ac:dyDescent="0.2">
      <c r="A48" s="757" t="s">
        <v>241</v>
      </c>
      <c r="B48" s="760" t="s">
        <v>276</v>
      </c>
      <c r="C48" s="298"/>
      <c r="D48" s="716">
        <v>2</v>
      </c>
      <c r="E48" s="772"/>
      <c r="F48" s="716"/>
      <c r="G48" s="581">
        <v>4</v>
      </c>
      <c r="H48" s="559">
        <f t="shared" si="19"/>
        <v>120</v>
      </c>
      <c r="I48" s="763">
        <f t="shared" si="20"/>
        <v>54</v>
      </c>
      <c r="J48" s="730">
        <v>36</v>
      </c>
      <c r="K48" s="730"/>
      <c r="L48" s="739">
        <v>18</v>
      </c>
      <c r="M48" s="753">
        <f>H48-I48</f>
        <v>66</v>
      </c>
      <c r="N48" s="303"/>
      <c r="O48" s="304">
        <v>3</v>
      </c>
      <c r="P48" s="305">
        <v>3</v>
      </c>
      <c r="Q48" s="558"/>
      <c r="R48" s="566"/>
    </row>
    <row r="49" spans="1:18" x14ac:dyDescent="0.2">
      <c r="A49" s="757" t="s">
        <v>248</v>
      </c>
      <c r="B49" s="760" t="s">
        <v>264</v>
      </c>
      <c r="C49" s="713"/>
      <c r="D49" s="775">
        <v>2</v>
      </c>
      <c r="E49" s="773"/>
      <c r="F49" s="560"/>
      <c r="G49" s="582">
        <v>4</v>
      </c>
      <c r="H49" s="559">
        <f t="shared" si="19"/>
        <v>120</v>
      </c>
      <c r="I49" s="762">
        <f t="shared" si="20"/>
        <v>54</v>
      </c>
      <c r="J49" s="556">
        <v>36</v>
      </c>
      <c r="K49" s="556"/>
      <c r="L49" s="740">
        <v>18</v>
      </c>
      <c r="M49" s="752">
        <f t="shared" si="18"/>
        <v>66</v>
      </c>
      <c r="N49" s="567"/>
      <c r="O49" s="556">
        <v>3</v>
      </c>
      <c r="P49" s="566">
        <v>3</v>
      </c>
      <c r="Q49" s="558"/>
      <c r="R49" s="566"/>
    </row>
    <row r="50" spans="1:18" ht="31.5" x14ac:dyDescent="0.2">
      <c r="A50" s="757" t="s">
        <v>249</v>
      </c>
      <c r="B50" s="760" t="s">
        <v>218</v>
      </c>
      <c r="C50" s="298"/>
      <c r="D50" s="716">
        <v>2</v>
      </c>
      <c r="E50" s="772"/>
      <c r="F50" s="716"/>
      <c r="G50" s="581">
        <v>4</v>
      </c>
      <c r="H50" s="559">
        <f>G50*30</f>
        <v>120</v>
      </c>
      <c r="I50" s="762">
        <f>J50+L50+K50</f>
        <v>54</v>
      </c>
      <c r="J50" s="300">
        <v>36</v>
      </c>
      <c r="K50" s="301"/>
      <c r="L50" s="296">
        <v>18</v>
      </c>
      <c r="M50" s="752">
        <f t="shared" si="18"/>
        <v>66</v>
      </c>
      <c r="N50" s="303"/>
      <c r="O50" s="304">
        <v>3</v>
      </c>
      <c r="P50" s="305">
        <v>3</v>
      </c>
      <c r="Q50" s="558"/>
      <c r="R50" s="566"/>
    </row>
    <row r="51" spans="1:18" ht="31.5" x14ac:dyDescent="0.2">
      <c r="A51" s="757" t="s">
        <v>250</v>
      </c>
      <c r="B51" s="760" t="s">
        <v>274</v>
      </c>
      <c r="C51" s="298"/>
      <c r="D51" s="716">
        <v>1</v>
      </c>
      <c r="E51" s="772"/>
      <c r="F51" s="716"/>
      <c r="G51" s="581">
        <v>4</v>
      </c>
      <c r="H51" s="559">
        <f t="shared" ref="H51" si="22">G51*30</f>
        <v>120</v>
      </c>
      <c r="I51" s="762">
        <f>J51+L51+K51</f>
        <v>45</v>
      </c>
      <c r="J51" s="300">
        <v>30</v>
      </c>
      <c r="K51" s="301">
        <v>15</v>
      </c>
      <c r="L51" s="296"/>
      <c r="M51" s="752">
        <f t="shared" si="18"/>
        <v>75</v>
      </c>
      <c r="N51" s="303">
        <v>3</v>
      </c>
      <c r="O51" s="556"/>
      <c r="P51" s="566"/>
      <c r="Q51" s="558"/>
      <c r="R51" s="566"/>
    </row>
    <row r="52" spans="1:18" x14ac:dyDescent="0.2">
      <c r="A52" s="757" t="s">
        <v>251</v>
      </c>
      <c r="B52" s="760" t="s">
        <v>260</v>
      </c>
      <c r="C52" s="298"/>
      <c r="D52" s="716">
        <v>2</v>
      </c>
      <c r="E52" s="772"/>
      <c r="F52" s="716"/>
      <c r="G52" s="581">
        <v>4</v>
      </c>
      <c r="H52" s="559">
        <f>G52*30</f>
        <v>120</v>
      </c>
      <c r="I52" s="762">
        <f t="shared" ref="I52" si="23">J52+L52+K52</f>
        <v>54</v>
      </c>
      <c r="J52" s="556">
        <v>36</v>
      </c>
      <c r="K52" s="556"/>
      <c r="L52" s="740">
        <v>18</v>
      </c>
      <c r="M52" s="752">
        <f t="shared" si="18"/>
        <v>66</v>
      </c>
      <c r="N52" s="303"/>
      <c r="O52" s="304">
        <v>3</v>
      </c>
      <c r="P52" s="305">
        <v>3</v>
      </c>
      <c r="Q52" s="558"/>
      <c r="R52" s="566"/>
    </row>
    <row r="53" spans="1:18" ht="16.5" thickBot="1" x14ac:dyDescent="0.3">
      <c r="A53" s="758" t="s">
        <v>256</v>
      </c>
      <c r="B53" s="761" t="s">
        <v>234</v>
      </c>
      <c r="C53" s="714"/>
      <c r="D53" s="776">
        <v>2</v>
      </c>
      <c r="E53" s="774"/>
      <c r="F53" s="561"/>
      <c r="G53" s="583">
        <v>4</v>
      </c>
      <c r="H53" s="555">
        <v>120</v>
      </c>
      <c r="I53" s="764"/>
      <c r="J53" s="564"/>
      <c r="K53" s="565"/>
      <c r="L53" s="741"/>
      <c r="M53" s="754"/>
      <c r="N53" s="720"/>
      <c r="O53" s="721"/>
      <c r="P53" s="568"/>
      <c r="Q53" s="584"/>
      <c r="R53" s="568"/>
    </row>
    <row r="54" spans="1:18" ht="16.5" thickBot="1" x14ac:dyDescent="0.25">
      <c r="A54" s="1035" t="s">
        <v>176</v>
      </c>
      <c r="B54" s="1055"/>
      <c r="C54" s="1055"/>
      <c r="D54" s="1055"/>
      <c r="E54" s="1055"/>
      <c r="F54" s="1055"/>
      <c r="G54" s="475">
        <f>SUM(G42:G43)</f>
        <v>20</v>
      </c>
      <c r="H54" s="475">
        <f>SUM(H42:H43)</f>
        <v>600</v>
      </c>
      <c r="I54" s="475">
        <f>SUM(I42:I43)</f>
        <v>252</v>
      </c>
      <c r="J54" s="475">
        <f>SUM(J42:J43)</f>
        <v>168</v>
      </c>
      <c r="K54" s="475"/>
      <c r="L54" s="475">
        <f>SUM(L42:L43)</f>
        <v>84</v>
      </c>
      <c r="M54" s="475">
        <f>SUM(M42:M43)</f>
        <v>348</v>
      </c>
      <c r="N54" s="475">
        <v>6</v>
      </c>
      <c r="O54" s="475">
        <v>9</v>
      </c>
      <c r="P54" s="475">
        <v>9</v>
      </c>
      <c r="Q54" s="475">
        <v>0</v>
      </c>
      <c r="R54" s="475">
        <v>0</v>
      </c>
    </row>
    <row r="55" spans="1:18" ht="16.5" thickBot="1" x14ac:dyDescent="0.25">
      <c r="A55" s="1065" t="s">
        <v>177</v>
      </c>
      <c r="B55" s="1066"/>
      <c r="C55" s="1066"/>
      <c r="D55" s="1066"/>
      <c r="E55" s="1066"/>
      <c r="F55" s="1066"/>
      <c r="G55" s="476">
        <f>G54+G38</f>
        <v>23</v>
      </c>
      <c r="H55" s="476">
        <f>H54+H38</f>
        <v>690</v>
      </c>
      <c r="I55" s="574">
        <f>I54+I38</f>
        <v>282</v>
      </c>
      <c r="J55" s="476">
        <f>J54+J38</f>
        <v>183</v>
      </c>
      <c r="K55" s="477"/>
      <c r="L55" s="476">
        <f t="shared" ref="L55:R55" si="24">L54+L38</f>
        <v>99</v>
      </c>
      <c r="M55" s="476">
        <f t="shared" si="24"/>
        <v>408</v>
      </c>
      <c r="N55" s="457">
        <f t="shared" si="24"/>
        <v>8</v>
      </c>
      <c r="O55" s="457">
        <f t="shared" si="24"/>
        <v>9</v>
      </c>
      <c r="P55" s="457">
        <f t="shared" si="24"/>
        <v>9</v>
      </c>
      <c r="Q55" s="457">
        <f t="shared" si="24"/>
        <v>0</v>
      </c>
      <c r="R55" s="457">
        <f t="shared" si="24"/>
        <v>0</v>
      </c>
    </row>
    <row r="56" spans="1:18" s="155" customFormat="1" ht="16.5" thickBot="1" x14ac:dyDescent="0.25">
      <c r="A56" s="1067" t="s">
        <v>178</v>
      </c>
      <c r="B56" s="1067"/>
      <c r="C56" s="1067"/>
      <c r="D56" s="1067"/>
      <c r="E56" s="1067"/>
      <c r="F56" s="1068"/>
      <c r="G56" s="476">
        <f>G55+G31</f>
        <v>90</v>
      </c>
      <c r="H56" s="477">
        <f>H55+H31</f>
        <v>2700</v>
      </c>
      <c r="I56" s="574">
        <f>I55+I31</f>
        <v>675</v>
      </c>
      <c r="J56" s="476">
        <f>J55+J31</f>
        <v>414</v>
      </c>
      <c r="K56" s="477"/>
      <c r="L56" s="476">
        <f>L55+L31</f>
        <v>243</v>
      </c>
      <c r="M56" s="476">
        <f>M55+M31</f>
        <v>2025</v>
      </c>
      <c r="N56" s="457">
        <f>N31+N55</f>
        <v>21</v>
      </c>
      <c r="O56" s="457">
        <f>O31+O55</f>
        <v>20</v>
      </c>
      <c r="P56" s="457">
        <f>P31+P55</f>
        <v>20</v>
      </c>
      <c r="Q56" s="457">
        <f>Q31+Q55</f>
        <v>0</v>
      </c>
      <c r="R56" s="457">
        <f>R31+R55</f>
        <v>0</v>
      </c>
    </row>
    <row r="57" spans="1:18" s="155" customFormat="1" ht="16.5" thickBot="1" x14ac:dyDescent="0.25">
      <c r="A57" s="1064" t="s">
        <v>35</v>
      </c>
      <c r="B57" s="1064"/>
      <c r="C57" s="1064"/>
      <c r="D57" s="1064"/>
      <c r="E57" s="1064"/>
      <c r="F57" s="1064"/>
      <c r="G57" s="1064"/>
      <c r="H57" s="1064"/>
      <c r="I57" s="1064"/>
      <c r="J57" s="1064"/>
      <c r="K57" s="1064"/>
      <c r="L57" s="1064"/>
      <c r="M57" s="1064"/>
      <c r="N57" s="457">
        <f>N56</f>
        <v>21</v>
      </c>
      <c r="O57" s="457">
        <f t="shared" ref="O57:R57" si="25">O56</f>
        <v>20</v>
      </c>
      <c r="P57" s="457">
        <f t="shared" si="25"/>
        <v>20</v>
      </c>
      <c r="Q57" s="457">
        <f t="shared" si="25"/>
        <v>0</v>
      </c>
      <c r="R57" s="457">
        <f t="shared" si="25"/>
        <v>0</v>
      </c>
    </row>
    <row r="58" spans="1:18" s="155" customFormat="1" ht="16.5" thickBot="1" x14ac:dyDescent="0.25">
      <c r="A58" s="1069" t="s">
        <v>34</v>
      </c>
      <c r="B58" s="1069"/>
      <c r="C58" s="1069"/>
      <c r="D58" s="1069"/>
      <c r="E58" s="1069"/>
      <c r="F58" s="1069"/>
      <c r="G58" s="1069"/>
      <c r="H58" s="1069"/>
      <c r="I58" s="1069"/>
      <c r="J58" s="1069"/>
      <c r="K58" s="1069"/>
      <c r="L58" s="1069"/>
      <c r="M58" s="1069"/>
      <c r="N58" s="457">
        <v>3</v>
      </c>
      <c r="O58" s="478"/>
      <c r="P58" s="479">
        <v>3</v>
      </c>
      <c r="Q58" s="479"/>
      <c r="R58" s="479"/>
    </row>
    <row r="59" spans="1:18" s="155" customFormat="1" ht="16.5" thickBot="1" x14ac:dyDescent="0.25">
      <c r="A59" s="1069" t="s">
        <v>179</v>
      </c>
      <c r="B59" s="1069"/>
      <c r="C59" s="1069"/>
      <c r="D59" s="1069"/>
      <c r="E59" s="1069"/>
      <c r="F59" s="1069"/>
      <c r="G59" s="1069"/>
      <c r="H59" s="1069"/>
      <c r="I59" s="1069"/>
      <c r="J59" s="1069"/>
      <c r="K59" s="1069"/>
      <c r="L59" s="1069"/>
      <c r="M59" s="1069"/>
      <c r="N59" s="457">
        <v>5</v>
      </c>
      <c r="O59" s="478"/>
      <c r="P59" s="479">
        <v>5</v>
      </c>
      <c r="Q59" s="479">
        <v>1</v>
      </c>
      <c r="R59" s="479"/>
    </row>
    <row r="60" spans="1:18" s="155" customFormat="1" ht="16.5" thickBot="1" x14ac:dyDescent="0.25">
      <c r="A60" s="1069" t="s">
        <v>180</v>
      </c>
      <c r="B60" s="1069"/>
      <c r="C60" s="1069"/>
      <c r="D60" s="1069"/>
      <c r="E60" s="1069"/>
      <c r="F60" s="1069"/>
      <c r="G60" s="1069"/>
      <c r="H60" s="1069"/>
      <c r="I60" s="1069"/>
      <c r="J60" s="1069"/>
      <c r="K60" s="1069"/>
      <c r="L60" s="1069"/>
      <c r="M60" s="1069"/>
      <c r="N60" s="480"/>
      <c r="O60" s="481"/>
      <c r="P60" s="482"/>
      <c r="Q60" s="480"/>
      <c r="R60" s="483"/>
    </row>
    <row r="61" spans="1:18" s="155" customFormat="1" ht="16.5" thickBot="1" x14ac:dyDescent="0.25">
      <c r="A61" s="973" t="s">
        <v>36</v>
      </c>
      <c r="B61" s="973"/>
      <c r="C61" s="973"/>
      <c r="D61" s="973"/>
      <c r="E61" s="973"/>
      <c r="F61" s="973"/>
      <c r="G61" s="973"/>
      <c r="H61" s="973"/>
      <c r="I61" s="973"/>
      <c r="J61" s="973"/>
      <c r="K61" s="973"/>
      <c r="L61" s="973"/>
      <c r="M61" s="973"/>
      <c r="N61" s="484"/>
      <c r="O61" s="485"/>
      <c r="P61" s="486">
        <v>1</v>
      </c>
      <c r="Q61" s="487"/>
      <c r="R61" s="488"/>
    </row>
    <row r="62" spans="1:18" s="155" customFormat="1" ht="16.5" thickBot="1" x14ac:dyDescent="0.25">
      <c r="A62" s="974" t="s">
        <v>181</v>
      </c>
      <c r="B62" s="975"/>
      <c r="C62" s="975"/>
      <c r="D62" s="975"/>
      <c r="E62" s="975"/>
      <c r="F62" s="975"/>
      <c r="G62" s="975"/>
      <c r="H62" s="975"/>
      <c r="I62" s="975"/>
      <c r="J62" s="975"/>
      <c r="K62" s="975"/>
      <c r="L62" s="975"/>
      <c r="M62" s="976"/>
      <c r="N62" s="977" t="s">
        <v>182</v>
      </c>
      <c r="O62" s="978"/>
      <c r="P62" s="979"/>
      <c r="Q62" s="980">
        <f>G31/$G$56*100</f>
        <v>74.444444444444443</v>
      </c>
      <c r="R62" s="981"/>
    </row>
    <row r="63" spans="1:18" s="155" customFormat="1" ht="16.5" thickBot="1" x14ac:dyDescent="0.25">
      <c r="A63" s="509"/>
      <c r="B63" s="510"/>
      <c r="C63" s="510"/>
      <c r="D63" s="510"/>
      <c r="E63" s="510"/>
      <c r="F63" s="510"/>
      <c r="G63" s="510"/>
      <c r="H63" s="510"/>
      <c r="I63" s="509"/>
      <c r="J63" s="510"/>
      <c r="K63" s="510"/>
      <c r="L63" s="510"/>
      <c r="M63" s="511"/>
      <c r="N63" s="980" t="s">
        <v>99</v>
      </c>
      <c r="O63" s="982"/>
      <c r="P63" s="981"/>
      <c r="Q63" s="971">
        <f>G55/$G$56*100</f>
        <v>25.555555555555554</v>
      </c>
      <c r="R63" s="972"/>
    </row>
    <row r="64" spans="1:18" s="155" customFormat="1" x14ac:dyDescent="0.2">
      <c r="A64" s="509"/>
      <c r="B64" s="510"/>
      <c r="C64" s="510"/>
      <c r="D64" s="510"/>
      <c r="E64" s="510"/>
      <c r="F64" s="510"/>
      <c r="G64" s="510"/>
      <c r="H64" s="510"/>
      <c r="I64" s="509"/>
      <c r="J64" s="510"/>
      <c r="K64" s="510"/>
      <c r="L64" s="510"/>
      <c r="M64" s="511"/>
      <c r="N64" s="512"/>
      <c r="O64" s="512"/>
      <c r="P64" s="513"/>
      <c r="Q64" s="514"/>
      <c r="R64" s="515"/>
    </row>
    <row r="65" spans="1:18" s="155" customFormat="1" ht="47.25" x14ac:dyDescent="0.2">
      <c r="A65" s="507">
        <v>1</v>
      </c>
      <c r="B65" s="436" t="s">
        <v>243</v>
      </c>
      <c r="C65" s="508">
        <v>2</v>
      </c>
      <c r="D65" s="508">
        <v>1</v>
      </c>
      <c r="E65" s="508"/>
      <c r="F65" s="508"/>
      <c r="G65" s="508">
        <v>6</v>
      </c>
      <c r="H65" s="508">
        <f>G65*30</f>
        <v>180</v>
      </c>
      <c r="I65" s="506">
        <f t="shared" ref="I65" si="26">J65+L65+K65</f>
        <v>99</v>
      </c>
      <c r="J65" s="508"/>
      <c r="K65" s="508"/>
      <c r="L65" s="507">
        <v>99</v>
      </c>
      <c r="M65" s="518">
        <f t="shared" ref="M65" si="27">H65-I65</f>
        <v>81</v>
      </c>
      <c r="N65" s="507">
        <v>3</v>
      </c>
      <c r="O65" s="507">
        <v>3</v>
      </c>
      <c r="P65" s="507">
        <v>3</v>
      </c>
      <c r="Q65" s="507"/>
      <c r="R65" s="507"/>
    </row>
    <row r="66" spans="1:18" s="155" customFormat="1" x14ac:dyDescent="0.2">
      <c r="A66" s="489"/>
      <c r="B66" s="489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90"/>
      <c r="O66" s="490"/>
      <c r="P66" s="490"/>
      <c r="Q66" s="491"/>
      <c r="R66" s="491"/>
    </row>
    <row r="67" spans="1:18" s="155" customFormat="1" x14ac:dyDescent="0.2">
      <c r="A67" s="489"/>
      <c r="B67" s="489"/>
      <c r="C67" s="489"/>
      <c r="D67" s="489"/>
      <c r="E67" s="489"/>
      <c r="F67" s="489"/>
      <c r="G67" s="489"/>
      <c r="H67" s="489"/>
      <c r="I67" s="489"/>
      <c r="J67" s="489"/>
      <c r="K67" s="489"/>
      <c r="L67" s="489"/>
      <c r="M67" s="489"/>
      <c r="N67" s="490"/>
      <c r="O67" s="490"/>
      <c r="P67" s="490"/>
      <c r="Q67" s="491"/>
      <c r="R67" s="491"/>
    </row>
    <row r="68" spans="1:18" s="155" customFormat="1" x14ac:dyDescent="0.2"/>
    <row r="69" spans="1:18" s="155" customFormat="1" x14ac:dyDescent="0.2">
      <c r="B69" s="492"/>
      <c r="C69" s="492"/>
      <c r="D69" s="492"/>
      <c r="E69" s="492"/>
      <c r="F69" s="492"/>
      <c r="G69" s="492"/>
      <c r="H69" s="492"/>
      <c r="I69" s="492"/>
      <c r="J69" s="492"/>
      <c r="K69" s="492"/>
    </row>
    <row r="70" spans="1:18" s="155" customFormat="1" x14ac:dyDescent="0.2">
      <c r="B70" s="492" t="s">
        <v>183</v>
      </c>
      <c r="C70" s="492"/>
      <c r="D70" s="1059"/>
      <c r="E70" s="1059"/>
      <c r="F70" s="1060"/>
      <c r="G70" s="1060"/>
      <c r="H70" s="492"/>
      <c r="I70" s="1061" t="s">
        <v>108</v>
      </c>
      <c r="J70" s="1062"/>
      <c r="K70" s="1062"/>
    </row>
    <row r="71" spans="1:18" s="155" customFormat="1" ht="15.75" customHeight="1" x14ac:dyDescent="0.2"/>
    <row r="72" spans="1:18" s="155" customFormat="1" ht="15.75" customHeight="1" x14ac:dyDescent="0.2">
      <c r="B72" s="492" t="s">
        <v>200</v>
      </c>
      <c r="C72" s="492"/>
      <c r="D72" s="1059"/>
      <c r="E72" s="1059"/>
      <c r="F72" s="1060"/>
      <c r="G72" s="1060"/>
      <c r="H72" s="492"/>
      <c r="I72" s="1061" t="s">
        <v>201</v>
      </c>
      <c r="J72" s="1063"/>
      <c r="K72" s="1063"/>
    </row>
    <row r="73" spans="1:18" s="155" customFormat="1" ht="15.75" customHeight="1" x14ac:dyDescent="0.2"/>
    <row r="74" spans="1:18" s="155" customFormat="1" ht="15.75" customHeight="1" x14ac:dyDescent="0.2">
      <c r="B74" s="570" t="s">
        <v>184</v>
      </c>
      <c r="C74" s="492"/>
      <c r="D74" s="1059"/>
      <c r="E74" s="1059"/>
      <c r="F74" s="1060"/>
      <c r="G74" s="1060"/>
      <c r="H74" s="492"/>
      <c r="I74" s="1061" t="s">
        <v>201</v>
      </c>
      <c r="J74" s="1063"/>
      <c r="K74" s="1063"/>
    </row>
    <row r="75" spans="1:18" s="155" customFormat="1" ht="15" customHeight="1" x14ac:dyDescent="0.25">
      <c r="A75" s="434"/>
      <c r="B75" s="493"/>
      <c r="C75" s="1058" t="s">
        <v>119</v>
      </c>
      <c r="D75" s="1058"/>
      <c r="E75" s="1058"/>
      <c r="F75" s="1058"/>
      <c r="G75" s="1058"/>
      <c r="H75" s="1058"/>
      <c r="I75" s="1058"/>
      <c r="J75" s="1058"/>
      <c r="K75" s="1058"/>
      <c r="L75" s="494"/>
      <c r="M75" s="494"/>
    </row>
    <row r="84" spans="1:8" ht="15.75" customHeight="1" x14ac:dyDescent="0.2"/>
    <row r="87" spans="1:8" ht="15" x14ac:dyDescent="0.2">
      <c r="A87" s="218"/>
      <c r="C87" s="218"/>
      <c r="D87" s="218"/>
      <c r="E87" s="218"/>
      <c r="F87" s="218"/>
      <c r="G87" s="218"/>
      <c r="H87" s="218"/>
    </row>
    <row r="88" spans="1:8" ht="15" x14ac:dyDescent="0.2">
      <c r="A88" s="218"/>
      <c r="C88" s="218"/>
      <c r="D88" s="218"/>
      <c r="E88" s="218"/>
      <c r="F88" s="218"/>
      <c r="G88" s="218"/>
      <c r="H88" s="218"/>
    </row>
    <row r="89" spans="1:8" ht="15" x14ac:dyDescent="0.2">
      <c r="A89" s="218"/>
      <c r="C89" s="218"/>
      <c r="D89" s="218"/>
      <c r="E89" s="218"/>
      <c r="F89" s="218"/>
      <c r="G89" s="218"/>
      <c r="H89" s="218"/>
    </row>
    <row r="90" spans="1:8" ht="15" x14ac:dyDescent="0.2">
      <c r="A90" s="218"/>
      <c r="C90" s="218"/>
      <c r="D90" s="218"/>
      <c r="E90" s="218"/>
      <c r="F90" s="218"/>
      <c r="G90" s="218"/>
      <c r="H90" s="218"/>
    </row>
    <row r="91" spans="1:8" ht="15" x14ac:dyDescent="0.2">
      <c r="A91" s="218"/>
      <c r="C91" s="218"/>
      <c r="D91" s="218"/>
      <c r="E91" s="218"/>
      <c r="F91" s="218"/>
      <c r="G91" s="218"/>
      <c r="H91" s="218"/>
    </row>
    <row r="92" spans="1:8" ht="15" x14ac:dyDescent="0.2">
      <c r="A92" s="218"/>
      <c r="C92" s="218"/>
      <c r="D92" s="218"/>
      <c r="E92" s="218"/>
      <c r="F92" s="218"/>
      <c r="G92" s="218"/>
      <c r="H92" s="218"/>
    </row>
    <row r="93" spans="1:8" ht="15" x14ac:dyDescent="0.2">
      <c r="A93" s="218"/>
      <c r="C93" s="218"/>
      <c r="D93" s="218"/>
      <c r="E93" s="218"/>
      <c r="F93" s="218"/>
      <c r="G93" s="218"/>
      <c r="H93" s="218"/>
    </row>
    <row r="94" spans="1:8" ht="15" x14ac:dyDescent="0.2">
      <c r="A94" s="218"/>
      <c r="C94" s="218"/>
      <c r="D94" s="218"/>
      <c r="E94" s="218"/>
      <c r="F94" s="218"/>
      <c r="G94" s="218"/>
      <c r="H94" s="218"/>
    </row>
    <row r="95" spans="1:8" ht="15" x14ac:dyDescent="0.2">
      <c r="A95" s="218"/>
      <c r="C95" s="218"/>
      <c r="D95" s="218"/>
      <c r="E95" s="218"/>
      <c r="F95" s="218"/>
      <c r="G95" s="218"/>
      <c r="H95" s="218"/>
    </row>
    <row r="96" spans="1:8" ht="15" x14ac:dyDescent="0.2">
      <c r="A96" s="218"/>
      <c r="C96" s="218"/>
      <c r="D96" s="218"/>
      <c r="E96" s="218"/>
      <c r="F96" s="218"/>
      <c r="G96" s="218"/>
      <c r="H96" s="218"/>
    </row>
    <row r="97" spans="1:8" ht="15" x14ac:dyDescent="0.2">
      <c r="A97" s="218"/>
      <c r="C97" s="218"/>
      <c r="D97" s="218"/>
      <c r="E97" s="218"/>
      <c r="F97" s="218"/>
      <c r="G97" s="218"/>
      <c r="H97" s="218"/>
    </row>
    <row r="98" spans="1:8" ht="15" x14ac:dyDescent="0.2">
      <c r="A98" s="218"/>
      <c r="C98" s="218"/>
      <c r="D98" s="218"/>
      <c r="E98" s="218"/>
      <c r="F98" s="218"/>
      <c r="G98" s="218"/>
      <c r="H98" s="218"/>
    </row>
    <row r="99" spans="1:8" ht="15" x14ac:dyDescent="0.2">
      <c r="A99" s="218"/>
      <c r="C99" s="218"/>
      <c r="D99" s="218"/>
      <c r="E99" s="218"/>
      <c r="F99" s="218"/>
      <c r="G99" s="218"/>
      <c r="H99" s="218"/>
    </row>
    <row r="100" spans="1:8" ht="15" x14ac:dyDescent="0.2">
      <c r="A100" s="218"/>
      <c r="C100" s="218"/>
      <c r="D100" s="218"/>
      <c r="E100" s="218"/>
      <c r="F100" s="218"/>
      <c r="G100" s="218"/>
      <c r="H100" s="218"/>
    </row>
    <row r="101" spans="1:8" ht="15" x14ac:dyDescent="0.2">
      <c r="A101" s="218"/>
      <c r="C101" s="218"/>
      <c r="D101" s="218"/>
      <c r="E101" s="218"/>
      <c r="F101" s="218"/>
      <c r="G101" s="218"/>
      <c r="H101" s="218"/>
    </row>
    <row r="102" spans="1:8" ht="15" x14ac:dyDescent="0.2">
      <c r="A102" s="218"/>
      <c r="C102" s="218"/>
      <c r="D102" s="218"/>
      <c r="E102" s="218"/>
      <c r="F102" s="218"/>
      <c r="G102" s="218"/>
      <c r="H102" s="218"/>
    </row>
    <row r="103" spans="1:8" ht="15" x14ac:dyDescent="0.2">
      <c r="A103" s="218"/>
      <c r="C103" s="218"/>
      <c r="D103" s="218"/>
      <c r="E103" s="218"/>
      <c r="F103" s="218"/>
      <c r="G103" s="218"/>
      <c r="H103" s="218"/>
    </row>
    <row r="104" spans="1:8" ht="15" x14ac:dyDescent="0.2">
      <c r="A104" s="218"/>
      <c r="C104" s="218"/>
      <c r="D104" s="218"/>
      <c r="E104" s="218"/>
      <c r="F104" s="218"/>
      <c r="G104" s="218"/>
      <c r="H104" s="218"/>
    </row>
    <row r="105" spans="1:8" ht="15" x14ac:dyDescent="0.2">
      <c r="A105" s="218"/>
      <c r="C105" s="218"/>
      <c r="D105" s="218"/>
      <c r="E105" s="218"/>
      <c r="F105" s="218"/>
      <c r="G105" s="218"/>
      <c r="H105" s="218"/>
    </row>
    <row r="106" spans="1:8" ht="15" x14ac:dyDescent="0.2">
      <c r="A106" s="218"/>
      <c r="C106" s="218"/>
      <c r="D106" s="218"/>
      <c r="E106" s="218"/>
      <c r="F106" s="218"/>
      <c r="G106" s="218"/>
      <c r="H106" s="218"/>
    </row>
    <row r="107" spans="1:8" ht="15" x14ac:dyDescent="0.2">
      <c r="A107" s="218"/>
      <c r="C107" s="218"/>
      <c r="D107" s="218"/>
      <c r="E107" s="218"/>
      <c r="F107" s="218"/>
      <c r="G107" s="218"/>
      <c r="H107" s="218"/>
    </row>
    <row r="108" spans="1:8" ht="15" x14ac:dyDescent="0.2">
      <c r="A108" s="218"/>
      <c r="C108" s="218"/>
      <c r="D108" s="218"/>
      <c r="E108" s="218"/>
      <c r="F108" s="218"/>
      <c r="G108" s="218"/>
      <c r="H108" s="218"/>
    </row>
    <row r="109" spans="1:8" ht="15" x14ac:dyDescent="0.2">
      <c r="A109" s="218"/>
      <c r="C109" s="218"/>
      <c r="D109" s="218"/>
      <c r="E109" s="218"/>
      <c r="F109" s="218"/>
      <c r="G109" s="218"/>
      <c r="H109" s="218"/>
    </row>
    <row r="110" spans="1:8" ht="15" x14ac:dyDescent="0.2">
      <c r="A110" s="218"/>
      <c r="C110" s="218"/>
      <c r="D110" s="218"/>
      <c r="E110" s="218"/>
      <c r="F110" s="218"/>
      <c r="G110" s="218"/>
      <c r="H110" s="218"/>
    </row>
    <row r="111" spans="1:8" ht="15" x14ac:dyDescent="0.2">
      <c r="A111" s="218"/>
      <c r="C111" s="218"/>
      <c r="D111" s="218"/>
      <c r="E111" s="218"/>
      <c r="F111" s="218"/>
      <c r="G111" s="218"/>
      <c r="H111" s="218"/>
    </row>
    <row r="112" spans="1:8" ht="15" x14ac:dyDescent="0.2">
      <c r="A112" s="218"/>
      <c r="C112" s="218"/>
      <c r="D112" s="218"/>
      <c r="E112" s="218"/>
      <c r="F112" s="218"/>
      <c r="G112" s="218"/>
      <c r="H112" s="218"/>
    </row>
    <row r="113" spans="1:8" ht="15" x14ac:dyDescent="0.2">
      <c r="A113" s="218"/>
      <c r="C113" s="218"/>
      <c r="D113" s="218"/>
      <c r="E113" s="218"/>
      <c r="F113" s="218"/>
      <c r="G113" s="218"/>
      <c r="H113" s="218"/>
    </row>
    <row r="114" spans="1:8" ht="15" x14ac:dyDescent="0.2">
      <c r="A114" s="218"/>
      <c r="C114" s="218"/>
      <c r="D114" s="218"/>
      <c r="E114" s="218"/>
      <c r="F114" s="218"/>
      <c r="G114" s="218"/>
      <c r="H114" s="218"/>
    </row>
    <row r="115" spans="1:8" ht="15" x14ac:dyDescent="0.2">
      <c r="A115" s="218"/>
      <c r="C115" s="218"/>
      <c r="D115" s="218"/>
      <c r="E115" s="218"/>
      <c r="F115" s="218"/>
      <c r="G115" s="218"/>
      <c r="H115" s="218"/>
    </row>
    <row r="116" spans="1:8" ht="15" x14ac:dyDescent="0.2">
      <c r="A116" s="218"/>
      <c r="C116" s="218"/>
      <c r="D116" s="218"/>
      <c r="E116" s="218"/>
      <c r="F116" s="218"/>
      <c r="G116" s="218"/>
      <c r="H116" s="218"/>
    </row>
    <row r="117" spans="1:8" ht="15" x14ac:dyDescent="0.2">
      <c r="A117" s="218"/>
      <c r="C117" s="218"/>
      <c r="D117" s="218"/>
      <c r="E117" s="218"/>
      <c r="F117" s="218"/>
      <c r="G117" s="218"/>
      <c r="H117" s="218"/>
    </row>
    <row r="118" spans="1:8" ht="15" x14ac:dyDescent="0.2">
      <c r="A118" s="218"/>
      <c r="C118" s="218"/>
      <c r="D118" s="218"/>
      <c r="E118" s="218"/>
      <c r="F118" s="218"/>
      <c r="G118" s="218"/>
      <c r="H118" s="218"/>
    </row>
    <row r="119" spans="1:8" ht="15" x14ac:dyDescent="0.2">
      <c r="A119" s="218"/>
      <c r="C119" s="218"/>
      <c r="D119" s="218"/>
      <c r="E119" s="218"/>
      <c r="F119" s="218"/>
      <c r="G119" s="218"/>
      <c r="H119" s="218"/>
    </row>
    <row r="120" spans="1:8" ht="15" x14ac:dyDescent="0.2">
      <c r="A120" s="218"/>
      <c r="C120" s="218"/>
      <c r="D120" s="218"/>
      <c r="E120" s="218"/>
      <c r="F120" s="218"/>
      <c r="G120" s="218"/>
      <c r="H120" s="218"/>
    </row>
    <row r="121" spans="1:8" ht="15" x14ac:dyDescent="0.2">
      <c r="A121" s="218"/>
      <c r="C121" s="218"/>
      <c r="D121" s="218"/>
      <c r="E121" s="218"/>
      <c r="F121" s="218"/>
      <c r="G121" s="218"/>
      <c r="H121" s="218"/>
    </row>
    <row r="122" spans="1:8" ht="15" x14ac:dyDescent="0.2">
      <c r="A122" s="218"/>
      <c r="C122" s="218"/>
      <c r="D122" s="218"/>
      <c r="E122" s="218"/>
      <c r="F122" s="218"/>
      <c r="G122" s="218"/>
      <c r="H122" s="218"/>
    </row>
    <row r="123" spans="1:8" ht="15" x14ac:dyDescent="0.2">
      <c r="A123" s="218"/>
      <c r="C123" s="218"/>
      <c r="D123" s="218"/>
      <c r="E123" s="218"/>
      <c r="F123" s="218"/>
      <c r="G123" s="218"/>
      <c r="H123" s="218"/>
    </row>
    <row r="124" spans="1:8" ht="15" x14ac:dyDescent="0.2">
      <c r="A124" s="218"/>
      <c r="C124" s="218"/>
      <c r="D124" s="218"/>
      <c r="E124" s="218"/>
      <c r="F124" s="218"/>
      <c r="G124" s="218"/>
      <c r="H124" s="218"/>
    </row>
    <row r="125" spans="1:8" ht="15" x14ac:dyDescent="0.2">
      <c r="A125" s="218"/>
      <c r="C125" s="218"/>
      <c r="D125" s="218"/>
      <c r="E125" s="218"/>
      <c r="F125" s="218"/>
      <c r="G125" s="218"/>
      <c r="H125" s="218"/>
    </row>
    <row r="126" spans="1:8" ht="15" x14ac:dyDescent="0.2">
      <c r="A126" s="218"/>
      <c r="C126" s="218"/>
      <c r="D126" s="218"/>
      <c r="E126" s="218"/>
      <c r="F126" s="218"/>
      <c r="G126" s="218"/>
      <c r="H126" s="218"/>
    </row>
    <row r="127" spans="1:8" ht="15" x14ac:dyDescent="0.2">
      <c r="A127" s="218"/>
      <c r="C127" s="218"/>
      <c r="D127" s="218"/>
      <c r="E127" s="218"/>
      <c r="F127" s="218"/>
      <c r="G127" s="218"/>
      <c r="H127" s="218"/>
    </row>
    <row r="128" spans="1:8" ht="15" x14ac:dyDescent="0.2">
      <c r="A128" s="218"/>
      <c r="C128" s="218"/>
      <c r="D128" s="218"/>
      <c r="E128" s="218"/>
      <c r="F128" s="218"/>
      <c r="G128" s="218"/>
      <c r="H128" s="218"/>
    </row>
    <row r="129" spans="1:8" ht="15" x14ac:dyDescent="0.2">
      <c r="A129" s="218"/>
      <c r="C129" s="218"/>
      <c r="D129" s="218"/>
      <c r="E129" s="218"/>
      <c r="F129" s="218"/>
      <c r="G129" s="218"/>
      <c r="H129" s="218"/>
    </row>
    <row r="130" spans="1:8" ht="15" x14ac:dyDescent="0.2">
      <c r="A130" s="218"/>
      <c r="C130" s="218"/>
      <c r="D130" s="218"/>
      <c r="E130" s="218"/>
      <c r="F130" s="218"/>
      <c r="G130" s="218"/>
      <c r="H130" s="218"/>
    </row>
    <row r="131" spans="1:8" ht="15" x14ac:dyDescent="0.2">
      <c r="A131" s="218"/>
      <c r="C131" s="218"/>
      <c r="D131" s="218"/>
      <c r="E131" s="218"/>
      <c r="F131" s="218"/>
      <c r="G131" s="218"/>
      <c r="H131" s="218"/>
    </row>
    <row r="132" spans="1:8" ht="15" x14ac:dyDescent="0.2">
      <c r="A132" s="218"/>
      <c r="C132" s="218"/>
      <c r="D132" s="218"/>
      <c r="E132" s="218"/>
      <c r="F132" s="218"/>
      <c r="G132" s="218"/>
      <c r="H132" s="218"/>
    </row>
    <row r="133" spans="1:8" ht="15" x14ac:dyDescent="0.2">
      <c r="A133" s="218"/>
      <c r="C133" s="218"/>
      <c r="D133" s="218"/>
      <c r="E133" s="218"/>
      <c r="F133" s="218"/>
      <c r="G133" s="218"/>
      <c r="H133" s="218"/>
    </row>
    <row r="134" spans="1:8" ht="15" x14ac:dyDescent="0.2">
      <c r="A134" s="218"/>
      <c r="C134" s="218"/>
      <c r="D134" s="218"/>
      <c r="E134" s="218"/>
      <c r="F134" s="218"/>
      <c r="G134" s="218"/>
      <c r="H134" s="218"/>
    </row>
    <row r="135" spans="1:8" ht="15" x14ac:dyDescent="0.2">
      <c r="A135" s="218"/>
      <c r="C135" s="218"/>
      <c r="D135" s="218"/>
      <c r="E135" s="218"/>
      <c r="F135" s="218"/>
      <c r="G135" s="218"/>
      <c r="H135" s="218"/>
    </row>
    <row r="136" spans="1:8" ht="15" x14ac:dyDescent="0.2">
      <c r="A136" s="218"/>
      <c r="C136" s="218"/>
      <c r="D136" s="218"/>
      <c r="E136" s="218"/>
      <c r="F136" s="218"/>
      <c r="G136" s="218"/>
      <c r="H136" s="218"/>
    </row>
    <row r="137" spans="1:8" ht="15" x14ac:dyDescent="0.2">
      <c r="A137" s="218"/>
      <c r="C137" s="218"/>
      <c r="D137" s="218"/>
      <c r="E137" s="218"/>
      <c r="F137" s="218"/>
      <c r="G137" s="218"/>
      <c r="H137" s="218"/>
    </row>
    <row r="138" spans="1:8" ht="15" x14ac:dyDescent="0.2">
      <c r="A138" s="218"/>
      <c r="C138" s="218"/>
      <c r="D138" s="218"/>
      <c r="E138" s="218"/>
      <c r="F138" s="218"/>
      <c r="G138" s="218"/>
      <c r="H138" s="218"/>
    </row>
    <row r="139" spans="1:8" ht="15" x14ac:dyDescent="0.2">
      <c r="A139" s="218"/>
      <c r="C139" s="218"/>
      <c r="D139" s="218"/>
      <c r="E139" s="218"/>
      <c r="F139" s="218"/>
      <c r="G139" s="218"/>
      <c r="H139" s="218"/>
    </row>
    <row r="140" spans="1:8" ht="15" x14ac:dyDescent="0.2">
      <c r="A140" s="218"/>
      <c r="C140" s="218"/>
      <c r="D140" s="218"/>
      <c r="E140" s="218"/>
      <c r="F140" s="218"/>
      <c r="G140" s="218"/>
      <c r="H140" s="218"/>
    </row>
    <row r="141" spans="1:8" ht="15" x14ac:dyDescent="0.2">
      <c r="A141" s="218"/>
      <c r="C141" s="218"/>
      <c r="D141" s="218"/>
      <c r="E141" s="218"/>
      <c r="F141" s="218"/>
      <c r="G141" s="218"/>
      <c r="H141" s="218"/>
    </row>
    <row r="142" spans="1:8" ht="15" x14ac:dyDescent="0.2">
      <c r="A142" s="218"/>
      <c r="C142" s="218"/>
      <c r="D142" s="218"/>
      <c r="E142" s="218"/>
      <c r="F142" s="218"/>
      <c r="G142" s="218"/>
      <c r="H142" s="218"/>
    </row>
    <row r="143" spans="1:8" ht="15" x14ac:dyDescent="0.2">
      <c r="A143" s="218"/>
      <c r="C143" s="218"/>
      <c r="D143" s="218"/>
      <c r="E143" s="218"/>
      <c r="F143" s="218"/>
      <c r="G143" s="218"/>
      <c r="H143" s="218"/>
    </row>
    <row r="144" spans="1:8" ht="15" x14ac:dyDescent="0.2">
      <c r="A144" s="218"/>
      <c r="C144" s="218"/>
      <c r="D144" s="218"/>
      <c r="E144" s="218"/>
      <c r="F144" s="218"/>
      <c r="G144" s="218"/>
      <c r="H144" s="218"/>
    </row>
    <row r="145" spans="1:8" ht="15" x14ac:dyDescent="0.2">
      <c r="A145" s="218"/>
      <c r="C145" s="218"/>
      <c r="D145" s="218"/>
      <c r="E145" s="218"/>
      <c r="F145" s="218"/>
      <c r="G145" s="218"/>
      <c r="H145" s="218"/>
    </row>
    <row r="146" spans="1:8" ht="15" x14ac:dyDescent="0.2">
      <c r="A146" s="218"/>
      <c r="C146" s="218"/>
      <c r="D146" s="218"/>
      <c r="E146" s="218"/>
      <c r="F146" s="218"/>
      <c r="G146" s="218"/>
      <c r="H146" s="218"/>
    </row>
    <row r="147" spans="1:8" ht="15" x14ac:dyDescent="0.2">
      <c r="A147" s="218"/>
      <c r="C147" s="218"/>
      <c r="D147" s="218"/>
      <c r="E147" s="218"/>
      <c r="F147" s="218"/>
      <c r="G147" s="218"/>
      <c r="H147" s="218"/>
    </row>
    <row r="148" spans="1:8" ht="15" x14ac:dyDescent="0.2">
      <c r="A148" s="218"/>
      <c r="C148" s="218"/>
      <c r="D148" s="218"/>
      <c r="E148" s="218"/>
      <c r="F148" s="218"/>
      <c r="G148" s="218"/>
      <c r="H148" s="218"/>
    </row>
    <row r="149" spans="1:8" ht="15" x14ac:dyDescent="0.2">
      <c r="A149" s="218"/>
      <c r="C149" s="218"/>
      <c r="D149" s="218"/>
      <c r="E149" s="218"/>
      <c r="F149" s="218"/>
      <c r="G149" s="218"/>
      <c r="H149" s="218"/>
    </row>
    <row r="150" spans="1:8" ht="15" x14ac:dyDescent="0.2">
      <c r="A150" s="218"/>
      <c r="C150" s="218"/>
      <c r="D150" s="218"/>
      <c r="E150" s="218"/>
      <c r="F150" s="218"/>
      <c r="G150" s="218"/>
      <c r="H150" s="218"/>
    </row>
    <row r="151" spans="1:8" ht="15" x14ac:dyDescent="0.2">
      <c r="A151" s="218"/>
      <c r="C151" s="218"/>
      <c r="D151" s="218"/>
      <c r="E151" s="218"/>
      <c r="F151" s="218"/>
      <c r="G151" s="218"/>
      <c r="H151" s="218"/>
    </row>
    <row r="152" spans="1:8" ht="15" x14ac:dyDescent="0.2">
      <c r="A152" s="218"/>
      <c r="C152" s="218"/>
      <c r="D152" s="218"/>
      <c r="E152" s="218"/>
      <c r="F152" s="218"/>
      <c r="G152" s="218"/>
      <c r="H152" s="218"/>
    </row>
    <row r="153" spans="1:8" ht="15" x14ac:dyDescent="0.2">
      <c r="A153" s="218"/>
      <c r="C153" s="218"/>
      <c r="D153" s="218"/>
      <c r="E153" s="218"/>
      <c r="F153" s="218"/>
      <c r="G153" s="218"/>
      <c r="H153" s="218"/>
    </row>
    <row r="154" spans="1:8" ht="15" x14ac:dyDescent="0.2">
      <c r="A154" s="218"/>
      <c r="C154" s="218"/>
      <c r="D154" s="218"/>
      <c r="E154" s="218"/>
      <c r="F154" s="218"/>
      <c r="G154" s="218"/>
      <c r="H154" s="218"/>
    </row>
    <row r="155" spans="1:8" ht="15" x14ac:dyDescent="0.2">
      <c r="A155" s="218"/>
      <c r="C155" s="218"/>
      <c r="D155" s="218"/>
      <c r="E155" s="218"/>
      <c r="F155" s="218"/>
      <c r="G155" s="218"/>
      <c r="H155" s="218"/>
    </row>
    <row r="156" spans="1:8" ht="15" x14ac:dyDescent="0.2">
      <c r="A156" s="218"/>
      <c r="C156" s="218"/>
      <c r="D156" s="218"/>
      <c r="E156" s="218"/>
      <c r="F156" s="218"/>
      <c r="G156" s="218"/>
      <c r="H156" s="218"/>
    </row>
    <row r="157" spans="1:8" ht="15" x14ac:dyDescent="0.2">
      <c r="A157" s="218"/>
      <c r="C157" s="218"/>
      <c r="D157" s="218"/>
      <c r="E157" s="218"/>
      <c r="F157" s="218"/>
      <c r="G157" s="218"/>
      <c r="H157" s="218"/>
    </row>
    <row r="158" spans="1:8" ht="15" x14ac:dyDescent="0.2">
      <c r="A158" s="218"/>
      <c r="C158" s="218"/>
      <c r="D158" s="218"/>
      <c r="E158" s="218"/>
      <c r="F158" s="218"/>
      <c r="G158" s="218"/>
      <c r="H158" s="218"/>
    </row>
    <row r="159" spans="1:8" ht="15" x14ac:dyDescent="0.2">
      <c r="A159" s="218"/>
      <c r="C159" s="218"/>
      <c r="D159" s="218"/>
      <c r="E159" s="218"/>
      <c r="F159" s="218"/>
      <c r="G159" s="218"/>
      <c r="H159" s="218"/>
    </row>
    <row r="160" spans="1:8" ht="15" x14ac:dyDescent="0.2">
      <c r="A160" s="218"/>
      <c r="C160" s="218"/>
      <c r="D160" s="218"/>
      <c r="E160" s="218"/>
      <c r="F160" s="218"/>
      <c r="G160" s="218"/>
      <c r="H160" s="218"/>
    </row>
    <row r="161" spans="1:8" ht="15" x14ac:dyDescent="0.2">
      <c r="A161" s="218"/>
      <c r="C161" s="218"/>
      <c r="D161" s="218"/>
      <c r="E161" s="218"/>
      <c r="F161" s="218"/>
      <c r="G161" s="218"/>
      <c r="H161" s="218"/>
    </row>
    <row r="162" spans="1:8" ht="15" x14ac:dyDescent="0.2">
      <c r="A162" s="218"/>
      <c r="C162" s="218"/>
      <c r="D162" s="218"/>
      <c r="E162" s="218"/>
      <c r="F162" s="218"/>
      <c r="G162" s="218"/>
      <c r="H162" s="218"/>
    </row>
    <row r="163" spans="1:8" ht="15" x14ac:dyDescent="0.2">
      <c r="A163" s="218"/>
      <c r="C163" s="218"/>
      <c r="D163" s="218"/>
      <c r="E163" s="218"/>
      <c r="F163" s="218"/>
      <c r="G163" s="218"/>
      <c r="H163" s="218"/>
    </row>
    <row r="164" spans="1:8" ht="15" x14ac:dyDescent="0.2">
      <c r="A164" s="218"/>
      <c r="C164" s="218"/>
      <c r="D164" s="218"/>
      <c r="E164" s="218"/>
      <c r="F164" s="218"/>
      <c r="G164" s="218"/>
      <c r="H164" s="218"/>
    </row>
    <row r="165" spans="1:8" ht="15" x14ac:dyDescent="0.2">
      <c r="A165" s="218"/>
      <c r="C165" s="218"/>
      <c r="D165" s="218"/>
      <c r="E165" s="218"/>
      <c r="F165" s="218"/>
      <c r="G165" s="218"/>
      <c r="H165" s="218"/>
    </row>
    <row r="166" spans="1:8" ht="15" x14ac:dyDescent="0.2">
      <c r="A166" s="218"/>
      <c r="C166" s="218"/>
      <c r="D166" s="218"/>
      <c r="E166" s="218"/>
      <c r="F166" s="218"/>
      <c r="G166" s="218"/>
      <c r="H166" s="218"/>
    </row>
    <row r="167" spans="1:8" ht="15" x14ac:dyDescent="0.2">
      <c r="A167" s="218"/>
      <c r="C167" s="218"/>
      <c r="D167" s="218"/>
      <c r="E167" s="218"/>
      <c r="F167" s="218"/>
      <c r="G167" s="218"/>
      <c r="H167" s="218"/>
    </row>
    <row r="168" spans="1:8" ht="15" x14ac:dyDescent="0.2">
      <c r="A168" s="218"/>
      <c r="C168" s="218"/>
      <c r="D168" s="218"/>
      <c r="E168" s="218"/>
      <c r="F168" s="218"/>
      <c r="G168" s="218"/>
      <c r="H168" s="218"/>
    </row>
    <row r="169" spans="1:8" ht="15" x14ac:dyDescent="0.2">
      <c r="A169" s="218"/>
      <c r="C169" s="218"/>
      <c r="D169" s="218"/>
      <c r="E169" s="218"/>
      <c r="F169" s="218"/>
      <c r="G169" s="218"/>
      <c r="H169" s="218"/>
    </row>
    <row r="170" spans="1:8" ht="15" x14ac:dyDescent="0.2">
      <c r="A170" s="218"/>
      <c r="C170" s="218"/>
      <c r="D170" s="218"/>
      <c r="E170" s="218"/>
      <c r="F170" s="218"/>
      <c r="G170" s="218"/>
      <c r="H170" s="218"/>
    </row>
    <row r="171" spans="1:8" ht="15" x14ac:dyDescent="0.2">
      <c r="A171" s="218"/>
      <c r="C171" s="218"/>
      <c r="D171" s="218"/>
      <c r="E171" s="218"/>
      <c r="F171" s="218"/>
      <c r="G171" s="218"/>
      <c r="H171" s="218"/>
    </row>
    <row r="172" spans="1:8" ht="15" x14ac:dyDescent="0.2">
      <c r="A172" s="218"/>
      <c r="C172" s="218"/>
      <c r="D172" s="218"/>
      <c r="E172" s="218"/>
      <c r="F172" s="218"/>
      <c r="G172" s="218"/>
      <c r="H172" s="218"/>
    </row>
    <row r="173" spans="1:8" ht="15" x14ac:dyDescent="0.2">
      <c r="A173" s="218"/>
      <c r="C173" s="218"/>
      <c r="D173" s="218"/>
      <c r="E173" s="218"/>
      <c r="F173" s="218"/>
      <c r="G173" s="218"/>
      <c r="H173" s="218"/>
    </row>
    <row r="174" spans="1:8" ht="15" x14ac:dyDescent="0.2">
      <c r="A174" s="218"/>
      <c r="C174" s="218"/>
      <c r="D174" s="218"/>
      <c r="E174" s="218"/>
      <c r="F174" s="218"/>
      <c r="G174" s="218"/>
      <c r="H174" s="218"/>
    </row>
    <row r="175" spans="1:8" ht="15" x14ac:dyDescent="0.2">
      <c r="A175" s="218"/>
      <c r="C175" s="218"/>
      <c r="D175" s="218"/>
      <c r="E175" s="218"/>
      <c r="F175" s="218"/>
      <c r="G175" s="218"/>
      <c r="H175" s="218"/>
    </row>
    <row r="176" spans="1:8" ht="15" x14ac:dyDescent="0.2">
      <c r="A176" s="218"/>
      <c r="C176" s="218"/>
      <c r="D176" s="218"/>
      <c r="E176" s="218"/>
      <c r="F176" s="218"/>
      <c r="G176" s="218"/>
      <c r="H176" s="218"/>
    </row>
    <row r="177" spans="1:8" ht="15" x14ac:dyDescent="0.2">
      <c r="A177" s="218"/>
      <c r="C177" s="218"/>
      <c r="D177" s="218"/>
      <c r="E177" s="218"/>
      <c r="F177" s="218"/>
      <c r="G177" s="218"/>
      <c r="H177" s="218"/>
    </row>
    <row r="178" spans="1:8" ht="15" x14ac:dyDescent="0.2">
      <c r="A178" s="218"/>
      <c r="C178" s="218"/>
      <c r="D178" s="218"/>
      <c r="E178" s="218"/>
      <c r="F178" s="218"/>
      <c r="G178" s="218"/>
      <c r="H178" s="218"/>
    </row>
    <row r="179" spans="1:8" ht="15" x14ac:dyDescent="0.2">
      <c r="A179" s="218"/>
      <c r="C179" s="218"/>
      <c r="D179" s="218"/>
      <c r="E179" s="218"/>
      <c r="F179" s="218"/>
      <c r="G179" s="218"/>
      <c r="H179" s="218"/>
    </row>
    <row r="180" spans="1:8" ht="15" x14ac:dyDescent="0.2">
      <c r="A180" s="218"/>
      <c r="C180" s="218"/>
      <c r="D180" s="218"/>
      <c r="E180" s="218"/>
      <c r="F180" s="218"/>
      <c r="G180" s="218"/>
      <c r="H180" s="218"/>
    </row>
    <row r="181" spans="1:8" ht="15" x14ac:dyDescent="0.2">
      <c r="A181" s="218"/>
      <c r="C181" s="218"/>
      <c r="D181" s="218"/>
      <c r="E181" s="218"/>
      <c r="F181" s="218"/>
      <c r="G181" s="218"/>
      <c r="H181" s="218"/>
    </row>
    <row r="182" spans="1:8" ht="15" x14ac:dyDescent="0.2">
      <c r="A182" s="218"/>
      <c r="C182" s="218"/>
      <c r="D182" s="218"/>
      <c r="E182" s="218"/>
      <c r="F182" s="218"/>
      <c r="G182" s="218"/>
      <c r="H182" s="218"/>
    </row>
    <row r="183" spans="1:8" ht="15" x14ac:dyDescent="0.2">
      <c r="A183" s="218"/>
      <c r="C183" s="218"/>
      <c r="D183" s="218"/>
      <c r="E183" s="218"/>
      <c r="F183" s="218"/>
      <c r="G183" s="218"/>
      <c r="H183" s="218"/>
    </row>
    <row r="184" spans="1:8" ht="15" x14ac:dyDescent="0.2">
      <c r="A184" s="218"/>
      <c r="C184" s="218"/>
      <c r="D184" s="218"/>
      <c r="E184" s="218"/>
      <c r="F184" s="218"/>
      <c r="G184" s="218"/>
      <c r="H184" s="218"/>
    </row>
    <row r="185" spans="1:8" ht="15" x14ac:dyDescent="0.2">
      <c r="A185" s="218"/>
      <c r="C185" s="218"/>
      <c r="D185" s="218"/>
      <c r="E185" s="218"/>
      <c r="F185" s="218"/>
      <c r="G185" s="218"/>
      <c r="H185" s="218"/>
    </row>
    <row r="186" spans="1:8" ht="15" x14ac:dyDescent="0.2">
      <c r="A186" s="218"/>
      <c r="C186" s="218"/>
      <c r="D186" s="218"/>
      <c r="E186" s="218"/>
      <c r="F186" s="218"/>
      <c r="G186" s="218"/>
      <c r="H186" s="218"/>
    </row>
    <row r="187" spans="1:8" ht="15" x14ac:dyDescent="0.2">
      <c r="A187" s="218"/>
      <c r="C187" s="218"/>
      <c r="D187" s="218"/>
      <c r="E187" s="218"/>
      <c r="F187" s="218"/>
      <c r="G187" s="218"/>
      <c r="H187" s="218"/>
    </row>
    <row r="188" spans="1:8" ht="15" x14ac:dyDescent="0.2">
      <c r="A188" s="218"/>
      <c r="C188" s="218"/>
      <c r="D188" s="218"/>
      <c r="E188" s="218"/>
      <c r="F188" s="218"/>
      <c r="G188" s="218"/>
      <c r="H188" s="218"/>
    </row>
    <row r="190" spans="1:8" ht="15" x14ac:dyDescent="0.2">
      <c r="A190" s="218"/>
      <c r="C190" s="218"/>
      <c r="D190" s="218"/>
      <c r="E190" s="218"/>
      <c r="F190" s="218"/>
      <c r="G190" s="218"/>
      <c r="H190" s="218"/>
    </row>
    <row r="191" spans="1:8" ht="15" x14ac:dyDescent="0.2">
      <c r="A191" s="218"/>
      <c r="C191" s="218"/>
      <c r="D191" s="218"/>
      <c r="E191" s="218"/>
      <c r="F191" s="218"/>
      <c r="G191" s="218"/>
      <c r="H191" s="218"/>
    </row>
    <row r="192" spans="1:8" ht="15" x14ac:dyDescent="0.2">
      <c r="A192" s="218"/>
      <c r="C192" s="218"/>
      <c r="D192" s="218"/>
      <c r="E192" s="218"/>
      <c r="F192" s="218"/>
      <c r="G192" s="218"/>
      <c r="H192" s="218"/>
    </row>
    <row r="193" spans="1:8" ht="15" x14ac:dyDescent="0.2">
      <c r="A193" s="218"/>
      <c r="C193" s="218"/>
      <c r="D193" s="218"/>
      <c r="E193" s="218"/>
      <c r="F193" s="218"/>
      <c r="G193" s="218"/>
      <c r="H193" s="218"/>
    </row>
    <row r="194" spans="1:8" ht="15" x14ac:dyDescent="0.2">
      <c r="A194" s="218"/>
      <c r="C194" s="218"/>
      <c r="D194" s="218"/>
      <c r="E194" s="218"/>
      <c r="F194" s="218"/>
      <c r="G194" s="218"/>
      <c r="H194" s="218"/>
    </row>
  </sheetData>
  <sheetProtection selectLockedCells="1" selectUnlockedCells="1"/>
  <mergeCells count="58">
    <mergeCell ref="A41:R41"/>
    <mergeCell ref="A34:B34"/>
    <mergeCell ref="C75:K75"/>
    <mergeCell ref="D70:G70"/>
    <mergeCell ref="I70:K70"/>
    <mergeCell ref="D72:G72"/>
    <mergeCell ref="I72:K72"/>
    <mergeCell ref="D74:G74"/>
    <mergeCell ref="I74:K74"/>
    <mergeCell ref="A54:F54"/>
    <mergeCell ref="A57:M57"/>
    <mergeCell ref="A55:F55"/>
    <mergeCell ref="A56:F56"/>
    <mergeCell ref="A58:M58"/>
    <mergeCell ref="A59:M59"/>
    <mergeCell ref="A60:M60"/>
    <mergeCell ref="A30:F30"/>
    <mergeCell ref="A31:F31"/>
    <mergeCell ref="A32:R32"/>
    <mergeCell ref="A33:R33"/>
    <mergeCell ref="A38:F38"/>
    <mergeCell ref="A23:F23"/>
    <mergeCell ref="A24:R24"/>
    <mergeCell ref="A27:F27"/>
    <mergeCell ref="A14:B14"/>
    <mergeCell ref="A15:R15"/>
    <mergeCell ref="A1:R1"/>
    <mergeCell ref="A2:A7"/>
    <mergeCell ref="B2:B7"/>
    <mergeCell ref="C2:F2"/>
    <mergeCell ref="G2:G7"/>
    <mergeCell ref="C3:C7"/>
    <mergeCell ref="D3:D7"/>
    <mergeCell ref="E3:F3"/>
    <mergeCell ref="H3:H7"/>
    <mergeCell ref="M3:M7"/>
    <mergeCell ref="E4:E7"/>
    <mergeCell ref="F4:F7"/>
    <mergeCell ref="I4:I7"/>
    <mergeCell ref="J4:J7"/>
    <mergeCell ref="K4:K7"/>
    <mergeCell ref="I3:L3"/>
    <mergeCell ref="A42:B42"/>
    <mergeCell ref="A43:B43"/>
    <mergeCell ref="N2:R3"/>
    <mergeCell ref="Q63:R63"/>
    <mergeCell ref="A61:M61"/>
    <mergeCell ref="A62:M62"/>
    <mergeCell ref="N62:P62"/>
    <mergeCell ref="Q62:R62"/>
    <mergeCell ref="N63:P63"/>
    <mergeCell ref="H2:M2"/>
    <mergeCell ref="A28:R28"/>
    <mergeCell ref="L4:L7"/>
    <mergeCell ref="N4:P4"/>
    <mergeCell ref="Q4:R4"/>
    <mergeCell ref="A9:R9"/>
    <mergeCell ref="A10:R10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73" firstPageNumber="0" fitToHeight="0" orientation="landscape" r:id="rId1"/>
  <headerFooter alignWithMargins="0"/>
  <rowBreaks count="1" manualBreakCount="1">
    <brk id="40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3"/>
  <sheetViews>
    <sheetView topLeftCell="A4" workbookViewId="0">
      <selection activeCell="J31" sqref="J31:M31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931" t="s">
        <v>81</v>
      </c>
      <c r="B1" s="931"/>
      <c r="C1" s="931"/>
      <c r="D1" s="931"/>
      <c r="E1" s="931"/>
      <c r="F1" s="931"/>
      <c r="G1" s="931"/>
      <c r="H1" s="931"/>
      <c r="I1" s="931"/>
      <c r="J1" s="931"/>
      <c r="K1" s="931"/>
      <c r="L1" s="931"/>
      <c r="M1" s="931"/>
      <c r="N1" s="931"/>
      <c r="O1" s="931"/>
      <c r="P1" s="932" t="s">
        <v>44</v>
      </c>
      <c r="Q1" s="932"/>
      <c r="R1" s="932"/>
      <c r="S1" s="932"/>
      <c r="T1" s="932"/>
      <c r="U1" s="932"/>
      <c r="V1" s="932"/>
      <c r="W1" s="932"/>
      <c r="X1" s="932"/>
      <c r="Y1" s="932"/>
      <c r="Z1" s="932"/>
      <c r="AA1" s="932"/>
      <c r="AB1" s="932"/>
      <c r="AC1" s="932"/>
      <c r="AD1" s="932"/>
      <c r="AE1" s="932"/>
      <c r="AF1" s="932"/>
      <c r="AG1" s="932"/>
      <c r="AH1" s="932"/>
      <c r="AI1" s="932"/>
      <c r="AJ1" s="932"/>
      <c r="AK1" s="932"/>
      <c r="AL1" s="932"/>
      <c r="AM1" s="932"/>
      <c r="AN1" s="77"/>
    </row>
    <row r="2" spans="1:53" ht="30" x14ac:dyDescent="0.4">
      <c r="A2" s="931" t="s">
        <v>82</v>
      </c>
      <c r="B2" s="931"/>
      <c r="C2" s="931"/>
      <c r="D2" s="931"/>
      <c r="E2" s="931"/>
      <c r="F2" s="931"/>
      <c r="G2" s="931"/>
      <c r="H2" s="931"/>
      <c r="I2" s="931"/>
      <c r="J2" s="931"/>
      <c r="K2" s="931"/>
      <c r="L2" s="931"/>
      <c r="M2" s="931"/>
      <c r="N2" s="931"/>
      <c r="O2" s="931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</row>
    <row r="3" spans="1:53" ht="33" customHeight="1" x14ac:dyDescent="0.45">
      <c r="A3" s="931" t="s">
        <v>111</v>
      </c>
      <c r="B3" s="931"/>
      <c r="C3" s="931"/>
      <c r="D3" s="931"/>
      <c r="E3" s="931"/>
      <c r="F3" s="931"/>
      <c r="G3" s="931"/>
      <c r="H3" s="931"/>
      <c r="I3" s="931"/>
      <c r="J3" s="931"/>
      <c r="K3" s="931"/>
      <c r="L3" s="931"/>
      <c r="M3" s="931"/>
      <c r="N3" s="931"/>
      <c r="O3" s="931"/>
      <c r="P3" s="933" t="s">
        <v>0</v>
      </c>
      <c r="Q3" s="933"/>
      <c r="R3" s="933"/>
      <c r="S3" s="933"/>
      <c r="T3" s="933"/>
      <c r="U3" s="933"/>
      <c r="V3" s="933"/>
      <c r="W3" s="933"/>
      <c r="X3" s="933"/>
      <c r="Y3" s="933"/>
      <c r="Z3" s="933"/>
      <c r="AA3" s="933"/>
      <c r="AB3" s="933"/>
      <c r="AC3" s="933"/>
      <c r="AD3" s="933"/>
      <c r="AE3" s="933"/>
      <c r="AF3" s="933"/>
      <c r="AG3" s="933"/>
      <c r="AH3" s="933"/>
      <c r="AI3" s="933"/>
      <c r="AJ3" s="933"/>
      <c r="AK3" s="933"/>
      <c r="AL3" s="933"/>
      <c r="AM3" s="933"/>
      <c r="AN3" s="936" t="s">
        <v>141</v>
      </c>
      <c r="AO3" s="936"/>
      <c r="AP3" s="936"/>
      <c r="AQ3" s="936"/>
      <c r="AR3" s="936"/>
      <c r="AS3" s="936"/>
      <c r="AT3" s="936"/>
      <c r="AU3" s="936"/>
      <c r="AV3" s="936"/>
      <c r="AW3" s="936"/>
      <c r="AX3" s="936"/>
      <c r="AY3" s="936"/>
      <c r="AZ3" s="936"/>
      <c r="BA3" s="936"/>
    </row>
    <row r="4" spans="1:53" ht="30.75" x14ac:dyDescent="0.45">
      <c r="A4" s="1137" t="s">
        <v>112</v>
      </c>
      <c r="B4" s="931"/>
      <c r="C4" s="931"/>
      <c r="D4" s="931"/>
      <c r="E4" s="931"/>
      <c r="F4" s="931"/>
      <c r="G4" s="931"/>
      <c r="H4" s="931"/>
      <c r="I4" s="931"/>
      <c r="J4" s="931"/>
      <c r="K4" s="931"/>
      <c r="L4" s="931"/>
      <c r="M4" s="931"/>
      <c r="N4" s="931"/>
      <c r="O4" s="931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936"/>
      <c r="AO4" s="936"/>
      <c r="AP4" s="936"/>
      <c r="AQ4" s="936"/>
      <c r="AR4" s="936"/>
      <c r="AS4" s="936"/>
      <c r="AT4" s="936"/>
      <c r="AU4" s="936"/>
      <c r="AV4" s="936"/>
      <c r="AW4" s="936"/>
      <c r="AX4" s="936"/>
      <c r="AY4" s="936"/>
      <c r="AZ4" s="936"/>
      <c r="BA4" s="936"/>
    </row>
    <row r="5" spans="1:53" ht="36.75" customHeight="1" x14ac:dyDescent="0.4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937" t="s">
        <v>1</v>
      </c>
      <c r="Q5" s="938"/>
      <c r="R5" s="938"/>
      <c r="S5" s="938"/>
      <c r="T5" s="938"/>
      <c r="U5" s="938"/>
      <c r="V5" s="938"/>
      <c r="W5" s="938"/>
      <c r="X5" s="938"/>
      <c r="Y5" s="938"/>
      <c r="Z5" s="938"/>
      <c r="AA5" s="938"/>
      <c r="AB5" s="938"/>
      <c r="AC5" s="938"/>
      <c r="AD5" s="938"/>
      <c r="AE5" s="938"/>
      <c r="AF5" s="938"/>
      <c r="AG5" s="938"/>
      <c r="AH5" s="938"/>
      <c r="AI5" s="938"/>
      <c r="AJ5" s="938"/>
      <c r="AK5" s="938"/>
      <c r="AL5" s="938"/>
      <c r="AM5" s="938"/>
    </row>
    <row r="6" spans="1:53" s="3" customFormat="1" ht="24.75" customHeight="1" x14ac:dyDescent="0.4">
      <c r="A6" s="931" t="s">
        <v>113</v>
      </c>
      <c r="B6" s="931"/>
      <c r="C6" s="931"/>
      <c r="D6" s="931"/>
      <c r="E6" s="931"/>
      <c r="F6" s="931"/>
      <c r="G6" s="931"/>
      <c r="H6" s="931"/>
      <c r="I6" s="931"/>
      <c r="J6" s="931"/>
      <c r="K6" s="931"/>
      <c r="L6" s="931"/>
      <c r="M6" s="931"/>
      <c r="N6" s="931"/>
      <c r="O6" s="93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939"/>
      <c r="AP6" s="939"/>
      <c r="AQ6" s="939"/>
      <c r="AR6" s="939"/>
      <c r="AS6" s="939"/>
      <c r="AT6" s="939"/>
      <c r="AU6" s="939"/>
      <c r="AV6" s="939"/>
      <c r="AW6" s="939"/>
      <c r="AX6" s="939"/>
      <c r="AY6" s="939"/>
      <c r="AZ6" s="939"/>
      <c r="BA6" s="939"/>
    </row>
    <row r="7" spans="1:53" s="3" customFormat="1" ht="27" customHeight="1" x14ac:dyDescent="0.4">
      <c r="A7" s="931" t="s">
        <v>83</v>
      </c>
      <c r="B7" s="931"/>
      <c r="C7" s="931"/>
      <c r="D7" s="931"/>
      <c r="E7" s="931"/>
      <c r="F7" s="931"/>
      <c r="G7" s="931"/>
      <c r="H7" s="931"/>
      <c r="I7" s="931"/>
      <c r="J7" s="931"/>
      <c r="K7" s="931"/>
      <c r="L7" s="931"/>
      <c r="M7" s="931"/>
      <c r="N7" s="931"/>
      <c r="O7" s="931"/>
      <c r="P7" s="934" t="s">
        <v>114</v>
      </c>
      <c r="Q7" s="934"/>
      <c r="R7" s="934"/>
      <c r="S7" s="934"/>
      <c r="T7" s="934"/>
      <c r="U7" s="934"/>
      <c r="V7" s="934"/>
      <c r="W7" s="934"/>
      <c r="X7" s="934"/>
      <c r="Y7" s="934"/>
      <c r="Z7" s="934"/>
      <c r="AA7" s="934"/>
      <c r="AB7" s="934"/>
      <c r="AC7" s="934"/>
      <c r="AD7" s="934"/>
      <c r="AE7" s="934"/>
      <c r="AF7" s="934"/>
      <c r="AG7" s="934"/>
      <c r="AH7" s="934"/>
      <c r="AI7" s="934"/>
      <c r="AJ7" s="934"/>
      <c r="AK7" s="934"/>
      <c r="AL7" s="934"/>
      <c r="AM7" s="82"/>
      <c r="AN7" s="940" t="s">
        <v>115</v>
      </c>
      <c r="AO7" s="941"/>
      <c r="AP7" s="941"/>
      <c r="AQ7" s="941"/>
      <c r="AR7" s="941"/>
      <c r="AS7" s="941"/>
      <c r="AT7" s="941"/>
      <c r="AU7" s="941"/>
      <c r="AV7" s="941"/>
      <c r="AW7" s="941"/>
      <c r="AX7" s="941"/>
      <c r="AY7" s="941"/>
      <c r="AZ7" s="941"/>
      <c r="BA7" s="941"/>
    </row>
    <row r="8" spans="1:53" s="3" customFormat="1" ht="27.75" customHeight="1" x14ac:dyDescent="0.4">
      <c r="P8" s="934" t="s">
        <v>125</v>
      </c>
      <c r="Q8" s="934"/>
      <c r="R8" s="934"/>
      <c r="S8" s="934"/>
      <c r="T8" s="934"/>
      <c r="U8" s="934"/>
      <c r="V8" s="934"/>
      <c r="W8" s="934"/>
      <c r="X8" s="934"/>
      <c r="Y8" s="934"/>
      <c r="Z8" s="934"/>
      <c r="AA8" s="934"/>
      <c r="AB8" s="934"/>
      <c r="AC8" s="934"/>
      <c r="AD8" s="934"/>
      <c r="AE8" s="934"/>
      <c r="AF8" s="934"/>
      <c r="AG8" s="934"/>
      <c r="AH8" s="934"/>
      <c r="AI8" s="934"/>
      <c r="AJ8" s="934"/>
      <c r="AK8" s="934"/>
      <c r="AL8" s="934"/>
      <c r="AM8" s="82"/>
      <c r="AN8" s="935" t="s">
        <v>116</v>
      </c>
      <c r="AO8" s="935"/>
      <c r="AP8" s="935"/>
      <c r="AQ8" s="935"/>
      <c r="AR8" s="935"/>
      <c r="AS8" s="935"/>
      <c r="AT8" s="935"/>
      <c r="AU8" s="935"/>
      <c r="AV8" s="935"/>
      <c r="AW8" s="935"/>
      <c r="AX8" s="935"/>
      <c r="AY8" s="935"/>
      <c r="AZ8" s="935"/>
      <c r="BA8" s="935"/>
    </row>
    <row r="9" spans="1:53" s="3" customFormat="1" ht="27.75" customHeight="1" x14ac:dyDescent="0.4">
      <c r="P9" s="934" t="s">
        <v>140</v>
      </c>
      <c r="Q9" s="934"/>
      <c r="R9" s="934"/>
      <c r="S9" s="934"/>
      <c r="T9" s="934"/>
      <c r="U9" s="934"/>
      <c r="V9" s="934"/>
      <c r="W9" s="934"/>
      <c r="X9" s="934"/>
      <c r="Y9" s="934"/>
      <c r="Z9" s="934"/>
      <c r="AA9" s="934"/>
      <c r="AB9" s="934"/>
      <c r="AC9" s="934"/>
      <c r="AD9" s="934"/>
      <c r="AE9" s="934"/>
      <c r="AF9" s="934"/>
      <c r="AG9" s="934"/>
      <c r="AH9" s="934"/>
      <c r="AI9" s="934"/>
      <c r="AJ9" s="934"/>
      <c r="AK9" s="934"/>
      <c r="AL9" s="934"/>
      <c r="AM9" s="82"/>
      <c r="AN9" s="935"/>
      <c r="AO9" s="935"/>
      <c r="AP9" s="935"/>
      <c r="AQ9" s="935"/>
      <c r="AR9" s="935"/>
      <c r="AS9" s="935"/>
      <c r="AT9" s="935"/>
      <c r="AU9" s="935"/>
      <c r="AV9" s="935"/>
      <c r="AW9" s="935"/>
      <c r="AX9" s="935"/>
      <c r="AY9" s="935"/>
      <c r="AZ9" s="935"/>
      <c r="BA9" s="935"/>
    </row>
    <row r="10" spans="1:53" s="3" customFormat="1" ht="27.75" customHeight="1" x14ac:dyDescent="0.35">
      <c r="P10" s="926" t="s">
        <v>117</v>
      </c>
      <c r="Q10" s="942"/>
      <c r="R10" s="942"/>
      <c r="S10" s="942"/>
      <c r="T10" s="942"/>
      <c r="U10" s="942"/>
      <c r="V10" s="942"/>
      <c r="W10" s="942"/>
      <c r="X10" s="942"/>
      <c r="Y10" s="942"/>
      <c r="Z10" s="942"/>
      <c r="AA10" s="942"/>
      <c r="AB10" s="942"/>
      <c r="AC10" s="942"/>
      <c r="AD10" s="942"/>
      <c r="AE10" s="942"/>
      <c r="AF10" s="942"/>
      <c r="AG10" s="942"/>
      <c r="AH10" s="942"/>
      <c r="AI10" s="942"/>
      <c r="AJ10" s="942"/>
      <c r="AK10" s="942"/>
      <c r="AL10" s="943"/>
      <c r="AM10" s="943"/>
      <c r="AN10" s="935"/>
      <c r="AO10" s="935"/>
      <c r="AP10" s="935"/>
      <c r="AQ10" s="935"/>
      <c r="AR10" s="935"/>
      <c r="AS10" s="935"/>
      <c r="AT10" s="935"/>
      <c r="AU10" s="935"/>
      <c r="AV10" s="935"/>
      <c r="AW10" s="935"/>
      <c r="AX10" s="935"/>
      <c r="AY10" s="935"/>
      <c r="AZ10" s="935"/>
      <c r="BA10" s="935"/>
    </row>
    <row r="11" spans="1:53" s="3" customFormat="1" ht="27.75" customHeight="1" x14ac:dyDescent="0.4">
      <c r="P11" s="926" t="s">
        <v>142</v>
      </c>
      <c r="Q11" s="926"/>
      <c r="R11" s="926"/>
      <c r="S11" s="926"/>
      <c r="T11" s="926"/>
      <c r="U11" s="926"/>
      <c r="V11" s="926"/>
      <c r="W11" s="926"/>
      <c r="X11" s="926"/>
      <c r="Y11" s="926"/>
      <c r="Z11" s="926"/>
      <c r="AA11" s="926"/>
      <c r="AB11" s="926"/>
      <c r="AC11" s="926"/>
      <c r="AD11" s="926"/>
      <c r="AE11" s="926"/>
      <c r="AF11" s="926"/>
      <c r="AG11" s="926"/>
      <c r="AH11" s="926"/>
      <c r="AI11" s="926"/>
      <c r="AJ11" s="926"/>
      <c r="AK11" s="926"/>
      <c r="AL11" s="926"/>
      <c r="AM11" s="926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</row>
    <row r="12" spans="1:53" s="3" customFormat="1" ht="27.75" customHeight="1" x14ac:dyDescent="0.4">
      <c r="P12" s="83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5"/>
      <c r="AM12" s="8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</row>
    <row r="13" spans="1:53" s="3" customFormat="1" ht="22.5" x14ac:dyDescent="0.3">
      <c r="A13" s="930" t="s">
        <v>37</v>
      </c>
      <c r="B13" s="930"/>
      <c r="C13" s="930"/>
      <c r="D13" s="930"/>
      <c r="E13" s="930"/>
      <c r="F13" s="930"/>
      <c r="G13" s="930"/>
      <c r="H13" s="930"/>
      <c r="I13" s="930"/>
      <c r="J13" s="930"/>
      <c r="K13" s="930"/>
      <c r="L13" s="930"/>
      <c r="M13" s="930"/>
      <c r="N13" s="930"/>
      <c r="O13" s="930"/>
      <c r="P13" s="930"/>
      <c r="Q13" s="930"/>
      <c r="R13" s="930"/>
      <c r="S13" s="930"/>
      <c r="T13" s="930"/>
      <c r="U13" s="930"/>
      <c r="V13" s="930"/>
      <c r="W13" s="930"/>
      <c r="X13" s="930"/>
      <c r="Y13" s="930"/>
      <c r="Z13" s="930"/>
      <c r="AA13" s="930"/>
      <c r="AB13" s="930"/>
      <c r="AC13" s="930"/>
      <c r="AD13" s="930"/>
      <c r="AE13" s="930"/>
      <c r="AF13" s="930"/>
      <c r="AG13" s="930"/>
      <c r="AH13" s="930"/>
      <c r="AI13" s="930"/>
      <c r="AJ13" s="930"/>
      <c r="AK13" s="930"/>
      <c r="AL13" s="930"/>
      <c r="AM13" s="930"/>
      <c r="AN13" s="930"/>
      <c r="AO13" s="930"/>
      <c r="AP13" s="930"/>
      <c r="AQ13" s="930"/>
      <c r="AR13" s="930"/>
      <c r="AS13" s="930"/>
      <c r="AT13" s="930"/>
      <c r="AU13" s="930"/>
      <c r="AV13" s="930"/>
      <c r="AW13" s="930"/>
      <c r="AX13" s="930"/>
      <c r="AY13" s="930"/>
      <c r="AZ13" s="930"/>
      <c r="BA13" s="930"/>
    </row>
    <row r="14" spans="1:53" s="3" customFormat="1" ht="19.5" thickBot="1" x14ac:dyDescent="0.3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</row>
    <row r="15" spans="1:53" ht="18" customHeight="1" x14ac:dyDescent="0.25">
      <c r="A15" s="924" t="s">
        <v>2</v>
      </c>
      <c r="B15" s="921" t="s">
        <v>3</v>
      </c>
      <c r="C15" s="922"/>
      <c r="D15" s="922"/>
      <c r="E15" s="923"/>
      <c r="F15" s="921" t="s">
        <v>4</v>
      </c>
      <c r="G15" s="922"/>
      <c r="H15" s="922"/>
      <c r="I15" s="923"/>
      <c r="J15" s="917" t="s">
        <v>5</v>
      </c>
      <c r="K15" s="920"/>
      <c r="L15" s="920"/>
      <c r="M15" s="920"/>
      <c r="N15" s="917" t="s">
        <v>6</v>
      </c>
      <c r="O15" s="920"/>
      <c r="P15" s="920"/>
      <c r="Q15" s="920"/>
      <c r="R15" s="919"/>
      <c r="S15" s="917" t="s">
        <v>7</v>
      </c>
      <c r="T15" s="918"/>
      <c r="U15" s="918"/>
      <c r="V15" s="918"/>
      <c r="W15" s="919"/>
      <c r="X15" s="917" t="s">
        <v>8</v>
      </c>
      <c r="Y15" s="920"/>
      <c r="Z15" s="920"/>
      <c r="AA15" s="919"/>
      <c r="AB15" s="921" t="s">
        <v>9</v>
      </c>
      <c r="AC15" s="922"/>
      <c r="AD15" s="922"/>
      <c r="AE15" s="923"/>
      <c r="AF15" s="921" t="s">
        <v>10</v>
      </c>
      <c r="AG15" s="922"/>
      <c r="AH15" s="922"/>
      <c r="AI15" s="923"/>
      <c r="AJ15" s="917" t="s">
        <v>11</v>
      </c>
      <c r="AK15" s="918"/>
      <c r="AL15" s="918"/>
      <c r="AM15" s="918"/>
      <c r="AN15" s="919"/>
      <c r="AO15" s="917" t="s">
        <v>12</v>
      </c>
      <c r="AP15" s="920"/>
      <c r="AQ15" s="920"/>
      <c r="AR15" s="920"/>
      <c r="AS15" s="927" t="s">
        <v>13</v>
      </c>
      <c r="AT15" s="928"/>
      <c r="AU15" s="928"/>
      <c r="AV15" s="928"/>
      <c r="AW15" s="929"/>
      <c r="AX15" s="917" t="s">
        <v>14</v>
      </c>
      <c r="AY15" s="920"/>
      <c r="AZ15" s="920"/>
      <c r="BA15" s="919"/>
    </row>
    <row r="16" spans="1:53" s="5" customFormat="1" ht="20.25" customHeight="1" thickBot="1" x14ac:dyDescent="0.25">
      <c r="A16" s="925"/>
      <c r="B16" s="86">
        <v>1</v>
      </c>
      <c r="C16" s="87">
        <v>2</v>
      </c>
      <c r="D16" s="87">
        <v>3</v>
      </c>
      <c r="E16" s="88">
        <v>4</v>
      </c>
      <c r="F16" s="86">
        <v>5</v>
      </c>
      <c r="G16" s="87">
        <v>6</v>
      </c>
      <c r="H16" s="87">
        <v>7</v>
      </c>
      <c r="I16" s="88">
        <v>8</v>
      </c>
      <c r="J16" s="86">
        <v>9</v>
      </c>
      <c r="K16" s="87">
        <v>10</v>
      </c>
      <c r="L16" s="87">
        <v>11</v>
      </c>
      <c r="M16" s="89">
        <v>12</v>
      </c>
      <c r="N16" s="86">
        <v>13</v>
      </c>
      <c r="O16" s="87">
        <v>14</v>
      </c>
      <c r="P16" s="87">
        <v>15</v>
      </c>
      <c r="Q16" s="87">
        <v>16</v>
      </c>
      <c r="R16" s="88">
        <v>17</v>
      </c>
      <c r="S16" s="86">
        <v>18</v>
      </c>
      <c r="T16" s="87">
        <v>19</v>
      </c>
      <c r="U16" s="87">
        <v>20</v>
      </c>
      <c r="V16" s="87">
        <v>21</v>
      </c>
      <c r="W16" s="88">
        <v>22</v>
      </c>
      <c r="X16" s="86">
        <v>23</v>
      </c>
      <c r="Y16" s="87">
        <v>24</v>
      </c>
      <c r="Z16" s="87">
        <v>25</v>
      </c>
      <c r="AA16" s="88">
        <v>26</v>
      </c>
      <c r="AB16" s="86">
        <v>27</v>
      </c>
      <c r="AC16" s="87">
        <v>28</v>
      </c>
      <c r="AD16" s="87">
        <v>29</v>
      </c>
      <c r="AE16" s="88">
        <v>30</v>
      </c>
      <c r="AF16" s="86">
        <v>31</v>
      </c>
      <c r="AG16" s="87">
        <v>32</v>
      </c>
      <c r="AH16" s="87">
        <v>33</v>
      </c>
      <c r="AI16" s="88">
        <v>34</v>
      </c>
      <c r="AJ16" s="86">
        <v>35</v>
      </c>
      <c r="AK16" s="87">
        <v>36</v>
      </c>
      <c r="AL16" s="87">
        <v>37</v>
      </c>
      <c r="AM16" s="87">
        <v>38</v>
      </c>
      <c r="AN16" s="88">
        <v>39</v>
      </c>
      <c r="AO16" s="86">
        <v>40</v>
      </c>
      <c r="AP16" s="87">
        <v>41</v>
      </c>
      <c r="AQ16" s="87">
        <v>42</v>
      </c>
      <c r="AR16" s="89">
        <v>43</v>
      </c>
      <c r="AS16" s="86">
        <v>44</v>
      </c>
      <c r="AT16" s="87">
        <v>45</v>
      </c>
      <c r="AU16" s="87">
        <v>46</v>
      </c>
      <c r="AV16" s="87">
        <v>47</v>
      </c>
      <c r="AW16" s="88">
        <v>48</v>
      </c>
      <c r="AX16" s="86">
        <v>49</v>
      </c>
      <c r="AY16" s="87">
        <v>50</v>
      </c>
      <c r="AZ16" s="87">
        <v>51</v>
      </c>
      <c r="BA16" s="88">
        <v>52</v>
      </c>
    </row>
    <row r="17" spans="1:53" ht="20.100000000000001" customHeight="1" x14ac:dyDescent="0.3">
      <c r="A17" s="90">
        <v>1</v>
      </c>
      <c r="B17" s="91" t="s">
        <v>79</v>
      </c>
      <c r="C17" s="92" t="s">
        <v>79</v>
      </c>
      <c r="D17" s="92" t="s">
        <v>79</v>
      </c>
      <c r="E17" s="93" t="s">
        <v>79</v>
      </c>
      <c r="F17" s="91" t="s">
        <v>79</v>
      </c>
      <c r="G17" s="92" t="s">
        <v>79</v>
      </c>
      <c r="H17" s="92" t="s">
        <v>79</v>
      </c>
      <c r="I17" s="93" t="s">
        <v>79</v>
      </c>
      <c r="J17" s="91" t="s">
        <v>79</v>
      </c>
      <c r="K17" s="92" t="s">
        <v>79</v>
      </c>
      <c r="L17" s="92" t="s">
        <v>79</v>
      </c>
      <c r="M17" s="93" t="s">
        <v>79</v>
      </c>
      <c r="N17" s="91" t="s">
        <v>79</v>
      </c>
      <c r="O17" s="92" t="s">
        <v>79</v>
      </c>
      <c r="P17" s="92" t="s">
        <v>79</v>
      </c>
      <c r="Q17" s="92" t="s">
        <v>118</v>
      </c>
      <c r="R17" s="93" t="s">
        <v>118</v>
      </c>
      <c r="S17" s="91" t="s">
        <v>16</v>
      </c>
      <c r="T17" s="92" t="s">
        <v>16</v>
      </c>
      <c r="U17" s="92" t="s">
        <v>79</v>
      </c>
      <c r="V17" s="92" t="s">
        <v>79</v>
      </c>
      <c r="W17" s="93" t="s">
        <v>79</v>
      </c>
      <c r="X17" s="91" t="s">
        <v>79</v>
      </c>
      <c r="Y17" s="92" t="s">
        <v>79</v>
      </c>
      <c r="Z17" s="92" t="s">
        <v>79</v>
      </c>
      <c r="AA17" s="94" t="s">
        <v>79</v>
      </c>
      <c r="AB17" s="91" t="s">
        <v>79</v>
      </c>
      <c r="AC17" s="92" t="s">
        <v>79</v>
      </c>
      <c r="AD17" s="92" t="s">
        <v>17</v>
      </c>
      <c r="AE17" s="94" t="s">
        <v>17</v>
      </c>
      <c r="AF17" s="91" t="s">
        <v>17</v>
      </c>
      <c r="AG17" s="92" t="s">
        <v>79</v>
      </c>
      <c r="AH17" s="92" t="s">
        <v>79</v>
      </c>
      <c r="AI17" s="94" t="s">
        <v>79</v>
      </c>
      <c r="AJ17" s="91" t="s">
        <v>79</v>
      </c>
      <c r="AK17" s="92" t="s">
        <v>79</v>
      </c>
      <c r="AL17" s="92" t="s">
        <v>79</v>
      </c>
      <c r="AM17" s="92" t="s">
        <v>79</v>
      </c>
      <c r="AN17" s="93" t="s">
        <v>79</v>
      </c>
      <c r="AO17" s="95" t="s">
        <v>79</v>
      </c>
      <c r="AP17" s="92" t="s">
        <v>15</v>
      </c>
      <c r="AQ17" s="92" t="s">
        <v>15</v>
      </c>
      <c r="AR17" s="94" t="s">
        <v>16</v>
      </c>
      <c r="AS17" s="91" t="s">
        <v>16</v>
      </c>
      <c r="AT17" s="92" t="s">
        <v>16</v>
      </c>
      <c r="AU17" s="92" t="s">
        <v>16</v>
      </c>
      <c r="AV17" s="92" t="s">
        <v>16</v>
      </c>
      <c r="AW17" s="93" t="s">
        <v>16</v>
      </c>
      <c r="AX17" s="95" t="s">
        <v>16</v>
      </c>
      <c r="AY17" s="92" t="s">
        <v>16</v>
      </c>
      <c r="AZ17" s="92" t="s">
        <v>16</v>
      </c>
      <c r="BA17" s="93" t="s">
        <v>16</v>
      </c>
    </row>
    <row r="18" spans="1:53" ht="20.100000000000001" customHeight="1" x14ac:dyDescent="0.3">
      <c r="A18" s="96">
        <v>2</v>
      </c>
      <c r="B18" s="97" t="s">
        <v>17</v>
      </c>
      <c r="C18" s="72" t="s">
        <v>17</v>
      </c>
      <c r="D18" s="72" t="s">
        <v>17</v>
      </c>
      <c r="E18" s="98" t="s">
        <v>17</v>
      </c>
      <c r="F18" s="97" t="s">
        <v>18</v>
      </c>
      <c r="G18" s="72" t="s">
        <v>18</v>
      </c>
      <c r="H18" s="72" t="s">
        <v>18</v>
      </c>
      <c r="I18" s="98" t="s">
        <v>18</v>
      </c>
      <c r="J18" s="97" t="s">
        <v>18</v>
      </c>
      <c r="K18" s="72" t="s">
        <v>18</v>
      </c>
      <c r="L18" s="72" t="s">
        <v>18</v>
      </c>
      <c r="M18" s="98" t="s">
        <v>18</v>
      </c>
      <c r="N18" s="97" t="s">
        <v>18</v>
      </c>
      <c r="O18" s="72" t="s">
        <v>18</v>
      </c>
      <c r="P18" s="72" t="s">
        <v>18</v>
      </c>
      <c r="Q18" s="72" t="s">
        <v>88</v>
      </c>
      <c r="R18" s="98" t="s">
        <v>88</v>
      </c>
      <c r="S18" s="97"/>
      <c r="T18" s="72"/>
      <c r="U18" s="72"/>
      <c r="V18" s="72"/>
      <c r="W18" s="99"/>
      <c r="X18" s="97"/>
      <c r="Y18" s="72"/>
      <c r="Z18" s="72"/>
      <c r="AA18" s="99"/>
      <c r="AB18" s="97"/>
      <c r="AC18" s="72"/>
      <c r="AD18" s="72"/>
      <c r="AE18" s="99"/>
      <c r="AF18" s="97"/>
      <c r="AG18" s="72"/>
      <c r="AH18" s="72"/>
      <c r="AI18" s="99"/>
      <c r="AJ18" s="97"/>
      <c r="AK18" s="72"/>
      <c r="AL18" s="72"/>
      <c r="AM18" s="72"/>
      <c r="AN18" s="98"/>
      <c r="AO18" s="100"/>
      <c r="AP18" s="72"/>
      <c r="AQ18" s="72"/>
      <c r="AR18" s="99"/>
      <c r="AS18" s="101"/>
      <c r="AT18" s="102"/>
      <c r="AU18" s="72"/>
      <c r="AV18" s="72"/>
      <c r="AW18" s="98"/>
      <c r="AX18" s="103"/>
      <c r="AY18" s="72"/>
      <c r="AZ18" s="72"/>
      <c r="BA18" s="98"/>
    </row>
    <row r="19" spans="1:53" ht="20.100000000000001" customHeight="1" x14ac:dyDescent="0.3">
      <c r="A19" s="96"/>
      <c r="B19" s="97"/>
      <c r="C19" s="72"/>
      <c r="D19" s="72"/>
      <c r="E19" s="98"/>
      <c r="F19" s="97"/>
      <c r="G19" s="72"/>
      <c r="H19" s="72"/>
      <c r="I19" s="98"/>
      <c r="J19" s="97"/>
      <c r="K19" s="72"/>
      <c r="L19" s="72"/>
      <c r="M19" s="98"/>
      <c r="N19" s="97"/>
      <c r="O19" s="72"/>
      <c r="P19" s="72"/>
      <c r="Q19" s="72"/>
      <c r="R19" s="98"/>
      <c r="S19" s="97"/>
      <c r="T19" s="72"/>
      <c r="U19" s="72"/>
      <c r="V19" s="72"/>
      <c r="W19" s="104"/>
      <c r="X19" s="97"/>
      <c r="Y19" s="72"/>
      <c r="Z19" s="72"/>
      <c r="AA19" s="99"/>
      <c r="AB19" s="97"/>
      <c r="AC19" s="72"/>
      <c r="AD19" s="72"/>
      <c r="AE19" s="99"/>
      <c r="AF19" s="97"/>
      <c r="AG19" s="72"/>
      <c r="AH19" s="72"/>
      <c r="AI19" s="99"/>
      <c r="AJ19" s="97"/>
      <c r="AK19" s="72"/>
      <c r="AL19" s="72"/>
      <c r="AM19" s="72"/>
      <c r="AN19" s="98"/>
      <c r="AO19" s="100"/>
      <c r="AP19" s="72"/>
      <c r="AQ19" s="72"/>
      <c r="AR19" s="99"/>
      <c r="AS19" s="97"/>
      <c r="AT19" s="72"/>
      <c r="AU19" s="72"/>
      <c r="AV19" s="72"/>
      <c r="AW19" s="98"/>
      <c r="AX19" s="100"/>
      <c r="AY19" s="72"/>
      <c r="AZ19" s="72"/>
      <c r="BA19" s="98"/>
    </row>
    <row r="20" spans="1:53" ht="19.5" customHeight="1" thickBot="1" x14ac:dyDescent="0.35">
      <c r="A20" s="105"/>
      <c r="B20" s="106"/>
      <c r="C20" s="107"/>
      <c r="D20" s="107"/>
      <c r="E20" s="108"/>
      <c r="F20" s="106"/>
      <c r="G20" s="107"/>
      <c r="H20" s="107"/>
      <c r="I20" s="108"/>
      <c r="J20" s="106"/>
      <c r="K20" s="107"/>
      <c r="L20" s="107"/>
      <c r="M20" s="108"/>
      <c r="N20" s="106"/>
      <c r="O20" s="107"/>
      <c r="P20" s="107"/>
      <c r="Q20" s="107"/>
      <c r="R20" s="108"/>
      <c r="S20" s="106"/>
      <c r="T20" s="107"/>
      <c r="U20" s="107"/>
      <c r="V20" s="107"/>
      <c r="W20" s="109"/>
      <c r="X20" s="106"/>
      <c r="Y20" s="107"/>
      <c r="Z20" s="107"/>
      <c r="AA20" s="109"/>
      <c r="AB20" s="106"/>
      <c r="AC20" s="107"/>
      <c r="AD20" s="107"/>
      <c r="AE20" s="109"/>
      <c r="AF20" s="106"/>
      <c r="AG20" s="107"/>
      <c r="AH20" s="107"/>
      <c r="AI20" s="109"/>
      <c r="AJ20" s="106"/>
      <c r="AK20" s="107"/>
      <c r="AL20" s="107"/>
      <c r="AM20" s="107"/>
      <c r="AN20" s="108"/>
      <c r="AO20" s="110"/>
      <c r="AP20" s="107"/>
      <c r="AQ20" s="107"/>
      <c r="AR20" s="109"/>
      <c r="AS20" s="111"/>
      <c r="AT20" s="112"/>
      <c r="AU20" s="112"/>
      <c r="AV20" s="112"/>
      <c r="AW20" s="113"/>
      <c r="AX20" s="114"/>
      <c r="AY20" s="115"/>
      <c r="AZ20" s="115"/>
      <c r="BA20" s="116"/>
    </row>
    <row r="21" spans="1:53" ht="19.5" customHeight="1" x14ac:dyDescent="0.3">
      <c r="A21" s="73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8"/>
      <c r="AG21" s="118"/>
      <c r="AH21" s="118"/>
      <c r="AI21" s="118"/>
      <c r="AJ21" s="117"/>
      <c r="AK21" s="117"/>
      <c r="AL21" s="117"/>
      <c r="AM21" s="117"/>
      <c r="AN21" s="117"/>
      <c r="AO21" s="117"/>
      <c r="AP21" s="117"/>
      <c r="AQ21" s="117"/>
      <c r="AR21" s="117"/>
      <c r="AS21" s="119"/>
      <c r="AT21" s="22"/>
      <c r="AU21" s="22"/>
      <c r="AV21" s="22"/>
      <c r="AW21" s="22"/>
      <c r="AX21" s="22"/>
      <c r="AY21" s="22"/>
      <c r="AZ21" s="22"/>
      <c r="BA21" s="22"/>
    </row>
    <row r="22" spans="1:53" s="7" customFormat="1" ht="21" customHeight="1" x14ac:dyDescent="0.3">
      <c r="A22" s="914" t="s">
        <v>120</v>
      </c>
      <c r="B22" s="914"/>
      <c r="C22" s="914"/>
      <c r="D22" s="914"/>
      <c r="E22" s="914"/>
      <c r="F22" s="914"/>
      <c r="G22" s="914"/>
      <c r="H22" s="914"/>
      <c r="I22" s="914"/>
      <c r="J22" s="915"/>
      <c r="K22" s="915"/>
      <c r="L22" s="915"/>
      <c r="M22" s="915"/>
      <c r="N22" s="915"/>
      <c r="O22" s="915"/>
      <c r="P22" s="915"/>
      <c r="Q22" s="915"/>
      <c r="R22" s="915"/>
      <c r="S22" s="915"/>
      <c r="T22" s="915"/>
      <c r="U22" s="915"/>
      <c r="V22" s="915"/>
      <c r="W22" s="915"/>
      <c r="X22" s="915"/>
      <c r="Y22" s="915"/>
      <c r="Z22" s="915"/>
      <c r="AA22" s="915"/>
      <c r="AB22" s="915"/>
      <c r="AC22" s="915"/>
      <c r="AD22" s="915"/>
      <c r="AE22" s="915"/>
      <c r="AF22" s="915"/>
      <c r="AG22" s="915"/>
      <c r="AH22" s="915"/>
      <c r="AI22" s="915"/>
      <c r="AJ22" s="915"/>
      <c r="AK22" s="915"/>
      <c r="AL22" s="915"/>
      <c r="AM22" s="915"/>
      <c r="AN22" s="915"/>
      <c r="AO22" s="915"/>
      <c r="AP22" s="915"/>
      <c r="AQ22" s="915"/>
      <c r="AR22" s="915"/>
      <c r="AS22" s="915"/>
      <c r="AT22" s="915"/>
      <c r="AU22" s="915"/>
      <c r="AV22" s="120"/>
      <c r="AW22" s="120"/>
      <c r="AX22" s="120"/>
      <c r="AY22" s="120"/>
      <c r="AZ22" s="120"/>
      <c r="BA22" s="1"/>
    </row>
    <row r="23" spans="1:53" x14ac:dyDescent="0.25">
      <c r="AV23" s="120"/>
      <c r="AW23" s="120"/>
      <c r="AX23" s="120"/>
      <c r="AY23" s="120"/>
      <c r="AZ23" s="120"/>
    </row>
    <row r="24" spans="1:53" ht="21.75" customHeight="1" x14ac:dyDescent="0.3">
      <c r="A24" s="121" t="s">
        <v>121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916" t="s">
        <v>122</v>
      </c>
      <c r="AB24" s="916"/>
      <c r="AC24" s="916"/>
      <c r="AD24" s="916"/>
      <c r="AE24" s="916"/>
      <c r="AF24" s="916"/>
      <c r="AG24" s="916"/>
      <c r="AH24" s="916"/>
      <c r="AI24" s="916"/>
      <c r="AJ24" s="916"/>
      <c r="AK24" s="916"/>
      <c r="AL24" s="916"/>
      <c r="AM24" s="916"/>
      <c r="AN24" s="121"/>
      <c r="AO24" s="916" t="s">
        <v>51</v>
      </c>
      <c r="AP24" s="916"/>
      <c r="AQ24" s="916"/>
      <c r="AR24" s="916"/>
      <c r="AS24" s="916"/>
      <c r="AT24" s="916"/>
      <c r="AU24" s="916"/>
      <c r="AV24" s="916"/>
      <c r="AW24" s="916"/>
      <c r="AX24" s="916"/>
      <c r="AY24" s="916"/>
      <c r="AZ24" s="916"/>
      <c r="BA24" s="916"/>
    </row>
    <row r="25" spans="1:53" ht="11.25" customHeight="1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3"/>
    </row>
    <row r="26" spans="1:53" ht="22.5" customHeight="1" x14ac:dyDescent="0.25">
      <c r="A26" s="1108" t="s">
        <v>2</v>
      </c>
      <c r="B26" s="1109"/>
      <c r="C26" s="1110" t="s">
        <v>19</v>
      </c>
      <c r="D26" s="1111"/>
      <c r="E26" s="1111"/>
      <c r="F26" s="1109"/>
      <c r="G26" s="1113" t="s">
        <v>123</v>
      </c>
      <c r="H26" s="1114"/>
      <c r="I26" s="1115"/>
      <c r="J26" s="1116" t="s">
        <v>21</v>
      </c>
      <c r="K26" s="1111"/>
      <c r="L26" s="1111"/>
      <c r="M26" s="1109"/>
      <c r="N26" s="1094" t="s">
        <v>70</v>
      </c>
      <c r="O26" s="1095"/>
      <c r="P26" s="1096"/>
      <c r="Q26" s="1116" t="s">
        <v>71</v>
      </c>
      <c r="R26" s="1117"/>
      <c r="S26" s="1118"/>
      <c r="T26" s="1116" t="s">
        <v>22</v>
      </c>
      <c r="U26" s="1111"/>
      <c r="V26" s="1109"/>
      <c r="W26" s="1116" t="s">
        <v>69</v>
      </c>
      <c r="X26" s="1111"/>
      <c r="Y26" s="1109"/>
      <c r="Z26" s="22"/>
      <c r="AA26" s="1126" t="s">
        <v>72</v>
      </c>
      <c r="AB26" s="1127"/>
      <c r="AC26" s="1127"/>
      <c r="AD26" s="1127"/>
      <c r="AE26" s="1127"/>
      <c r="AF26" s="1088"/>
      <c r="AG26" s="1089"/>
      <c r="AH26" s="785" t="s">
        <v>87</v>
      </c>
      <c r="AI26" s="1130"/>
      <c r="AJ26" s="1130"/>
      <c r="AK26" s="1110" t="s">
        <v>50</v>
      </c>
      <c r="AL26" s="1131"/>
      <c r="AM26" s="1132"/>
      <c r="AN26" s="123"/>
      <c r="AO26" s="780" t="s">
        <v>52</v>
      </c>
      <c r="AP26" s="1136"/>
      <c r="AQ26" s="1136"/>
      <c r="AR26" s="1136"/>
      <c r="AS26" s="1094" t="s">
        <v>73</v>
      </c>
      <c r="AT26" s="1095"/>
      <c r="AU26" s="1095"/>
      <c r="AV26" s="1095"/>
      <c r="AW26" s="1096"/>
      <c r="AX26" s="785" t="s">
        <v>87</v>
      </c>
      <c r="AY26" s="785"/>
      <c r="AZ26" s="785"/>
      <c r="BA26" s="1119"/>
    </row>
    <row r="27" spans="1:53" ht="15.75" customHeight="1" x14ac:dyDescent="0.25">
      <c r="A27" s="843"/>
      <c r="B27" s="845"/>
      <c r="C27" s="843"/>
      <c r="D27" s="1112"/>
      <c r="E27" s="1112"/>
      <c r="F27" s="845"/>
      <c r="G27" s="899"/>
      <c r="H27" s="900"/>
      <c r="I27" s="901"/>
      <c r="J27" s="843"/>
      <c r="K27" s="1112"/>
      <c r="L27" s="1112"/>
      <c r="M27" s="845"/>
      <c r="N27" s="908"/>
      <c r="O27" s="1097"/>
      <c r="P27" s="910"/>
      <c r="Q27" s="835"/>
      <c r="R27" s="915"/>
      <c r="S27" s="837"/>
      <c r="T27" s="843"/>
      <c r="U27" s="1112"/>
      <c r="V27" s="845"/>
      <c r="W27" s="843"/>
      <c r="X27" s="1112"/>
      <c r="Y27" s="845"/>
      <c r="Z27" s="22"/>
      <c r="AA27" s="1128"/>
      <c r="AB27" s="1129"/>
      <c r="AC27" s="1129"/>
      <c r="AD27" s="1129"/>
      <c r="AE27" s="1129"/>
      <c r="AF27" s="1091"/>
      <c r="AG27" s="1092"/>
      <c r="AH27" s="1130"/>
      <c r="AI27" s="1130"/>
      <c r="AJ27" s="1130"/>
      <c r="AK27" s="1133"/>
      <c r="AL27" s="1134"/>
      <c r="AM27" s="1135"/>
      <c r="AN27" s="123"/>
      <c r="AO27" s="1136"/>
      <c r="AP27" s="1136"/>
      <c r="AQ27" s="1136"/>
      <c r="AR27" s="1136"/>
      <c r="AS27" s="908"/>
      <c r="AT27" s="1097"/>
      <c r="AU27" s="1097"/>
      <c r="AV27" s="1097"/>
      <c r="AW27" s="910"/>
      <c r="AX27" s="785"/>
      <c r="AY27" s="785"/>
      <c r="AZ27" s="785"/>
      <c r="BA27" s="1119"/>
    </row>
    <row r="28" spans="1:53" ht="42" customHeight="1" x14ac:dyDescent="0.25">
      <c r="A28" s="846"/>
      <c r="B28" s="848"/>
      <c r="C28" s="846"/>
      <c r="D28" s="847"/>
      <c r="E28" s="847"/>
      <c r="F28" s="848"/>
      <c r="G28" s="902"/>
      <c r="H28" s="903"/>
      <c r="I28" s="904"/>
      <c r="J28" s="846"/>
      <c r="K28" s="847"/>
      <c r="L28" s="847"/>
      <c r="M28" s="848"/>
      <c r="N28" s="911"/>
      <c r="O28" s="912"/>
      <c r="P28" s="913"/>
      <c r="Q28" s="838"/>
      <c r="R28" s="839"/>
      <c r="S28" s="840"/>
      <c r="T28" s="846"/>
      <c r="U28" s="847"/>
      <c r="V28" s="848"/>
      <c r="W28" s="846"/>
      <c r="X28" s="847"/>
      <c r="Y28" s="848"/>
      <c r="Z28" s="22"/>
      <c r="AA28" s="1120" t="s">
        <v>110</v>
      </c>
      <c r="AB28" s="1121"/>
      <c r="AC28" s="1121"/>
      <c r="AD28" s="1121"/>
      <c r="AE28" s="1121"/>
      <c r="AF28" s="1099"/>
      <c r="AG28" s="1100"/>
      <c r="AH28" s="1122">
        <v>2</v>
      </c>
      <c r="AI28" s="1123"/>
      <c r="AJ28" s="1124"/>
      <c r="AK28" s="788">
        <v>3</v>
      </c>
      <c r="AL28" s="788"/>
      <c r="AM28" s="788"/>
      <c r="AN28" s="123"/>
      <c r="AO28" s="1136"/>
      <c r="AP28" s="1136"/>
      <c r="AQ28" s="1136"/>
      <c r="AR28" s="1136"/>
      <c r="AS28" s="908"/>
      <c r="AT28" s="1097"/>
      <c r="AU28" s="1097"/>
      <c r="AV28" s="1097"/>
      <c r="AW28" s="910"/>
      <c r="AX28" s="785"/>
      <c r="AY28" s="785"/>
      <c r="AZ28" s="785"/>
      <c r="BA28" s="1119"/>
    </row>
    <row r="29" spans="1:53" ht="26.25" customHeight="1" x14ac:dyDescent="0.3">
      <c r="A29" s="1125">
        <v>1</v>
      </c>
      <c r="B29" s="823"/>
      <c r="C29" s="819">
        <f>COUNTIF($B17:$AO17,$B$17)</f>
        <v>33</v>
      </c>
      <c r="D29" s="824"/>
      <c r="E29" s="824"/>
      <c r="F29" s="825"/>
      <c r="G29" s="819">
        <v>4</v>
      </c>
      <c r="H29" s="824"/>
      <c r="I29" s="825"/>
      <c r="J29" s="819">
        <v>3</v>
      </c>
      <c r="K29" s="824"/>
      <c r="L29" s="824"/>
      <c r="M29" s="825"/>
      <c r="N29" s="819"/>
      <c r="O29" s="824"/>
      <c r="P29" s="825"/>
      <c r="Q29" s="830"/>
      <c r="R29" s="814"/>
      <c r="S29" s="815"/>
      <c r="T29" s="819">
        <v>12</v>
      </c>
      <c r="U29" s="820"/>
      <c r="V29" s="831"/>
      <c r="W29" s="819">
        <f>C29+G29+J29+N29+Q29+T29</f>
        <v>52</v>
      </c>
      <c r="X29" s="820"/>
      <c r="Y29" s="1086"/>
      <c r="Z29" s="22"/>
      <c r="AA29" s="1087" t="s">
        <v>220</v>
      </c>
      <c r="AB29" s="1088"/>
      <c r="AC29" s="1088"/>
      <c r="AD29" s="1088"/>
      <c r="AE29" s="1088"/>
      <c r="AF29" s="1088"/>
      <c r="AG29" s="1089"/>
      <c r="AH29" s="788">
        <v>3</v>
      </c>
      <c r="AI29" s="1093"/>
      <c r="AJ29" s="1093"/>
      <c r="AK29" s="788">
        <v>1</v>
      </c>
      <c r="AL29" s="1093"/>
      <c r="AM29" s="1093"/>
      <c r="AN29" s="123"/>
      <c r="AO29" s="1136"/>
      <c r="AP29" s="1136"/>
      <c r="AQ29" s="1136"/>
      <c r="AR29" s="1136"/>
      <c r="AS29" s="911"/>
      <c r="AT29" s="912"/>
      <c r="AU29" s="912"/>
      <c r="AV29" s="912"/>
      <c r="AW29" s="913"/>
      <c r="AX29" s="785"/>
      <c r="AY29" s="785"/>
      <c r="AZ29" s="785"/>
      <c r="BA29" s="1119"/>
    </row>
    <row r="30" spans="1:53" ht="27" customHeight="1" x14ac:dyDescent="0.3">
      <c r="A30" s="1085">
        <v>2</v>
      </c>
      <c r="B30" s="827"/>
      <c r="C30" s="819"/>
      <c r="D30" s="824"/>
      <c r="E30" s="824"/>
      <c r="F30" s="825"/>
      <c r="G30" s="816"/>
      <c r="H30" s="828"/>
      <c r="I30" s="829"/>
      <c r="J30" s="816">
        <v>5</v>
      </c>
      <c r="K30" s="828"/>
      <c r="L30" s="828"/>
      <c r="M30" s="829"/>
      <c r="N30" s="816">
        <v>10</v>
      </c>
      <c r="O30" s="828"/>
      <c r="P30" s="829"/>
      <c r="Q30" s="813">
        <v>2</v>
      </c>
      <c r="R30" s="814"/>
      <c r="S30" s="815"/>
      <c r="T30" s="816"/>
      <c r="U30" s="817"/>
      <c r="V30" s="818"/>
      <c r="W30" s="819">
        <f t="shared" ref="W30" si="0">C30+G30+J30+N30+Q30+T30</f>
        <v>17</v>
      </c>
      <c r="X30" s="820"/>
      <c r="Y30" s="1086"/>
      <c r="Z30" s="22"/>
      <c r="AA30" s="1090"/>
      <c r="AB30" s="1091"/>
      <c r="AC30" s="1091"/>
      <c r="AD30" s="1091"/>
      <c r="AE30" s="1091"/>
      <c r="AF30" s="1091"/>
      <c r="AG30" s="1092"/>
      <c r="AH30" s="1093"/>
      <c r="AI30" s="1093"/>
      <c r="AJ30" s="1093"/>
      <c r="AK30" s="1093"/>
      <c r="AL30" s="1093"/>
      <c r="AM30" s="1093"/>
      <c r="AN30" s="123"/>
      <c r="AO30" s="788" t="s">
        <v>23</v>
      </c>
      <c r="AP30" s="788"/>
      <c r="AQ30" s="788"/>
      <c r="AR30" s="788"/>
      <c r="AS30" s="791" t="s">
        <v>124</v>
      </c>
      <c r="AT30" s="791"/>
      <c r="AU30" s="791"/>
      <c r="AV30" s="791"/>
      <c r="AW30" s="791"/>
      <c r="AX30" s="793">
        <v>3</v>
      </c>
      <c r="AY30" s="793"/>
      <c r="AZ30" s="793"/>
      <c r="BA30" s="793"/>
    </row>
    <row r="31" spans="1:53" ht="21.75" customHeight="1" x14ac:dyDescent="0.3">
      <c r="A31" s="1085"/>
      <c r="B31" s="827"/>
      <c r="C31" s="819"/>
      <c r="D31" s="824"/>
      <c r="E31" s="824"/>
      <c r="F31" s="825"/>
      <c r="G31" s="816"/>
      <c r="H31" s="828"/>
      <c r="I31" s="829"/>
      <c r="J31" s="816"/>
      <c r="K31" s="828"/>
      <c r="L31" s="828"/>
      <c r="M31" s="829"/>
      <c r="N31" s="816"/>
      <c r="O31" s="828"/>
      <c r="P31" s="829"/>
      <c r="Q31" s="830"/>
      <c r="R31" s="814"/>
      <c r="S31" s="815"/>
      <c r="T31" s="816"/>
      <c r="U31" s="817"/>
      <c r="V31" s="818"/>
      <c r="W31" s="819"/>
      <c r="X31" s="820"/>
      <c r="Y31" s="1086"/>
      <c r="Z31" s="22"/>
      <c r="AA31" s="1087" t="s">
        <v>74</v>
      </c>
      <c r="AB31" s="1088"/>
      <c r="AC31" s="1088"/>
      <c r="AD31" s="1088"/>
      <c r="AE31" s="1088"/>
      <c r="AF31" s="1088"/>
      <c r="AG31" s="1089"/>
      <c r="AH31" s="788">
        <v>3</v>
      </c>
      <c r="AI31" s="1093"/>
      <c r="AJ31" s="1093"/>
      <c r="AK31" s="788">
        <v>4</v>
      </c>
      <c r="AL31" s="1093"/>
      <c r="AM31" s="1093"/>
      <c r="AN31" s="123"/>
      <c r="AO31" s="788"/>
      <c r="AP31" s="788"/>
      <c r="AQ31" s="788"/>
      <c r="AR31" s="788"/>
      <c r="AS31" s="791"/>
      <c r="AT31" s="791"/>
      <c r="AU31" s="791"/>
      <c r="AV31" s="791"/>
      <c r="AW31" s="791"/>
      <c r="AX31" s="793"/>
      <c r="AY31" s="793"/>
      <c r="AZ31" s="793"/>
      <c r="BA31" s="793"/>
    </row>
    <row r="32" spans="1:53" ht="25.5" customHeight="1" x14ac:dyDescent="0.3">
      <c r="A32" s="1085"/>
      <c r="B32" s="827"/>
      <c r="C32" s="819"/>
      <c r="D32" s="824"/>
      <c r="E32" s="824"/>
      <c r="F32" s="825"/>
      <c r="G32" s="816"/>
      <c r="H32" s="828"/>
      <c r="I32" s="829"/>
      <c r="J32" s="816"/>
      <c r="K32" s="828"/>
      <c r="L32" s="828"/>
      <c r="M32" s="829"/>
      <c r="N32" s="816"/>
      <c r="O32" s="828"/>
      <c r="P32" s="829"/>
      <c r="Q32" s="813"/>
      <c r="R32" s="814"/>
      <c r="S32" s="815"/>
      <c r="T32" s="1107"/>
      <c r="U32" s="817"/>
      <c r="V32" s="818"/>
      <c r="W32" s="819"/>
      <c r="X32" s="820"/>
      <c r="Y32" s="1086"/>
      <c r="Z32" s="22"/>
      <c r="AA32" s="1090"/>
      <c r="AB32" s="1091"/>
      <c r="AC32" s="1091"/>
      <c r="AD32" s="1091"/>
      <c r="AE32" s="1091"/>
      <c r="AF32" s="1091"/>
      <c r="AG32" s="1092"/>
      <c r="AH32" s="1093"/>
      <c r="AI32" s="1093"/>
      <c r="AJ32" s="1093"/>
      <c r="AK32" s="1093"/>
      <c r="AL32" s="1093"/>
      <c r="AM32" s="1093"/>
      <c r="AN32" s="124"/>
      <c r="AO32" s="788"/>
      <c r="AP32" s="788"/>
      <c r="AQ32" s="788"/>
      <c r="AR32" s="788"/>
      <c r="AS32" s="791"/>
      <c r="AT32" s="791"/>
      <c r="AU32" s="791"/>
      <c r="AV32" s="791"/>
      <c r="AW32" s="791"/>
      <c r="AX32" s="793"/>
      <c r="AY32" s="793"/>
      <c r="AZ32" s="793"/>
      <c r="BA32" s="793"/>
    </row>
    <row r="33" spans="1:53" ht="34.5" customHeight="1" x14ac:dyDescent="0.25">
      <c r="A33" s="1070" t="s">
        <v>24</v>
      </c>
      <c r="B33" s="1071"/>
      <c r="C33" s="1072">
        <f>SUM(C29:F32)</f>
        <v>33</v>
      </c>
      <c r="D33" s="1073"/>
      <c r="E33" s="1073"/>
      <c r="F33" s="1074"/>
      <c r="G33" s="1075">
        <f>SUM(G29:I32)</f>
        <v>4</v>
      </c>
      <c r="H33" s="1076"/>
      <c r="I33" s="1071"/>
      <c r="J33" s="1077">
        <f>SUM(J29:M32)</f>
        <v>8</v>
      </c>
      <c r="K33" s="1078"/>
      <c r="L33" s="1078"/>
      <c r="M33" s="1079"/>
      <c r="N33" s="1077">
        <f>SUM(N29:P32)</f>
        <v>10</v>
      </c>
      <c r="O33" s="1078"/>
      <c r="P33" s="1079"/>
      <c r="Q33" s="1080">
        <f>SUM(Q29:S32)</f>
        <v>2</v>
      </c>
      <c r="R33" s="1081"/>
      <c r="S33" s="1082"/>
      <c r="T33" s="1075">
        <f>SUM(T29:V32)</f>
        <v>12</v>
      </c>
      <c r="U33" s="1083"/>
      <c r="V33" s="1084"/>
      <c r="W33" s="1075">
        <f>SUM(W29:Y32)</f>
        <v>69</v>
      </c>
      <c r="X33" s="1083"/>
      <c r="Y33" s="1084"/>
      <c r="Z33" s="22"/>
      <c r="AA33" s="1098" t="s">
        <v>109</v>
      </c>
      <c r="AB33" s="1099"/>
      <c r="AC33" s="1099"/>
      <c r="AD33" s="1099"/>
      <c r="AE33" s="1099"/>
      <c r="AF33" s="1099"/>
      <c r="AG33" s="1100"/>
      <c r="AH33" s="1101">
        <v>3</v>
      </c>
      <c r="AI33" s="1102"/>
      <c r="AJ33" s="1103"/>
      <c r="AK33" s="1104">
        <v>10</v>
      </c>
      <c r="AL33" s="1105"/>
      <c r="AM33" s="1106"/>
      <c r="AN33" s="23"/>
      <c r="AO33" s="788"/>
      <c r="AP33" s="788"/>
      <c r="AQ33" s="788"/>
      <c r="AR33" s="788"/>
      <c r="AS33" s="791"/>
      <c r="AT33" s="791"/>
      <c r="AU33" s="791"/>
      <c r="AV33" s="791"/>
      <c r="AW33" s="791"/>
      <c r="AX33" s="793"/>
      <c r="AY33" s="793"/>
      <c r="AZ33" s="793"/>
      <c r="BA33" s="793"/>
    </row>
  </sheetData>
  <mergeCells count="104">
    <mergeCell ref="J15:M15"/>
    <mergeCell ref="N15:R15"/>
    <mergeCell ref="S15:W15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T26:V28"/>
    <mergeCell ref="W26:Y28"/>
    <mergeCell ref="AA26:AG27"/>
    <mergeCell ref="AH26:AJ27"/>
    <mergeCell ref="AK26:AM27"/>
    <mergeCell ref="AO26:AR29"/>
    <mergeCell ref="P11:AM11"/>
    <mergeCell ref="A13:BA13"/>
    <mergeCell ref="P5:AM5"/>
    <mergeCell ref="A6:O6"/>
    <mergeCell ref="AO6:BA6"/>
    <mergeCell ref="A7:O7"/>
    <mergeCell ref="P7:AL7"/>
    <mergeCell ref="AN7:BA7"/>
    <mergeCell ref="AX15:BA15"/>
    <mergeCell ref="X15:AA15"/>
    <mergeCell ref="AB15:AE15"/>
    <mergeCell ref="AF15:AI15"/>
    <mergeCell ref="AJ15:AN15"/>
    <mergeCell ref="AO15:AR15"/>
    <mergeCell ref="AS15:AW15"/>
    <mergeCell ref="A15:A16"/>
    <mergeCell ref="B15:E15"/>
    <mergeCell ref="F15:I15"/>
    <mergeCell ref="AS26:AW29"/>
    <mergeCell ref="AO30:AR33"/>
    <mergeCell ref="AS30:AW33"/>
    <mergeCell ref="AA33:AG33"/>
    <mergeCell ref="AH33:AJ33"/>
    <mergeCell ref="AK33:AM33"/>
    <mergeCell ref="T32:V32"/>
    <mergeCell ref="W32:Y32"/>
    <mergeCell ref="A22:AU22"/>
    <mergeCell ref="AA24:AM24"/>
    <mergeCell ref="AO24:BA24"/>
    <mergeCell ref="A26:B28"/>
    <mergeCell ref="C26:F28"/>
    <mergeCell ref="G26:I28"/>
    <mergeCell ref="J26:M28"/>
    <mergeCell ref="N26:P28"/>
    <mergeCell ref="Q26:S28"/>
    <mergeCell ref="AX26:BA29"/>
    <mergeCell ref="AA28:AG28"/>
    <mergeCell ref="AH28:AJ28"/>
    <mergeCell ref="AK28:AM28"/>
    <mergeCell ref="A29:B29"/>
    <mergeCell ref="C29:F29"/>
    <mergeCell ref="G29:I29"/>
    <mergeCell ref="AH31:AJ32"/>
    <mergeCell ref="AK31:AM32"/>
    <mergeCell ref="A32:B32"/>
    <mergeCell ref="C32:F32"/>
    <mergeCell ref="G32:I32"/>
    <mergeCell ref="J32:M32"/>
    <mergeCell ref="N32:P32"/>
    <mergeCell ref="Q32:S32"/>
    <mergeCell ref="Q29:S29"/>
    <mergeCell ref="T29:V29"/>
    <mergeCell ref="W29:Y29"/>
    <mergeCell ref="AA29:AG30"/>
    <mergeCell ref="AH29:AJ30"/>
    <mergeCell ref="AK29:AM30"/>
    <mergeCell ref="T30:V30"/>
    <mergeCell ref="W30:Y30"/>
    <mergeCell ref="J29:M29"/>
    <mergeCell ref="N29:P29"/>
    <mergeCell ref="A33:B33"/>
    <mergeCell ref="C33:F33"/>
    <mergeCell ref="G33:I33"/>
    <mergeCell ref="J33:M33"/>
    <mergeCell ref="N33:P33"/>
    <mergeCell ref="Q33:S33"/>
    <mergeCell ref="T33:V33"/>
    <mergeCell ref="W33:Y33"/>
    <mergeCell ref="AX30:BA33"/>
    <mergeCell ref="A31:B31"/>
    <mergeCell ref="C31:F31"/>
    <mergeCell ref="G31:I31"/>
    <mergeCell ref="J31:M31"/>
    <mergeCell ref="N31:P31"/>
    <mergeCell ref="Q31:S31"/>
    <mergeCell ref="T31:V31"/>
    <mergeCell ref="A30:B30"/>
    <mergeCell ref="C30:F30"/>
    <mergeCell ref="G30:I30"/>
    <mergeCell ref="J30:M30"/>
    <mergeCell ref="N30:P30"/>
    <mergeCell ref="Q30:S30"/>
    <mergeCell ref="W31:Y31"/>
    <mergeCell ref="AA31:AG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7"/>
  <sheetViews>
    <sheetView view="pageBreakPreview" topLeftCell="A22" zoomScale="75" zoomScaleNormal="50" zoomScaleSheetLayoutView="75" workbookViewId="0">
      <selection activeCell="B37" sqref="B37"/>
    </sheetView>
  </sheetViews>
  <sheetFormatPr defaultRowHeight="15.75" x14ac:dyDescent="0.2"/>
  <cols>
    <col min="1" max="1" width="11.28515625" style="345" customWidth="1"/>
    <col min="2" max="2" width="47.28515625" style="346" customWidth="1"/>
    <col min="3" max="3" width="6.7109375" style="347" customWidth="1"/>
    <col min="4" max="4" width="12" style="348" customWidth="1"/>
    <col min="5" max="5" width="7.28515625" style="348" customWidth="1"/>
    <col min="6" max="6" width="6.42578125" style="347" customWidth="1"/>
    <col min="7" max="7" width="7.42578125" style="347" customWidth="1"/>
    <col min="8" max="8" width="9.85546875" style="347" customWidth="1"/>
    <col min="9" max="9" width="8.7109375" style="346" customWidth="1"/>
    <col min="10" max="10" width="8" style="346" customWidth="1"/>
    <col min="11" max="11" width="5.85546875" style="346" customWidth="1"/>
    <col min="12" max="12" width="7.85546875" style="346" customWidth="1"/>
    <col min="13" max="13" width="8.85546875" style="346" customWidth="1"/>
    <col min="14" max="15" width="6.140625" style="346" customWidth="1"/>
    <col min="16" max="16" width="6.28515625" style="346" customWidth="1"/>
    <col min="17" max="18" width="6.42578125" style="346" customWidth="1"/>
    <col min="19" max="19" width="6.5703125" style="346" customWidth="1"/>
    <col min="20" max="20" width="6.28515625" style="346" customWidth="1"/>
    <col min="21" max="21" width="5.5703125" style="346" customWidth="1"/>
    <col min="22" max="22" width="5.7109375" style="346" customWidth="1"/>
    <col min="23" max="27" width="0" style="218" hidden="1" customWidth="1"/>
    <col min="28" max="16384" width="9.140625" style="218"/>
  </cols>
  <sheetData>
    <row r="1" spans="1:27" s="155" customFormat="1" ht="18.75" thickBot="1" x14ac:dyDescent="0.25">
      <c r="A1" s="1197" t="s">
        <v>143</v>
      </c>
      <c r="B1" s="1198"/>
      <c r="C1" s="1198"/>
      <c r="D1" s="1198"/>
      <c r="E1" s="1198"/>
      <c r="F1" s="1198"/>
      <c r="G1" s="1198"/>
      <c r="H1" s="1198"/>
      <c r="I1" s="1198"/>
      <c r="J1" s="1198"/>
      <c r="K1" s="1198"/>
      <c r="L1" s="1198"/>
      <c r="M1" s="1198"/>
      <c r="N1" s="1198"/>
      <c r="O1" s="1198"/>
      <c r="P1" s="1198"/>
      <c r="Q1" s="1198"/>
      <c r="R1" s="1198"/>
      <c r="S1" s="1198"/>
      <c r="T1" s="1198"/>
      <c r="U1" s="1198"/>
      <c r="V1" s="1199"/>
    </row>
    <row r="2" spans="1:27" s="155" customFormat="1" x14ac:dyDescent="0.2">
      <c r="A2" s="1200" t="s">
        <v>144</v>
      </c>
      <c r="B2" s="1203" t="s">
        <v>145</v>
      </c>
      <c r="C2" s="1206" t="s">
        <v>86</v>
      </c>
      <c r="D2" s="1207"/>
      <c r="E2" s="1207"/>
      <c r="F2" s="1208"/>
      <c r="G2" s="1209" t="s">
        <v>146</v>
      </c>
      <c r="H2" s="1212" t="s">
        <v>147</v>
      </c>
      <c r="I2" s="1213"/>
      <c r="J2" s="1213"/>
      <c r="K2" s="1213"/>
      <c r="L2" s="1213"/>
      <c r="M2" s="1214"/>
      <c r="N2" s="1215" t="s">
        <v>195</v>
      </c>
      <c r="O2" s="1216"/>
      <c r="P2" s="1216"/>
      <c r="Q2" s="1216"/>
      <c r="R2" s="1216"/>
      <c r="S2" s="1216"/>
      <c r="T2" s="1216"/>
      <c r="U2" s="1216"/>
      <c r="V2" s="1217"/>
    </row>
    <row r="3" spans="1:27" s="155" customFormat="1" ht="16.5" thickBot="1" x14ac:dyDescent="0.25">
      <c r="A3" s="1201"/>
      <c r="B3" s="1204"/>
      <c r="C3" s="1221" t="s">
        <v>29</v>
      </c>
      <c r="D3" s="1185" t="s">
        <v>30</v>
      </c>
      <c r="E3" s="1223" t="s">
        <v>55</v>
      </c>
      <c r="F3" s="1224"/>
      <c r="G3" s="1210"/>
      <c r="H3" s="1229" t="s">
        <v>28</v>
      </c>
      <c r="I3" s="1232" t="s">
        <v>148</v>
      </c>
      <c r="J3" s="1233"/>
      <c r="K3" s="1233"/>
      <c r="L3" s="1234"/>
      <c r="M3" s="1181" t="s">
        <v>149</v>
      </c>
      <c r="N3" s="1218"/>
      <c r="O3" s="1219"/>
      <c r="P3" s="1219"/>
      <c r="Q3" s="1219"/>
      <c r="R3" s="1219"/>
      <c r="S3" s="1219"/>
      <c r="T3" s="1219"/>
      <c r="U3" s="1219"/>
      <c r="V3" s="1220"/>
    </row>
    <row r="4" spans="1:27" s="155" customFormat="1" x14ac:dyDescent="0.2">
      <c r="A4" s="1201"/>
      <c r="B4" s="1204"/>
      <c r="C4" s="1221"/>
      <c r="D4" s="1185"/>
      <c r="E4" s="1185" t="s">
        <v>56</v>
      </c>
      <c r="F4" s="1187" t="s">
        <v>57</v>
      </c>
      <c r="G4" s="1210"/>
      <c r="H4" s="1230"/>
      <c r="I4" s="1189" t="s">
        <v>24</v>
      </c>
      <c r="J4" s="1189" t="s">
        <v>31</v>
      </c>
      <c r="K4" s="1189" t="s">
        <v>150</v>
      </c>
      <c r="L4" s="1189" t="s">
        <v>151</v>
      </c>
      <c r="M4" s="1182"/>
      <c r="N4" s="1174" t="s">
        <v>65</v>
      </c>
      <c r="O4" s="1175"/>
      <c r="P4" s="1176"/>
      <c r="Q4" s="1174" t="s">
        <v>76</v>
      </c>
      <c r="R4" s="1176"/>
      <c r="S4" s="1174"/>
      <c r="T4" s="1176"/>
      <c r="U4" s="1174"/>
      <c r="V4" s="1176"/>
    </row>
    <row r="5" spans="1:27" s="155" customFormat="1" ht="16.5" thickBot="1" x14ac:dyDescent="0.25">
      <c r="A5" s="1201"/>
      <c r="B5" s="1204"/>
      <c r="C5" s="1221"/>
      <c r="D5" s="1185"/>
      <c r="E5" s="1185"/>
      <c r="F5" s="1187"/>
      <c r="G5" s="1210"/>
      <c r="H5" s="1230"/>
      <c r="I5" s="1190"/>
      <c r="J5" s="1190"/>
      <c r="K5" s="1190"/>
      <c r="L5" s="1190"/>
      <c r="M5" s="1182"/>
      <c r="N5" s="156">
        <v>1</v>
      </c>
      <c r="O5" s="157" t="s">
        <v>84</v>
      </c>
      <c r="P5" s="158" t="s">
        <v>85</v>
      </c>
      <c r="Q5" s="156">
        <v>3</v>
      </c>
      <c r="R5" s="159"/>
      <c r="S5" s="160"/>
      <c r="T5" s="159"/>
      <c r="U5" s="156"/>
      <c r="V5" s="159"/>
    </row>
    <row r="6" spans="1:27" s="155" customFormat="1" ht="16.5" thickBot="1" x14ac:dyDescent="0.25">
      <c r="A6" s="1201"/>
      <c r="B6" s="1204"/>
      <c r="C6" s="1221"/>
      <c r="D6" s="1185"/>
      <c r="E6" s="1185"/>
      <c r="F6" s="1187"/>
      <c r="G6" s="1210"/>
      <c r="H6" s="1230"/>
      <c r="I6" s="1190"/>
      <c r="J6" s="1190"/>
      <c r="K6" s="1190"/>
      <c r="L6" s="1190"/>
      <c r="M6" s="1183"/>
      <c r="N6" s="1177" t="s">
        <v>152</v>
      </c>
      <c r="O6" s="1178"/>
      <c r="P6" s="1179"/>
      <c r="Q6" s="1179"/>
      <c r="R6" s="1179"/>
      <c r="S6" s="1179"/>
      <c r="T6" s="1179"/>
      <c r="U6" s="1179"/>
      <c r="V6" s="1180"/>
    </row>
    <row r="7" spans="1:27" s="155" customFormat="1" ht="16.5" thickBot="1" x14ac:dyDescent="0.25">
      <c r="A7" s="1202"/>
      <c r="B7" s="1205"/>
      <c r="C7" s="1222"/>
      <c r="D7" s="1186"/>
      <c r="E7" s="1186"/>
      <c r="F7" s="1188"/>
      <c r="G7" s="1211"/>
      <c r="H7" s="1231"/>
      <c r="I7" s="1191"/>
      <c r="J7" s="1191"/>
      <c r="K7" s="1191"/>
      <c r="L7" s="1191"/>
      <c r="M7" s="1184"/>
      <c r="N7" s="161">
        <v>15</v>
      </c>
      <c r="O7" s="162">
        <v>9</v>
      </c>
      <c r="P7" s="163">
        <v>9</v>
      </c>
      <c r="Q7" s="161">
        <v>17</v>
      </c>
      <c r="R7" s="163"/>
      <c r="S7" s="161"/>
      <c r="T7" s="163"/>
      <c r="U7" s="161"/>
      <c r="V7" s="163"/>
    </row>
    <row r="8" spans="1:27" s="155" customFormat="1" ht="16.5" thickBot="1" x14ac:dyDescent="0.25">
      <c r="A8" s="164">
        <v>1</v>
      </c>
      <c r="B8" s="165">
        <v>2</v>
      </c>
      <c r="C8" s="166">
        <v>3</v>
      </c>
      <c r="D8" s="164">
        <v>4</v>
      </c>
      <c r="E8" s="164">
        <v>5</v>
      </c>
      <c r="F8" s="164">
        <v>6</v>
      </c>
      <c r="G8" s="164">
        <v>7</v>
      </c>
      <c r="H8" s="164">
        <v>8</v>
      </c>
      <c r="I8" s="164">
        <v>9</v>
      </c>
      <c r="J8" s="164">
        <v>10</v>
      </c>
      <c r="K8" s="164">
        <v>11</v>
      </c>
      <c r="L8" s="164">
        <v>12</v>
      </c>
      <c r="M8" s="167">
        <v>13</v>
      </c>
      <c r="N8" s="161">
        <v>14</v>
      </c>
      <c r="O8" s="168">
        <v>15</v>
      </c>
      <c r="P8" s="161">
        <v>16</v>
      </c>
      <c r="Q8" s="168">
        <v>17</v>
      </c>
      <c r="R8" s="161">
        <v>18</v>
      </c>
      <c r="S8" s="168">
        <v>19</v>
      </c>
      <c r="T8" s="161">
        <v>20</v>
      </c>
      <c r="U8" s="168">
        <v>21</v>
      </c>
      <c r="V8" s="165">
        <v>22</v>
      </c>
      <c r="W8" s="169">
        <v>22</v>
      </c>
      <c r="X8" s="167">
        <v>23</v>
      </c>
      <c r="Y8" s="164">
        <v>24</v>
      </c>
      <c r="Z8" s="167">
        <v>25</v>
      </c>
      <c r="AA8" s="164">
        <v>26</v>
      </c>
    </row>
    <row r="9" spans="1:27" s="155" customFormat="1" ht="27" customHeight="1" thickBot="1" x14ac:dyDescent="0.25">
      <c r="A9" s="1225" t="s">
        <v>153</v>
      </c>
      <c r="B9" s="1226"/>
      <c r="C9" s="1227"/>
      <c r="D9" s="1227"/>
      <c r="E9" s="1227"/>
      <c r="F9" s="1227"/>
      <c r="G9" s="1227"/>
      <c r="H9" s="1227"/>
      <c r="I9" s="1227"/>
      <c r="J9" s="1227"/>
      <c r="K9" s="1227"/>
      <c r="L9" s="1227"/>
      <c r="M9" s="1227"/>
      <c r="N9" s="1226"/>
      <c r="O9" s="1226"/>
      <c r="P9" s="1226"/>
      <c r="Q9" s="1226"/>
      <c r="R9" s="1226"/>
      <c r="S9" s="1226"/>
      <c r="T9" s="1226"/>
      <c r="U9" s="1226"/>
      <c r="V9" s="1228"/>
    </row>
    <row r="10" spans="1:27" s="155" customFormat="1" ht="16.5" thickBot="1" x14ac:dyDescent="0.25">
      <c r="A10" s="1145" t="s">
        <v>154</v>
      </c>
      <c r="B10" s="1146"/>
      <c r="C10" s="1146"/>
      <c r="D10" s="1146"/>
      <c r="E10" s="1146"/>
      <c r="F10" s="1146"/>
      <c r="G10" s="1146"/>
      <c r="H10" s="1146"/>
      <c r="I10" s="1146"/>
      <c r="J10" s="1146"/>
      <c r="K10" s="1146"/>
      <c r="L10" s="1146"/>
      <c r="M10" s="1146"/>
      <c r="N10" s="1146"/>
      <c r="O10" s="1146"/>
      <c r="P10" s="1146"/>
      <c r="Q10" s="1146"/>
      <c r="R10" s="1146"/>
      <c r="S10" s="1146"/>
      <c r="T10" s="1146"/>
      <c r="U10" s="1146"/>
      <c r="V10" s="1147"/>
    </row>
    <row r="11" spans="1:27" s="185" customFormat="1" x14ac:dyDescent="0.2">
      <c r="A11" s="170" t="s">
        <v>77</v>
      </c>
      <c r="B11" s="171" t="s">
        <v>75</v>
      </c>
      <c r="C11" s="172"/>
      <c r="D11" s="173" t="s">
        <v>173</v>
      </c>
      <c r="E11" s="173"/>
      <c r="F11" s="174"/>
      <c r="G11" s="175">
        <v>3</v>
      </c>
      <c r="H11" s="176">
        <f>G11*30</f>
        <v>90</v>
      </c>
      <c r="I11" s="177">
        <f>J11+K11+L11</f>
        <v>30</v>
      </c>
      <c r="J11" s="178">
        <v>15</v>
      </c>
      <c r="K11" s="178"/>
      <c r="L11" s="178">
        <v>15</v>
      </c>
      <c r="M11" s="360">
        <f>H11-I11</f>
        <v>60</v>
      </c>
      <c r="N11" s="180">
        <v>2</v>
      </c>
      <c r="O11" s="181"/>
      <c r="P11" s="182"/>
      <c r="Q11" s="183"/>
      <c r="R11" s="184"/>
      <c r="S11" s="180"/>
      <c r="T11" s="184"/>
      <c r="U11" s="180"/>
      <c r="V11" s="182"/>
    </row>
    <row r="12" spans="1:27" s="185" customFormat="1" ht="31.5" x14ac:dyDescent="0.2">
      <c r="A12" s="186" t="s">
        <v>196</v>
      </c>
      <c r="B12" s="187" t="s">
        <v>137</v>
      </c>
      <c r="C12" s="188"/>
      <c r="D12" s="189" t="s">
        <v>198</v>
      </c>
      <c r="E12" s="189"/>
      <c r="F12" s="190"/>
      <c r="G12" s="191">
        <v>3</v>
      </c>
      <c r="H12" s="192">
        <f>G12*30</f>
        <v>90</v>
      </c>
      <c r="I12" s="193">
        <f>J12+K12+L12</f>
        <v>30</v>
      </c>
      <c r="J12" s="194"/>
      <c r="K12" s="194"/>
      <c r="L12" s="194">
        <v>30</v>
      </c>
      <c r="M12" s="361">
        <f>H12-I12</f>
        <v>60</v>
      </c>
      <c r="N12" s="196">
        <v>2</v>
      </c>
      <c r="O12" s="197"/>
      <c r="P12" s="198"/>
      <c r="Q12" s="199"/>
      <c r="R12" s="200"/>
      <c r="S12" s="196"/>
      <c r="T12" s="200"/>
      <c r="U12" s="196"/>
      <c r="V12" s="198"/>
    </row>
    <row r="13" spans="1:27" s="185" customFormat="1" ht="31.5" x14ac:dyDescent="0.2">
      <c r="A13" s="186" t="s">
        <v>197</v>
      </c>
      <c r="B13" s="423" t="s">
        <v>187</v>
      </c>
      <c r="C13" s="188"/>
      <c r="D13" s="189" t="s">
        <v>207</v>
      </c>
      <c r="E13" s="189"/>
      <c r="F13" s="190"/>
      <c r="G13" s="191">
        <v>3</v>
      </c>
      <c r="H13" s="192">
        <f>G13*30</f>
        <v>90</v>
      </c>
      <c r="I13" s="193">
        <f>J13+K13+L13</f>
        <v>36</v>
      </c>
      <c r="J13" s="194">
        <v>18</v>
      </c>
      <c r="K13" s="194"/>
      <c r="L13" s="194">
        <v>18</v>
      </c>
      <c r="M13" s="361">
        <f>H13-I13</f>
        <v>54</v>
      </c>
      <c r="N13" s="196"/>
      <c r="O13" s="197">
        <v>2</v>
      </c>
      <c r="P13" s="198">
        <v>2</v>
      </c>
      <c r="Q13" s="199"/>
      <c r="R13" s="200"/>
      <c r="S13" s="196"/>
      <c r="T13" s="200"/>
      <c r="U13" s="196"/>
      <c r="V13" s="198"/>
    </row>
    <row r="14" spans="1:27" s="185" customFormat="1" x14ac:dyDescent="0.2">
      <c r="A14" s="186" t="s">
        <v>204</v>
      </c>
      <c r="B14" s="187" t="s">
        <v>33</v>
      </c>
      <c r="C14" s="188"/>
      <c r="D14" s="189"/>
      <c r="E14" s="189"/>
      <c r="F14" s="190"/>
      <c r="G14" s="191">
        <f>G15+G16</f>
        <v>3</v>
      </c>
      <c r="H14" s="192">
        <f>H15+H16</f>
        <v>90</v>
      </c>
      <c r="I14" s="193">
        <f>I15+I16</f>
        <v>60</v>
      </c>
      <c r="J14" s="194">
        <f>J15+J16</f>
        <v>0</v>
      </c>
      <c r="K14" s="194"/>
      <c r="L14" s="194">
        <f>L15+L16</f>
        <v>60</v>
      </c>
      <c r="M14" s="361">
        <f>H14-I14</f>
        <v>30</v>
      </c>
      <c r="N14" s="196"/>
      <c r="O14" s="197"/>
      <c r="P14" s="198"/>
      <c r="Q14" s="199"/>
      <c r="R14" s="200"/>
      <c r="S14" s="196"/>
      <c r="T14" s="200"/>
      <c r="U14" s="196"/>
      <c r="V14" s="198"/>
    </row>
    <row r="15" spans="1:27" s="185" customFormat="1" x14ac:dyDescent="0.2">
      <c r="A15" s="349" t="s">
        <v>205</v>
      </c>
      <c r="B15" s="358" t="s">
        <v>33</v>
      </c>
      <c r="C15" s="350"/>
      <c r="D15" s="351" t="s">
        <v>198</v>
      </c>
      <c r="E15" s="351"/>
      <c r="F15" s="352"/>
      <c r="G15" s="363">
        <v>3</v>
      </c>
      <c r="H15" s="364">
        <f>G15*30</f>
        <v>90</v>
      </c>
      <c r="I15" s="365">
        <f>J15+K15+L15</f>
        <v>60</v>
      </c>
      <c r="J15" s="366"/>
      <c r="K15" s="366"/>
      <c r="L15" s="366">
        <v>60</v>
      </c>
      <c r="M15" s="367">
        <f t="shared" ref="M15" si="0">H15-I15</f>
        <v>30</v>
      </c>
      <c r="N15" s="353">
        <v>4</v>
      </c>
      <c r="O15" s="354"/>
      <c r="P15" s="355"/>
      <c r="Q15" s="356"/>
      <c r="R15" s="357"/>
      <c r="S15" s="353"/>
      <c r="T15" s="357"/>
      <c r="U15" s="353"/>
      <c r="V15" s="355"/>
    </row>
    <row r="16" spans="1:27" s="185" customFormat="1" ht="16.5" thickBot="1" x14ac:dyDescent="0.25">
      <c r="A16" s="201" t="s">
        <v>206</v>
      </c>
      <c r="B16" s="359" t="s">
        <v>33</v>
      </c>
      <c r="C16" s="202"/>
      <c r="D16" s="203" t="s">
        <v>202</v>
      </c>
      <c r="E16" s="203"/>
      <c r="F16" s="204"/>
      <c r="G16" s="368"/>
      <c r="H16" s="369"/>
      <c r="I16" s="370"/>
      <c r="J16" s="371"/>
      <c r="K16" s="371"/>
      <c r="L16" s="371"/>
      <c r="M16" s="372"/>
      <c r="N16" s="206"/>
      <c r="O16" s="207" t="s">
        <v>203</v>
      </c>
      <c r="P16" s="208" t="s">
        <v>203</v>
      </c>
      <c r="Q16" s="209"/>
      <c r="R16" s="210"/>
      <c r="S16" s="206"/>
      <c r="T16" s="210"/>
      <c r="U16" s="206"/>
      <c r="V16" s="208"/>
    </row>
    <row r="17" spans="1:27" s="155" customFormat="1" ht="16.5" thickBot="1" x14ac:dyDescent="0.25">
      <c r="A17" s="1035" t="s">
        <v>32</v>
      </c>
      <c r="B17" s="1056"/>
      <c r="C17" s="211"/>
      <c r="D17" s="212"/>
      <c r="E17" s="213"/>
      <c r="F17" s="213"/>
      <c r="G17" s="214">
        <f t="shared" ref="G17:M17" si="1">SUM(G11:G16)-G15</f>
        <v>12</v>
      </c>
      <c r="H17" s="215">
        <f t="shared" si="1"/>
        <v>360</v>
      </c>
      <c r="I17" s="215">
        <f t="shared" si="1"/>
        <v>156</v>
      </c>
      <c r="J17" s="215">
        <f t="shared" si="1"/>
        <v>33</v>
      </c>
      <c r="K17" s="215">
        <f t="shared" si="1"/>
        <v>0</v>
      </c>
      <c r="L17" s="215">
        <f t="shared" si="1"/>
        <v>123</v>
      </c>
      <c r="M17" s="215">
        <f t="shared" si="1"/>
        <v>204</v>
      </c>
      <c r="N17" s="215">
        <f t="shared" ref="N17:V17" si="2">SUM(N11:N16)</f>
        <v>8</v>
      </c>
      <c r="O17" s="215">
        <f t="shared" si="2"/>
        <v>2</v>
      </c>
      <c r="P17" s="215">
        <f t="shared" si="2"/>
        <v>2</v>
      </c>
      <c r="Q17" s="215">
        <f t="shared" si="2"/>
        <v>0</v>
      </c>
      <c r="R17" s="215">
        <f t="shared" si="2"/>
        <v>0</v>
      </c>
      <c r="S17" s="215">
        <f t="shared" si="2"/>
        <v>0</v>
      </c>
      <c r="T17" s="215">
        <f t="shared" si="2"/>
        <v>0</v>
      </c>
      <c r="U17" s="215">
        <f t="shared" si="2"/>
        <v>0</v>
      </c>
      <c r="V17" s="215">
        <f t="shared" si="2"/>
        <v>0</v>
      </c>
      <c r="W17" s="216" t="e">
        <f>SUM(#REF!)+#REF!+W11</f>
        <v>#REF!</v>
      </c>
      <c r="X17" s="217" t="e">
        <f>SUM(#REF!)+#REF!+X11</f>
        <v>#REF!</v>
      </c>
      <c r="Y17" s="217" t="e">
        <f>SUM(#REF!)+#REF!+Y11</f>
        <v>#REF!</v>
      </c>
      <c r="Z17" s="217" t="e">
        <f>SUM(#REF!)+#REF!+Z11</f>
        <v>#REF!</v>
      </c>
      <c r="AA17" s="217" t="e">
        <f>SUM(#REF!)+#REF!+AA11</f>
        <v>#REF!</v>
      </c>
    </row>
    <row r="18" spans="1:27" ht="16.5" customHeight="1" thickBot="1" x14ac:dyDescent="0.25">
      <c r="A18" s="1165" t="s">
        <v>155</v>
      </c>
      <c r="B18" s="1166"/>
      <c r="C18" s="1166"/>
      <c r="D18" s="1166"/>
      <c r="E18" s="1166"/>
      <c r="F18" s="1166"/>
      <c r="G18" s="1166"/>
      <c r="H18" s="1166"/>
      <c r="I18" s="1166"/>
      <c r="J18" s="1166"/>
      <c r="K18" s="1166"/>
      <c r="L18" s="1166"/>
      <c r="M18" s="1166"/>
      <c r="N18" s="1167"/>
      <c r="O18" s="1167"/>
      <c r="P18" s="1167"/>
      <c r="Q18" s="1167"/>
      <c r="R18" s="1167"/>
      <c r="S18" s="1167"/>
      <c r="T18" s="1167"/>
      <c r="U18" s="1167"/>
      <c r="V18" s="1168"/>
    </row>
    <row r="19" spans="1:27" x14ac:dyDescent="0.2">
      <c r="A19" s="219" t="s">
        <v>156</v>
      </c>
      <c r="B19" s="424" t="s">
        <v>133</v>
      </c>
      <c r="C19" s="220">
        <v>1</v>
      </c>
      <c r="D19" s="221"/>
      <c r="E19" s="222"/>
      <c r="F19" s="223"/>
      <c r="G19" s="224">
        <v>5</v>
      </c>
      <c r="H19" s="225">
        <f t="shared" ref="H19:H23" si="3">G19*30</f>
        <v>150</v>
      </c>
      <c r="I19" s="220">
        <f t="shared" ref="I19:I21" si="4">J19+L19</f>
        <v>60</v>
      </c>
      <c r="J19" s="221">
        <v>30</v>
      </c>
      <c r="K19" s="221"/>
      <c r="L19" s="221">
        <v>30</v>
      </c>
      <c r="M19" s="226">
        <f t="shared" ref="M19:M23" si="5">H19-I19</f>
        <v>90</v>
      </c>
      <c r="N19" s="183">
        <v>4</v>
      </c>
      <c r="O19" s="227"/>
      <c r="P19" s="228"/>
      <c r="Q19" s="180"/>
      <c r="R19" s="182"/>
      <c r="S19" s="180"/>
      <c r="T19" s="182"/>
      <c r="U19" s="180"/>
      <c r="V19" s="182"/>
    </row>
    <row r="20" spans="1:27" x14ac:dyDescent="0.2">
      <c r="A20" s="229" t="s">
        <v>157</v>
      </c>
      <c r="B20" s="425" t="s">
        <v>135</v>
      </c>
      <c r="C20" s="230">
        <v>1</v>
      </c>
      <c r="D20" s="231"/>
      <c r="E20" s="232"/>
      <c r="F20" s="233"/>
      <c r="G20" s="234">
        <v>4</v>
      </c>
      <c r="H20" s="235">
        <f t="shared" si="3"/>
        <v>120</v>
      </c>
      <c r="I20" s="230">
        <f t="shared" si="4"/>
        <v>45</v>
      </c>
      <c r="J20" s="231">
        <v>15</v>
      </c>
      <c r="K20" s="231"/>
      <c r="L20" s="231">
        <v>30</v>
      </c>
      <c r="M20" s="236">
        <f t="shared" si="5"/>
        <v>75</v>
      </c>
      <c r="N20" s="237">
        <v>3</v>
      </c>
      <c r="O20" s="238"/>
      <c r="P20" s="239"/>
      <c r="Q20" s="240"/>
      <c r="R20" s="241"/>
      <c r="S20" s="240"/>
      <c r="T20" s="241"/>
      <c r="U20" s="240"/>
      <c r="V20" s="241"/>
    </row>
    <row r="21" spans="1:27" x14ac:dyDescent="0.2">
      <c r="A21" s="229" t="s">
        <v>158</v>
      </c>
      <c r="B21" s="425" t="s">
        <v>134</v>
      </c>
      <c r="C21" s="230">
        <v>2</v>
      </c>
      <c r="D21" s="231"/>
      <c r="E21" s="232"/>
      <c r="F21" s="233"/>
      <c r="G21" s="234">
        <v>5</v>
      </c>
      <c r="H21" s="235">
        <f t="shared" si="3"/>
        <v>150</v>
      </c>
      <c r="I21" s="230">
        <f t="shared" si="4"/>
        <v>54</v>
      </c>
      <c r="J21" s="231">
        <v>36</v>
      </c>
      <c r="K21" s="231"/>
      <c r="L21" s="231">
        <v>18</v>
      </c>
      <c r="M21" s="236">
        <f t="shared" si="5"/>
        <v>96</v>
      </c>
      <c r="N21" s="199"/>
      <c r="O21" s="242">
        <v>3</v>
      </c>
      <c r="P21" s="373">
        <v>3</v>
      </c>
      <c r="Q21" s="196"/>
      <c r="R21" s="198"/>
      <c r="S21" s="196"/>
      <c r="T21" s="198"/>
      <c r="U21" s="196"/>
      <c r="V21" s="198"/>
    </row>
    <row r="22" spans="1:27" x14ac:dyDescent="0.2">
      <c r="A22" s="229" t="s">
        <v>159</v>
      </c>
      <c r="B22" s="426" t="s">
        <v>107</v>
      </c>
      <c r="C22" s="230">
        <v>2</v>
      </c>
      <c r="D22" s="231"/>
      <c r="E22" s="232"/>
      <c r="F22" s="233"/>
      <c r="G22" s="234">
        <v>4</v>
      </c>
      <c r="H22" s="235">
        <f t="shared" si="3"/>
        <v>120</v>
      </c>
      <c r="I22" s="230">
        <f t="shared" ref="I22:I23" si="6">J22+K22+L22</f>
        <v>54</v>
      </c>
      <c r="J22" s="231">
        <v>36</v>
      </c>
      <c r="K22" s="231"/>
      <c r="L22" s="231">
        <v>18</v>
      </c>
      <c r="M22" s="236">
        <f t="shared" si="5"/>
        <v>66</v>
      </c>
      <c r="N22" s="237"/>
      <c r="O22" s="238">
        <v>3</v>
      </c>
      <c r="P22" s="239">
        <v>3</v>
      </c>
      <c r="Q22" s="240"/>
      <c r="R22" s="241"/>
      <c r="S22" s="240"/>
      <c r="T22" s="241"/>
      <c r="U22" s="240"/>
      <c r="V22" s="241"/>
    </row>
    <row r="23" spans="1:27" ht="16.5" thickBot="1" x14ac:dyDescent="0.25">
      <c r="A23" s="421" t="s">
        <v>161</v>
      </c>
      <c r="B23" s="426" t="s">
        <v>139</v>
      </c>
      <c r="C23" s="243"/>
      <c r="D23" s="231"/>
      <c r="E23" s="232"/>
      <c r="F23" s="236" t="s">
        <v>160</v>
      </c>
      <c r="G23" s="234">
        <v>1</v>
      </c>
      <c r="H23" s="235">
        <f t="shared" si="3"/>
        <v>30</v>
      </c>
      <c r="I23" s="230">
        <f t="shared" si="6"/>
        <v>0</v>
      </c>
      <c r="J23" s="231"/>
      <c r="K23" s="231"/>
      <c r="L23" s="231"/>
      <c r="M23" s="236">
        <f t="shared" si="5"/>
        <v>30</v>
      </c>
      <c r="N23" s="237"/>
      <c r="O23" s="238"/>
      <c r="P23" s="241"/>
      <c r="Q23" s="240"/>
      <c r="R23" s="241"/>
      <c r="S23" s="240"/>
      <c r="T23" s="241"/>
      <c r="U23" s="240"/>
      <c r="V23" s="241"/>
    </row>
    <row r="24" spans="1:27" ht="26.25" customHeight="1" thickBot="1" x14ac:dyDescent="0.25">
      <c r="A24" s="1153" t="s">
        <v>162</v>
      </c>
      <c r="B24" s="1169"/>
      <c r="C24" s="1169"/>
      <c r="D24" s="1169"/>
      <c r="E24" s="1169"/>
      <c r="F24" s="1170"/>
      <c r="G24" s="244">
        <f>SUM(G19:G23)</f>
        <v>19</v>
      </c>
      <c r="H24" s="245">
        <f>SUM(H19:H23)</f>
        <v>570</v>
      </c>
      <c r="I24" s="245">
        <f t="shared" ref="I24:V24" si="7">SUM(I19:I23)</f>
        <v>213</v>
      </c>
      <c r="J24" s="245">
        <f t="shared" si="7"/>
        <v>117</v>
      </c>
      <c r="K24" s="245">
        <f t="shared" si="7"/>
        <v>0</v>
      </c>
      <c r="L24" s="245">
        <f t="shared" si="7"/>
        <v>96</v>
      </c>
      <c r="M24" s="245">
        <f t="shared" si="7"/>
        <v>357</v>
      </c>
      <c r="N24" s="245">
        <f t="shared" si="7"/>
        <v>7</v>
      </c>
      <c r="O24" s="245">
        <f t="shared" si="7"/>
        <v>6</v>
      </c>
      <c r="P24" s="245">
        <f t="shared" si="7"/>
        <v>6</v>
      </c>
      <c r="Q24" s="245">
        <f t="shared" si="7"/>
        <v>0</v>
      </c>
      <c r="R24" s="245">
        <f t="shared" si="7"/>
        <v>0</v>
      </c>
      <c r="S24" s="245">
        <f t="shared" si="7"/>
        <v>0</v>
      </c>
      <c r="T24" s="245">
        <f t="shared" si="7"/>
        <v>0</v>
      </c>
      <c r="U24" s="245">
        <f t="shared" si="7"/>
        <v>0</v>
      </c>
      <c r="V24" s="245">
        <f t="shared" si="7"/>
        <v>0</v>
      </c>
      <c r="W24" s="155">
        <f>30*G24</f>
        <v>570</v>
      </c>
    </row>
    <row r="25" spans="1:27" ht="21.75" customHeight="1" thickBot="1" x14ac:dyDescent="0.25">
      <c r="A25" s="1171" t="s">
        <v>163</v>
      </c>
      <c r="B25" s="1172"/>
      <c r="C25" s="1172"/>
      <c r="D25" s="1172"/>
      <c r="E25" s="1172"/>
      <c r="F25" s="1172"/>
      <c r="G25" s="1172"/>
      <c r="H25" s="1172"/>
      <c r="I25" s="1172"/>
      <c r="J25" s="1172"/>
      <c r="K25" s="1172"/>
      <c r="L25" s="1172"/>
      <c r="M25" s="1172"/>
      <c r="N25" s="1172"/>
      <c r="O25" s="1172"/>
      <c r="P25" s="1172"/>
      <c r="Q25" s="1172"/>
      <c r="R25" s="1172"/>
      <c r="S25" s="1172"/>
      <c r="T25" s="1172"/>
      <c r="U25" s="1172"/>
      <c r="V25" s="1173"/>
    </row>
    <row r="26" spans="1:27" s="155" customFormat="1" ht="18.75" customHeight="1" x14ac:dyDescent="0.2">
      <c r="A26" s="170" t="s">
        <v>164</v>
      </c>
      <c r="B26" s="374" t="s">
        <v>136</v>
      </c>
      <c r="C26" s="246"/>
      <c r="D26" s="247" t="s">
        <v>160</v>
      </c>
      <c r="E26" s="247"/>
      <c r="F26" s="380"/>
      <c r="G26" s="383">
        <v>4.5</v>
      </c>
      <c r="H26" s="386">
        <f>G26*30</f>
        <v>135</v>
      </c>
      <c r="I26" s="220">
        <f>J26+K26+L26</f>
        <v>0</v>
      </c>
      <c r="J26" s="221"/>
      <c r="K26" s="221"/>
      <c r="L26" s="221"/>
      <c r="M26" s="222">
        <f t="shared" ref="M26" si="8">H26-I26</f>
        <v>135</v>
      </c>
      <c r="N26" s="393"/>
      <c r="O26" s="394"/>
      <c r="P26" s="179"/>
      <c r="Q26" s="393"/>
      <c r="R26" s="179"/>
      <c r="S26" s="393"/>
      <c r="T26" s="179"/>
      <c r="U26" s="393"/>
      <c r="V26" s="360"/>
    </row>
    <row r="27" spans="1:27" s="155" customFormat="1" ht="18.75" customHeight="1" x14ac:dyDescent="0.2">
      <c r="A27" s="186" t="s">
        <v>208</v>
      </c>
      <c r="B27" s="375" t="s">
        <v>209</v>
      </c>
      <c r="C27" s="101"/>
      <c r="D27" s="377" t="s">
        <v>199</v>
      </c>
      <c r="E27" s="377"/>
      <c r="F27" s="381"/>
      <c r="G27" s="384">
        <v>1.5</v>
      </c>
      <c r="H27" s="387">
        <f>G27*30</f>
        <v>45</v>
      </c>
      <c r="I27" s="230">
        <f>J27+K27+L27</f>
        <v>0</v>
      </c>
      <c r="J27" s="231"/>
      <c r="K27" s="231"/>
      <c r="L27" s="231"/>
      <c r="M27" s="398">
        <f>H27-I27</f>
        <v>45</v>
      </c>
      <c r="N27" s="395"/>
      <c r="O27" s="392"/>
      <c r="P27" s="195"/>
      <c r="Q27" s="395"/>
      <c r="R27" s="195"/>
      <c r="S27" s="395"/>
      <c r="T27" s="195"/>
      <c r="U27" s="395"/>
      <c r="V27" s="361"/>
    </row>
    <row r="28" spans="1:27" s="155" customFormat="1" ht="18.75" customHeight="1" thickBot="1" x14ac:dyDescent="0.25">
      <c r="A28" s="201" t="s">
        <v>208</v>
      </c>
      <c r="B28" s="376" t="s">
        <v>26</v>
      </c>
      <c r="C28" s="378"/>
      <c r="D28" s="379" t="s">
        <v>199</v>
      </c>
      <c r="E28" s="379"/>
      <c r="F28" s="382"/>
      <c r="G28" s="385">
        <v>6</v>
      </c>
      <c r="H28" s="388">
        <f>G28*30</f>
        <v>180</v>
      </c>
      <c r="I28" s="389">
        <f>J28+K28+L28</f>
        <v>0</v>
      </c>
      <c r="J28" s="390"/>
      <c r="K28" s="390"/>
      <c r="L28" s="390"/>
      <c r="M28" s="391">
        <f t="shared" ref="M28" si="9">H28-I28</f>
        <v>180</v>
      </c>
      <c r="N28" s="396"/>
      <c r="O28" s="397"/>
      <c r="P28" s="205"/>
      <c r="Q28" s="396"/>
      <c r="R28" s="205"/>
      <c r="S28" s="396"/>
      <c r="T28" s="205"/>
      <c r="U28" s="396"/>
      <c r="V28" s="362"/>
    </row>
    <row r="29" spans="1:27" s="155" customFormat="1" ht="18" customHeight="1" thickBot="1" x14ac:dyDescent="0.25">
      <c r="A29" s="1148" t="s">
        <v>165</v>
      </c>
      <c r="B29" s="1149"/>
      <c r="C29" s="1149"/>
      <c r="D29" s="1149"/>
      <c r="E29" s="1149"/>
      <c r="F29" s="1150"/>
      <c r="G29" s="399">
        <f>SUM(G26:G28)</f>
        <v>12</v>
      </c>
      <c r="H29" s="400">
        <f>SUM(H26:H28)</f>
        <v>360</v>
      </c>
      <c r="I29" s="400">
        <f t="shared" ref="I29:V29" si="10">SUM(I26:I26)</f>
        <v>0</v>
      </c>
      <c r="J29" s="400">
        <f t="shared" si="10"/>
        <v>0</v>
      </c>
      <c r="K29" s="400">
        <f t="shared" si="10"/>
        <v>0</v>
      </c>
      <c r="L29" s="400">
        <f t="shared" si="10"/>
        <v>0</v>
      </c>
      <c r="M29" s="400">
        <f>SUM(M26:M28)</f>
        <v>360</v>
      </c>
      <c r="N29" s="400">
        <f t="shared" si="10"/>
        <v>0</v>
      </c>
      <c r="O29" s="400"/>
      <c r="P29" s="400">
        <f t="shared" si="10"/>
        <v>0</v>
      </c>
      <c r="Q29" s="400">
        <f t="shared" si="10"/>
        <v>0</v>
      </c>
      <c r="R29" s="400">
        <f t="shared" si="10"/>
        <v>0</v>
      </c>
      <c r="S29" s="400">
        <f t="shared" si="10"/>
        <v>0</v>
      </c>
      <c r="T29" s="400">
        <f t="shared" si="10"/>
        <v>0</v>
      </c>
      <c r="U29" s="400">
        <f t="shared" si="10"/>
        <v>0</v>
      </c>
      <c r="V29" s="400">
        <f t="shared" si="10"/>
        <v>0</v>
      </c>
    </row>
    <row r="30" spans="1:27" ht="32.25" customHeight="1" thickBot="1" x14ac:dyDescent="0.25">
      <c r="A30" s="1171" t="s">
        <v>166</v>
      </c>
      <c r="B30" s="1172"/>
      <c r="C30" s="1172"/>
      <c r="D30" s="1172"/>
      <c r="E30" s="1172"/>
      <c r="F30" s="1172"/>
      <c r="G30" s="1172"/>
      <c r="H30" s="1172"/>
      <c r="I30" s="1172"/>
      <c r="J30" s="1172"/>
      <c r="K30" s="1172"/>
      <c r="L30" s="1172"/>
      <c r="M30" s="1172"/>
      <c r="N30" s="1172"/>
      <c r="O30" s="1172"/>
      <c r="P30" s="1172"/>
      <c r="Q30" s="1172"/>
      <c r="R30" s="1172"/>
      <c r="S30" s="1172"/>
      <c r="T30" s="1172"/>
      <c r="U30" s="1172"/>
      <c r="V30" s="1173"/>
    </row>
    <row r="31" spans="1:27" s="155" customFormat="1" x14ac:dyDescent="0.2">
      <c r="A31" s="219" t="s">
        <v>78</v>
      </c>
      <c r="B31" s="401" t="s">
        <v>109</v>
      </c>
      <c r="C31" s="403"/>
      <c r="D31" s="404"/>
      <c r="E31" s="404"/>
      <c r="F31" s="407"/>
      <c r="G31" s="383">
        <v>19.5</v>
      </c>
      <c r="H31" s="409">
        <f>G31*30</f>
        <v>585</v>
      </c>
      <c r="I31" s="411"/>
      <c r="J31" s="412"/>
      <c r="K31" s="412"/>
      <c r="L31" s="412"/>
      <c r="M31" s="222">
        <f t="shared" ref="M31:M32" si="11">H31-I31</f>
        <v>585</v>
      </c>
      <c r="N31" s="411"/>
      <c r="O31" s="415"/>
      <c r="P31" s="419"/>
      <c r="Q31" s="411"/>
      <c r="R31" s="419"/>
      <c r="S31" s="411"/>
      <c r="T31" s="419"/>
      <c r="U31" s="411"/>
      <c r="V31" s="416"/>
    </row>
    <row r="32" spans="1:27" s="155" customFormat="1" ht="32.25" thickBot="1" x14ac:dyDescent="0.25">
      <c r="A32" s="421" t="s">
        <v>78</v>
      </c>
      <c r="B32" s="402" t="s">
        <v>210</v>
      </c>
      <c r="C32" s="405">
        <v>3</v>
      </c>
      <c r="D32" s="406"/>
      <c r="E32" s="406"/>
      <c r="F32" s="408"/>
      <c r="G32" s="385">
        <v>3</v>
      </c>
      <c r="H32" s="410">
        <f>G32*30</f>
        <v>90</v>
      </c>
      <c r="I32" s="413"/>
      <c r="J32" s="414"/>
      <c r="K32" s="414"/>
      <c r="L32" s="414"/>
      <c r="M32" s="391">
        <f t="shared" si="11"/>
        <v>90</v>
      </c>
      <c r="N32" s="413"/>
      <c r="O32" s="417"/>
      <c r="P32" s="420"/>
      <c r="Q32" s="413"/>
      <c r="R32" s="420"/>
      <c r="S32" s="413"/>
      <c r="T32" s="420"/>
      <c r="U32" s="413"/>
      <c r="V32" s="418"/>
    </row>
    <row r="33" spans="1:27" s="155" customFormat="1" ht="16.5" thickBot="1" x14ac:dyDescent="0.25">
      <c r="A33" s="1159" t="s">
        <v>167</v>
      </c>
      <c r="B33" s="1160"/>
      <c r="C33" s="1160"/>
      <c r="D33" s="1160"/>
      <c r="E33" s="1160"/>
      <c r="F33" s="1161"/>
      <c r="G33" s="248">
        <f>SUM(G31:G32)</f>
        <v>22.5</v>
      </c>
      <c r="H33" s="249">
        <f t="shared" ref="H33:N33" si="12">SUM(H31:H31)</f>
        <v>585</v>
      </c>
      <c r="I33" s="249">
        <f t="shared" si="12"/>
        <v>0</v>
      </c>
      <c r="J33" s="249">
        <f t="shared" si="12"/>
        <v>0</v>
      </c>
      <c r="K33" s="249">
        <f t="shared" si="12"/>
        <v>0</v>
      </c>
      <c r="L33" s="249">
        <f t="shared" si="12"/>
        <v>0</v>
      </c>
      <c r="M33" s="249">
        <f t="shared" si="12"/>
        <v>585</v>
      </c>
      <c r="N33" s="249">
        <f t="shared" si="12"/>
        <v>0</v>
      </c>
      <c r="O33" s="249"/>
      <c r="P33" s="249">
        <f t="shared" ref="P33:V33" si="13">SUM(P31:P31)</f>
        <v>0</v>
      </c>
      <c r="Q33" s="249">
        <f t="shared" si="13"/>
        <v>0</v>
      </c>
      <c r="R33" s="249">
        <f t="shared" si="13"/>
        <v>0</v>
      </c>
      <c r="S33" s="249">
        <f t="shared" si="13"/>
        <v>0</v>
      </c>
      <c r="T33" s="249">
        <f t="shared" si="13"/>
        <v>0</v>
      </c>
      <c r="U33" s="249">
        <f t="shared" si="13"/>
        <v>0</v>
      </c>
      <c r="V33" s="250">
        <f t="shared" si="13"/>
        <v>0</v>
      </c>
    </row>
    <row r="34" spans="1:27" ht="16.5" thickBot="1" x14ac:dyDescent="0.25">
      <c r="A34" s="1195" t="s">
        <v>168</v>
      </c>
      <c r="B34" s="1196"/>
      <c r="C34" s="1196"/>
      <c r="D34" s="1196"/>
      <c r="E34" s="1196"/>
      <c r="F34" s="1196"/>
      <c r="G34" s="251">
        <f>G33+G29+G24+G17</f>
        <v>65.5</v>
      </c>
      <c r="H34" s="251">
        <f>H33+H29+H24+H17</f>
        <v>1875</v>
      </c>
      <c r="I34" s="252">
        <f t="shared" ref="I34:AA34" si="14">I24+I17+I29+I33</f>
        <v>369</v>
      </c>
      <c r="J34" s="252">
        <f t="shared" si="14"/>
        <v>150</v>
      </c>
      <c r="K34" s="252">
        <f t="shared" si="14"/>
        <v>0</v>
      </c>
      <c r="L34" s="252">
        <f t="shared" si="14"/>
        <v>219</v>
      </c>
      <c r="M34" s="252">
        <f t="shared" si="14"/>
        <v>1506</v>
      </c>
      <c r="N34" s="252">
        <f t="shared" si="14"/>
        <v>15</v>
      </c>
      <c r="O34" s="252">
        <f t="shared" si="14"/>
        <v>8</v>
      </c>
      <c r="P34" s="252">
        <f t="shared" si="14"/>
        <v>8</v>
      </c>
      <c r="Q34" s="252">
        <f t="shared" si="14"/>
        <v>0</v>
      </c>
      <c r="R34" s="252">
        <f t="shared" si="14"/>
        <v>0</v>
      </c>
      <c r="S34" s="252">
        <f t="shared" si="14"/>
        <v>0</v>
      </c>
      <c r="T34" s="252">
        <f t="shared" si="14"/>
        <v>0</v>
      </c>
      <c r="U34" s="252">
        <f t="shared" si="14"/>
        <v>0</v>
      </c>
      <c r="V34" s="252">
        <f t="shared" si="14"/>
        <v>0</v>
      </c>
      <c r="W34" s="252" t="e">
        <f t="shared" si="14"/>
        <v>#REF!</v>
      </c>
      <c r="X34" s="252" t="e">
        <f t="shared" si="14"/>
        <v>#REF!</v>
      </c>
      <c r="Y34" s="252" t="e">
        <f t="shared" si="14"/>
        <v>#REF!</v>
      </c>
      <c r="Z34" s="252" t="e">
        <f t="shared" si="14"/>
        <v>#REF!</v>
      </c>
      <c r="AA34" s="252" t="e">
        <f t="shared" si="14"/>
        <v>#REF!</v>
      </c>
    </row>
    <row r="35" spans="1:27" x14ac:dyDescent="0.2">
      <c r="A35" s="1162" t="s">
        <v>169</v>
      </c>
      <c r="B35" s="1163"/>
      <c r="C35" s="1163"/>
      <c r="D35" s="1163"/>
      <c r="E35" s="1163"/>
      <c r="F35" s="1163"/>
      <c r="G35" s="1163"/>
      <c r="H35" s="1163"/>
      <c r="I35" s="1163"/>
      <c r="J35" s="1163"/>
      <c r="K35" s="1163"/>
      <c r="L35" s="1163"/>
      <c r="M35" s="1163"/>
      <c r="N35" s="1163"/>
      <c r="O35" s="1163"/>
      <c r="P35" s="1163"/>
      <c r="Q35" s="1163"/>
      <c r="R35" s="1163"/>
      <c r="S35" s="1163"/>
      <c r="T35" s="1163"/>
      <c r="U35" s="1163"/>
      <c r="V35" s="1164"/>
    </row>
    <row r="36" spans="1:27" ht="16.5" thickBot="1" x14ac:dyDescent="0.25">
      <c r="A36" s="1156" t="s">
        <v>170</v>
      </c>
      <c r="B36" s="1157"/>
      <c r="C36" s="1157"/>
      <c r="D36" s="1157"/>
      <c r="E36" s="1157"/>
      <c r="F36" s="1157"/>
      <c r="G36" s="1157"/>
      <c r="H36" s="1157"/>
      <c r="I36" s="1146"/>
      <c r="J36" s="1146"/>
      <c r="K36" s="1146"/>
      <c r="L36" s="1146"/>
      <c r="M36" s="1146"/>
      <c r="N36" s="1157"/>
      <c r="O36" s="1157"/>
      <c r="P36" s="1157"/>
      <c r="Q36" s="1157"/>
      <c r="R36" s="1157"/>
      <c r="S36" s="1157"/>
      <c r="T36" s="1157"/>
      <c r="U36" s="1157"/>
      <c r="V36" s="1158"/>
    </row>
    <row r="37" spans="1:27" ht="31.5" x14ac:dyDescent="0.2">
      <c r="A37" s="1151" t="s">
        <v>89</v>
      </c>
      <c r="B37" s="422" t="s">
        <v>211</v>
      </c>
      <c r="C37" s="253"/>
      <c r="D37" s="254">
        <v>1</v>
      </c>
      <c r="E37" s="254"/>
      <c r="F37" s="255"/>
      <c r="G37" s="256">
        <v>3</v>
      </c>
      <c r="H37" s="257">
        <f>G37*30</f>
        <v>90</v>
      </c>
      <c r="I37" s="258">
        <f>J37+K37+L37</f>
        <v>30</v>
      </c>
      <c r="J37" s="259"/>
      <c r="K37" s="259"/>
      <c r="L37" s="259">
        <v>30</v>
      </c>
      <c r="M37" s="260">
        <f>H37-I37</f>
        <v>60</v>
      </c>
      <c r="N37" s="261">
        <v>2</v>
      </c>
      <c r="O37" s="262"/>
      <c r="P37" s="255"/>
      <c r="Q37" s="253"/>
      <c r="R37" s="255"/>
      <c r="S37" s="253"/>
      <c r="T37" s="255"/>
      <c r="U37" s="253"/>
      <c r="V37" s="255"/>
    </row>
    <row r="38" spans="1:27" ht="16.5" thickBot="1" x14ac:dyDescent="0.25">
      <c r="A38" s="1152"/>
      <c r="B38" s="263" t="s">
        <v>212</v>
      </c>
      <c r="C38" s="264"/>
      <c r="D38" s="265"/>
      <c r="E38" s="265"/>
      <c r="F38" s="266"/>
      <c r="G38" s="267"/>
      <c r="H38" s="268"/>
      <c r="I38" s="269">
        <f>J38+K38+L38</f>
        <v>30</v>
      </c>
      <c r="J38" s="270">
        <v>15</v>
      </c>
      <c r="K38" s="270"/>
      <c r="L38" s="270">
        <v>15</v>
      </c>
      <c r="M38" s="271">
        <f>H37-I38</f>
        <v>60</v>
      </c>
      <c r="N38" s="272"/>
      <c r="O38" s="273"/>
      <c r="P38" s="266"/>
      <c r="Q38" s="264"/>
      <c r="R38" s="266"/>
      <c r="S38" s="264"/>
      <c r="T38" s="266"/>
      <c r="U38" s="264"/>
      <c r="V38" s="266"/>
    </row>
    <row r="39" spans="1:27" ht="16.5" thickBot="1" x14ac:dyDescent="0.25">
      <c r="A39" s="1153" t="s">
        <v>171</v>
      </c>
      <c r="B39" s="1154"/>
      <c r="C39" s="1154"/>
      <c r="D39" s="1154"/>
      <c r="E39" s="1154"/>
      <c r="F39" s="1155"/>
      <c r="G39" s="274">
        <f t="shared" ref="G39:AA39" si="15">SUM(G37:G38)</f>
        <v>3</v>
      </c>
      <c r="H39" s="275">
        <f t="shared" si="15"/>
        <v>90</v>
      </c>
      <c r="I39" s="275">
        <f t="shared" si="15"/>
        <v>60</v>
      </c>
      <c r="J39" s="275">
        <f t="shared" si="15"/>
        <v>15</v>
      </c>
      <c r="K39" s="275">
        <f t="shared" si="15"/>
        <v>0</v>
      </c>
      <c r="L39" s="275">
        <f t="shared" si="15"/>
        <v>45</v>
      </c>
      <c r="M39" s="275">
        <f t="shared" si="15"/>
        <v>120</v>
      </c>
      <c r="N39" s="275">
        <f t="shared" si="15"/>
        <v>2</v>
      </c>
      <c r="O39" s="275">
        <f t="shared" si="15"/>
        <v>0</v>
      </c>
      <c r="P39" s="275">
        <f t="shared" si="15"/>
        <v>0</v>
      </c>
      <c r="Q39" s="275">
        <f t="shared" si="15"/>
        <v>0</v>
      </c>
      <c r="R39" s="275">
        <f t="shared" si="15"/>
        <v>0</v>
      </c>
      <c r="S39" s="275">
        <f t="shared" si="15"/>
        <v>0</v>
      </c>
      <c r="T39" s="275">
        <f t="shared" si="15"/>
        <v>0</v>
      </c>
      <c r="U39" s="275">
        <f t="shared" si="15"/>
        <v>0</v>
      </c>
      <c r="V39" s="275">
        <f t="shared" si="15"/>
        <v>0</v>
      </c>
      <c r="W39" s="275">
        <f t="shared" si="15"/>
        <v>0</v>
      </c>
      <c r="X39" s="275">
        <f t="shared" si="15"/>
        <v>0</v>
      </c>
      <c r="Y39" s="275">
        <f t="shared" si="15"/>
        <v>0</v>
      </c>
      <c r="Z39" s="275">
        <f t="shared" si="15"/>
        <v>0</v>
      </c>
      <c r="AA39" s="275">
        <f t="shared" si="15"/>
        <v>0</v>
      </c>
    </row>
    <row r="40" spans="1:27" ht="16.5" thickBot="1" x14ac:dyDescent="0.25">
      <c r="A40" s="1156" t="s">
        <v>213</v>
      </c>
      <c r="B40" s="1157"/>
      <c r="C40" s="1157"/>
      <c r="D40" s="1157"/>
      <c r="E40" s="1157"/>
      <c r="F40" s="1157"/>
      <c r="G40" s="1157"/>
      <c r="H40" s="1157"/>
      <c r="I40" s="1157"/>
      <c r="J40" s="1157"/>
      <c r="K40" s="1157"/>
      <c r="L40" s="1157"/>
      <c r="M40" s="1157"/>
      <c r="N40" s="1146"/>
      <c r="O40" s="1146"/>
      <c r="P40" s="1146"/>
      <c r="Q40" s="1157"/>
      <c r="R40" s="1157"/>
      <c r="S40" s="1157"/>
      <c r="T40" s="1157"/>
      <c r="U40" s="1157"/>
      <c r="V40" s="1158"/>
    </row>
    <row r="41" spans="1:27" ht="31.5" x14ac:dyDescent="0.2">
      <c r="A41" s="1239" t="s">
        <v>172</v>
      </c>
      <c r="B41" s="276" t="s">
        <v>221</v>
      </c>
      <c r="C41" s="277">
        <v>1</v>
      </c>
      <c r="D41" s="277"/>
      <c r="E41" s="277"/>
      <c r="F41" s="277"/>
      <c r="G41" s="278">
        <v>5</v>
      </c>
      <c r="H41" s="153">
        <v>150</v>
      </c>
      <c r="I41" s="42">
        <v>64</v>
      </c>
      <c r="J41" s="277">
        <v>30</v>
      </c>
      <c r="K41" s="277"/>
      <c r="L41" s="277">
        <v>30</v>
      </c>
      <c r="M41" s="279">
        <v>86</v>
      </c>
      <c r="N41" s="42">
        <v>4</v>
      </c>
      <c r="O41" s="43"/>
      <c r="P41" s="56"/>
      <c r="Q41" s="277"/>
      <c r="R41" s="154"/>
      <c r="S41" s="277"/>
      <c r="T41" s="154"/>
      <c r="U41" s="277"/>
      <c r="V41" s="154"/>
      <c r="W41" s="280"/>
      <c r="X41" s="280"/>
      <c r="Y41" s="280"/>
    </row>
    <row r="42" spans="1:27" ht="31.5" x14ac:dyDescent="0.2">
      <c r="A42" s="1240"/>
      <c r="B42" s="281" t="s">
        <v>214</v>
      </c>
      <c r="C42" s="282"/>
      <c r="D42" s="283"/>
      <c r="E42" s="284"/>
      <c r="F42" s="285"/>
      <c r="G42" s="286"/>
      <c r="H42" s="287"/>
      <c r="I42" s="288"/>
      <c r="J42" s="289"/>
      <c r="K42" s="289" t="s">
        <v>119</v>
      </c>
      <c r="L42" s="289"/>
      <c r="M42" s="287"/>
      <c r="N42" s="46"/>
      <c r="O42" s="47"/>
      <c r="P42" s="60"/>
      <c r="Q42" s="290"/>
      <c r="R42" s="291"/>
      <c r="S42" s="290"/>
      <c r="T42" s="291"/>
      <c r="U42" s="290"/>
      <c r="V42" s="291"/>
      <c r="W42" s="280"/>
      <c r="X42" s="280"/>
      <c r="Y42" s="280"/>
    </row>
    <row r="43" spans="1:27" x14ac:dyDescent="0.2">
      <c r="A43" s="1235" t="s">
        <v>174</v>
      </c>
      <c r="B43" s="292" t="s">
        <v>222</v>
      </c>
      <c r="C43" s="293"/>
      <c r="D43" s="294" t="s">
        <v>173</v>
      </c>
      <c r="E43" s="295"/>
      <c r="F43" s="296"/>
      <c r="G43" s="297">
        <v>4</v>
      </c>
      <c r="H43" s="298">
        <f t="shared" ref="H43" si="16">G43*30</f>
        <v>120</v>
      </c>
      <c r="I43" s="299">
        <f>J43+L43+K43</f>
        <v>45</v>
      </c>
      <c r="J43" s="300">
        <v>30</v>
      </c>
      <c r="K43" s="301"/>
      <c r="L43" s="301">
        <v>15</v>
      </c>
      <c r="M43" s="302">
        <f t="shared" ref="M43" si="17">H43-I43</f>
        <v>75</v>
      </c>
      <c r="N43" s="303">
        <v>3</v>
      </c>
      <c r="O43" s="304"/>
      <c r="P43" s="305"/>
      <c r="Q43" s="306"/>
      <c r="R43" s="305"/>
      <c r="S43" s="303"/>
      <c r="T43" s="305"/>
      <c r="U43" s="303"/>
      <c r="V43" s="307"/>
    </row>
    <row r="44" spans="1:27" x14ac:dyDescent="0.2">
      <c r="A44" s="1236"/>
      <c r="B44" s="292" t="s">
        <v>223</v>
      </c>
      <c r="C44" s="293"/>
      <c r="D44" s="294"/>
      <c r="E44" s="295"/>
      <c r="F44" s="296"/>
      <c r="G44" s="297"/>
      <c r="H44" s="298"/>
      <c r="I44" s="299"/>
      <c r="J44" s="300"/>
      <c r="K44" s="301"/>
      <c r="L44" s="301"/>
      <c r="M44" s="302"/>
      <c r="N44" s="303"/>
      <c r="O44" s="304"/>
      <c r="P44" s="305"/>
      <c r="Q44" s="306"/>
      <c r="R44" s="305"/>
      <c r="S44" s="303"/>
      <c r="T44" s="305"/>
      <c r="U44" s="303"/>
      <c r="V44" s="307"/>
    </row>
    <row r="45" spans="1:27" x14ac:dyDescent="0.2">
      <c r="A45" s="1235" t="s">
        <v>175</v>
      </c>
      <c r="B45" s="292" t="s">
        <v>224</v>
      </c>
      <c r="C45" s="293"/>
      <c r="D45" s="294" t="s">
        <v>160</v>
      </c>
      <c r="E45" s="295"/>
      <c r="F45" s="296"/>
      <c r="G45" s="297">
        <v>4</v>
      </c>
      <c r="H45" s="298">
        <f t="shared" ref="H45" si="18">G45*30</f>
        <v>120</v>
      </c>
      <c r="I45" s="299">
        <f>J45+L45+K45</f>
        <v>54</v>
      </c>
      <c r="J45" s="300">
        <v>36</v>
      </c>
      <c r="K45" s="301"/>
      <c r="L45" s="301">
        <v>18</v>
      </c>
      <c r="M45" s="302">
        <f t="shared" ref="M45" si="19">H45-I45</f>
        <v>66</v>
      </c>
      <c r="N45" s="303"/>
      <c r="O45" s="304">
        <v>3</v>
      </c>
      <c r="P45" s="305">
        <v>3</v>
      </c>
      <c r="Q45" s="306"/>
      <c r="R45" s="305"/>
      <c r="S45" s="303"/>
      <c r="T45" s="305"/>
      <c r="U45" s="303"/>
      <c r="V45" s="307"/>
    </row>
    <row r="46" spans="1:27" ht="31.5" x14ac:dyDescent="0.2">
      <c r="A46" s="1236"/>
      <c r="B46" s="292" t="s">
        <v>215</v>
      </c>
      <c r="C46" s="293"/>
      <c r="D46" s="294"/>
      <c r="E46" s="295"/>
      <c r="F46" s="296"/>
      <c r="G46" s="297"/>
      <c r="H46" s="298"/>
      <c r="I46" s="299"/>
      <c r="J46" s="300"/>
      <c r="K46" s="301"/>
      <c r="L46" s="301"/>
      <c r="M46" s="302"/>
      <c r="N46" s="303"/>
      <c r="O46" s="304"/>
      <c r="P46" s="305"/>
      <c r="Q46" s="306"/>
      <c r="R46" s="305"/>
      <c r="S46" s="303"/>
      <c r="T46" s="305"/>
      <c r="U46" s="303"/>
      <c r="V46" s="307"/>
    </row>
    <row r="47" spans="1:27" ht="31.5" x14ac:dyDescent="0.2">
      <c r="A47" s="1235" t="s">
        <v>216</v>
      </c>
      <c r="B47" s="292" t="s">
        <v>217</v>
      </c>
      <c r="C47" s="293"/>
      <c r="D47" s="294" t="s">
        <v>160</v>
      </c>
      <c r="E47" s="295"/>
      <c r="F47" s="296"/>
      <c r="G47" s="297">
        <v>4</v>
      </c>
      <c r="H47" s="298">
        <f t="shared" ref="H47" si="20">G47*30</f>
        <v>120</v>
      </c>
      <c r="I47" s="299">
        <f>J47+L47+K47</f>
        <v>54</v>
      </c>
      <c r="J47" s="300">
        <v>18</v>
      </c>
      <c r="K47" s="301">
        <v>36</v>
      </c>
      <c r="L47" s="301"/>
      <c r="M47" s="302">
        <f t="shared" ref="M47" si="21">H47-I47</f>
        <v>66</v>
      </c>
      <c r="N47" s="303"/>
      <c r="O47" s="304">
        <v>3</v>
      </c>
      <c r="P47" s="305">
        <v>3</v>
      </c>
      <c r="Q47" s="306"/>
      <c r="R47" s="305"/>
      <c r="S47" s="303"/>
      <c r="T47" s="305"/>
      <c r="U47" s="303"/>
      <c r="V47" s="307"/>
    </row>
    <row r="48" spans="1:27" ht="31.5" x14ac:dyDescent="0.2">
      <c r="A48" s="1236"/>
      <c r="B48" s="292" t="s">
        <v>227</v>
      </c>
      <c r="C48" s="293"/>
      <c r="D48" s="294"/>
      <c r="E48" s="295"/>
      <c r="F48" s="296"/>
      <c r="G48" s="297"/>
      <c r="H48" s="298"/>
      <c r="I48" s="299"/>
      <c r="J48" s="300"/>
      <c r="K48" s="301"/>
      <c r="L48" s="301"/>
      <c r="M48" s="302"/>
      <c r="N48" s="303"/>
      <c r="O48" s="304"/>
      <c r="P48" s="305"/>
      <c r="Q48" s="306"/>
      <c r="R48" s="305"/>
      <c r="S48" s="303"/>
      <c r="T48" s="305"/>
      <c r="U48" s="303"/>
      <c r="V48" s="307"/>
    </row>
    <row r="49" spans="1:27" ht="31.5" x14ac:dyDescent="0.2">
      <c r="A49" s="1235" t="s">
        <v>175</v>
      </c>
      <c r="B49" s="292" t="s">
        <v>218</v>
      </c>
      <c r="C49" s="293">
        <v>2</v>
      </c>
      <c r="D49" s="294"/>
      <c r="E49" s="295"/>
      <c r="F49" s="296"/>
      <c r="G49" s="297">
        <v>4.5</v>
      </c>
      <c r="H49" s="298">
        <f t="shared" ref="H49" si="22">G49*30</f>
        <v>135</v>
      </c>
      <c r="I49" s="299">
        <f>J49+L49+K49</f>
        <v>54</v>
      </c>
      <c r="J49" s="300">
        <v>18</v>
      </c>
      <c r="K49" s="301"/>
      <c r="L49" s="301">
        <v>36</v>
      </c>
      <c r="M49" s="302">
        <f t="shared" ref="M49" si="23">H49-I49</f>
        <v>81</v>
      </c>
      <c r="N49" s="303"/>
      <c r="O49" s="304">
        <v>3</v>
      </c>
      <c r="P49" s="305">
        <v>3</v>
      </c>
      <c r="Q49" s="306"/>
      <c r="R49" s="305"/>
      <c r="S49" s="303"/>
      <c r="T49" s="305"/>
      <c r="U49" s="303"/>
      <c r="V49" s="307"/>
    </row>
    <row r="50" spans="1:27" ht="16.5" thickBot="1" x14ac:dyDescent="0.25">
      <c r="A50" s="1237"/>
      <c r="B50" s="308" t="s">
        <v>226</v>
      </c>
      <c r="C50" s="309"/>
      <c r="D50" s="310"/>
      <c r="E50" s="311"/>
      <c r="F50" s="312"/>
      <c r="G50" s="313"/>
      <c r="H50" s="314"/>
      <c r="I50" s="315"/>
      <c r="J50" s="316"/>
      <c r="K50" s="317"/>
      <c r="L50" s="317"/>
      <c r="M50" s="318"/>
      <c r="N50" s="319"/>
      <c r="O50" s="320"/>
      <c r="P50" s="321"/>
      <c r="Q50" s="322"/>
      <c r="R50" s="321"/>
      <c r="S50" s="319"/>
      <c r="T50" s="321"/>
      <c r="U50" s="319"/>
      <c r="V50" s="323"/>
    </row>
    <row r="51" spans="1:27" ht="16.5" thickBot="1" x14ac:dyDescent="0.25">
      <c r="A51" s="1238" t="s">
        <v>176</v>
      </c>
      <c r="B51" s="1169"/>
      <c r="C51" s="1169"/>
      <c r="D51" s="1169"/>
      <c r="E51" s="1169"/>
      <c r="F51" s="1170"/>
      <c r="G51" s="244">
        <f t="shared" ref="G51:N51" si="24">SUM(G41:G50)</f>
        <v>21.5</v>
      </c>
      <c r="H51" s="245">
        <f t="shared" si="24"/>
        <v>645</v>
      </c>
      <c r="I51" s="245">
        <f t="shared" si="24"/>
        <v>271</v>
      </c>
      <c r="J51" s="245">
        <f t="shared" si="24"/>
        <v>132</v>
      </c>
      <c r="K51" s="245">
        <f t="shared" si="24"/>
        <v>36</v>
      </c>
      <c r="L51" s="245">
        <f t="shared" si="24"/>
        <v>99</v>
      </c>
      <c r="M51" s="245">
        <f t="shared" si="24"/>
        <v>374</v>
      </c>
      <c r="N51" s="245">
        <f t="shared" si="24"/>
        <v>7</v>
      </c>
      <c r="O51" s="245">
        <f t="shared" ref="O51:V51" si="25">SUM(O41:O50)</f>
        <v>9</v>
      </c>
      <c r="P51" s="245">
        <f t="shared" si="25"/>
        <v>9</v>
      </c>
      <c r="Q51" s="245">
        <f t="shared" si="25"/>
        <v>0</v>
      </c>
      <c r="R51" s="245">
        <f t="shared" si="25"/>
        <v>0</v>
      </c>
      <c r="S51" s="245">
        <f t="shared" si="25"/>
        <v>0</v>
      </c>
      <c r="T51" s="245">
        <f t="shared" si="25"/>
        <v>0</v>
      </c>
      <c r="U51" s="245">
        <f t="shared" si="25"/>
        <v>0</v>
      </c>
      <c r="V51" s="245">
        <f t="shared" si="25"/>
        <v>0</v>
      </c>
    </row>
    <row r="52" spans="1:27" ht="16.5" thickBot="1" x14ac:dyDescent="0.25">
      <c r="A52" s="1192" t="s">
        <v>177</v>
      </c>
      <c r="B52" s="1193"/>
      <c r="C52" s="1193"/>
      <c r="D52" s="1193"/>
      <c r="E52" s="1193"/>
      <c r="F52" s="1194"/>
      <c r="G52" s="324">
        <f t="shared" ref="G52:V52" si="26">G51+G39</f>
        <v>24.5</v>
      </c>
      <c r="H52" s="325">
        <f t="shared" si="26"/>
        <v>735</v>
      </c>
      <c r="I52" s="325">
        <f t="shared" si="26"/>
        <v>331</v>
      </c>
      <c r="J52" s="325">
        <f t="shared" si="26"/>
        <v>147</v>
      </c>
      <c r="K52" s="325">
        <f t="shared" si="26"/>
        <v>36</v>
      </c>
      <c r="L52" s="325">
        <f t="shared" si="26"/>
        <v>144</v>
      </c>
      <c r="M52" s="325">
        <f t="shared" si="26"/>
        <v>494</v>
      </c>
      <c r="N52" s="245">
        <f t="shared" si="26"/>
        <v>9</v>
      </c>
      <c r="O52" s="245">
        <f t="shared" si="26"/>
        <v>9</v>
      </c>
      <c r="P52" s="245">
        <f t="shared" si="26"/>
        <v>9</v>
      </c>
      <c r="Q52" s="245">
        <f t="shared" si="26"/>
        <v>0</v>
      </c>
      <c r="R52" s="245">
        <f t="shared" si="26"/>
        <v>0</v>
      </c>
      <c r="S52" s="245">
        <f t="shared" si="26"/>
        <v>0</v>
      </c>
      <c r="T52" s="245">
        <f t="shared" si="26"/>
        <v>0</v>
      </c>
      <c r="U52" s="245">
        <f t="shared" si="26"/>
        <v>0</v>
      </c>
      <c r="V52" s="245">
        <f t="shared" si="26"/>
        <v>0</v>
      </c>
    </row>
    <row r="53" spans="1:27" s="155" customFormat="1" ht="16.5" thickBot="1" x14ac:dyDescent="0.25">
      <c r="A53" s="1144" t="s">
        <v>178</v>
      </c>
      <c r="B53" s="1144"/>
      <c r="C53" s="1144"/>
      <c r="D53" s="1144"/>
      <c r="E53" s="1144"/>
      <c r="F53" s="1144"/>
      <c r="G53" s="324">
        <f t="shared" ref="G53:M53" si="27">G52+G34</f>
        <v>90</v>
      </c>
      <c r="H53" s="325">
        <f t="shared" si="27"/>
        <v>2610</v>
      </c>
      <c r="I53" s="325">
        <f t="shared" si="27"/>
        <v>700</v>
      </c>
      <c r="J53" s="325">
        <f t="shared" si="27"/>
        <v>297</v>
      </c>
      <c r="K53" s="325">
        <f t="shared" si="27"/>
        <v>36</v>
      </c>
      <c r="L53" s="325">
        <f t="shared" si="27"/>
        <v>363</v>
      </c>
      <c r="M53" s="325">
        <f t="shared" si="27"/>
        <v>2000</v>
      </c>
      <c r="N53" s="245">
        <f t="shared" ref="N53:V53" si="28">N34+N52</f>
        <v>24</v>
      </c>
      <c r="O53" s="245">
        <f t="shared" si="28"/>
        <v>17</v>
      </c>
      <c r="P53" s="245">
        <f t="shared" si="28"/>
        <v>17</v>
      </c>
      <c r="Q53" s="245">
        <f t="shared" si="28"/>
        <v>0</v>
      </c>
      <c r="R53" s="245">
        <f t="shared" si="28"/>
        <v>0</v>
      </c>
      <c r="S53" s="245">
        <f t="shared" si="28"/>
        <v>0</v>
      </c>
      <c r="T53" s="245">
        <f t="shared" si="28"/>
        <v>0</v>
      </c>
      <c r="U53" s="245">
        <f t="shared" si="28"/>
        <v>0</v>
      </c>
      <c r="V53" s="245">
        <f t="shared" si="28"/>
        <v>0</v>
      </c>
      <c r="Y53" s="148">
        <v>22</v>
      </c>
      <c r="Z53" s="148">
        <v>22</v>
      </c>
      <c r="AA53" s="148">
        <v>22</v>
      </c>
    </row>
    <row r="54" spans="1:27" s="155" customFormat="1" ht="16.5" thickBot="1" x14ac:dyDescent="0.25">
      <c r="A54" s="1142" t="s">
        <v>35</v>
      </c>
      <c r="B54" s="1142"/>
      <c r="C54" s="1142"/>
      <c r="D54" s="1142"/>
      <c r="E54" s="1142"/>
      <c r="F54" s="1142"/>
      <c r="G54" s="1142"/>
      <c r="H54" s="1142"/>
      <c r="I54" s="1142"/>
      <c r="J54" s="1142"/>
      <c r="K54" s="1142"/>
      <c r="L54" s="1142"/>
      <c r="M54" s="1142"/>
      <c r="N54" s="245">
        <f>N53</f>
        <v>24</v>
      </c>
      <c r="O54" s="245">
        <f t="shared" ref="O54:V54" si="29">O53</f>
        <v>17</v>
      </c>
      <c r="P54" s="245">
        <f t="shared" si="29"/>
        <v>17</v>
      </c>
      <c r="Q54" s="245">
        <f t="shared" si="29"/>
        <v>0</v>
      </c>
      <c r="R54" s="245">
        <f t="shared" si="29"/>
        <v>0</v>
      </c>
      <c r="S54" s="245">
        <f t="shared" si="29"/>
        <v>0</v>
      </c>
      <c r="T54" s="245">
        <f t="shared" si="29"/>
        <v>0</v>
      </c>
      <c r="U54" s="245">
        <f t="shared" si="29"/>
        <v>0</v>
      </c>
      <c r="V54" s="245">
        <f t="shared" si="29"/>
        <v>0</v>
      </c>
      <c r="Y54" s="149">
        <f t="shared" ref="Y54:AA54" si="30">Y53</f>
        <v>22</v>
      </c>
      <c r="Z54" s="149">
        <f t="shared" si="30"/>
        <v>22</v>
      </c>
      <c r="AA54" s="149">
        <f t="shared" si="30"/>
        <v>22</v>
      </c>
    </row>
    <row r="55" spans="1:27" s="155" customFormat="1" ht="16.5" thickBot="1" x14ac:dyDescent="0.25">
      <c r="A55" s="1143" t="s">
        <v>34</v>
      </c>
      <c r="B55" s="1143"/>
      <c r="C55" s="1143"/>
      <c r="D55" s="1143"/>
      <c r="E55" s="1143"/>
      <c r="F55" s="1143"/>
      <c r="G55" s="1143"/>
      <c r="H55" s="1143"/>
      <c r="I55" s="1143"/>
      <c r="J55" s="1143"/>
      <c r="K55" s="1143"/>
      <c r="L55" s="1143"/>
      <c r="M55" s="1143"/>
      <c r="N55" s="245">
        <v>3</v>
      </c>
      <c r="O55" s="326"/>
      <c r="P55" s="327">
        <v>3</v>
      </c>
      <c r="Q55" s="327"/>
      <c r="R55" s="327"/>
      <c r="S55" s="327"/>
      <c r="T55" s="327"/>
      <c r="U55" s="327"/>
      <c r="V55" s="327"/>
    </row>
    <row r="56" spans="1:27" s="155" customFormat="1" ht="16.5" thickBot="1" x14ac:dyDescent="0.25">
      <c r="A56" s="1143" t="s">
        <v>179</v>
      </c>
      <c r="B56" s="1143"/>
      <c r="C56" s="1143"/>
      <c r="D56" s="1143"/>
      <c r="E56" s="1143"/>
      <c r="F56" s="1143"/>
      <c r="G56" s="1143"/>
      <c r="H56" s="1143"/>
      <c r="I56" s="1143"/>
      <c r="J56" s="1143"/>
      <c r="K56" s="1143"/>
      <c r="L56" s="1143"/>
      <c r="M56" s="1143"/>
      <c r="N56" s="245">
        <v>5</v>
      </c>
      <c r="O56" s="326"/>
      <c r="P56" s="327">
        <v>4</v>
      </c>
      <c r="Q56" s="327">
        <v>2</v>
      </c>
      <c r="R56" s="327"/>
      <c r="S56" s="327"/>
      <c r="T56" s="327"/>
      <c r="U56" s="327"/>
      <c r="V56" s="327"/>
    </row>
    <row r="57" spans="1:27" s="155" customFormat="1" ht="16.5" thickBot="1" x14ac:dyDescent="0.25">
      <c r="A57" s="1143" t="s">
        <v>180</v>
      </c>
      <c r="B57" s="1143"/>
      <c r="C57" s="1143"/>
      <c r="D57" s="1143"/>
      <c r="E57" s="1143"/>
      <c r="F57" s="1143"/>
      <c r="G57" s="1143"/>
      <c r="H57" s="1143"/>
      <c r="I57" s="1143"/>
      <c r="J57" s="1143"/>
      <c r="K57" s="1143"/>
      <c r="L57" s="1143"/>
      <c r="M57" s="1143"/>
      <c r="N57" s="328"/>
      <c r="O57" s="329"/>
      <c r="P57" s="330"/>
      <c r="Q57" s="328"/>
      <c r="R57" s="331"/>
      <c r="S57" s="331"/>
      <c r="T57" s="331"/>
      <c r="U57" s="331"/>
      <c r="V57" s="331"/>
    </row>
    <row r="58" spans="1:27" s="155" customFormat="1" ht="16.5" thickBot="1" x14ac:dyDescent="0.25">
      <c r="A58" s="1138" t="s">
        <v>36</v>
      </c>
      <c r="B58" s="1138"/>
      <c r="C58" s="1138"/>
      <c r="D58" s="1138"/>
      <c r="E58" s="1138"/>
      <c r="F58" s="1138"/>
      <c r="G58" s="1138"/>
      <c r="H58" s="1138"/>
      <c r="I58" s="1138"/>
      <c r="J58" s="1138"/>
      <c r="K58" s="1138"/>
      <c r="L58" s="1138"/>
      <c r="M58" s="1138"/>
      <c r="N58" s="332"/>
      <c r="O58" s="333"/>
      <c r="P58" s="334">
        <v>1</v>
      </c>
      <c r="Q58" s="335"/>
      <c r="R58" s="336"/>
      <c r="S58" s="332"/>
      <c r="T58" s="332"/>
      <c r="U58" s="332"/>
      <c r="V58" s="332"/>
    </row>
    <row r="59" spans="1:27" s="155" customFormat="1" ht="16.5" thickBot="1" x14ac:dyDescent="0.25">
      <c r="A59" s="1139" t="s">
        <v>181</v>
      </c>
      <c r="B59" s="1140"/>
      <c r="C59" s="1140"/>
      <c r="D59" s="1140"/>
      <c r="E59" s="1140"/>
      <c r="F59" s="1140"/>
      <c r="G59" s="1140"/>
      <c r="H59" s="1140"/>
      <c r="I59" s="1140"/>
      <c r="J59" s="1140"/>
      <c r="K59" s="1140"/>
      <c r="L59" s="1140"/>
      <c r="M59" s="1141"/>
      <c r="N59" s="1249" t="s">
        <v>182</v>
      </c>
      <c r="O59" s="1250"/>
      <c r="P59" s="1251"/>
      <c r="Q59" s="1252">
        <f>G34/$G$53*100</f>
        <v>72.777777777777771</v>
      </c>
      <c r="R59" s="1253"/>
      <c r="S59" s="1252" t="s">
        <v>99</v>
      </c>
      <c r="T59" s="1253"/>
      <c r="U59" s="1246">
        <f>G52/$G$53*100</f>
        <v>27.222222222222221</v>
      </c>
      <c r="V59" s="1247"/>
      <c r="W59" s="337">
        <f>SUM(N59:V59)</f>
        <v>100</v>
      </c>
    </row>
    <row r="60" spans="1:27" s="155" customFormat="1" x14ac:dyDescent="0.2">
      <c r="A60" s="338"/>
      <c r="B60" s="338"/>
      <c r="C60" s="338"/>
      <c r="D60" s="338"/>
      <c r="E60" s="338"/>
      <c r="F60" s="338"/>
      <c r="G60" s="338"/>
      <c r="H60" s="338"/>
      <c r="I60" s="338"/>
      <c r="J60" s="338"/>
      <c r="K60" s="338"/>
      <c r="L60" s="338"/>
      <c r="M60" s="338"/>
      <c r="N60" s="339"/>
      <c r="O60" s="339"/>
      <c r="P60" s="339"/>
      <c r="Q60" s="340"/>
      <c r="R60" s="340"/>
      <c r="S60" s="339"/>
      <c r="T60" s="339"/>
      <c r="U60" s="339"/>
      <c r="V60" s="339"/>
    </row>
    <row r="61" spans="1:27" s="155" customFormat="1" x14ac:dyDescent="0.2">
      <c r="A61" s="341"/>
      <c r="B61" s="341"/>
      <c r="C61" s="341"/>
      <c r="D61" s="341"/>
      <c r="E61" s="341"/>
      <c r="F61" s="341"/>
      <c r="G61" s="341"/>
      <c r="H61" s="341"/>
      <c r="I61" s="341"/>
      <c r="J61" s="341"/>
      <c r="K61" s="341"/>
      <c r="L61" s="341"/>
      <c r="M61" s="341"/>
      <c r="N61" s="341"/>
      <c r="O61" s="341"/>
      <c r="P61" s="341"/>
      <c r="Q61" s="341"/>
      <c r="R61" s="341"/>
      <c r="S61" s="341"/>
      <c r="T61" s="341"/>
      <c r="U61" s="341"/>
      <c r="V61" s="341"/>
    </row>
    <row r="62" spans="1:27" s="155" customFormat="1" x14ac:dyDescent="0.2">
      <c r="A62" s="341"/>
      <c r="B62" s="342"/>
      <c r="C62" s="342"/>
      <c r="D62" s="342"/>
      <c r="E62" s="342"/>
      <c r="F62" s="342"/>
      <c r="G62" s="342"/>
      <c r="H62" s="342"/>
      <c r="I62" s="342"/>
      <c r="J62" s="342"/>
      <c r="K62" s="342"/>
      <c r="L62" s="341"/>
      <c r="M62" s="341"/>
      <c r="N62" s="341"/>
      <c r="O62" s="341"/>
      <c r="P62" s="341"/>
      <c r="Q62" s="341"/>
      <c r="R62" s="341"/>
      <c r="S62" s="341"/>
      <c r="T62" s="341"/>
      <c r="U62" s="341"/>
      <c r="V62" s="341"/>
    </row>
    <row r="63" spans="1:27" s="155" customFormat="1" x14ac:dyDescent="0.2">
      <c r="A63" s="341"/>
      <c r="B63" s="342" t="s">
        <v>183</v>
      </c>
      <c r="C63" s="342"/>
      <c r="D63" s="1241"/>
      <c r="E63" s="1241"/>
      <c r="F63" s="1242"/>
      <c r="G63" s="1242"/>
      <c r="H63" s="342"/>
      <c r="I63" s="1243" t="s">
        <v>108</v>
      </c>
      <c r="J63" s="1248"/>
      <c r="K63" s="1248"/>
      <c r="L63" s="341"/>
      <c r="M63" s="341"/>
      <c r="N63" s="341"/>
      <c r="O63" s="341"/>
      <c r="P63" s="341"/>
      <c r="Q63" s="341"/>
      <c r="R63" s="341"/>
      <c r="S63" s="341"/>
      <c r="T63" s="341"/>
      <c r="U63" s="341"/>
      <c r="V63" s="341"/>
    </row>
    <row r="64" spans="1:27" s="155" customFormat="1" ht="15.75" customHeight="1" x14ac:dyDescent="0.2">
      <c r="A64" s="341"/>
      <c r="B64" s="341"/>
      <c r="C64" s="341"/>
      <c r="D64" s="341"/>
      <c r="E64" s="341"/>
      <c r="F64" s="341"/>
      <c r="G64" s="341"/>
      <c r="H64" s="341"/>
      <c r="I64" s="341"/>
      <c r="J64" s="341"/>
      <c r="K64" s="341"/>
      <c r="L64" s="341"/>
      <c r="M64" s="341"/>
      <c r="N64" s="341"/>
      <c r="O64" s="341"/>
      <c r="P64" s="341"/>
      <c r="Q64" s="341"/>
      <c r="R64" s="341"/>
      <c r="S64" s="341"/>
      <c r="T64" s="341"/>
      <c r="U64" s="341"/>
      <c r="V64" s="341"/>
    </row>
    <row r="65" spans="1:22" s="155" customFormat="1" ht="15.75" customHeight="1" x14ac:dyDescent="0.2">
      <c r="A65" s="341"/>
      <c r="B65" s="342" t="s">
        <v>200</v>
      </c>
      <c r="C65" s="342"/>
      <c r="D65" s="1241"/>
      <c r="E65" s="1241"/>
      <c r="F65" s="1242"/>
      <c r="G65" s="1242"/>
      <c r="H65" s="342"/>
      <c r="I65" s="1243" t="s">
        <v>201</v>
      </c>
      <c r="J65" s="1244"/>
      <c r="K65" s="1244"/>
      <c r="L65" s="341"/>
      <c r="M65" s="341"/>
      <c r="N65" s="341"/>
      <c r="O65" s="341"/>
      <c r="P65" s="341"/>
      <c r="Q65" s="341"/>
      <c r="R65" s="341"/>
      <c r="S65" s="341"/>
      <c r="T65" s="341"/>
      <c r="U65" s="341"/>
      <c r="V65" s="341"/>
    </row>
    <row r="66" spans="1:22" s="155" customFormat="1" ht="15.75" customHeight="1" x14ac:dyDescent="0.2">
      <c r="A66" s="341"/>
      <c r="B66" s="341"/>
      <c r="C66" s="341"/>
      <c r="D66" s="341"/>
      <c r="E66" s="341"/>
      <c r="F66" s="341"/>
      <c r="G66" s="341"/>
      <c r="H66" s="341"/>
      <c r="I66" s="341"/>
      <c r="J66" s="341"/>
      <c r="K66" s="341"/>
      <c r="L66" s="341"/>
      <c r="M66" s="341"/>
      <c r="N66" s="341"/>
      <c r="O66" s="341"/>
      <c r="P66" s="341"/>
      <c r="Q66" s="341"/>
      <c r="R66" s="341"/>
      <c r="S66" s="341"/>
      <c r="T66" s="341"/>
      <c r="U66" s="341"/>
      <c r="V66" s="341"/>
    </row>
    <row r="67" spans="1:22" s="155" customFormat="1" ht="15.75" customHeight="1" x14ac:dyDescent="0.2">
      <c r="A67" s="341"/>
      <c r="B67" s="342" t="s">
        <v>184</v>
      </c>
      <c r="C67" s="342"/>
      <c r="D67" s="1241"/>
      <c r="E67" s="1241"/>
      <c r="F67" s="1242"/>
      <c r="G67" s="1242"/>
      <c r="H67" s="342"/>
      <c r="I67" s="1243" t="s">
        <v>219</v>
      </c>
      <c r="J67" s="1244"/>
      <c r="K67" s="1244"/>
      <c r="L67" s="341"/>
      <c r="M67" s="341"/>
      <c r="N67" s="341"/>
      <c r="O67" s="341"/>
      <c r="P67" s="341"/>
      <c r="Q67" s="341"/>
      <c r="R67" s="341"/>
      <c r="S67" s="341"/>
      <c r="T67" s="341"/>
      <c r="U67" s="341"/>
      <c r="V67" s="341"/>
    </row>
    <row r="68" spans="1:22" s="155" customFormat="1" ht="15.75" customHeight="1" x14ac:dyDescent="0.25">
      <c r="A68" s="166"/>
      <c r="B68" s="343"/>
      <c r="C68" s="1245" t="s">
        <v>119</v>
      </c>
      <c r="D68" s="1245"/>
      <c r="E68" s="1245"/>
      <c r="F68" s="1245"/>
      <c r="G68" s="1245"/>
      <c r="H68" s="1245"/>
      <c r="I68" s="1245"/>
      <c r="J68" s="1245"/>
      <c r="K68" s="1245"/>
      <c r="L68" s="344"/>
      <c r="M68" s="344"/>
      <c r="N68" s="341"/>
      <c r="O68" s="341"/>
      <c r="P68" s="341"/>
      <c r="Q68" s="341"/>
      <c r="R68" s="341"/>
      <c r="S68" s="341"/>
      <c r="T68" s="341"/>
      <c r="U68" s="341"/>
      <c r="V68" s="341"/>
    </row>
    <row r="69" spans="1:22" ht="15" customHeight="1" x14ac:dyDescent="0.2"/>
    <row r="78" spans="1:22" ht="15.75" customHeight="1" x14ac:dyDescent="0.2"/>
    <row r="80" spans="1:22" ht="15" x14ac:dyDescent="0.2">
      <c r="A80" s="218"/>
      <c r="B80" s="218"/>
      <c r="C80" s="218"/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8"/>
    </row>
    <row r="81" spans="1:22" ht="15" x14ac:dyDescent="0.2">
      <c r="A81" s="218"/>
      <c r="B81" s="218"/>
      <c r="C81" s="218"/>
      <c r="D81" s="218"/>
      <c r="E81" s="218"/>
      <c r="F81" s="218"/>
      <c r="G81" s="218"/>
      <c r="H81" s="218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</row>
    <row r="82" spans="1:22" ht="15" x14ac:dyDescent="0.2">
      <c r="A82" s="218"/>
      <c r="B82" s="218"/>
      <c r="C82" s="218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218"/>
    </row>
    <row r="83" spans="1:22" ht="15" x14ac:dyDescent="0.2">
      <c r="A83" s="218"/>
      <c r="B83" s="218"/>
      <c r="C83" s="218"/>
      <c r="D83" s="218"/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8"/>
      <c r="V83" s="218"/>
    </row>
    <row r="84" spans="1:22" ht="15" x14ac:dyDescent="0.2">
      <c r="A84" s="218"/>
      <c r="B84" s="218"/>
      <c r="C84" s="218"/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218"/>
    </row>
    <row r="85" spans="1:22" ht="15" x14ac:dyDescent="0.2">
      <c r="A85" s="218"/>
      <c r="B85" s="218"/>
      <c r="C85" s="218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</row>
    <row r="86" spans="1:22" ht="15" x14ac:dyDescent="0.2">
      <c r="A86" s="218"/>
      <c r="B86" s="218"/>
      <c r="C86" s="218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</row>
    <row r="87" spans="1:22" ht="15" x14ac:dyDescent="0.2">
      <c r="A87" s="218"/>
      <c r="B87" s="218"/>
      <c r="C87" s="218"/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218"/>
      <c r="O87" s="218"/>
      <c r="P87" s="218"/>
      <c r="Q87" s="218"/>
      <c r="R87" s="218"/>
      <c r="S87" s="218"/>
      <c r="T87" s="218"/>
      <c r="U87" s="218"/>
      <c r="V87" s="218"/>
    </row>
    <row r="88" spans="1:22" ht="15" x14ac:dyDescent="0.2">
      <c r="A88" s="218"/>
      <c r="B88" s="218"/>
      <c r="C88" s="218"/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218"/>
      <c r="O88" s="218"/>
      <c r="P88" s="218"/>
      <c r="Q88" s="218"/>
      <c r="R88" s="218"/>
      <c r="S88" s="218"/>
      <c r="T88" s="218"/>
      <c r="U88" s="218"/>
      <c r="V88" s="218"/>
    </row>
    <row r="89" spans="1:22" ht="15" x14ac:dyDescent="0.2">
      <c r="A89" s="218"/>
      <c r="B89" s="218"/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8"/>
      <c r="Q89" s="218"/>
      <c r="R89" s="218"/>
      <c r="S89" s="218"/>
      <c r="T89" s="218"/>
      <c r="U89" s="218"/>
      <c r="V89" s="218"/>
    </row>
    <row r="90" spans="1:22" ht="15" x14ac:dyDescent="0.2">
      <c r="A90" s="218"/>
      <c r="B90" s="218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218"/>
    </row>
    <row r="91" spans="1:22" ht="15" x14ac:dyDescent="0.2">
      <c r="A91" s="218"/>
      <c r="B91" s="218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218"/>
    </row>
    <row r="92" spans="1:22" ht="15" x14ac:dyDescent="0.2">
      <c r="A92" s="218"/>
      <c r="B92" s="218"/>
      <c r="C92" s="218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</row>
    <row r="93" spans="1:22" ht="15" x14ac:dyDescent="0.2">
      <c r="A93" s="218"/>
      <c r="B93" s="218"/>
      <c r="C93" s="218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</row>
    <row r="94" spans="1:22" ht="15" x14ac:dyDescent="0.2">
      <c r="A94" s="218"/>
      <c r="B94" s="218"/>
      <c r="C94" s="218"/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218"/>
      <c r="O94" s="218"/>
      <c r="P94" s="218"/>
      <c r="Q94" s="218"/>
      <c r="R94" s="218"/>
      <c r="S94" s="218"/>
      <c r="T94" s="218"/>
      <c r="U94" s="218"/>
      <c r="V94" s="218"/>
    </row>
    <row r="95" spans="1:22" ht="15" x14ac:dyDescent="0.2">
      <c r="A95" s="218"/>
      <c r="B95" s="218"/>
      <c r="C95" s="218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</row>
    <row r="96" spans="1:22" ht="15" x14ac:dyDescent="0.2">
      <c r="A96" s="218"/>
      <c r="B96" s="218"/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</row>
    <row r="97" spans="1:22" ht="15" x14ac:dyDescent="0.2">
      <c r="A97" s="218"/>
      <c r="B97" s="218"/>
      <c r="C97" s="218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</row>
    <row r="98" spans="1:22" ht="15" x14ac:dyDescent="0.2">
      <c r="A98" s="218"/>
      <c r="B98" s="218"/>
      <c r="C98" s="218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218"/>
      <c r="O98" s="218"/>
      <c r="P98" s="218"/>
      <c r="Q98" s="218"/>
      <c r="R98" s="218"/>
      <c r="S98" s="218"/>
      <c r="T98" s="218"/>
      <c r="U98" s="218"/>
      <c r="V98" s="218"/>
    </row>
    <row r="99" spans="1:22" ht="15" x14ac:dyDescent="0.2">
      <c r="A99" s="218"/>
      <c r="B99" s="218"/>
      <c r="C99" s="218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218"/>
    </row>
    <row r="100" spans="1:22" ht="15" x14ac:dyDescent="0.2">
      <c r="A100" s="218"/>
      <c r="B100" s="218"/>
      <c r="C100" s="218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218"/>
    </row>
    <row r="101" spans="1:22" ht="15" x14ac:dyDescent="0.2">
      <c r="A101" s="218"/>
      <c r="B101" s="218"/>
      <c r="C101" s="218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218"/>
    </row>
    <row r="102" spans="1:22" ht="15" x14ac:dyDescent="0.2">
      <c r="A102" s="218"/>
      <c r="B102" s="218"/>
      <c r="C102" s="218"/>
      <c r="D102" s="218"/>
      <c r="E102" s="218"/>
      <c r="F102" s="218"/>
      <c r="G102" s="218"/>
      <c r="H102" s="218"/>
      <c r="I102" s="218"/>
      <c r="J102" s="218"/>
      <c r="K102" s="218"/>
      <c r="L102" s="218"/>
      <c r="M102" s="218"/>
      <c r="N102" s="218"/>
      <c r="O102" s="218"/>
      <c r="P102" s="218"/>
      <c r="Q102" s="218"/>
      <c r="R102" s="218"/>
      <c r="S102" s="218"/>
      <c r="T102" s="218"/>
      <c r="U102" s="218"/>
      <c r="V102" s="218"/>
    </row>
    <row r="103" spans="1:22" ht="15" x14ac:dyDescent="0.2">
      <c r="A103" s="218"/>
      <c r="B103" s="218"/>
      <c r="C103" s="218"/>
      <c r="D103" s="218"/>
      <c r="E103" s="218"/>
      <c r="F103" s="218"/>
      <c r="G103" s="218"/>
      <c r="H103" s="218"/>
      <c r="I103" s="218"/>
      <c r="J103" s="218"/>
      <c r="K103" s="218"/>
      <c r="L103" s="218"/>
      <c r="M103" s="218"/>
      <c r="N103" s="218"/>
      <c r="O103" s="218"/>
      <c r="P103" s="218"/>
      <c r="Q103" s="218"/>
      <c r="R103" s="218"/>
      <c r="S103" s="218"/>
      <c r="T103" s="218"/>
      <c r="U103" s="218"/>
      <c r="V103" s="218"/>
    </row>
    <row r="104" spans="1:22" ht="15" x14ac:dyDescent="0.2">
      <c r="A104" s="218"/>
      <c r="B104" s="218"/>
      <c r="C104" s="218"/>
      <c r="D104" s="218"/>
      <c r="E104" s="218"/>
      <c r="F104" s="218"/>
      <c r="G104" s="218"/>
      <c r="H104" s="218"/>
      <c r="I104" s="218"/>
      <c r="J104" s="218"/>
      <c r="K104" s="218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</row>
    <row r="105" spans="1:22" ht="15" x14ac:dyDescent="0.2">
      <c r="A105" s="218"/>
      <c r="B105" s="218"/>
      <c r="C105" s="218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</row>
    <row r="106" spans="1:22" ht="15" x14ac:dyDescent="0.2">
      <c r="A106" s="218"/>
      <c r="B106" s="218"/>
      <c r="C106" s="218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218"/>
      <c r="O106" s="218"/>
      <c r="P106" s="218"/>
      <c r="Q106" s="218"/>
      <c r="R106" s="218"/>
      <c r="S106" s="218"/>
      <c r="T106" s="218"/>
      <c r="U106" s="218"/>
      <c r="V106" s="218"/>
    </row>
    <row r="107" spans="1:22" ht="15" x14ac:dyDescent="0.2">
      <c r="A107" s="218"/>
      <c r="B107" s="218"/>
      <c r="C107" s="218"/>
      <c r="D107" s="218"/>
      <c r="E107" s="218"/>
      <c r="F107" s="218"/>
      <c r="G107" s="218"/>
      <c r="H107" s="218"/>
      <c r="I107" s="218"/>
      <c r="J107" s="218"/>
      <c r="K107" s="218"/>
      <c r="L107" s="218"/>
      <c r="M107" s="218"/>
      <c r="N107" s="218"/>
      <c r="O107" s="218"/>
      <c r="P107" s="218"/>
      <c r="Q107" s="218"/>
      <c r="R107" s="218"/>
      <c r="S107" s="218"/>
      <c r="T107" s="218"/>
      <c r="U107" s="218"/>
      <c r="V107" s="218"/>
    </row>
    <row r="108" spans="1:22" ht="15" x14ac:dyDescent="0.2">
      <c r="A108" s="218"/>
      <c r="B108" s="218"/>
      <c r="C108" s="218"/>
      <c r="D108" s="218"/>
      <c r="E108" s="218"/>
      <c r="F108" s="218"/>
      <c r="G108" s="218"/>
      <c r="H108" s="218"/>
      <c r="I108" s="218"/>
      <c r="J108" s="218"/>
      <c r="K108" s="218"/>
      <c r="L108" s="218"/>
      <c r="M108" s="218"/>
      <c r="N108" s="218"/>
      <c r="O108" s="218"/>
      <c r="P108" s="218"/>
      <c r="Q108" s="218"/>
      <c r="R108" s="218"/>
      <c r="S108" s="218"/>
      <c r="T108" s="218"/>
      <c r="U108" s="218"/>
      <c r="V108" s="218"/>
    </row>
    <row r="109" spans="1:22" ht="15" x14ac:dyDescent="0.2">
      <c r="A109" s="218"/>
      <c r="B109" s="218"/>
      <c r="C109" s="218"/>
      <c r="D109" s="218"/>
      <c r="E109" s="218"/>
      <c r="F109" s="218"/>
      <c r="G109" s="218"/>
      <c r="H109" s="218"/>
      <c r="I109" s="218"/>
      <c r="J109" s="218"/>
      <c r="K109" s="218"/>
      <c r="L109" s="218"/>
      <c r="M109" s="218"/>
      <c r="N109" s="218"/>
      <c r="O109" s="218"/>
      <c r="P109" s="218"/>
      <c r="Q109" s="218"/>
      <c r="R109" s="218"/>
      <c r="S109" s="218"/>
      <c r="T109" s="218"/>
      <c r="U109" s="218"/>
      <c r="V109" s="218"/>
    </row>
    <row r="110" spans="1:22" ht="15" x14ac:dyDescent="0.2">
      <c r="A110" s="218"/>
      <c r="B110" s="218"/>
      <c r="C110" s="218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218"/>
    </row>
    <row r="111" spans="1:22" ht="15" x14ac:dyDescent="0.2">
      <c r="A111" s="218"/>
      <c r="B111" s="218"/>
      <c r="C111" s="218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218"/>
    </row>
    <row r="112" spans="1:22" ht="15" x14ac:dyDescent="0.2">
      <c r="A112" s="218"/>
      <c r="B112" s="218"/>
      <c r="C112" s="218"/>
      <c r="D112" s="218"/>
      <c r="E112" s="218"/>
      <c r="F112" s="218"/>
      <c r="G112" s="218"/>
      <c r="H112" s="218"/>
      <c r="I112" s="218"/>
      <c r="J112" s="218"/>
      <c r="K112" s="218"/>
      <c r="L112" s="218"/>
      <c r="M112" s="218"/>
      <c r="N112" s="218"/>
      <c r="O112" s="218"/>
      <c r="P112" s="218"/>
      <c r="Q112" s="218"/>
      <c r="R112" s="218"/>
      <c r="S112" s="218"/>
      <c r="T112" s="218"/>
      <c r="U112" s="218"/>
      <c r="V112" s="218"/>
    </row>
    <row r="113" spans="1:22" ht="15" x14ac:dyDescent="0.2">
      <c r="A113" s="218"/>
      <c r="B113" s="218"/>
      <c r="C113" s="218"/>
      <c r="D113" s="218"/>
      <c r="E113" s="218"/>
      <c r="F113" s="218"/>
      <c r="G113" s="218"/>
      <c r="H113" s="218"/>
      <c r="I113" s="218"/>
      <c r="J113" s="218"/>
      <c r="K113" s="218"/>
      <c r="L113" s="218"/>
      <c r="M113" s="218"/>
      <c r="N113" s="218"/>
      <c r="O113" s="218"/>
      <c r="P113" s="218"/>
      <c r="Q113" s="218"/>
      <c r="R113" s="218"/>
      <c r="S113" s="218"/>
      <c r="T113" s="218"/>
      <c r="U113" s="218"/>
      <c r="V113" s="218"/>
    </row>
    <row r="114" spans="1:22" ht="15" x14ac:dyDescent="0.2">
      <c r="A114" s="218"/>
      <c r="B114" s="218"/>
      <c r="C114" s="218"/>
      <c r="D114" s="218"/>
      <c r="E114" s="218"/>
      <c r="F114" s="218"/>
      <c r="G114" s="218"/>
      <c r="H114" s="218"/>
      <c r="I114" s="218"/>
      <c r="J114" s="218"/>
      <c r="K114" s="218"/>
      <c r="L114" s="218"/>
      <c r="M114" s="218"/>
      <c r="N114" s="218"/>
      <c r="O114" s="218"/>
      <c r="P114" s="218"/>
      <c r="Q114" s="218"/>
      <c r="R114" s="218"/>
      <c r="S114" s="218"/>
      <c r="T114" s="218"/>
      <c r="U114" s="218"/>
      <c r="V114" s="218"/>
    </row>
    <row r="115" spans="1:22" ht="15" x14ac:dyDescent="0.2">
      <c r="A115" s="218"/>
      <c r="B115" s="218"/>
      <c r="C115" s="218"/>
      <c r="D115" s="218"/>
      <c r="E115" s="218"/>
      <c r="F115" s="218"/>
      <c r="G115" s="218"/>
      <c r="H115" s="218"/>
      <c r="I115" s="218"/>
      <c r="J115" s="218"/>
      <c r="K115" s="218"/>
      <c r="L115" s="218"/>
      <c r="M115" s="218"/>
      <c r="N115" s="218"/>
      <c r="O115" s="218"/>
      <c r="P115" s="218"/>
      <c r="Q115" s="218"/>
      <c r="R115" s="218"/>
      <c r="S115" s="218"/>
      <c r="T115" s="218"/>
      <c r="U115" s="218"/>
      <c r="V115" s="218"/>
    </row>
    <row r="116" spans="1:22" ht="15" x14ac:dyDescent="0.2">
      <c r="A116" s="218"/>
      <c r="B116" s="218"/>
      <c r="C116" s="218"/>
      <c r="D116" s="218"/>
      <c r="E116" s="218"/>
      <c r="F116" s="218"/>
      <c r="G116" s="218"/>
      <c r="H116" s="218"/>
      <c r="I116" s="218"/>
      <c r="J116" s="218"/>
      <c r="K116" s="218"/>
      <c r="L116" s="218"/>
      <c r="M116" s="218"/>
      <c r="N116" s="218"/>
      <c r="O116" s="218"/>
      <c r="P116" s="218"/>
      <c r="Q116" s="218"/>
      <c r="R116" s="218"/>
      <c r="S116" s="218"/>
      <c r="T116" s="218"/>
      <c r="U116" s="218"/>
      <c r="V116" s="218"/>
    </row>
    <row r="117" spans="1:22" ht="15" x14ac:dyDescent="0.2">
      <c r="A117" s="218"/>
      <c r="B117" s="218"/>
      <c r="C117" s="218"/>
      <c r="D117" s="218"/>
      <c r="E117" s="218"/>
      <c r="F117" s="218"/>
      <c r="G117" s="218"/>
      <c r="H117" s="218"/>
      <c r="I117" s="218"/>
      <c r="J117" s="218"/>
      <c r="K117" s="218"/>
      <c r="L117" s="218"/>
      <c r="M117" s="218"/>
      <c r="N117" s="218"/>
      <c r="O117" s="218"/>
      <c r="P117" s="218"/>
      <c r="Q117" s="218"/>
      <c r="R117" s="218"/>
      <c r="S117" s="218"/>
      <c r="T117" s="218"/>
      <c r="U117" s="218"/>
      <c r="V117" s="218"/>
    </row>
    <row r="118" spans="1:22" ht="15" x14ac:dyDescent="0.2">
      <c r="A118" s="218"/>
      <c r="B118" s="218"/>
      <c r="C118" s="218"/>
      <c r="D118" s="218"/>
      <c r="E118" s="218"/>
      <c r="F118" s="218"/>
      <c r="G118" s="218"/>
      <c r="H118" s="218"/>
      <c r="I118" s="218"/>
      <c r="J118" s="218"/>
      <c r="K118" s="218"/>
      <c r="L118" s="218"/>
      <c r="M118" s="218"/>
      <c r="N118" s="218"/>
      <c r="O118" s="218"/>
      <c r="P118" s="218"/>
      <c r="Q118" s="218"/>
      <c r="R118" s="218"/>
      <c r="S118" s="218"/>
      <c r="T118" s="218"/>
      <c r="U118" s="218"/>
      <c r="V118" s="218"/>
    </row>
    <row r="119" spans="1:22" ht="15" x14ac:dyDescent="0.2">
      <c r="A119" s="218"/>
      <c r="B119" s="218"/>
      <c r="C119" s="218"/>
      <c r="D119" s="218"/>
      <c r="E119" s="218"/>
      <c r="F119" s="218"/>
      <c r="G119" s="218"/>
      <c r="H119" s="218"/>
      <c r="I119" s="218"/>
      <c r="J119" s="218"/>
      <c r="K119" s="218"/>
      <c r="L119" s="218"/>
      <c r="M119" s="218"/>
      <c r="N119" s="218"/>
      <c r="O119" s="218"/>
      <c r="P119" s="218"/>
      <c r="Q119" s="218"/>
      <c r="R119" s="218"/>
      <c r="S119" s="218"/>
      <c r="T119" s="218"/>
      <c r="U119" s="218"/>
      <c r="V119" s="218"/>
    </row>
    <row r="120" spans="1:22" ht="15" x14ac:dyDescent="0.2">
      <c r="A120" s="218"/>
      <c r="B120" s="218"/>
      <c r="C120" s="218"/>
      <c r="D120" s="218"/>
      <c r="E120" s="218"/>
      <c r="F120" s="218"/>
      <c r="G120" s="218"/>
      <c r="H120" s="218"/>
      <c r="I120" s="218"/>
      <c r="J120" s="218"/>
      <c r="K120" s="218"/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218"/>
    </row>
    <row r="121" spans="1:22" ht="15" x14ac:dyDescent="0.2">
      <c r="A121" s="218"/>
      <c r="B121" s="218"/>
      <c r="C121" s="218"/>
      <c r="D121" s="218"/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218"/>
    </row>
    <row r="122" spans="1:22" ht="15" x14ac:dyDescent="0.2">
      <c r="A122" s="218"/>
      <c r="B122" s="218"/>
      <c r="C122" s="218"/>
      <c r="D122" s="218"/>
      <c r="E122" s="218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218"/>
    </row>
    <row r="123" spans="1:22" ht="15" x14ac:dyDescent="0.2">
      <c r="A123" s="218"/>
      <c r="B123" s="218"/>
      <c r="C123" s="218"/>
      <c r="D123" s="218"/>
      <c r="E123" s="218"/>
      <c r="F123" s="218"/>
      <c r="G123" s="218"/>
      <c r="H123" s="218"/>
      <c r="I123" s="218"/>
      <c r="J123" s="218"/>
      <c r="K123" s="218"/>
      <c r="L123" s="218"/>
      <c r="M123" s="218"/>
      <c r="N123" s="218"/>
      <c r="O123" s="218"/>
      <c r="P123" s="218"/>
      <c r="Q123" s="218"/>
      <c r="R123" s="218"/>
      <c r="S123" s="218"/>
      <c r="T123" s="218"/>
      <c r="U123" s="218"/>
      <c r="V123" s="218"/>
    </row>
    <row r="124" spans="1:22" ht="15" x14ac:dyDescent="0.2">
      <c r="A124" s="218"/>
      <c r="B124" s="218"/>
      <c r="C124" s="218"/>
      <c r="D124" s="218"/>
      <c r="E124" s="218"/>
      <c r="F124" s="218"/>
      <c r="G124" s="218"/>
      <c r="H124" s="218"/>
      <c r="I124" s="218"/>
      <c r="J124" s="218"/>
      <c r="K124" s="218"/>
      <c r="L124" s="218"/>
      <c r="M124" s="218"/>
      <c r="N124" s="218"/>
      <c r="O124" s="218"/>
      <c r="P124" s="218"/>
      <c r="Q124" s="218"/>
      <c r="R124" s="218"/>
      <c r="S124" s="218"/>
      <c r="T124" s="218"/>
      <c r="U124" s="218"/>
      <c r="V124" s="218"/>
    </row>
    <row r="125" spans="1:22" ht="15" x14ac:dyDescent="0.2">
      <c r="A125" s="218"/>
      <c r="B125" s="218"/>
      <c r="C125" s="218"/>
      <c r="D125" s="218"/>
      <c r="E125" s="218"/>
      <c r="F125" s="218"/>
      <c r="G125" s="218"/>
      <c r="H125" s="218"/>
      <c r="I125" s="218"/>
      <c r="J125" s="218"/>
      <c r="K125" s="218"/>
      <c r="L125" s="218"/>
      <c r="M125" s="218"/>
      <c r="N125" s="218"/>
      <c r="O125" s="218"/>
      <c r="P125" s="218"/>
      <c r="Q125" s="218"/>
      <c r="R125" s="218"/>
      <c r="S125" s="218"/>
      <c r="T125" s="218"/>
      <c r="U125" s="218"/>
      <c r="V125" s="218"/>
    </row>
    <row r="126" spans="1:22" ht="15" x14ac:dyDescent="0.2">
      <c r="A126" s="218"/>
      <c r="B126" s="218"/>
      <c r="C126" s="218"/>
      <c r="D126" s="218"/>
      <c r="E126" s="218"/>
      <c r="F126" s="218"/>
      <c r="G126" s="218"/>
      <c r="H126" s="218"/>
      <c r="I126" s="218"/>
      <c r="J126" s="218"/>
      <c r="K126" s="218"/>
      <c r="L126" s="218"/>
      <c r="M126" s="218"/>
      <c r="N126" s="218"/>
      <c r="O126" s="218"/>
      <c r="P126" s="218"/>
      <c r="Q126" s="218"/>
      <c r="R126" s="218"/>
      <c r="S126" s="218"/>
      <c r="T126" s="218"/>
      <c r="U126" s="218"/>
      <c r="V126" s="218"/>
    </row>
    <row r="127" spans="1:22" ht="15" x14ac:dyDescent="0.2">
      <c r="A127" s="218"/>
      <c r="B127" s="218"/>
      <c r="C127" s="218"/>
      <c r="D127" s="218"/>
      <c r="E127" s="218"/>
      <c r="F127" s="218"/>
      <c r="G127" s="218"/>
      <c r="H127" s="218"/>
      <c r="I127" s="218"/>
      <c r="J127" s="218"/>
      <c r="K127" s="218"/>
      <c r="L127" s="218"/>
      <c r="M127" s="218"/>
      <c r="N127" s="218"/>
      <c r="O127" s="218"/>
      <c r="P127" s="218"/>
      <c r="Q127" s="218"/>
      <c r="R127" s="218"/>
      <c r="S127" s="218"/>
      <c r="T127" s="218"/>
      <c r="U127" s="218"/>
      <c r="V127" s="218"/>
    </row>
    <row r="128" spans="1:22" ht="15" x14ac:dyDescent="0.2">
      <c r="A128" s="218"/>
      <c r="B128" s="218"/>
      <c r="C128" s="218"/>
      <c r="D128" s="218"/>
      <c r="E128" s="218"/>
      <c r="F128" s="218"/>
      <c r="G128" s="218"/>
      <c r="H128" s="218"/>
      <c r="I128" s="218"/>
      <c r="J128" s="218"/>
      <c r="K128" s="218"/>
      <c r="L128" s="218"/>
      <c r="M128" s="218"/>
      <c r="N128" s="218"/>
      <c r="O128" s="218"/>
      <c r="P128" s="218"/>
      <c r="Q128" s="218"/>
      <c r="R128" s="218"/>
      <c r="S128" s="218"/>
      <c r="T128" s="218"/>
      <c r="U128" s="218"/>
      <c r="V128" s="218"/>
    </row>
    <row r="129" spans="1:22" ht="15" x14ac:dyDescent="0.2">
      <c r="A129" s="218"/>
      <c r="B129" s="218"/>
      <c r="C129" s="218"/>
      <c r="D129" s="218"/>
      <c r="E129" s="218"/>
      <c r="F129" s="218"/>
      <c r="G129" s="218"/>
      <c r="H129" s="218"/>
      <c r="I129" s="218"/>
      <c r="J129" s="218"/>
      <c r="K129" s="218"/>
      <c r="L129" s="218"/>
      <c r="M129" s="218"/>
      <c r="N129" s="218"/>
      <c r="O129" s="218"/>
      <c r="P129" s="218"/>
      <c r="Q129" s="218"/>
      <c r="R129" s="218"/>
      <c r="S129" s="218"/>
      <c r="T129" s="218"/>
      <c r="U129" s="218"/>
      <c r="V129" s="218"/>
    </row>
    <row r="130" spans="1:22" ht="15" x14ac:dyDescent="0.2">
      <c r="A130" s="218"/>
      <c r="B130" s="218"/>
      <c r="C130" s="218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218"/>
    </row>
    <row r="131" spans="1:22" ht="15" x14ac:dyDescent="0.2">
      <c r="A131" s="218"/>
      <c r="B131" s="218"/>
      <c r="C131" s="218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218"/>
    </row>
    <row r="132" spans="1:22" ht="15" x14ac:dyDescent="0.2">
      <c r="A132" s="218"/>
      <c r="B132" s="218"/>
      <c r="C132" s="218"/>
      <c r="D132" s="218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218"/>
    </row>
    <row r="133" spans="1:22" ht="15" x14ac:dyDescent="0.2">
      <c r="A133" s="218"/>
      <c r="B133" s="218"/>
      <c r="C133" s="218"/>
      <c r="D133" s="218"/>
      <c r="E133" s="218"/>
      <c r="F133" s="218"/>
      <c r="G133" s="218"/>
      <c r="H133" s="218"/>
      <c r="I133" s="218"/>
      <c r="J133" s="218"/>
      <c r="K133" s="218"/>
      <c r="L133" s="218"/>
      <c r="M133" s="218"/>
      <c r="N133" s="218"/>
      <c r="O133" s="218"/>
      <c r="P133" s="218"/>
      <c r="Q133" s="218"/>
      <c r="R133" s="218"/>
      <c r="S133" s="218"/>
      <c r="T133" s="218"/>
      <c r="U133" s="218"/>
      <c r="V133" s="218"/>
    </row>
    <row r="134" spans="1:22" ht="15" x14ac:dyDescent="0.2">
      <c r="A134" s="218"/>
      <c r="B134" s="218"/>
      <c r="C134" s="218"/>
      <c r="D134" s="218"/>
      <c r="E134" s="218"/>
      <c r="F134" s="218"/>
      <c r="G134" s="218"/>
      <c r="H134" s="218"/>
      <c r="I134" s="218"/>
      <c r="J134" s="218"/>
      <c r="K134" s="218"/>
      <c r="L134" s="218"/>
      <c r="M134" s="218"/>
      <c r="N134" s="218"/>
      <c r="O134" s="218"/>
      <c r="P134" s="218"/>
      <c r="Q134" s="218"/>
      <c r="R134" s="218"/>
      <c r="S134" s="218"/>
      <c r="T134" s="218"/>
      <c r="U134" s="218"/>
      <c r="V134" s="218"/>
    </row>
    <row r="135" spans="1:22" ht="15" x14ac:dyDescent="0.2">
      <c r="A135" s="218"/>
      <c r="B135" s="218"/>
      <c r="C135" s="218"/>
      <c r="D135" s="218"/>
      <c r="E135" s="218"/>
      <c r="F135" s="218"/>
      <c r="G135" s="218"/>
      <c r="H135" s="218"/>
      <c r="I135" s="218"/>
      <c r="J135" s="218"/>
      <c r="K135" s="218"/>
      <c r="L135" s="218"/>
      <c r="M135" s="218"/>
      <c r="N135" s="218"/>
      <c r="O135" s="218"/>
      <c r="P135" s="218"/>
      <c r="Q135" s="218"/>
      <c r="R135" s="218"/>
      <c r="S135" s="218"/>
      <c r="T135" s="218"/>
      <c r="U135" s="218"/>
      <c r="V135" s="218"/>
    </row>
    <row r="136" spans="1:22" ht="15" x14ac:dyDescent="0.2">
      <c r="A136" s="218"/>
      <c r="B136" s="218"/>
      <c r="C136" s="218"/>
      <c r="D136" s="218"/>
      <c r="E136" s="218"/>
      <c r="F136" s="218"/>
      <c r="G136" s="218"/>
      <c r="H136" s="218"/>
      <c r="I136" s="218"/>
      <c r="J136" s="218"/>
      <c r="K136" s="218"/>
      <c r="L136" s="218"/>
      <c r="M136" s="218"/>
      <c r="N136" s="218"/>
      <c r="O136" s="218"/>
      <c r="P136" s="218"/>
      <c r="Q136" s="218"/>
      <c r="R136" s="218"/>
      <c r="S136" s="218"/>
      <c r="T136" s="218"/>
      <c r="U136" s="218"/>
      <c r="V136" s="218"/>
    </row>
    <row r="137" spans="1:22" ht="15" x14ac:dyDescent="0.2">
      <c r="A137" s="218"/>
      <c r="B137" s="218"/>
      <c r="C137" s="218"/>
      <c r="D137" s="218"/>
      <c r="E137" s="218"/>
      <c r="F137" s="218"/>
      <c r="G137" s="218"/>
      <c r="H137" s="218"/>
      <c r="I137" s="218"/>
      <c r="J137" s="218"/>
      <c r="K137" s="218"/>
      <c r="L137" s="218"/>
      <c r="M137" s="218"/>
      <c r="N137" s="218"/>
      <c r="O137" s="218"/>
      <c r="P137" s="218"/>
      <c r="Q137" s="218"/>
      <c r="R137" s="218"/>
      <c r="S137" s="218"/>
      <c r="T137" s="218"/>
      <c r="U137" s="218"/>
      <c r="V137" s="218"/>
    </row>
    <row r="138" spans="1:22" ht="15" x14ac:dyDescent="0.2">
      <c r="A138" s="218"/>
      <c r="B138" s="218"/>
      <c r="C138" s="218"/>
      <c r="D138" s="218"/>
      <c r="E138" s="218"/>
      <c r="F138" s="218"/>
      <c r="G138" s="218"/>
      <c r="H138" s="218"/>
      <c r="I138" s="218"/>
      <c r="J138" s="218"/>
      <c r="K138" s="218"/>
      <c r="L138" s="218"/>
      <c r="M138" s="218"/>
      <c r="N138" s="218"/>
      <c r="O138" s="218"/>
      <c r="P138" s="218"/>
      <c r="Q138" s="218"/>
      <c r="R138" s="218"/>
      <c r="S138" s="218"/>
      <c r="T138" s="218"/>
      <c r="U138" s="218"/>
      <c r="V138" s="218"/>
    </row>
    <row r="139" spans="1:22" ht="15" x14ac:dyDescent="0.2">
      <c r="A139" s="218"/>
      <c r="B139" s="218"/>
      <c r="C139" s="218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218"/>
    </row>
    <row r="140" spans="1:22" ht="15" x14ac:dyDescent="0.2">
      <c r="A140" s="218"/>
      <c r="B140" s="218"/>
      <c r="C140" s="218"/>
      <c r="D140" s="218"/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218"/>
    </row>
    <row r="141" spans="1:22" ht="15" x14ac:dyDescent="0.2">
      <c r="A141" s="218"/>
      <c r="B141" s="218"/>
      <c r="C141" s="218"/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218"/>
    </row>
    <row r="142" spans="1:22" ht="15" x14ac:dyDescent="0.2">
      <c r="A142" s="218"/>
      <c r="B142" s="218"/>
      <c r="C142" s="218"/>
      <c r="D142" s="218"/>
      <c r="E142" s="218"/>
      <c r="F142" s="218"/>
      <c r="G142" s="218"/>
      <c r="H142" s="218"/>
      <c r="I142" s="218"/>
      <c r="J142" s="218"/>
      <c r="K142" s="218"/>
      <c r="L142" s="218"/>
      <c r="M142" s="218"/>
      <c r="N142" s="218"/>
      <c r="O142" s="218"/>
      <c r="P142" s="218"/>
      <c r="Q142" s="218"/>
      <c r="R142" s="218"/>
      <c r="S142" s="218"/>
      <c r="T142" s="218"/>
      <c r="U142" s="218"/>
      <c r="V142" s="218"/>
    </row>
    <row r="143" spans="1:22" ht="15" x14ac:dyDescent="0.2">
      <c r="A143" s="218"/>
      <c r="B143" s="218"/>
      <c r="C143" s="218"/>
      <c r="D143" s="218"/>
      <c r="E143" s="218"/>
      <c r="F143" s="218"/>
      <c r="G143" s="218"/>
      <c r="H143" s="218"/>
      <c r="I143" s="218"/>
      <c r="J143" s="218"/>
      <c r="K143" s="218"/>
      <c r="L143" s="218"/>
      <c r="M143" s="218"/>
      <c r="N143" s="218"/>
      <c r="O143" s="218"/>
      <c r="P143" s="218"/>
      <c r="Q143" s="218"/>
      <c r="R143" s="218"/>
      <c r="S143" s="218"/>
      <c r="T143" s="218"/>
      <c r="U143" s="218"/>
      <c r="V143" s="218"/>
    </row>
    <row r="144" spans="1:22" ht="15" x14ac:dyDescent="0.2">
      <c r="A144" s="218"/>
      <c r="B144" s="218"/>
      <c r="C144" s="218"/>
      <c r="D144" s="218"/>
      <c r="E144" s="218"/>
      <c r="F144" s="218"/>
      <c r="G144" s="218"/>
      <c r="H144" s="218"/>
      <c r="I144" s="218"/>
      <c r="J144" s="218"/>
      <c r="K144" s="218"/>
      <c r="L144" s="218"/>
      <c r="M144" s="218"/>
      <c r="N144" s="218"/>
      <c r="O144" s="218"/>
      <c r="P144" s="218"/>
      <c r="Q144" s="218"/>
      <c r="R144" s="218"/>
      <c r="S144" s="218"/>
      <c r="T144" s="218"/>
      <c r="U144" s="218"/>
      <c r="V144" s="218"/>
    </row>
    <row r="145" spans="1:22" ht="15" x14ac:dyDescent="0.2">
      <c r="A145" s="218"/>
      <c r="B145" s="218"/>
      <c r="C145" s="218"/>
      <c r="D145" s="218"/>
      <c r="E145" s="218"/>
      <c r="F145" s="218"/>
      <c r="G145" s="218"/>
      <c r="H145" s="218"/>
      <c r="I145" s="218"/>
      <c r="J145" s="218"/>
      <c r="K145" s="218"/>
      <c r="L145" s="218"/>
      <c r="M145" s="218"/>
      <c r="N145" s="218"/>
      <c r="O145" s="218"/>
      <c r="P145" s="218"/>
      <c r="Q145" s="218"/>
      <c r="R145" s="218"/>
      <c r="S145" s="218"/>
      <c r="T145" s="218"/>
      <c r="U145" s="218"/>
      <c r="V145" s="218"/>
    </row>
    <row r="146" spans="1:22" ht="15" x14ac:dyDescent="0.2">
      <c r="A146" s="218"/>
      <c r="B146" s="218"/>
      <c r="C146" s="218"/>
      <c r="D146" s="218"/>
      <c r="E146" s="218"/>
      <c r="F146" s="218"/>
      <c r="G146" s="218"/>
      <c r="H146" s="218"/>
      <c r="I146" s="218"/>
      <c r="J146" s="218"/>
      <c r="K146" s="218"/>
      <c r="L146" s="218"/>
      <c r="M146" s="218"/>
      <c r="N146" s="218"/>
      <c r="O146" s="218"/>
      <c r="P146" s="218"/>
      <c r="Q146" s="218"/>
      <c r="R146" s="218"/>
      <c r="S146" s="218"/>
      <c r="T146" s="218"/>
      <c r="U146" s="218"/>
      <c r="V146" s="218"/>
    </row>
    <row r="147" spans="1:22" ht="15" x14ac:dyDescent="0.2">
      <c r="A147" s="218"/>
      <c r="B147" s="218"/>
      <c r="C147" s="218"/>
      <c r="D147" s="218"/>
      <c r="E147" s="218"/>
      <c r="F147" s="218"/>
      <c r="G147" s="218"/>
      <c r="H147" s="218"/>
      <c r="I147" s="218"/>
      <c r="J147" s="218"/>
      <c r="K147" s="218"/>
      <c r="L147" s="218"/>
      <c r="M147" s="218"/>
      <c r="N147" s="218"/>
      <c r="O147" s="218"/>
      <c r="P147" s="218"/>
      <c r="Q147" s="218"/>
      <c r="R147" s="218"/>
      <c r="S147" s="218"/>
      <c r="T147" s="218"/>
      <c r="U147" s="218"/>
      <c r="V147" s="218"/>
    </row>
    <row r="148" spans="1:22" ht="15" x14ac:dyDescent="0.2">
      <c r="A148" s="218"/>
      <c r="B148" s="218"/>
      <c r="C148" s="218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218"/>
    </row>
    <row r="149" spans="1:22" ht="15" x14ac:dyDescent="0.2">
      <c r="A149" s="218"/>
      <c r="B149" s="218"/>
      <c r="C149" s="218"/>
      <c r="D149" s="218"/>
      <c r="E149" s="218"/>
      <c r="F149" s="218"/>
      <c r="G149" s="218"/>
      <c r="H149" s="218"/>
      <c r="I149" s="218"/>
      <c r="J149" s="218"/>
      <c r="K149" s="218"/>
      <c r="L149" s="218"/>
      <c r="M149" s="218"/>
      <c r="N149" s="218"/>
      <c r="O149" s="218"/>
      <c r="P149" s="218"/>
      <c r="Q149" s="218"/>
      <c r="R149" s="218"/>
      <c r="S149" s="218"/>
      <c r="T149" s="218"/>
      <c r="U149" s="218"/>
      <c r="V149" s="218"/>
    </row>
    <row r="150" spans="1:22" ht="15" x14ac:dyDescent="0.2">
      <c r="A150" s="218"/>
      <c r="B150" s="218"/>
      <c r="C150" s="218"/>
      <c r="D150" s="218"/>
      <c r="E150" s="218"/>
      <c r="F150" s="218"/>
      <c r="G150" s="218"/>
      <c r="H150" s="218"/>
      <c r="I150" s="218"/>
      <c r="J150" s="218"/>
      <c r="K150" s="218"/>
      <c r="L150" s="218"/>
      <c r="M150" s="218"/>
      <c r="N150" s="218"/>
      <c r="O150" s="218"/>
      <c r="P150" s="218"/>
      <c r="Q150" s="218"/>
      <c r="R150" s="218"/>
      <c r="S150" s="218"/>
      <c r="T150" s="218"/>
      <c r="U150" s="218"/>
      <c r="V150" s="218"/>
    </row>
    <row r="151" spans="1:22" ht="15" x14ac:dyDescent="0.2">
      <c r="A151" s="218"/>
      <c r="B151" s="218"/>
      <c r="C151" s="218"/>
      <c r="D151" s="218"/>
      <c r="E151" s="218"/>
      <c r="F151" s="218"/>
      <c r="G151" s="218"/>
      <c r="H151" s="218"/>
      <c r="I151" s="218"/>
      <c r="J151" s="218"/>
      <c r="K151" s="218"/>
      <c r="L151" s="218"/>
      <c r="M151" s="218"/>
      <c r="N151" s="218"/>
      <c r="O151" s="218"/>
      <c r="P151" s="218"/>
      <c r="Q151" s="218"/>
      <c r="R151" s="218"/>
      <c r="S151" s="218"/>
      <c r="T151" s="218"/>
      <c r="U151" s="218"/>
      <c r="V151" s="218"/>
    </row>
    <row r="152" spans="1:22" ht="15" x14ac:dyDescent="0.2">
      <c r="A152" s="218"/>
      <c r="B152" s="218"/>
      <c r="C152" s="218"/>
      <c r="D152" s="218"/>
      <c r="E152" s="218"/>
      <c r="F152" s="218"/>
      <c r="G152" s="218"/>
      <c r="H152" s="218"/>
      <c r="I152" s="218"/>
      <c r="J152" s="218"/>
      <c r="K152" s="218"/>
      <c r="L152" s="218"/>
      <c r="M152" s="218"/>
      <c r="N152" s="218"/>
      <c r="O152" s="218"/>
      <c r="P152" s="218"/>
      <c r="Q152" s="218"/>
      <c r="R152" s="218"/>
      <c r="S152" s="218"/>
      <c r="T152" s="218"/>
      <c r="U152" s="218"/>
      <c r="V152" s="218"/>
    </row>
    <row r="153" spans="1:22" ht="15" x14ac:dyDescent="0.2">
      <c r="A153" s="218"/>
      <c r="B153" s="218"/>
      <c r="C153" s="218"/>
      <c r="D153" s="218"/>
      <c r="E153" s="218"/>
      <c r="F153" s="218"/>
      <c r="G153" s="218"/>
      <c r="H153" s="218"/>
      <c r="I153" s="218"/>
      <c r="J153" s="218"/>
      <c r="K153" s="218"/>
      <c r="L153" s="218"/>
      <c r="M153" s="218"/>
      <c r="N153" s="218"/>
      <c r="O153" s="218"/>
      <c r="P153" s="218"/>
      <c r="Q153" s="218"/>
      <c r="R153" s="218"/>
      <c r="S153" s="218"/>
      <c r="T153" s="218"/>
      <c r="U153" s="218"/>
      <c r="V153" s="218"/>
    </row>
    <row r="154" spans="1:22" ht="15" x14ac:dyDescent="0.2">
      <c r="A154" s="218"/>
      <c r="B154" s="218"/>
      <c r="C154" s="218"/>
      <c r="D154" s="218"/>
      <c r="E154" s="218"/>
      <c r="F154" s="218"/>
      <c r="G154" s="218"/>
      <c r="H154" s="218"/>
      <c r="I154" s="218"/>
      <c r="J154" s="218"/>
      <c r="K154" s="218"/>
      <c r="L154" s="218"/>
      <c r="M154" s="218"/>
      <c r="N154" s="218"/>
      <c r="O154" s="218"/>
      <c r="P154" s="218"/>
      <c r="Q154" s="218"/>
      <c r="R154" s="218"/>
      <c r="S154" s="218"/>
      <c r="T154" s="218"/>
      <c r="U154" s="218"/>
      <c r="V154" s="218"/>
    </row>
    <row r="155" spans="1:22" ht="15" x14ac:dyDescent="0.2">
      <c r="A155" s="218"/>
      <c r="B155" s="218"/>
      <c r="C155" s="218"/>
      <c r="D155" s="218"/>
      <c r="E155" s="218"/>
      <c r="F155" s="218"/>
      <c r="G155" s="218"/>
      <c r="H155" s="218"/>
      <c r="I155" s="218"/>
      <c r="J155" s="218"/>
      <c r="K155" s="218"/>
      <c r="L155" s="218"/>
      <c r="M155" s="218"/>
      <c r="N155" s="218"/>
      <c r="O155" s="218"/>
      <c r="P155" s="218"/>
      <c r="Q155" s="218"/>
      <c r="R155" s="218"/>
      <c r="S155" s="218"/>
      <c r="T155" s="218"/>
      <c r="U155" s="218"/>
      <c r="V155" s="218"/>
    </row>
    <row r="156" spans="1:22" ht="15" x14ac:dyDescent="0.2">
      <c r="A156" s="218"/>
      <c r="B156" s="218"/>
      <c r="C156" s="218"/>
      <c r="D156" s="218"/>
      <c r="E156" s="218"/>
      <c r="F156" s="218"/>
      <c r="G156" s="218"/>
      <c r="H156" s="218"/>
      <c r="I156" s="218"/>
      <c r="J156" s="218"/>
      <c r="K156" s="218"/>
      <c r="L156" s="218"/>
      <c r="M156" s="218"/>
      <c r="N156" s="218"/>
      <c r="O156" s="218"/>
      <c r="P156" s="218"/>
      <c r="Q156" s="218"/>
      <c r="R156" s="218"/>
      <c r="S156" s="218"/>
      <c r="T156" s="218"/>
      <c r="U156" s="218"/>
      <c r="V156" s="218"/>
    </row>
    <row r="157" spans="1:22" ht="15" x14ac:dyDescent="0.2">
      <c r="A157" s="218"/>
      <c r="B157" s="218"/>
      <c r="C157" s="218"/>
      <c r="D157" s="218"/>
      <c r="E157" s="218"/>
      <c r="F157" s="218"/>
      <c r="G157" s="218"/>
      <c r="H157" s="218"/>
      <c r="I157" s="218"/>
      <c r="J157" s="218"/>
      <c r="K157" s="218"/>
      <c r="L157" s="218"/>
      <c r="M157" s="218"/>
      <c r="N157" s="218"/>
      <c r="O157" s="218"/>
      <c r="P157" s="218"/>
      <c r="Q157" s="218"/>
      <c r="R157" s="218"/>
      <c r="S157" s="218"/>
      <c r="T157" s="218"/>
      <c r="U157" s="218"/>
      <c r="V157" s="218"/>
    </row>
    <row r="158" spans="1:22" ht="15" x14ac:dyDescent="0.2">
      <c r="A158" s="218"/>
      <c r="B158" s="218"/>
      <c r="C158" s="218"/>
      <c r="D158" s="218"/>
      <c r="E158" s="218"/>
      <c r="F158" s="218"/>
      <c r="G158" s="218"/>
      <c r="H158" s="218"/>
      <c r="I158" s="218"/>
      <c r="J158" s="218"/>
      <c r="K158" s="218"/>
      <c r="L158" s="218"/>
      <c r="M158" s="218"/>
      <c r="N158" s="218"/>
      <c r="O158" s="218"/>
      <c r="P158" s="218"/>
      <c r="Q158" s="218"/>
      <c r="R158" s="218"/>
      <c r="S158" s="218"/>
      <c r="T158" s="218"/>
      <c r="U158" s="218"/>
      <c r="V158" s="218"/>
    </row>
    <row r="159" spans="1:22" ht="15" x14ac:dyDescent="0.2">
      <c r="A159" s="218"/>
      <c r="B159" s="218"/>
      <c r="C159" s="218"/>
      <c r="D159" s="218"/>
      <c r="E159" s="218"/>
      <c r="F159" s="218"/>
      <c r="G159" s="218"/>
      <c r="H159" s="218"/>
      <c r="I159" s="218"/>
      <c r="J159" s="218"/>
      <c r="K159" s="218"/>
      <c r="L159" s="218"/>
      <c r="M159" s="218"/>
      <c r="N159" s="218"/>
      <c r="O159" s="218"/>
      <c r="P159" s="218"/>
      <c r="Q159" s="218"/>
      <c r="R159" s="218"/>
      <c r="S159" s="218"/>
      <c r="T159" s="218"/>
      <c r="U159" s="218"/>
      <c r="V159" s="218"/>
    </row>
    <row r="160" spans="1:22" ht="15" x14ac:dyDescent="0.2">
      <c r="A160" s="218"/>
      <c r="B160" s="218"/>
      <c r="C160" s="218"/>
      <c r="D160" s="218"/>
      <c r="E160" s="218"/>
      <c r="F160" s="218"/>
      <c r="G160" s="218"/>
      <c r="H160" s="218"/>
      <c r="I160" s="218"/>
      <c r="J160" s="218"/>
      <c r="K160" s="218"/>
      <c r="L160" s="218"/>
      <c r="M160" s="218"/>
      <c r="N160" s="218"/>
      <c r="O160" s="218"/>
      <c r="P160" s="218"/>
      <c r="Q160" s="218"/>
      <c r="R160" s="218"/>
      <c r="S160" s="218"/>
      <c r="T160" s="218"/>
      <c r="U160" s="218"/>
      <c r="V160" s="218"/>
    </row>
    <row r="161" spans="1:22" ht="15" x14ac:dyDescent="0.2">
      <c r="A161" s="218"/>
      <c r="B161" s="218"/>
      <c r="C161" s="218"/>
      <c r="D161" s="218"/>
      <c r="E161" s="218"/>
      <c r="F161" s="218"/>
      <c r="G161" s="218"/>
      <c r="H161" s="218"/>
      <c r="I161" s="218"/>
      <c r="J161" s="218"/>
      <c r="K161" s="218"/>
      <c r="L161" s="218"/>
      <c r="M161" s="218"/>
      <c r="N161" s="218"/>
      <c r="O161" s="218"/>
      <c r="P161" s="218"/>
      <c r="Q161" s="218"/>
      <c r="R161" s="218"/>
      <c r="S161" s="218"/>
      <c r="T161" s="218"/>
      <c r="U161" s="218"/>
      <c r="V161" s="218"/>
    </row>
    <row r="162" spans="1:22" ht="15" x14ac:dyDescent="0.2">
      <c r="A162" s="218"/>
      <c r="B162" s="218"/>
      <c r="C162" s="218"/>
      <c r="D162" s="218"/>
      <c r="E162" s="218"/>
      <c r="F162" s="218"/>
      <c r="G162" s="218"/>
      <c r="H162" s="218"/>
      <c r="I162" s="218"/>
      <c r="J162" s="218"/>
      <c r="K162" s="218"/>
      <c r="L162" s="218"/>
      <c r="M162" s="218"/>
      <c r="N162" s="218"/>
      <c r="O162" s="218"/>
      <c r="P162" s="218"/>
      <c r="Q162" s="218"/>
      <c r="R162" s="218"/>
      <c r="S162" s="218"/>
      <c r="T162" s="218"/>
      <c r="U162" s="218"/>
      <c r="V162" s="218"/>
    </row>
    <row r="163" spans="1:22" ht="15" x14ac:dyDescent="0.2">
      <c r="A163" s="218"/>
      <c r="B163" s="218"/>
      <c r="C163" s="218"/>
      <c r="D163" s="218"/>
      <c r="E163" s="218"/>
      <c r="F163" s="218"/>
      <c r="G163" s="218"/>
      <c r="H163" s="218"/>
      <c r="I163" s="218"/>
      <c r="J163" s="218"/>
      <c r="K163" s="218"/>
      <c r="L163" s="218"/>
      <c r="M163" s="218"/>
      <c r="N163" s="218"/>
      <c r="O163" s="218"/>
      <c r="P163" s="218"/>
      <c r="Q163" s="218"/>
      <c r="R163" s="218"/>
      <c r="S163" s="218"/>
      <c r="T163" s="218"/>
      <c r="U163" s="218"/>
      <c r="V163" s="218"/>
    </row>
    <row r="164" spans="1:22" ht="15" x14ac:dyDescent="0.2">
      <c r="A164" s="218"/>
      <c r="B164" s="218"/>
      <c r="C164" s="218"/>
      <c r="D164" s="218"/>
      <c r="E164" s="218"/>
      <c r="F164" s="218"/>
      <c r="G164" s="218"/>
      <c r="H164" s="218"/>
      <c r="I164" s="218"/>
      <c r="J164" s="218"/>
      <c r="K164" s="218"/>
      <c r="L164" s="218"/>
      <c r="M164" s="218"/>
      <c r="N164" s="218"/>
      <c r="O164" s="218"/>
      <c r="P164" s="218"/>
      <c r="Q164" s="218"/>
      <c r="R164" s="218"/>
      <c r="S164" s="218"/>
      <c r="T164" s="218"/>
      <c r="U164" s="218"/>
      <c r="V164" s="218"/>
    </row>
    <row r="165" spans="1:22" ht="15" x14ac:dyDescent="0.2">
      <c r="A165" s="218"/>
      <c r="B165" s="218"/>
      <c r="C165" s="218"/>
      <c r="D165" s="218"/>
      <c r="E165" s="218"/>
      <c r="F165" s="218"/>
      <c r="G165" s="218"/>
      <c r="H165" s="218"/>
      <c r="I165" s="218"/>
      <c r="J165" s="218"/>
      <c r="K165" s="218"/>
      <c r="L165" s="218"/>
      <c r="M165" s="218"/>
      <c r="N165" s="218"/>
      <c r="O165" s="218"/>
      <c r="P165" s="218"/>
      <c r="Q165" s="218"/>
      <c r="R165" s="218"/>
      <c r="S165" s="218"/>
      <c r="T165" s="218"/>
      <c r="U165" s="218"/>
      <c r="V165" s="218"/>
    </row>
    <row r="166" spans="1:22" ht="15" x14ac:dyDescent="0.2">
      <c r="A166" s="218"/>
      <c r="B166" s="218"/>
      <c r="C166" s="218"/>
      <c r="D166" s="218"/>
      <c r="E166" s="218"/>
      <c r="F166" s="218"/>
      <c r="G166" s="218"/>
      <c r="H166" s="218"/>
      <c r="I166" s="218"/>
      <c r="J166" s="218"/>
      <c r="K166" s="218"/>
      <c r="L166" s="218"/>
      <c r="M166" s="218"/>
      <c r="N166" s="218"/>
      <c r="O166" s="218"/>
      <c r="P166" s="218"/>
      <c r="Q166" s="218"/>
      <c r="R166" s="218"/>
      <c r="S166" s="218"/>
      <c r="T166" s="218"/>
      <c r="U166" s="218"/>
      <c r="V166" s="218"/>
    </row>
    <row r="167" spans="1:22" ht="15" x14ac:dyDescent="0.2">
      <c r="A167" s="218"/>
      <c r="B167" s="218"/>
      <c r="C167" s="218"/>
      <c r="D167" s="218"/>
      <c r="E167" s="218"/>
      <c r="F167" s="218"/>
      <c r="G167" s="218"/>
      <c r="H167" s="218"/>
      <c r="I167" s="218"/>
      <c r="J167" s="218"/>
      <c r="K167" s="218"/>
      <c r="L167" s="218"/>
      <c r="M167" s="218"/>
      <c r="N167" s="218"/>
      <c r="O167" s="218"/>
      <c r="P167" s="218"/>
      <c r="Q167" s="218"/>
      <c r="R167" s="218"/>
      <c r="S167" s="218"/>
      <c r="T167" s="218"/>
      <c r="U167" s="218"/>
      <c r="V167" s="218"/>
    </row>
    <row r="168" spans="1:22" ht="15" x14ac:dyDescent="0.2">
      <c r="A168" s="218"/>
      <c r="B168" s="218"/>
      <c r="C168" s="218"/>
      <c r="D168" s="218"/>
      <c r="E168" s="218"/>
      <c r="F168" s="218"/>
      <c r="G168" s="218"/>
      <c r="H168" s="218"/>
      <c r="I168" s="218"/>
      <c r="J168" s="218"/>
      <c r="K168" s="218"/>
      <c r="L168" s="218"/>
      <c r="M168" s="218"/>
      <c r="N168" s="218"/>
      <c r="O168" s="218"/>
      <c r="P168" s="218"/>
      <c r="Q168" s="218"/>
      <c r="R168" s="218"/>
      <c r="S168" s="218"/>
      <c r="T168" s="218"/>
      <c r="U168" s="218"/>
      <c r="V168" s="218"/>
    </row>
    <row r="169" spans="1:22" ht="15" x14ac:dyDescent="0.2">
      <c r="A169" s="218"/>
      <c r="B169" s="218"/>
      <c r="C169" s="218"/>
      <c r="D169" s="218"/>
      <c r="E169" s="218"/>
      <c r="F169" s="218"/>
      <c r="G169" s="218"/>
      <c r="H169" s="218"/>
      <c r="I169" s="218"/>
      <c r="J169" s="218"/>
      <c r="K169" s="218"/>
      <c r="L169" s="218"/>
      <c r="M169" s="218"/>
      <c r="N169" s="218"/>
      <c r="O169" s="218"/>
      <c r="P169" s="218"/>
      <c r="Q169" s="218"/>
      <c r="R169" s="218"/>
      <c r="S169" s="218"/>
      <c r="T169" s="218"/>
      <c r="U169" s="218"/>
      <c r="V169" s="218"/>
    </row>
    <row r="170" spans="1:22" ht="15" x14ac:dyDescent="0.2">
      <c r="A170" s="218"/>
      <c r="B170" s="218"/>
      <c r="C170" s="218"/>
      <c r="D170" s="218"/>
      <c r="E170" s="218"/>
      <c r="F170" s="218"/>
      <c r="G170" s="218"/>
      <c r="H170" s="218"/>
      <c r="I170" s="218"/>
      <c r="J170" s="218"/>
      <c r="K170" s="218"/>
      <c r="L170" s="218"/>
      <c r="M170" s="218"/>
      <c r="N170" s="218"/>
      <c r="O170" s="218"/>
      <c r="P170" s="218"/>
      <c r="Q170" s="218"/>
      <c r="R170" s="218"/>
      <c r="S170" s="218"/>
      <c r="T170" s="218"/>
      <c r="U170" s="218"/>
      <c r="V170" s="218"/>
    </row>
    <row r="171" spans="1:22" ht="15" x14ac:dyDescent="0.2">
      <c r="A171" s="218"/>
      <c r="B171" s="218"/>
      <c r="C171" s="218"/>
      <c r="D171" s="218"/>
      <c r="E171" s="218"/>
      <c r="F171" s="218"/>
      <c r="G171" s="218"/>
      <c r="H171" s="218"/>
      <c r="I171" s="218"/>
      <c r="J171" s="218"/>
      <c r="K171" s="218"/>
      <c r="L171" s="218"/>
      <c r="M171" s="218"/>
      <c r="N171" s="218"/>
      <c r="O171" s="218"/>
      <c r="P171" s="218"/>
      <c r="Q171" s="218"/>
      <c r="R171" s="218"/>
      <c r="S171" s="218"/>
      <c r="T171" s="218"/>
      <c r="U171" s="218"/>
      <c r="V171" s="218"/>
    </row>
    <row r="172" spans="1:22" ht="15" x14ac:dyDescent="0.2">
      <c r="A172" s="218"/>
      <c r="B172" s="218"/>
      <c r="C172" s="218"/>
      <c r="D172" s="218"/>
      <c r="E172" s="218"/>
      <c r="F172" s="218"/>
      <c r="G172" s="218"/>
      <c r="H172" s="218"/>
      <c r="I172" s="218"/>
      <c r="J172" s="218"/>
      <c r="K172" s="218"/>
      <c r="L172" s="218"/>
      <c r="M172" s="218"/>
      <c r="N172" s="218"/>
      <c r="O172" s="218"/>
      <c r="P172" s="218"/>
      <c r="Q172" s="218"/>
      <c r="R172" s="218"/>
      <c r="S172" s="218"/>
      <c r="T172" s="218"/>
      <c r="U172" s="218"/>
      <c r="V172" s="218"/>
    </row>
    <row r="173" spans="1:22" ht="15" x14ac:dyDescent="0.2">
      <c r="A173" s="218"/>
      <c r="B173" s="218"/>
      <c r="C173" s="218"/>
      <c r="D173" s="218"/>
      <c r="E173" s="218"/>
      <c r="F173" s="218"/>
      <c r="G173" s="218"/>
      <c r="H173" s="218"/>
      <c r="I173" s="218"/>
      <c r="J173" s="218"/>
      <c r="K173" s="218"/>
      <c r="L173" s="218"/>
      <c r="M173" s="218"/>
      <c r="N173" s="218"/>
      <c r="O173" s="218"/>
      <c r="P173" s="218"/>
      <c r="Q173" s="218"/>
      <c r="R173" s="218"/>
      <c r="S173" s="218"/>
      <c r="T173" s="218"/>
      <c r="U173" s="218"/>
      <c r="V173" s="218"/>
    </row>
    <row r="174" spans="1:22" ht="15" x14ac:dyDescent="0.2">
      <c r="A174" s="218"/>
      <c r="B174" s="218"/>
      <c r="C174" s="218"/>
      <c r="D174" s="218"/>
      <c r="E174" s="218"/>
      <c r="F174" s="218"/>
      <c r="G174" s="218"/>
      <c r="H174" s="218"/>
      <c r="I174" s="218"/>
      <c r="J174" s="218"/>
      <c r="K174" s="218"/>
      <c r="L174" s="218"/>
      <c r="M174" s="218"/>
      <c r="N174" s="218"/>
      <c r="O174" s="218"/>
      <c r="P174" s="218"/>
      <c r="Q174" s="218"/>
      <c r="R174" s="218"/>
      <c r="S174" s="218"/>
      <c r="T174" s="218"/>
      <c r="U174" s="218"/>
      <c r="V174" s="218"/>
    </row>
    <row r="175" spans="1:22" ht="15" x14ac:dyDescent="0.2">
      <c r="A175" s="218"/>
      <c r="B175" s="218"/>
      <c r="C175" s="218"/>
      <c r="D175" s="218"/>
      <c r="E175" s="218"/>
      <c r="F175" s="218"/>
      <c r="G175" s="218"/>
      <c r="H175" s="218"/>
      <c r="I175" s="218"/>
      <c r="J175" s="218"/>
      <c r="K175" s="218"/>
      <c r="L175" s="218"/>
      <c r="M175" s="218"/>
      <c r="N175" s="218"/>
      <c r="O175" s="218"/>
      <c r="P175" s="218"/>
      <c r="Q175" s="218"/>
      <c r="R175" s="218"/>
      <c r="S175" s="218"/>
      <c r="T175" s="218"/>
      <c r="U175" s="218"/>
      <c r="V175" s="218"/>
    </row>
    <row r="176" spans="1:22" ht="15" x14ac:dyDescent="0.2">
      <c r="A176" s="218"/>
      <c r="B176" s="218"/>
      <c r="C176" s="218"/>
      <c r="D176" s="218"/>
      <c r="E176" s="218"/>
      <c r="F176" s="218"/>
      <c r="G176" s="218"/>
      <c r="H176" s="218"/>
      <c r="I176" s="218"/>
      <c r="J176" s="218"/>
      <c r="K176" s="218"/>
      <c r="L176" s="218"/>
      <c r="M176" s="218"/>
      <c r="N176" s="218"/>
      <c r="O176" s="218"/>
      <c r="P176" s="218"/>
      <c r="Q176" s="218"/>
      <c r="R176" s="218"/>
      <c r="S176" s="218"/>
      <c r="T176" s="218"/>
      <c r="U176" s="218"/>
      <c r="V176" s="218"/>
    </row>
    <row r="177" spans="1:22" ht="15" x14ac:dyDescent="0.2">
      <c r="A177" s="218"/>
      <c r="B177" s="218"/>
      <c r="C177" s="218"/>
      <c r="D177" s="218"/>
      <c r="E177" s="218"/>
      <c r="F177" s="218"/>
      <c r="G177" s="218"/>
      <c r="H177" s="218"/>
      <c r="I177" s="218"/>
      <c r="J177" s="218"/>
      <c r="K177" s="218"/>
      <c r="L177" s="218"/>
      <c r="M177" s="218"/>
      <c r="N177" s="218"/>
      <c r="O177" s="218"/>
      <c r="P177" s="218"/>
      <c r="Q177" s="218"/>
      <c r="R177" s="218"/>
      <c r="S177" s="218"/>
      <c r="T177" s="218"/>
      <c r="U177" s="218"/>
      <c r="V177" s="218"/>
    </row>
    <row r="178" spans="1:22" ht="15" x14ac:dyDescent="0.2">
      <c r="A178" s="218"/>
      <c r="B178" s="218"/>
      <c r="C178" s="218"/>
      <c r="D178" s="218"/>
      <c r="E178" s="218"/>
      <c r="F178" s="218"/>
      <c r="G178" s="218"/>
      <c r="H178" s="218"/>
      <c r="I178" s="218"/>
      <c r="J178" s="218"/>
      <c r="K178" s="218"/>
      <c r="L178" s="218"/>
      <c r="M178" s="218"/>
      <c r="N178" s="218"/>
      <c r="O178" s="218"/>
      <c r="P178" s="218"/>
      <c r="Q178" s="218"/>
      <c r="R178" s="218"/>
      <c r="S178" s="218"/>
      <c r="T178" s="218"/>
      <c r="U178" s="218"/>
      <c r="V178" s="218"/>
    </row>
    <row r="179" spans="1:22" ht="15" x14ac:dyDescent="0.2">
      <c r="A179" s="218"/>
      <c r="B179" s="218"/>
      <c r="C179" s="218"/>
      <c r="D179" s="218"/>
      <c r="E179" s="218"/>
      <c r="F179" s="218"/>
      <c r="G179" s="218"/>
      <c r="H179" s="218"/>
      <c r="I179" s="218"/>
      <c r="J179" s="218"/>
      <c r="K179" s="218"/>
      <c r="L179" s="218"/>
      <c r="M179" s="218"/>
      <c r="N179" s="218"/>
      <c r="O179" s="218"/>
      <c r="P179" s="218"/>
      <c r="Q179" s="218"/>
      <c r="R179" s="218"/>
      <c r="S179" s="218"/>
      <c r="T179" s="218"/>
      <c r="U179" s="218"/>
      <c r="V179" s="218"/>
    </row>
    <row r="180" spans="1:22" ht="15" x14ac:dyDescent="0.2">
      <c r="A180" s="218"/>
      <c r="B180" s="218"/>
      <c r="C180" s="218"/>
      <c r="D180" s="218"/>
      <c r="E180" s="218"/>
      <c r="F180" s="218"/>
      <c r="G180" s="218"/>
      <c r="H180" s="218"/>
      <c r="I180" s="218"/>
      <c r="J180" s="218"/>
      <c r="K180" s="218"/>
      <c r="L180" s="218"/>
      <c r="M180" s="218"/>
      <c r="N180" s="218"/>
      <c r="O180" s="218"/>
      <c r="P180" s="218"/>
      <c r="Q180" s="218"/>
      <c r="R180" s="218"/>
      <c r="S180" s="218"/>
      <c r="T180" s="218"/>
      <c r="U180" s="218"/>
      <c r="V180" s="218"/>
    </row>
    <row r="181" spans="1:22" ht="15" x14ac:dyDescent="0.2">
      <c r="A181" s="218"/>
      <c r="B181" s="218"/>
      <c r="C181" s="218"/>
      <c r="D181" s="218"/>
      <c r="E181" s="218"/>
      <c r="F181" s="218"/>
      <c r="G181" s="218"/>
      <c r="H181" s="218"/>
      <c r="I181" s="218"/>
      <c r="J181" s="218"/>
      <c r="K181" s="218"/>
      <c r="L181" s="218"/>
      <c r="M181" s="218"/>
      <c r="N181" s="218"/>
      <c r="O181" s="218"/>
      <c r="P181" s="218"/>
      <c r="Q181" s="218"/>
      <c r="R181" s="218"/>
      <c r="S181" s="218"/>
      <c r="T181" s="218"/>
      <c r="U181" s="218"/>
      <c r="V181" s="218"/>
    </row>
    <row r="183" spans="1:22" ht="15" x14ac:dyDescent="0.2">
      <c r="A183" s="218"/>
      <c r="B183" s="218"/>
      <c r="C183" s="218"/>
      <c r="D183" s="218"/>
      <c r="E183" s="218"/>
      <c r="F183" s="218"/>
      <c r="G183" s="218"/>
      <c r="H183" s="218"/>
      <c r="I183" s="218"/>
      <c r="J183" s="218"/>
      <c r="K183" s="218"/>
      <c r="L183" s="218"/>
      <c r="M183" s="218"/>
      <c r="N183" s="218"/>
      <c r="O183" s="218"/>
      <c r="P183" s="218"/>
      <c r="Q183" s="218"/>
      <c r="R183" s="218"/>
      <c r="S183" s="218"/>
      <c r="T183" s="218"/>
      <c r="U183" s="218"/>
      <c r="V183" s="218"/>
    </row>
    <row r="184" spans="1:22" ht="15" x14ac:dyDescent="0.2">
      <c r="A184" s="218"/>
      <c r="B184" s="218"/>
      <c r="C184" s="218"/>
      <c r="D184" s="218"/>
      <c r="E184" s="218"/>
      <c r="F184" s="218"/>
      <c r="G184" s="218"/>
      <c r="H184" s="218"/>
      <c r="I184" s="218"/>
      <c r="J184" s="218"/>
      <c r="K184" s="218"/>
      <c r="L184" s="218"/>
      <c r="M184" s="218"/>
      <c r="N184" s="218"/>
      <c r="O184" s="218"/>
      <c r="P184" s="218"/>
      <c r="Q184" s="218"/>
      <c r="R184" s="218"/>
      <c r="S184" s="218"/>
      <c r="T184" s="218"/>
      <c r="U184" s="218"/>
      <c r="V184" s="218"/>
    </row>
    <row r="185" spans="1:22" ht="15" x14ac:dyDescent="0.2">
      <c r="A185" s="218"/>
      <c r="B185" s="218"/>
      <c r="C185" s="218"/>
      <c r="D185" s="218"/>
      <c r="E185" s="218"/>
      <c r="F185" s="218"/>
      <c r="G185" s="218"/>
      <c r="H185" s="218"/>
      <c r="I185" s="218"/>
      <c r="J185" s="218"/>
      <c r="K185" s="218"/>
      <c r="L185" s="218"/>
      <c r="M185" s="218"/>
      <c r="N185" s="218"/>
      <c r="O185" s="218"/>
      <c r="P185" s="218"/>
      <c r="Q185" s="218"/>
      <c r="R185" s="218"/>
      <c r="S185" s="218"/>
      <c r="T185" s="218"/>
      <c r="U185" s="218"/>
      <c r="V185" s="218"/>
    </row>
    <row r="186" spans="1:22" ht="15" x14ac:dyDescent="0.2">
      <c r="A186" s="218"/>
      <c r="B186" s="218"/>
      <c r="C186" s="218"/>
      <c r="D186" s="218"/>
      <c r="E186" s="218"/>
      <c r="F186" s="218"/>
      <c r="G186" s="218"/>
      <c r="H186" s="218"/>
      <c r="I186" s="218"/>
      <c r="J186" s="218"/>
      <c r="K186" s="218"/>
      <c r="L186" s="218"/>
      <c r="M186" s="218"/>
      <c r="N186" s="218"/>
      <c r="O186" s="218"/>
      <c r="P186" s="218"/>
      <c r="Q186" s="218"/>
      <c r="R186" s="218"/>
      <c r="S186" s="218"/>
      <c r="T186" s="218"/>
      <c r="U186" s="218"/>
      <c r="V186" s="218"/>
    </row>
    <row r="187" spans="1:22" ht="15" x14ac:dyDescent="0.2">
      <c r="A187" s="218"/>
      <c r="B187" s="218"/>
      <c r="C187" s="218"/>
      <c r="D187" s="218"/>
      <c r="E187" s="218"/>
      <c r="F187" s="218"/>
      <c r="G187" s="218"/>
      <c r="H187" s="218"/>
      <c r="I187" s="218"/>
      <c r="J187" s="218"/>
      <c r="K187" s="218"/>
      <c r="L187" s="218"/>
      <c r="M187" s="218"/>
      <c r="N187" s="218"/>
      <c r="O187" s="218"/>
      <c r="P187" s="218"/>
      <c r="Q187" s="218"/>
      <c r="R187" s="218"/>
      <c r="S187" s="218"/>
      <c r="T187" s="218"/>
      <c r="U187" s="218"/>
      <c r="V187" s="218"/>
    </row>
  </sheetData>
  <sheetProtection selectLockedCells="1" selectUnlockedCells="1"/>
  <mergeCells count="64">
    <mergeCell ref="D67:G67"/>
    <mergeCell ref="I67:K67"/>
    <mergeCell ref="C68:K68"/>
    <mergeCell ref="U59:V59"/>
    <mergeCell ref="D63:G63"/>
    <mergeCell ref="I63:K63"/>
    <mergeCell ref="D65:G65"/>
    <mergeCell ref="I65:K65"/>
    <mergeCell ref="N59:P59"/>
    <mergeCell ref="Q59:R59"/>
    <mergeCell ref="S59:T59"/>
    <mergeCell ref="A47:A48"/>
    <mergeCell ref="A49:A50"/>
    <mergeCell ref="A51:F51"/>
    <mergeCell ref="A41:A42"/>
    <mergeCell ref="A43:A44"/>
    <mergeCell ref="A45:A46"/>
    <mergeCell ref="A52:F52"/>
    <mergeCell ref="A34:F34"/>
    <mergeCell ref="A36:V3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0:V10"/>
    <mergeCell ref="A29:F29"/>
    <mergeCell ref="A37:A38"/>
    <mergeCell ref="A39:F39"/>
    <mergeCell ref="A40:V40"/>
    <mergeCell ref="A33:F33"/>
    <mergeCell ref="A35:V35"/>
    <mergeCell ref="A17:B17"/>
    <mergeCell ref="A18:V18"/>
    <mergeCell ref="A24:F24"/>
    <mergeCell ref="A25:V25"/>
    <mergeCell ref="A30:V30"/>
    <mergeCell ref="A58:M58"/>
    <mergeCell ref="A59:M59"/>
    <mergeCell ref="A54:M54"/>
    <mergeCell ref="A55:M55"/>
    <mergeCell ref="A53:F53"/>
    <mergeCell ref="A56:M56"/>
    <mergeCell ref="A57:M57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39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8"/>
  <sheetViews>
    <sheetView topLeftCell="A19" zoomScale="85" zoomScaleNormal="85" workbookViewId="0">
      <selection activeCell="O21" sqref="O21"/>
    </sheetView>
  </sheetViews>
  <sheetFormatPr defaultRowHeight="15.75" x14ac:dyDescent="0.25"/>
  <cols>
    <col min="1" max="2" width="5.85546875" style="1" customWidth="1"/>
    <col min="3" max="3" width="71.7109375" style="19" customWidth="1"/>
    <col min="4" max="4" width="8.7109375" style="1" customWidth="1"/>
    <col min="5" max="6" width="7.85546875" style="1" customWidth="1"/>
    <col min="7" max="9" width="6.140625" style="1" customWidth="1"/>
    <col min="10" max="12" width="7.85546875" style="1" customWidth="1"/>
    <col min="13" max="13" width="9.5703125" style="1" customWidth="1"/>
    <col min="14" max="15" width="9.140625" style="1"/>
    <col min="16" max="17" width="5.85546875" style="1" customWidth="1"/>
    <col min="18" max="18" width="68.42578125" style="74" customWidth="1"/>
    <col min="19" max="19" width="8.7109375" style="1" customWidth="1"/>
    <col min="20" max="21" width="7.85546875" style="1" customWidth="1"/>
    <col min="22" max="24" width="6.140625" style="1" customWidth="1"/>
    <col min="25" max="27" width="7.85546875" style="1" customWidth="1"/>
    <col min="28" max="28" width="9.5703125" style="1" customWidth="1"/>
    <col min="29" max="16384" width="9.140625" style="1"/>
  </cols>
  <sheetData>
    <row r="1" spans="1:28" x14ac:dyDescent="0.25">
      <c r="C1" s="1283" t="s">
        <v>132</v>
      </c>
      <c r="D1" s="1283"/>
      <c r="E1" s="1283"/>
      <c r="F1" s="1283"/>
      <c r="G1" s="1283"/>
      <c r="H1" s="1283"/>
      <c r="I1" s="1283"/>
      <c r="J1" s="1283"/>
      <c r="K1" s="1283"/>
      <c r="L1" s="1283"/>
      <c r="M1" s="1283"/>
      <c r="R1" s="1283" t="s">
        <v>126</v>
      </c>
      <c r="S1" s="1283"/>
      <c r="T1" s="1283"/>
      <c r="U1" s="1283"/>
      <c r="V1" s="1283"/>
      <c r="W1" s="1283"/>
      <c r="X1" s="1283"/>
      <c r="Y1" s="1283"/>
      <c r="Z1" s="1283"/>
      <c r="AA1" s="1283"/>
      <c r="AB1" s="1283"/>
    </row>
    <row r="2" spans="1:28" ht="16.5" thickBot="1" x14ac:dyDescent="0.3">
      <c r="C2" s="19" t="s">
        <v>91</v>
      </c>
      <c r="R2" s="74" t="s">
        <v>91</v>
      </c>
    </row>
    <row r="3" spans="1:28" ht="16.5" thickBot="1" x14ac:dyDescent="0.3">
      <c r="C3" s="1277" t="s">
        <v>90</v>
      </c>
      <c r="D3" s="1254" t="s">
        <v>80</v>
      </c>
      <c r="E3" s="1279" t="s">
        <v>58</v>
      </c>
      <c r="F3" s="1279"/>
      <c r="G3" s="1279"/>
      <c r="H3" s="1279"/>
      <c r="I3" s="1279"/>
      <c r="J3" s="1280"/>
      <c r="K3" s="1254" t="s">
        <v>92</v>
      </c>
      <c r="L3" s="1254" t="s">
        <v>93</v>
      </c>
      <c r="M3" s="1254" t="s">
        <v>103</v>
      </c>
      <c r="R3" s="1277" t="s">
        <v>90</v>
      </c>
      <c r="S3" s="1254" t="s">
        <v>80</v>
      </c>
      <c r="T3" s="1279" t="s">
        <v>58</v>
      </c>
      <c r="U3" s="1279"/>
      <c r="V3" s="1279"/>
      <c r="W3" s="1279"/>
      <c r="X3" s="1279"/>
      <c r="Y3" s="1280"/>
      <c r="Z3" s="1254" t="s">
        <v>92</v>
      </c>
      <c r="AA3" s="1254" t="s">
        <v>93</v>
      </c>
      <c r="AB3" s="1254" t="s">
        <v>103</v>
      </c>
    </row>
    <row r="4" spans="1:28" x14ac:dyDescent="0.25">
      <c r="C4" s="1278"/>
      <c r="D4" s="1255"/>
      <c r="E4" s="1258" t="s">
        <v>28</v>
      </c>
      <c r="F4" s="1261" t="s">
        <v>59</v>
      </c>
      <c r="G4" s="1262"/>
      <c r="H4" s="1262"/>
      <c r="I4" s="1263"/>
      <c r="J4" s="1264" t="s">
        <v>131</v>
      </c>
      <c r="K4" s="1255"/>
      <c r="L4" s="1255"/>
      <c r="M4" s="1255"/>
      <c r="R4" s="1278"/>
      <c r="S4" s="1255"/>
      <c r="T4" s="1258" t="s">
        <v>28</v>
      </c>
      <c r="U4" s="1261" t="s">
        <v>59</v>
      </c>
      <c r="V4" s="1262"/>
      <c r="W4" s="1262"/>
      <c r="X4" s="1263"/>
      <c r="Y4" s="1264" t="s">
        <v>131</v>
      </c>
      <c r="Z4" s="1255"/>
      <c r="AA4" s="1255"/>
      <c r="AB4" s="1255"/>
    </row>
    <row r="5" spans="1:28" x14ac:dyDescent="0.25">
      <c r="C5" s="1278"/>
      <c r="D5" s="1256"/>
      <c r="E5" s="1259"/>
      <c r="F5" s="1267" t="s">
        <v>60</v>
      </c>
      <c r="G5" s="1270" t="s">
        <v>64</v>
      </c>
      <c r="H5" s="1271"/>
      <c r="I5" s="1272"/>
      <c r="J5" s="1265"/>
      <c r="K5" s="1256"/>
      <c r="L5" s="1256"/>
      <c r="M5" s="1256"/>
      <c r="R5" s="1278"/>
      <c r="S5" s="1256"/>
      <c r="T5" s="1259"/>
      <c r="U5" s="1267" t="s">
        <v>60</v>
      </c>
      <c r="V5" s="1270" t="s">
        <v>64</v>
      </c>
      <c r="W5" s="1271"/>
      <c r="X5" s="1272"/>
      <c r="Y5" s="1265"/>
      <c r="Z5" s="1256"/>
      <c r="AA5" s="1256"/>
      <c r="AB5" s="1256"/>
    </row>
    <row r="6" spans="1:28" ht="8.25" customHeight="1" x14ac:dyDescent="0.25">
      <c r="C6" s="1278"/>
      <c r="D6" s="1256"/>
      <c r="E6" s="1259"/>
      <c r="F6" s="1268"/>
      <c r="G6" s="1273" t="s">
        <v>128</v>
      </c>
      <c r="H6" s="1275" t="s">
        <v>129</v>
      </c>
      <c r="I6" s="1275" t="s">
        <v>130</v>
      </c>
      <c r="J6" s="1265"/>
      <c r="K6" s="1256"/>
      <c r="L6" s="1256"/>
      <c r="M6" s="1256"/>
      <c r="R6" s="1278"/>
      <c r="S6" s="1256"/>
      <c r="T6" s="1259"/>
      <c r="U6" s="1268"/>
      <c r="V6" s="1273" t="s">
        <v>128</v>
      </c>
      <c r="W6" s="1275" t="s">
        <v>129</v>
      </c>
      <c r="X6" s="1275" t="s">
        <v>130</v>
      </c>
      <c r="Y6" s="1265"/>
      <c r="Z6" s="1256"/>
      <c r="AA6" s="1256"/>
      <c r="AB6" s="1256"/>
    </row>
    <row r="7" spans="1:28" ht="8.25" customHeight="1" x14ac:dyDescent="0.25">
      <c r="C7" s="1278"/>
      <c r="D7" s="1256"/>
      <c r="E7" s="1259"/>
      <c r="F7" s="1268"/>
      <c r="G7" s="1273"/>
      <c r="H7" s="1275"/>
      <c r="I7" s="1275"/>
      <c r="J7" s="1265"/>
      <c r="K7" s="1256"/>
      <c r="L7" s="1256"/>
      <c r="M7" s="1256"/>
      <c r="R7" s="1278"/>
      <c r="S7" s="1256"/>
      <c r="T7" s="1259"/>
      <c r="U7" s="1268"/>
      <c r="V7" s="1273"/>
      <c r="W7" s="1275"/>
      <c r="X7" s="1275"/>
      <c r="Y7" s="1265"/>
      <c r="Z7" s="1256"/>
      <c r="AA7" s="1256"/>
      <c r="AB7" s="1256"/>
    </row>
    <row r="8" spans="1:28" ht="8.25" customHeight="1" x14ac:dyDescent="0.25">
      <c r="C8" s="1278"/>
      <c r="D8" s="1256"/>
      <c r="E8" s="1259"/>
      <c r="F8" s="1268"/>
      <c r="G8" s="1273"/>
      <c r="H8" s="1275"/>
      <c r="I8" s="1275"/>
      <c r="J8" s="1265"/>
      <c r="K8" s="1256"/>
      <c r="L8" s="1256"/>
      <c r="M8" s="1256"/>
      <c r="R8" s="1278"/>
      <c r="S8" s="1256"/>
      <c r="T8" s="1259"/>
      <c r="U8" s="1268"/>
      <c r="V8" s="1273"/>
      <c r="W8" s="1275"/>
      <c r="X8" s="1275"/>
      <c r="Y8" s="1265"/>
      <c r="Z8" s="1256"/>
      <c r="AA8" s="1256"/>
      <c r="AB8" s="1256"/>
    </row>
    <row r="9" spans="1:28" ht="8.25" customHeight="1" thickBot="1" x14ac:dyDescent="0.3">
      <c r="C9" s="1043"/>
      <c r="D9" s="1257"/>
      <c r="E9" s="1259"/>
      <c r="F9" s="1268"/>
      <c r="G9" s="1282"/>
      <c r="H9" s="1267"/>
      <c r="I9" s="1267"/>
      <c r="J9" s="1265"/>
      <c r="K9" s="1257"/>
      <c r="L9" s="1257"/>
      <c r="M9" s="1257"/>
      <c r="R9" s="1043"/>
      <c r="S9" s="1257"/>
      <c r="T9" s="1259"/>
      <c r="U9" s="1268"/>
      <c r="V9" s="1282"/>
      <c r="W9" s="1267"/>
      <c r="X9" s="1267"/>
      <c r="Y9" s="1265"/>
      <c r="Z9" s="1257"/>
      <c r="AA9" s="1257"/>
      <c r="AB9" s="1257"/>
    </row>
    <row r="10" spans="1:28" ht="18.75" customHeight="1" x14ac:dyDescent="0.25">
      <c r="A10" s="65" t="s">
        <v>104</v>
      </c>
      <c r="B10" s="65" t="s">
        <v>97</v>
      </c>
      <c r="C10" s="150" t="s">
        <v>75</v>
      </c>
      <c r="D10" s="41">
        <v>3</v>
      </c>
      <c r="E10" s="42">
        <f>D10*30</f>
        <v>90</v>
      </c>
      <c r="F10" s="43">
        <f>G10+H10+I10</f>
        <v>30</v>
      </c>
      <c r="G10" s="43">
        <v>15</v>
      </c>
      <c r="H10" s="43"/>
      <c r="I10" s="43">
        <v>15</v>
      </c>
      <c r="J10" s="56">
        <f>E10-F10</f>
        <v>60</v>
      </c>
      <c r="K10" s="71">
        <f>F10/15</f>
        <v>2</v>
      </c>
      <c r="L10" s="58" t="s">
        <v>101</v>
      </c>
      <c r="M10" s="59">
        <f>F10/E10*100</f>
        <v>33.333333333333329</v>
      </c>
      <c r="P10" s="65" t="s">
        <v>104</v>
      </c>
      <c r="Q10" s="65" t="s">
        <v>97</v>
      </c>
      <c r="R10" s="150" t="s">
        <v>75</v>
      </c>
      <c r="S10" s="41">
        <v>3</v>
      </c>
      <c r="T10" s="42">
        <f>S10*30</f>
        <v>90</v>
      </c>
      <c r="U10" s="43">
        <f>V10+W10+X10</f>
        <v>30</v>
      </c>
      <c r="V10" s="43">
        <v>15</v>
      </c>
      <c r="W10" s="43"/>
      <c r="X10" s="43">
        <v>15</v>
      </c>
      <c r="Y10" s="56">
        <f>T10-U10</f>
        <v>60</v>
      </c>
      <c r="Z10" s="71">
        <f>U10/15</f>
        <v>2</v>
      </c>
      <c r="AA10" s="58" t="s">
        <v>101</v>
      </c>
      <c r="AB10" s="59">
        <f>U10/T10*100</f>
        <v>33.333333333333329</v>
      </c>
    </row>
    <row r="11" spans="1:28" ht="18" customHeight="1" x14ac:dyDescent="0.25">
      <c r="A11" s="65" t="s">
        <v>104</v>
      </c>
      <c r="B11" s="65" t="s">
        <v>97</v>
      </c>
      <c r="C11" s="151" t="s">
        <v>137</v>
      </c>
      <c r="D11" s="45">
        <v>3</v>
      </c>
      <c r="E11" s="46">
        <f t="shared" ref="E11:E20" si="0">D11*30</f>
        <v>90</v>
      </c>
      <c r="F11" s="47">
        <f t="shared" ref="F11:F18" si="1">G11+H11+I11</f>
        <v>30</v>
      </c>
      <c r="G11" s="47"/>
      <c r="H11" s="47"/>
      <c r="I11" s="47">
        <v>30</v>
      </c>
      <c r="J11" s="60">
        <f t="shared" ref="J11:J20" si="2">E11-F11</f>
        <v>60</v>
      </c>
      <c r="K11" s="139">
        <f t="shared" ref="K11:K20" si="3">F11/15</f>
        <v>2</v>
      </c>
      <c r="L11" s="61" t="s">
        <v>104</v>
      </c>
      <c r="M11" s="62">
        <f t="shared" ref="M11:M20" si="4">F11/E11*100</f>
        <v>33.333333333333329</v>
      </c>
      <c r="P11" s="65" t="s">
        <v>104</v>
      </c>
      <c r="Q11" s="65" t="s">
        <v>97</v>
      </c>
      <c r="R11" s="151" t="s">
        <v>137</v>
      </c>
      <c r="S11" s="45">
        <v>3</v>
      </c>
      <c r="T11" s="46">
        <f t="shared" ref="T11:T16" si="5">S11*30</f>
        <v>90</v>
      </c>
      <c r="U11" s="47">
        <f t="shared" ref="U11:U16" si="6">V11+W11+X11</f>
        <v>30</v>
      </c>
      <c r="V11" s="47"/>
      <c r="W11" s="47"/>
      <c r="X11" s="47">
        <v>30</v>
      </c>
      <c r="Y11" s="60">
        <f t="shared" ref="Y11:Y16" si="7">T11-U11</f>
        <v>60</v>
      </c>
      <c r="Z11" s="139">
        <f t="shared" ref="Z11:Z16" si="8">U11/15</f>
        <v>2</v>
      </c>
      <c r="AA11" s="61" t="s">
        <v>104</v>
      </c>
      <c r="AB11" s="62">
        <f t="shared" ref="AB11:AB16" si="9">U11/T11*100</f>
        <v>33.333333333333329</v>
      </c>
    </row>
    <row r="12" spans="1:28" x14ac:dyDescent="0.25">
      <c r="A12" s="65" t="s">
        <v>104</v>
      </c>
      <c r="B12" s="65" t="s">
        <v>97</v>
      </c>
      <c r="C12" s="151" t="s">
        <v>33</v>
      </c>
      <c r="D12" s="45">
        <v>3</v>
      </c>
      <c r="E12" s="46">
        <f t="shared" si="0"/>
        <v>90</v>
      </c>
      <c r="F12" s="47">
        <f t="shared" si="1"/>
        <v>60</v>
      </c>
      <c r="G12" s="47"/>
      <c r="H12" s="47"/>
      <c r="I12" s="47">
        <v>60</v>
      </c>
      <c r="J12" s="60">
        <f t="shared" si="2"/>
        <v>30</v>
      </c>
      <c r="K12" s="139">
        <f t="shared" si="3"/>
        <v>4</v>
      </c>
      <c r="L12" s="61" t="s">
        <v>104</v>
      </c>
      <c r="M12" s="62">
        <f t="shared" si="4"/>
        <v>66.666666666666657</v>
      </c>
      <c r="P12" s="65" t="s">
        <v>104</v>
      </c>
      <c r="Q12" s="65" t="s">
        <v>97</v>
      </c>
      <c r="R12" s="151" t="s">
        <v>33</v>
      </c>
      <c r="S12" s="45">
        <v>3</v>
      </c>
      <c r="T12" s="46">
        <f t="shared" si="5"/>
        <v>90</v>
      </c>
      <c r="U12" s="47">
        <f t="shared" si="6"/>
        <v>60</v>
      </c>
      <c r="V12" s="47"/>
      <c r="W12" s="47"/>
      <c r="X12" s="47">
        <v>60</v>
      </c>
      <c r="Y12" s="60">
        <f t="shared" si="7"/>
        <v>30</v>
      </c>
      <c r="Z12" s="139">
        <f t="shared" si="8"/>
        <v>4</v>
      </c>
      <c r="AA12" s="61" t="s">
        <v>104</v>
      </c>
      <c r="AB12" s="62">
        <f t="shared" si="9"/>
        <v>66.666666666666657</v>
      </c>
    </row>
    <row r="13" spans="1:28" ht="18" customHeight="1" x14ac:dyDescent="0.25">
      <c r="A13" s="65" t="s">
        <v>17</v>
      </c>
      <c r="B13" s="65" t="s">
        <v>97</v>
      </c>
      <c r="C13" s="35" t="s">
        <v>133</v>
      </c>
      <c r="D13" s="45">
        <v>5</v>
      </c>
      <c r="E13" s="46">
        <f t="shared" si="0"/>
        <v>150</v>
      </c>
      <c r="F13" s="47">
        <f t="shared" si="1"/>
        <v>60</v>
      </c>
      <c r="G13" s="47">
        <v>30</v>
      </c>
      <c r="H13" s="47"/>
      <c r="I13" s="47">
        <v>30</v>
      </c>
      <c r="J13" s="60">
        <f t="shared" si="2"/>
        <v>90</v>
      </c>
      <c r="K13" s="139">
        <f t="shared" si="3"/>
        <v>4</v>
      </c>
      <c r="L13" s="61" t="s">
        <v>102</v>
      </c>
      <c r="M13" s="62">
        <f t="shared" si="4"/>
        <v>40</v>
      </c>
      <c r="P13" s="65" t="s">
        <v>17</v>
      </c>
      <c r="Q13" s="65" t="s">
        <v>97</v>
      </c>
      <c r="R13" s="35" t="s">
        <v>133</v>
      </c>
      <c r="S13" s="45">
        <v>5</v>
      </c>
      <c r="T13" s="46">
        <f t="shared" si="5"/>
        <v>150</v>
      </c>
      <c r="U13" s="47">
        <f t="shared" si="6"/>
        <v>60</v>
      </c>
      <c r="V13" s="47">
        <v>30</v>
      </c>
      <c r="W13" s="47"/>
      <c r="X13" s="47">
        <v>30</v>
      </c>
      <c r="Y13" s="60">
        <f t="shared" si="7"/>
        <v>90</v>
      </c>
      <c r="Z13" s="139">
        <f t="shared" si="8"/>
        <v>4</v>
      </c>
      <c r="AA13" s="61" t="s">
        <v>102</v>
      </c>
      <c r="AB13" s="62">
        <f t="shared" si="9"/>
        <v>40</v>
      </c>
    </row>
    <row r="14" spans="1:28" x14ac:dyDescent="0.25">
      <c r="A14" s="65" t="s">
        <v>17</v>
      </c>
      <c r="B14" s="65" t="s">
        <v>97</v>
      </c>
      <c r="C14" s="145" t="s">
        <v>135</v>
      </c>
      <c r="D14" s="45">
        <v>4</v>
      </c>
      <c r="E14" s="46">
        <f t="shared" si="0"/>
        <v>120</v>
      </c>
      <c r="F14" s="47">
        <f t="shared" si="1"/>
        <v>45</v>
      </c>
      <c r="G14" s="47">
        <v>15</v>
      </c>
      <c r="H14" s="47"/>
      <c r="I14" s="47">
        <v>30</v>
      </c>
      <c r="J14" s="60">
        <f t="shared" si="2"/>
        <v>75</v>
      </c>
      <c r="K14" s="139">
        <f t="shared" si="3"/>
        <v>3</v>
      </c>
      <c r="L14" s="61" t="s">
        <v>102</v>
      </c>
      <c r="M14" s="62">
        <f t="shared" si="4"/>
        <v>37.5</v>
      </c>
      <c r="P14" s="65" t="s">
        <v>17</v>
      </c>
      <c r="Q14" s="65" t="s">
        <v>97</v>
      </c>
      <c r="R14" s="145" t="s">
        <v>135</v>
      </c>
      <c r="S14" s="45">
        <v>4</v>
      </c>
      <c r="T14" s="46">
        <f t="shared" si="5"/>
        <v>120</v>
      </c>
      <c r="U14" s="47">
        <f t="shared" si="6"/>
        <v>45</v>
      </c>
      <c r="V14" s="47">
        <v>15</v>
      </c>
      <c r="W14" s="47"/>
      <c r="X14" s="47">
        <v>30</v>
      </c>
      <c r="Y14" s="60">
        <f t="shared" si="7"/>
        <v>75</v>
      </c>
      <c r="Z14" s="139">
        <f t="shared" si="8"/>
        <v>3</v>
      </c>
      <c r="AA14" s="61" t="s">
        <v>102</v>
      </c>
      <c r="AB14" s="62">
        <f t="shared" si="9"/>
        <v>37.5</v>
      </c>
    </row>
    <row r="15" spans="1:28" ht="31.5" x14ac:dyDescent="0.25">
      <c r="A15" s="65" t="s">
        <v>104</v>
      </c>
      <c r="B15" s="65" t="s">
        <v>98</v>
      </c>
      <c r="C15" s="35" t="s">
        <v>189</v>
      </c>
      <c r="D15" s="45">
        <v>3</v>
      </c>
      <c r="E15" s="46">
        <f t="shared" si="0"/>
        <v>90</v>
      </c>
      <c r="F15" s="47">
        <f t="shared" si="1"/>
        <v>30</v>
      </c>
      <c r="G15" s="47">
        <v>15</v>
      </c>
      <c r="H15" s="47"/>
      <c r="I15" s="47">
        <v>15</v>
      </c>
      <c r="J15" s="60">
        <f t="shared" si="2"/>
        <v>60</v>
      </c>
      <c r="K15" s="139">
        <f t="shared" si="3"/>
        <v>2</v>
      </c>
      <c r="L15" s="61" t="s">
        <v>104</v>
      </c>
      <c r="M15" s="62">
        <f t="shared" si="4"/>
        <v>33.333333333333329</v>
      </c>
      <c r="P15" s="65" t="s">
        <v>104</v>
      </c>
      <c r="Q15" s="65" t="s">
        <v>98</v>
      </c>
      <c r="R15" s="35" t="s">
        <v>189</v>
      </c>
      <c r="S15" s="45">
        <v>3</v>
      </c>
      <c r="T15" s="46">
        <f t="shared" si="5"/>
        <v>90</v>
      </c>
      <c r="U15" s="47">
        <f t="shared" si="6"/>
        <v>30</v>
      </c>
      <c r="V15" s="47">
        <v>15</v>
      </c>
      <c r="W15" s="47"/>
      <c r="X15" s="47">
        <v>15</v>
      </c>
      <c r="Y15" s="60">
        <f t="shared" si="7"/>
        <v>60</v>
      </c>
      <c r="Z15" s="139">
        <f t="shared" si="8"/>
        <v>2</v>
      </c>
      <c r="AA15" s="61" t="s">
        <v>104</v>
      </c>
      <c r="AB15" s="62">
        <f t="shared" si="9"/>
        <v>33.333333333333329</v>
      </c>
    </row>
    <row r="16" spans="1:28" ht="31.5" x14ac:dyDescent="0.25">
      <c r="A16" s="65" t="s">
        <v>17</v>
      </c>
      <c r="B16" s="65" t="s">
        <v>98</v>
      </c>
      <c r="C16" s="35" t="s">
        <v>186</v>
      </c>
      <c r="D16" s="45">
        <v>5</v>
      </c>
      <c r="E16" s="46">
        <f t="shared" si="0"/>
        <v>150</v>
      </c>
      <c r="F16" s="47">
        <f t="shared" si="1"/>
        <v>60</v>
      </c>
      <c r="G16" s="47">
        <v>30</v>
      </c>
      <c r="H16" s="47"/>
      <c r="I16" s="47">
        <v>30</v>
      </c>
      <c r="J16" s="60">
        <f t="shared" si="2"/>
        <v>90</v>
      </c>
      <c r="K16" s="139">
        <f t="shared" si="3"/>
        <v>4</v>
      </c>
      <c r="L16" s="61" t="s">
        <v>102</v>
      </c>
      <c r="M16" s="62">
        <f t="shared" si="4"/>
        <v>40</v>
      </c>
      <c r="P16" s="65" t="s">
        <v>17</v>
      </c>
      <c r="Q16" s="65" t="s">
        <v>98</v>
      </c>
      <c r="R16" s="35" t="s">
        <v>192</v>
      </c>
      <c r="S16" s="45">
        <v>5</v>
      </c>
      <c r="T16" s="46">
        <f t="shared" si="5"/>
        <v>150</v>
      </c>
      <c r="U16" s="47">
        <f t="shared" si="6"/>
        <v>60</v>
      </c>
      <c r="V16" s="47">
        <v>30</v>
      </c>
      <c r="W16" s="47"/>
      <c r="X16" s="47">
        <v>30</v>
      </c>
      <c r="Y16" s="60">
        <f t="shared" si="7"/>
        <v>90</v>
      </c>
      <c r="Z16" s="139">
        <f t="shared" si="8"/>
        <v>4</v>
      </c>
      <c r="AA16" s="61" t="s">
        <v>102</v>
      </c>
      <c r="AB16" s="62">
        <f t="shared" si="9"/>
        <v>40</v>
      </c>
    </row>
    <row r="17" spans="1:28" ht="32.25" customHeight="1" x14ac:dyDescent="0.25">
      <c r="A17" s="65" t="s">
        <v>17</v>
      </c>
      <c r="B17" s="65" t="s">
        <v>98</v>
      </c>
      <c r="C17" s="35" t="s">
        <v>188</v>
      </c>
      <c r="D17" s="45">
        <v>4</v>
      </c>
      <c r="E17" s="46">
        <f t="shared" si="0"/>
        <v>120</v>
      </c>
      <c r="F17" s="47">
        <f t="shared" si="1"/>
        <v>45</v>
      </c>
      <c r="G17" s="47">
        <v>30</v>
      </c>
      <c r="H17" s="47"/>
      <c r="I17" s="47">
        <v>15</v>
      </c>
      <c r="J17" s="60">
        <f t="shared" si="2"/>
        <v>75</v>
      </c>
      <c r="K17" s="132">
        <f t="shared" si="3"/>
        <v>3</v>
      </c>
      <c r="L17" s="61" t="s">
        <v>101</v>
      </c>
      <c r="M17" s="62">
        <f t="shared" si="4"/>
        <v>37.5</v>
      </c>
      <c r="P17" s="65" t="s">
        <v>17</v>
      </c>
      <c r="Q17" s="65" t="s">
        <v>98</v>
      </c>
      <c r="R17" s="35" t="s">
        <v>191</v>
      </c>
      <c r="S17" s="45">
        <v>4</v>
      </c>
      <c r="T17" s="46">
        <f t="shared" ref="T17:T20" si="10">S17*30</f>
        <v>120</v>
      </c>
      <c r="U17" s="47">
        <f t="shared" ref="U17:U20" si="11">V17+W17+X17</f>
        <v>45</v>
      </c>
      <c r="V17" s="47">
        <v>30</v>
      </c>
      <c r="W17" s="47"/>
      <c r="X17" s="47">
        <v>15</v>
      </c>
      <c r="Y17" s="60">
        <f t="shared" ref="Y17:Y20" si="12">T17-U17</f>
        <v>75</v>
      </c>
      <c r="Z17" s="132">
        <f t="shared" ref="Z17:Z20" si="13">U17/15</f>
        <v>3</v>
      </c>
      <c r="AA17" s="61" t="s">
        <v>101</v>
      </c>
      <c r="AB17" s="62">
        <f t="shared" ref="AB17:AB20" si="14">U17/T17*100</f>
        <v>37.5</v>
      </c>
    </row>
    <row r="18" spans="1:28" x14ac:dyDescent="0.25">
      <c r="A18" s="65"/>
      <c r="B18" s="65"/>
      <c r="C18" s="35"/>
      <c r="D18" s="45"/>
      <c r="E18" s="46">
        <f t="shared" si="0"/>
        <v>0</v>
      </c>
      <c r="F18" s="47">
        <f t="shared" si="1"/>
        <v>0</v>
      </c>
      <c r="G18" s="47"/>
      <c r="H18" s="47"/>
      <c r="I18" s="47"/>
      <c r="J18" s="60">
        <f t="shared" si="2"/>
        <v>0</v>
      </c>
      <c r="K18" s="133">
        <f t="shared" si="3"/>
        <v>0</v>
      </c>
      <c r="L18" s="61"/>
      <c r="M18" s="62" t="e">
        <f t="shared" si="4"/>
        <v>#DIV/0!</v>
      </c>
      <c r="P18" s="65"/>
      <c r="Q18" s="65"/>
      <c r="R18" s="35"/>
      <c r="S18" s="45"/>
      <c r="T18" s="46">
        <f t="shared" si="10"/>
        <v>0</v>
      </c>
      <c r="U18" s="47">
        <f t="shared" si="11"/>
        <v>0</v>
      </c>
      <c r="V18" s="47"/>
      <c r="W18" s="47"/>
      <c r="X18" s="47"/>
      <c r="Y18" s="60">
        <f t="shared" si="12"/>
        <v>0</v>
      </c>
      <c r="Z18" s="133">
        <f t="shared" si="13"/>
        <v>0</v>
      </c>
      <c r="AA18" s="61"/>
      <c r="AB18" s="62" t="e">
        <f t="shared" si="14"/>
        <v>#DIV/0!</v>
      </c>
    </row>
    <row r="19" spans="1:28" x14ac:dyDescent="0.25">
      <c r="C19" s="35"/>
      <c r="D19" s="45"/>
      <c r="E19" s="46">
        <f t="shared" si="0"/>
        <v>0</v>
      </c>
      <c r="F19" s="47">
        <f t="shared" ref="F19:F20" si="15">G19+H19+I19</f>
        <v>0</v>
      </c>
      <c r="G19" s="47"/>
      <c r="H19" s="47"/>
      <c r="I19" s="47"/>
      <c r="J19" s="60">
        <f t="shared" si="2"/>
        <v>0</v>
      </c>
      <c r="K19" s="139">
        <f t="shared" si="3"/>
        <v>0</v>
      </c>
      <c r="L19" s="61"/>
      <c r="M19" s="62" t="e">
        <f t="shared" si="4"/>
        <v>#DIV/0!</v>
      </c>
      <c r="R19" s="35"/>
      <c r="S19" s="45"/>
      <c r="T19" s="46">
        <f t="shared" si="10"/>
        <v>0</v>
      </c>
      <c r="U19" s="47">
        <f t="shared" si="11"/>
        <v>0</v>
      </c>
      <c r="V19" s="47"/>
      <c r="W19" s="47"/>
      <c r="X19" s="47"/>
      <c r="Y19" s="60">
        <f t="shared" si="12"/>
        <v>0</v>
      </c>
      <c r="Z19" s="139">
        <f t="shared" si="13"/>
        <v>0</v>
      </c>
      <c r="AA19" s="61"/>
      <c r="AB19" s="62" t="e">
        <f t="shared" si="14"/>
        <v>#DIV/0!</v>
      </c>
    </row>
    <row r="20" spans="1:28" ht="16.5" thickBot="1" x14ac:dyDescent="0.3">
      <c r="C20" s="125"/>
      <c r="D20" s="126"/>
      <c r="E20" s="50">
        <f t="shared" si="0"/>
        <v>0</v>
      </c>
      <c r="F20" s="51">
        <f t="shared" si="15"/>
        <v>0</v>
      </c>
      <c r="G20" s="51"/>
      <c r="H20" s="51"/>
      <c r="I20" s="51"/>
      <c r="J20" s="63">
        <f t="shared" si="2"/>
        <v>0</v>
      </c>
      <c r="K20" s="140">
        <f t="shared" si="3"/>
        <v>0</v>
      </c>
      <c r="L20" s="127"/>
      <c r="M20" s="62" t="e">
        <f t="shared" si="4"/>
        <v>#DIV/0!</v>
      </c>
      <c r="O20" s="1" t="s">
        <v>119</v>
      </c>
      <c r="R20" s="125"/>
      <c r="S20" s="126"/>
      <c r="T20" s="50">
        <f t="shared" si="10"/>
        <v>0</v>
      </c>
      <c r="U20" s="51">
        <f t="shared" si="11"/>
        <v>0</v>
      </c>
      <c r="V20" s="51"/>
      <c r="W20" s="51"/>
      <c r="X20" s="51"/>
      <c r="Y20" s="63">
        <f t="shared" si="12"/>
        <v>0</v>
      </c>
      <c r="Z20" s="140">
        <f t="shared" si="13"/>
        <v>0</v>
      </c>
      <c r="AA20" s="127"/>
      <c r="AB20" s="62" t="e">
        <f t="shared" si="14"/>
        <v>#DIV/0!</v>
      </c>
    </row>
    <row r="21" spans="1:28" ht="16.5" thickBot="1" x14ac:dyDescent="0.3">
      <c r="C21" s="31" t="s">
        <v>24</v>
      </c>
      <c r="D21" s="130">
        <f t="shared" ref="D21:K21" si="16">SUM(D10:D20)</f>
        <v>30</v>
      </c>
      <c r="E21" s="33">
        <f t="shared" si="16"/>
        <v>900</v>
      </c>
      <c r="F21" s="33">
        <f t="shared" si="16"/>
        <v>360</v>
      </c>
      <c r="G21" s="33">
        <f t="shared" si="16"/>
        <v>135</v>
      </c>
      <c r="H21" s="33">
        <f t="shared" si="16"/>
        <v>0</v>
      </c>
      <c r="I21" s="33">
        <f t="shared" si="16"/>
        <v>225</v>
      </c>
      <c r="J21" s="33">
        <f t="shared" si="16"/>
        <v>540</v>
      </c>
      <c r="K21" s="129">
        <f t="shared" si="16"/>
        <v>24</v>
      </c>
      <c r="L21" s="24"/>
      <c r="M21" s="24"/>
      <c r="R21" s="31" t="s">
        <v>24</v>
      </c>
      <c r="S21" s="130">
        <f t="shared" ref="S21:Z21" si="17">SUM(S10:S20)</f>
        <v>30</v>
      </c>
      <c r="T21" s="33">
        <f t="shared" si="17"/>
        <v>900</v>
      </c>
      <c r="U21" s="33">
        <f t="shared" si="17"/>
        <v>360</v>
      </c>
      <c r="V21" s="33">
        <f t="shared" si="17"/>
        <v>135</v>
      </c>
      <c r="W21" s="33">
        <f t="shared" si="17"/>
        <v>0</v>
      </c>
      <c r="X21" s="33">
        <f t="shared" si="17"/>
        <v>225</v>
      </c>
      <c r="Y21" s="33">
        <f t="shared" si="17"/>
        <v>540</v>
      </c>
      <c r="Z21" s="129">
        <f t="shared" si="17"/>
        <v>24</v>
      </c>
      <c r="AA21" s="24"/>
      <c r="AB21" s="24"/>
    </row>
    <row r="22" spans="1:28" x14ac:dyDescent="0.25">
      <c r="C22" s="32" t="s">
        <v>94</v>
      </c>
      <c r="D22" s="12">
        <f>30-D21</f>
        <v>0</v>
      </c>
      <c r="E22" s="12"/>
      <c r="F22" s="12"/>
      <c r="G22" s="12"/>
      <c r="H22" s="12"/>
      <c r="I22" s="12"/>
      <c r="J22" s="12"/>
      <c r="K22" s="12"/>
      <c r="L22" s="12"/>
      <c r="R22" s="32" t="s">
        <v>94</v>
      </c>
      <c r="S22" s="12">
        <f>30-S21</f>
        <v>0</v>
      </c>
      <c r="T22" s="12"/>
      <c r="U22" s="12"/>
      <c r="V22" s="12"/>
      <c r="W22" s="12"/>
      <c r="X22" s="12"/>
      <c r="Y22" s="12"/>
      <c r="Z22" s="12"/>
      <c r="AA22" s="12"/>
    </row>
    <row r="24" spans="1:28" ht="16.5" thickBot="1" x14ac:dyDescent="0.3">
      <c r="C24" s="19" t="s">
        <v>127</v>
      </c>
      <c r="R24" s="74" t="s">
        <v>127</v>
      </c>
    </row>
    <row r="25" spans="1:28" ht="16.5" thickBot="1" x14ac:dyDescent="0.3">
      <c r="C25" s="1277" t="s">
        <v>90</v>
      </c>
      <c r="D25" s="1254" t="s">
        <v>80</v>
      </c>
      <c r="E25" s="1279" t="s">
        <v>58</v>
      </c>
      <c r="F25" s="1279"/>
      <c r="G25" s="1279"/>
      <c r="H25" s="1279"/>
      <c r="I25" s="1279"/>
      <c r="J25" s="1280"/>
      <c r="K25" s="1254" t="s">
        <v>92</v>
      </c>
      <c r="L25" s="1254" t="s">
        <v>93</v>
      </c>
      <c r="M25" s="1254" t="s">
        <v>103</v>
      </c>
      <c r="R25" s="1277" t="s">
        <v>90</v>
      </c>
      <c r="S25" s="1254" t="s">
        <v>80</v>
      </c>
      <c r="T25" s="1279" t="s">
        <v>58</v>
      </c>
      <c r="U25" s="1279"/>
      <c r="V25" s="1279"/>
      <c r="W25" s="1279"/>
      <c r="X25" s="1279"/>
      <c r="Y25" s="1280"/>
      <c r="Z25" s="1254" t="s">
        <v>92</v>
      </c>
      <c r="AA25" s="1254" t="s">
        <v>93</v>
      </c>
      <c r="AB25" s="1254" t="s">
        <v>103</v>
      </c>
    </row>
    <row r="26" spans="1:28" x14ac:dyDescent="0.25">
      <c r="C26" s="1278"/>
      <c r="D26" s="1255"/>
      <c r="E26" s="1258" t="s">
        <v>28</v>
      </c>
      <c r="F26" s="1261" t="s">
        <v>59</v>
      </c>
      <c r="G26" s="1262"/>
      <c r="H26" s="1262"/>
      <c r="I26" s="1263"/>
      <c r="J26" s="1264" t="s">
        <v>131</v>
      </c>
      <c r="K26" s="1255"/>
      <c r="L26" s="1255"/>
      <c r="M26" s="1255"/>
      <c r="R26" s="1278"/>
      <c r="S26" s="1255"/>
      <c r="T26" s="1258" t="s">
        <v>28</v>
      </c>
      <c r="U26" s="1261" t="s">
        <v>59</v>
      </c>
      <c r="V26" s="1262"/>
      <c r="W26" s="1262"/>
      <c r="X26" s="1263"/>
      <c r="Y26" s="1264" t="s">
        <v>131</v>
      </c>
      <c r="Z26" s="1255"/>
      <c r="AA26" s="1255"/>
      <c r="AB26" s="1255"/>
    </row>
    <row r="27" spans="1:28" x14ac:dyDescent="0.25">
      <c r="C27" s="1278"/>
      <c r="D27" s="1256"/>
      <c r="E27" s="1259"/>
      <c r="F27" s="1267" t="s">
        <v>60</v>
      </c>
      <c r="G27" s="1270" t="s">
        <v>64</v>
      </c>
      <c r="H27" s="1271"/>
      <c r="I27" s="1272"/>
      <c r="J27" s="1265"/>
      <c r="K27" s="1256"/>
      <c r="L27" s="1256"/>
      <c r="M27" s="1256"/>
      <c r="R27" s="1278"/>
      <c r="S27" s="1256"/>
      <c r="T27" s="1259"/>
      <c r="U27" s="1267" t="s">
        <v>60</v>
      </c>
      <c r="V27" s="1270" t="s">
        <v>64</v>
      </c>
      <c r="W27" s="1271"/>
      <c r="X27" s="1272"/>
      <c r="Y27" s="1265"/>
      <c r="Z27" s="1256"/>
      <c r="AA27" s="1256"/>
      <c r="AB27" s="1256"/>
    </row>
    <row r="28" spans="1:28" ht="8.25" customHeight="1" x14ac:dyDescent="0.25">
      <c r="C28" s="1278"/>
      <c r="D28" s="1256"/>
      <c r="E28" s="1259"/>
      <c r="F28" s="1268"/>
      <c r="G28" s="1273" t="s">
        <v>128</v>
      </c>
      <c r="H28" s="1275" t="s">
        <v>129</v>
      </c>
      <c r="I28" s="1275" t="s">
        <v>130</v>
      </c>
      <c r="J28" s="1265"/>
      <c r="K28" s="1256"/>
      <c r="L28" s="1256"/>
      <c r="M28" s="1256"/>
      <c r="R28" s="1278"/>
      <c r="S28" s="1256"/>
      <c r="T28" s="1259"/>
      <c r="U28" s="1268"/>
      <c r="V28" s="1273" t="s">
        <v>128</v>
      </c>
      <c r="W28" s="1275" t="s">
        <v>129</v>
      </c>
      <c r="X28" s="1275" t="s">
        <v>130</v>
      </c>
      <c r="Y28" s="1265"/>
      <c r="Z28" s="1256"/>
      <c r="AA28" s="1256"/>
      <c r="AB28" s="1256"/>
    </row>
    <row r="29" spans="1:28" ht="8.25" customHeight="1" x14ac:dyDescent="0.25">
      <c r="C29" s="1278"/>
      <c r="D29" s="1256"/>
      <c r="E29" s="1259"/>
      <c r="F29" s="1268"/>
      <c r="G29" s="1273"/>
      <c r="H29" s="1275"/>
      <c r="I29" s="1275"/>
      <c r="J29" s="1265"/>
      <c r="K29" s="1256"/>
      <c r="L29" s="1256"/>
      <c r="M29" s="1256"/>
      <c r="R29" s="1278"/>
      <c r="S29" s="1256"/>
      <c r="T29" s="1259"/>
      <c r="U29" s="1268"/>
      <c r="V29" s="1273"/>
      <c r="W29" s="1275"/>
      <c r="X29" s="1275"/>
      <c r="Y29" s="1265"/>
      <c r="Z29" s="1256"/>
      <c r="AA29" s="1256"/>
      <c r="AB29" s="1256"/>
    </row>
    <row r="30" spans="1:28" ht="8.25" customHeight="1" x14ac:dyDescent="0.25">
      <c r="C30" s="1278"/>
      <c r="D30" s="1256"/>
      <c r="E30" s="1259"/>
      <c r="F30" s="1268"/>
      <c r="G30" s="1273"/>
      <c r="H30" s="1275"/>
      <c r="I30" s="1275"/>
      <c r="J30" s="1265"/>
      <c r="K30" s="1256"/>
      <c r="L30" s="1256"/>
      <c r="M30" s="1256"/>
      <c r="R30" s="1278"/>
      <c r="S30" s="1256"/>
      <c r="T30" s="1259"/>
      <c r="U30" s="1268"/>
      <c r="V30" s="1273"/>
      <c r="W30" s="1275"/>
      <c r="X30" s="1275"/>
      <c r="Y30" s="1265"/>
      <c r="Z30" s="1256"/>
      <c r="AA30" s="1256"/>
      <c r="AB30" s="1256"/>
    </row>
    <row r="31" spans="1:28" ht="8.25" customHeight="1" thickBot="1" x14ac:dyDescent="0.3">
      <c r="C31" s="1278"/>
      <c r="D31" s="1281"/>
      <c r="E31" s="1259"/>
      <c r="F31" s="1268"/>
      <c r="G31" s="1282"/>
      <c r="H31" s="1267"/>
      <c r="I31" s="1267"/>
      <c r="J31" s="1265"/>
      <c r="K31" s="1281"/>
      <c r="L31" s="1281"/>
      <c r="M31" s="1281"/>
      <c r="R31" s="1043"/>
      <c r="S31" s="1257"/>
      <c r="T31" s="1259"/>
      <c r="U31" s="1268"/>
      <c r="V31" s="1282"/>
      <c r="W31" s="1267"/>
      <c r="X31" s="1267"/>
      <c r="Y31" s="1265"/>
      <c r="Z31" s="1281"/>
      <c r="AA31" s="1281"/>
      <c r="AB31" s="1281"/>
    </row>
    <row r="32" spans="1:28" x14ac:dyDescent="0.25">
      <c r="A32" s="65" t="s">
        <v>17</v>
      </c>
      <c r="B32" s="65" t="s">
        <v>97</v>
      </c>
      <c r="C32" s="34" t="s">
        <v>134</v>
      </c>
      <c r="D32" s="41">
        <v>5</v>
      </c>
      <c r="E32" s="42">
        <f t="shared" ref="E32:E39" si="18">D32*30</f>
        <v>150</v>
      </c>
      <c r="F32" s="43">
        <f t="shared" ref="F32:F39" si="19">G32+H32+I32</f>
        <v>54</v>
      </c>
      <c r="G32" s="43">
        <v>36</v>
      </c>
      <c r="H32" s="43"/>
      <c r="I32" s="43">
        <v>18</v>
      </c>
      <c r="J32" s="44">
        <f t="shared" ref="J32:J39" si="20">E32-F32</f>
        <v>96</v>
      </c>
      <c r="K32" s="134">
        <f t="shared" ref="K32:K39" si="21">F32/18</f>
        <v>3</v>
      </c>
      <c r="L32" s="136" t="s">
        <v>102</v>
      </c>
      <c r="M32" s="59">
        <f t="shared" ref="M32:M36" si="22">F32/E32*100</f>
        <v>36</v>
      </c>
      <c r="P32" s="65" t="s">
        <v>17</v>
      </c>
      <c r="Q32" s="65" t="s">
        <v>97</v>
      </c>
      <c r="R32" s="34" t="s">
        <v>134</v>
      </c>
      <c r="S32" s="41">
        <v>5</v>
      </c>
      <c r="T32" s="42">
        <f t="shared" ref="T32:T36" si="23">S32*30</f>
        <v>150</v>
      </c>
      <c r="U32" s="43">
        <f t="shared" ref="U32:U33" si="24">V32+W32+X32</f>
        <v>54</v>
      </c>
      <c r="V32" s="43">
        <v>36</v>
      </c>
      <c r="W32" s="43"/>
      <c r="X32" s="43">
        <v>18</v>
      </c>
      <c r="Y32" s="44">
        <f t="shared" ref="Y32:Y33" si="25">T32-U32</f>
        <v>96</v>
      </c>
      <c r="Z32" s="134">
        <f t="shared" ref="Z32:Z36" si="26">U32/18</f>
        <v>3</v>
      </c>
      <c r="AA32" s="136" t="s">
        <v>102</v>
      </c>
      <c r="AB32" s="59">
        <f t="shared" ref="AB32:AB33" si="27">U32/T32*100</f>
        <v>36</v>
      </c>
    </row>
    <row r="33" spans="1:28" x14ac:dyDescent="0.25">
      <c r="A33" s="65" t="s">
        <v>104</v>
      </c>
      <c r="B33" s="65" t="s">
        <v>97</v>
      </c>
      <c r="C33" s="151" t="s">
        <v>187</v>
      </c>
      <c r="D33" s="45">
        <v>3</v>
      </c>
      <c r="E33" s="46">
        <f t="shared" si="18"/>
        <v>90</v>
      </c>
      <c r="F33" s="47">
        <f t="shared" si="19"/>
        <v>36</v>
      </c>
      <c r="G33" s="47">
        <v>18</v>
      </c>
      <c r="H33" s="47"/>
      <c r="I33" s="47">
        <v>18</v>
      </c>
      <c r="J33" s="48">
        <f t="shared" si="20"/>
        <v>54</v>
      </c>
      <c r="K33" s="135">
        <f t="shared" si="21"/>
        <v>2</v>
      </c>
      <c r="L33" s="137" t="s">
        <v>104</v>
      </c>
      <c r="M33" s="62">
        <f t="shared" si="22"/>
        <v>40</v>
      </c>
      <c r="P33" s="65" t="s">
        <v>104</v>
      </c>
      <c r="Q33" s="65" t="s">
        <v>97</v>
      </c>
      <c r="R33" s="151" t="s">
        <v>187</v>
      </c>
      <c r="S33" s="45">
        <v>3</v>
      </c>
      <c r="T33" s="46">
        <f t="shared" si="23"/>
        <v>90</v>
      </c>
      <c r="U33" s="47">
        <f t="shared" si="24"/>
        <v>36</v>
      </c>
      <c r="V33" s="47">
        <v>18</v>
      </c>
      <c r="W33" s="47"/>
      <c r="X33" s="47">
        <v>18</v>
      </c>
      <c r="Y33" s="48">
        <f t="shared" si="25"/>
        <v>54</v>
      </c>
      <c r="Z33" s="135">
        <f t="shared" si="26"/>
        <v>2</v>
      </c>
      <c r="AA33" s="137" t="s">
        <v>104</v>
      </c>
      <c r="AB33" s="62">
        <f t="shared" si="27"/>
        <v>40</v>
      </c>
    </row>
    <row r="34" spans="1:28" ht="18" customHeight="1" x14ac:dyDescent="0.25">
      <c r="A34" s="65" t="s">
        <v>17</v>
      </c>
      <c r="B34" s="65" t="s">
        <v>97</v>
      </c>
      <c r="C34" s="151" t="s">
        <v>136</v>
      </c>
      <c r="D34" s="45">
        <v>4.5</v>
      </c>
      <c r="E34" s="46">
        <f>D34*30</f>
        <v>135</v>
      </c>
      <c r="F34" s="47">
        <f>G34+H34+I34</f>
        <v>0</v>
      </c>
      <c r="G34" s="47"/>
      <c r="H34" s="47"/>
      <c r="I34" s="47"/>
      <c r="J34" s="48">
        <f>E34-F34</f>
        <v>135</v>
      </c>
      <c r="K34" s="135">
        <f t="shared" ref="K34:K35" si="28">F34/18</f>
        <v>0</v>
      </c>
      <c r="L34" s="137" t="s">
        <v>101</v>
      </c>
      <c r="M34" s="62">
        <f>F34/E34*100</f>
        <v>0</v>
      </c>
      <c r="P34" s="65" t="s">
        <v>17</v>
      </c>
      <c r="Q34" s="65" t="s">
        <v>97</v>
      </c>
      <c r="R34" s="151" t="s">
        <v>136</v>
      </c>
      <c r="S34" s="45">
        <v>4.5</v>
      </c>
      <c r="T34" s="46">
        <f>S34*30</f>
        <v>135</v>
      </c>
      <c r="U34" s="47">
        <f>V34+W34+X34</f>
        <v>0</v>
      </c>
      <c r="V34" s="47"/>
      <c r="W34" s="47"/>
      <c r="X34" s="47"/>
      <c r="Y34" s="48">
        <f>T34-U34</f>
        <v>135</v>
      </c>
      <c r="Z34" s="135">
        <f t="shared" si="26"/>
        <v>0</v>
      </c>
      <c r="AA34" s="137" t="s">
        <v>101</v>
      </c>
      <c r="AB34" s="62">
        <f>U34/T34*100</f>
        <v>0</v>
      </c>
    </row>
    <row r="35" spans="1:28" ht="18" customHeight="1" x14ac:dyDescent="0.25">
      <c r="A35" s="65" t="s">
        <v>17</v>
      </c>
      <c r="B35" s="65" t="s">
        <v>97</v>
      </c>
      <c r="C35" s="35" t="s">
        <v>138</v>
      </c>
      <c r="D35" s="45">
        <v>1</v>
      </c>
      <c r="E35" s="46">
        <f>D35*30</f>
        <v>30</v>
      </c>
      <c r="F35" s="47">
        <f>G35+H35+I35</f>
        <v>0</v>
      </c>
      <c r="G35" s="47"/>
      <c r="H35" s="47"/>
      <c r="I35" s="47"/>
      <c r="J35" s="48">
        <f>E35-F35</f>
        <v>30</v>
      </c>
      <c r="K35" s="135">
        <f t="shared" si="28"/>
        <v>0</v>
      </c>
      <c r="L35" s="137" t="s">
        <v>101</v>
      </c>
      <c r="M35" s="62">
        <f>F35/E35*100</f>
        <v>0</v>
      </c>
      <c r="P35" s="65" t="s">
        <v>17</v>
      </c>
      <c r="Q35" s="65" t="s">
        <v>97</v>
      </c>
      <c r="R35" s="35" t="s">
        <v>139</v>
      </c>
      <c r="S35" s="45">
        <v>1</v>
      </c>
      <c r="T35" s="46">
        <f>S35*30</f>
        <v>30</v>
      </c>
      <c r="U35" s="47">
        <f>V35+W35+X35</f>
        <v>0</v>
      </c>
      <c r="V35" s="47"/>
      <c r="W35" s="47"/>
      <c r="X35" s="47"/>
      <c r="Y35" s="48">
        <f>T35-U35</f>
        <v>30</v>
      </c>
      <c r="Z35" s="135">
        <f t="shared" si="26"/>
        <v>0</v>
      </c>
      <c r="AA35" s="137" t="s">
        <v>101</v>
      </c>
      <c r="AB35" s="62">
        <f>U35/T35*100</f>
        <v>0</v>
      </c>
    </row>
    <row r="36" spans="1:28" ht="18" customHeight="1" x14ac:dyDescent="0.25">
      <c r="A36" s="65" t="s">
        <v>17</v>
      </c>
      <c r="B36" s="65" t="s">
        <v>97</v>
      </c>
      <c r="C36" s="35" t="s">
        <v>107</v>
      </c>
      <c r="D36" s="45">
        <v>4</v>
      </c>
      <c r="E36" s="46">
        <f t="shared" si="18"/>
        <v>120</v>
      </c>
      <c r="F36" s="47">
        <f t="shared" si="19"/>
        <v>54</v>
      </c>
      <c r="G36" s="47">
        <v>36</v>
      </c>
      <c r="H36" s="47"/>
      <c r="I36" s="47">
        <v>18</v>
      </c>
      <c r="J36" s="48">
        <f t="shared" si="20"/>
        <v>66</v>
      </c>
      <c r="K36" s="135">
        <f t="shared" si="21"/>
        <v>3</v>
      </c>
      <c r="L36" s="137" t="s">
        <v>102</v>
      </c>
      <c r="M36" s="62">
        <f t="shared" si="22"/>
        <v>45</v>
      </c>
      <c r="P36" s="65" t="s">
        <v>17</v>
      </c>
      <c r="Q36" s="65" t="s">
        <v>97</v>
      </c>
      <c r="R36" s="35" t="s">
        <v>107</v>
      </c>
      <c r="S36" s="45">
        <v>4</v>
      </c>
      <c r="T36" s="46">
        <f t="shared" si="23"/>
        <v>120</v>
      </c>
      <c r="U36" s="47">
        <f t="shared" ref="U36" si="29">V36+W36+X36</f>
        <v>54</v>
      </c>
      <c r="V36" s="47">
        <v>36</v>
      </c>
      <c r="W36" s="47"/>
      <c r="X36" s="47">
        <v>18</v>
      </c>
      <c r="Y36" s="48">
        <f t="shared" ref="Y36" si="30">T36-U36</f>
        <v>66</v>
      </c>
      <c r="Z36" s="135">
        <f t="shared" si="26"/>
        <v>3</v>
      </c>
      <c r="AA36" s="137" t="s">
        <v>102</v>
      </c>
      <c r="AB36" s="62">
        <f t="shared" ref="AB36" si="31">U36/T36*100</f>
        <v>45</v>
      </c>
    </row>
    <row r="37" spans="1:28" ht="31.5" x14ac:dyDescent="0.25">
      <c r="A37" s="65" t="s">
        <v>17</v>
      </c>
      <c r="B37" s="65" t="s">
        <v>98</v>
      </c>
      <c r="C37" s="35" t="s">
        <v>190</v>
      </c>
      <c r="D37" s="45">
        <v>4</v>
      </c>
      <c r="E37" s="46">
        <f>D37*30</f>
        <v>120</v>
      </c>
      <c r="F37" s="47">
        <f>G37+H37+I37</f>
        <v>54</v>
      </c>
      <c r="G37" s="47">
        <v>36</v>
      </c>
      <c r="H37" s="47"/>
      <c r="I37" s="47">
        <v>18</v>
      </c>
      <c r="J37" s="48">
        <f>E37-F37</f>
        <v>66</v>
      </c>
      <c r="K37" s="135">
        <f>F37/18</f>
        <v>3</v>
      </c>
      <c r="L37" s="137" t="s">
        <v>101</v>
      </c>
      <c r="M37" s="62">
        <f>F37/E37*100</f>
        <v>45</v>
      </c>
      <c r="P37" s="65" t="s">
        <v>17</v>
      </c>
      <c r="Q37" s="65" t="s">
        <v>98</v>
      </c>
      <c r="R37" s="35" t="s">
        <v>193</v>
      </c>
      <c r="S37" s="45">
        <v>4</v>
      </c>
      <c r="T37" s="46">
        <f>S37*30</f>
        <v>120</v>
      </c>
      <c r="U37" s="47">
        <f>V37+W37+X37</f>
        <v>54</v>
      </c>
      <c r="V37" s="47">
        <v>36</v>
      </c>
      <c r="W37" s="47"/>
      <c r="X37" s="47">
        <v>18</v>
      </c>
      <c r="Y37" s="48">
        <f>T37-U37</f>
        <v>66</v>
      </c>
      <c r="Z37" s="135">
        <f>U37/18</f>
        <v>3</v>
      </c>
      <c r="AA37" s="137" t="s">
        <v>101</v>
      </c>
      <c r="AB37" s="62">
        <f>U37/T37*100</f>
        <v>45</v>
      </c>
    </row>
    <row r="38" spans="1:28" ht="47.25" x14ac:dyDescent="0.25">
      <c r="A38" s="65" t="s">
        <v>17</v>
      </c>
      <c r="B38" s="65" t="s">
        <v>98</v>
      </c>
      <c r="C38" s="35" t="s">
        <v>225</v>
      </c>
      <c r="D38" s="45">
        <v>4</v>
      </c>
      <c r="E38" s="46">
        <f>D38*30</f>
        <v>120</v>
      </c>
      <c r="F38" s="47">
        <f>G38+H38+I38</f>
        <v>54</v>
      </c>
      <c r="G38" s="47">
        <v>18</v>
      </c>
      <c r="H38" s="47">
        <v>36</v>
      </c>
      <c r="I38" s="47"/>
      <c r="J38" s="48">
        <f>E38-F38</f>
        <v>66</v>
      </c>
      <c r="K38" s="135">
        <f>F38/18</f>
        <v>3</v>
      </c>
      <c r="L38" s="137" t="s">
        <v>101</v>
      </c>
      <c r="M38" s="62">
        <f>F38/E38*100</f>
        <v>45</v>
      </c>
      <c r="P38" s="65" t="s">
        <v>17</v>
      </c>
      <c r="Q38" s="65" t="s">
        <v>98</v>
      </c>
      <c r="R38" s="35" t="s">
        <v>225</v>
      </c>
      <c r="S38" s="45">
        <v>4</v>
      </c>
      <c r="T38" s="46">
        <f>S38*30</f>
        <v>120</v>
      </c>
      <c r="U38" s="47">
        <f>V38+W38+X38</f>
        <v>54</v>
      </c>
      <c r="V38" s="47">
        <v>18</v>
      </c>
      <c r="W38" s="47">
        <v>36</v>
      </c>
      <c r="X38" s="47"/>
      <c r="Y38" s="48">
        <f>T38-U38</f>
        <v>66</v>
      </c>
      <c r="Z38" s="135">
        <f>U38/18</f>
        <v>3</v>
      </c>
      <c r="AA38" s="137" t="s">
        <v>101</v>
      </c>
      <c r="AB38" s="62">
        <f>U38/T38*100</f>
        <v>45</v>
      </c>
    </row>
    <row r="39" spans="1:28" ht="33" customHeight="1" x14ac:dyDescent="0.25">
      <c r="A39" s="65" t="s">
        <v>17</v>
      </c>
      <c r="B39" s="65" t="s">
        <v>98</v>
      </c>
      <c r="C39" s="35" t="s">
        <v>194</v>
      </c>
      <c r="D39" s="45">
        <v>4.5</v>
      </c>
      <c r="E39" s="46">
        <f t="shared" si="18"/>
        <v>135</v>
      </c>
      <c r="F39" s="47">
        <f t="shared" si="19"/>
        <v>54</v>
      </c>
      <c r="G39" s="47">
        <v>18</v>
      </c>
      <c r="H39" s="47"/>
      <c r="I39" s="47">
        <v>36</v>
      </c>
      <c r="J39" s="48">
        <f t="shared" si="20"/>
        <v>81</v>
      </c>
      <c r="K39" s="135">
        <f t="shared" si="21"/>
        <v>3</v>
      </c>
      <c r="L39" s="137" t="s">
        <v>102</v>
      </c>
      <c r="M39" s="62">
        <f t="shared" ref="M39:M42" si="32">F39/E39*100</f>
        <v>40</v>
      </c>
      <c r="P39" s="65" t="s">
        <v>17</v>
      </c>
      <c r="Q39" s="65" t="s">
        <v>98</v>
      </c>
      <c r="R39" s="35" t="s">
        <v>185</v>
      </c>
      <c r="S39" s="45">
        <v>4.5</v>
      </c>
      <c r="T39" s="46">
        <f t="shared" ref="T39" si="33">S39*30</f>
        <v>135</v>
      </c>
      <c r="U39" s="47">
        <f t="shared" ref="U39" si="34">V39+W39+X39</f>
        <v>54</v>
      </c>
      <c r="V39" s="47">
        <v>18</v>
      </c>
      <c r="W39" s="47"/>
      <c r="X39" s="47">
        <v>36</v>
      </c>
      <c r="Y39" s="48">
        <f t="shared" ref="Y39" si="35">T39-U39</f>
        <v>81</v>
      </c>
      <c r="Z39" s="135">
        <f t="shared" ref="Z39" si="36">U39/18</f>
        <v>3</v>
      </c>
      <c r="AA39" s="137" t="s">
        <v>102</v>
      </c>
      <c r="AB39" s="62">
        <f t="shared" ref="AB39" si="37">U39/T39*100</f>
        <v>40</v>
      </c>
    </row>
    <row r="40" spans="1:28" ht="18" customHeight="1" x14ac:dyDescent="0.25">
      <c r="A40" s="65"/>
      <c r="B40" s="65"/>
      <c r="C40" s="35"/>
      <c r="D40" s="45"/>
      <c r="E40" s="46">
        <f t="shared" ref="E40:E42" si="38">D40*30</f>
        <v>0</v>
      </c>
      <c r="F40" s="47">
        <f t="shared" ref="F40:F42" si="39">G40+H40+I40</f>
        <v>0</v>
      </c>
      <c r="G40" s="47"/>
      <c r="H40" s="47"/>
      <c r="I40" s="47"/>
      <c r="J40" s="48">
        <f t="shared" ref="J40:J42" si="40">E40-F40</f>
        <v>0</v>
      </c>
      <c r="K40" s="135">
        <f>F40/18</f>
        <v>0</v>
      </c>
      <c r="L40" s="137"/>
      <c r="M40" s="62" t="e">
        <f t="shared" si="32"/>
        <v>#DIV/0!</v>
      </c>
      <c r="P40" s="65"/>
      <c r="Q40" s="65"/>
      <c r="R40" s="35"/>
      <c r="S40" s="62"/>
      <c r="T40" s="46">
        <f t="shared" ref="T40:T42" si="41">S40*30</f>
        <v>0</v>
      </c>
      <c r="U40" s="47">
        <f t="shared" ref="U40:U42" si="42">V40+W40+X40</f>
        <v>0</v>
      </c>
      <c r="V40" s="47"/>
      <c r="W40" s="47"/>
      <c r="X40" s="47"/>
      <c r="Y40" s="60"/>
      <c r="Z40" s="141">
        <f>U40/18</f>
        <v>0</v>
      </c>
      <c r="AA40" s="137"/>
      <c r="AB40" s="62" t="e">
        <f t="shared" ref="AB40:AB42" si="43">U40/T40*100</f>
        <v>#DIV/0!</v>
      </c>
    </row>
    <row r="41" spans="1:28" ht="18" customHeight="1" x14ac:dyDescent="0.25">
      <c r="C41" s="35"/>
      <c r="D41" s="45"/>
      <c r="E41" s="46">
        <f t="shared" si="38"/>
        <v>0</v>
      </c>
      <c r="F41" s="47">
        <f t="shared" si="39"/>
        <v>0</v>
      </c>
      <c r="G41" s="47"/>
      <c r="H41" s="47"/>
      <c r="I41" s="47"/>
      <c r="J41" s="48">
        <f t="shared" si="40"/>
        <v>0</v>
      </c>
      <c r="K41" s="45">
        <f t="shared" ref="K41:K42" si="44">F41/19</f>
        <v>0</v>
      </c>
      <c r="L41" s="137"/>
      <c r="M41" s="62" t="e">
        <f t="shared" si="32"/>
        <v>#DIV/0!</v>
      </c>
      <c r="R41" s="35"/>
      <c r="S41" s="62"/>
      <c r="T41" s="46">
        <f t="shared" si="41"/>
        <v>0</v>
      </c>
      <c r="U41" s="47">
        <f t="shared" si="42"/>
        <v>0</v>
      </c>
      <c r="V41" s="47"/>
      <c r="W41" s="47"/>
      <c r="X41" s="47"/>
      <c r="Y41" s="60"/>
      <c r="Z41" s="142">
        <f t="shared" ref="Z41:Z42" si="45">U41/19</f>
        <v>0</v>
      </c>
      <c r="AA41" s="137"/>
      <c r="AB41" s="62" t="e">
        <f t="shared" si="43"/>
        <v>#DIV/0!</v>
      </c>
    </row>
    <row r="42" spans="1:28" ht="18" customHeight="1" thickBot="1" x14ac:dyDescent="0.3">
      <c r="C42" s="36"/>
      <c r="D42" s="49"/>
      <c r="E42" s="50">
        <f t="shared" si="38"/>
        <v>0</v>
      </c>
      <c r="F42" s="51">
        <f t="shared" si="39"/>
        <v>0</v>
      </c>
      <c r="G42" s="51"/>
      <c r="H42" s="51"/>
      <c r="I42" s="51"/>
      <c r="J42" s="52">
        <f t="shared" si="40"/>
        <v>0</v>
      </c>
      <c r="K42" s="49">
        <f t="shared" si="44"/>
        <v>0</v>
      </c>
      <c r="L42" s="138"/>
      <c r="M42" s="64" t="e">
        <f t="shared" si="32"/>
        <v>#DIV/0!</v>
      </c>
      <c r="R42" s="35"/>
      <c r="S42" s="64"/>
      <c r="T42" s="50">
        <f t="shared" si="41"/>
        <v>0</v>
      </c>
      <c r="U42" s="51">
        <f t="shared" si="42"/>
        <v>0</v>
      </c>
      <c r="V42" s="51"/>
      <c r="W42" s="51"/>
      <c r="X42" s="51"/>
      <c r="Y42" s="63"/>
      <c r="Z42" s="143">
        <f t="shared" si="45"/>
        <v>0</v>
      </c>
      <c r="AA42" s="138"/>
      <c r="AB42" s="128" t="e">
        <f t="shared" si="43"/>
        <v>#DIV/0!</v>
      </c>
    </row>
    <row r="43" spans="1:28" ht="16.5" thickBot="1" x14ac:dyDescent="0.3">
      <c r="C43" s="147" t="s">
        <v>24</v>
      </c>
      <c r="D43" s="131">
        <f t="shared" ref="D43:K43" si="46">SUM(D32:D42)</f>
        <v>30</v>
      </c>
      <c r="E43" s="33">
        <f t="shared" si="46"/>
        <v>900</v>
      </c>
      <c r="F43" s="33">
        <f t="shared" si="46"/>
        <v>306</v>
      </c>
      <c r="G43" s="33">
        <f t="shared" si="46"/>
        <v>162</v>
      </c>
      <c r="H43" s="33">
        <f t="shared" si="46"/>
        <v>36</v>
      </c>
      <c r="I43" s="33">
        <f t="shared" si="46"/>
        <v>108</v>
      </c>
      <c r="J43" s="33">
        <f t="shared" si="46"/>
        <v>594</v>
      </c>
      <c r="K43" s="33">
        <f t="shared" si="46"/>
        <v>17</v>
      </c>
      <c r="L43" s="55"/>
      <c r="M43" s="146"/>
      <c r="R43" s="31" t="s">
        <v>24</v>
      </c>
      <c r="S43" s="131">
        <f t="shared" ref="S43:Z43" si="47">SUM(S32:S42)</f>
        <v>30</v>
      </c>
      <c r="T43" s="33">
        <f t="shared" si="47"/>
        <v>900</v>
      </c>
      <c r="U43" s="33">
        <f t="shared" si="47"/>
        <v>306</v>
      </c>
      <c r="V43" s="33">
        <f t="shared" si="47"/>
        <v>162</v>
      </c>
      <c r="W43" s="33">
        <f t="shared" si="47"/>
        <v>36</v>
      </c>
      <c r="X43" s="33">
        <f t="shared" si="47"/>
        <v>108</v>
      </c>
      <c r="Y43" s="33">
        <f t="shared" si="47"/>
        <v>594</v>
      </c>
      <c r="Z43" s="33">
        <f t="shared" si="47"/>
        <v>17</v>
      </c>
      <c r="AA43" s="55"/>
      <c r="AB43" s="144"/>
    </row>
    <row r="44" spans="1:28" x14ac:dyDescent="0.25">
      <c r="C44" s="32" t="s">
        <v>94</v>
      </c>
      <c r="D44" s="12">
        <f>30-D43</f>
        <v>0</v>
      </c>
      <c r="R44" s="32" t="s">
        <v>94</v>
      </c>
      <c r="S44" s="12">
        <f>30-S43</f>
        <v>0</v>
      </c>
    </row>
    <row r="45" spans="1:28" x14ac:dyDescent="0.25">
      <c r="C45" s="32"/>
      <c r="D45" s="12"/>
      <c r="R45" s="32"/>
      <c r="S45" s="12"/>
    </row>
    <row r="46" spans="1:28" ht="16.5" thickBot="1" x14ac:dyDescent="0.3">
      <c r="C46" s="19" t="s">
        <v>95</v>
      </c>
      <c r="R46" s="74" t="s">
        <v>95</v>
      </c>
    </row>
    <row r="47" spans="1:28" ht="16.5" thickBot="1" x14ac:dyDescent="0.3">
      <c r="C47" s="1277" t="s">
        <v>90</v>
      </c>
      <c r="D47" s="1254" t="s">
        <v>80</v>
      </c>
      <c r="E47" s="1279" t="s">
        <v>58</v>
      </c>
      <c r="F47" s="1279"/>
      <c r="G47" s="1279"/>
      <c r="H47" s="1279"/>
      <c r="I47" s="1279"/>
      <c r="J47" s="1280"/>
      <c r="K47" s="1254" t="s">
        <v>92</v>
      </c>
      <c r="L47" s="1254" t="s">
        <v>93</v>
      </c>
      <c r="M47" s="1254" t="s">
        <v>103</v>
      </c>
      <c r="R47" s="1277" t="s">
        <v>90</v>
      </c>
      <c r="S47" s="1254" t="s">
        <v>80</v>
      </c>
      <c r="T47" s="1279" t="s">
        <v>58</v>
      </c>
      <c r="U47" s="1279"/>
      <c r="V47" s="1279"/>
      <c r="W47" s="1279"/>
      <c r="X47" s="1279"/>
      <c r="Y47" s="1280"/>
      <c r="Z47" s="1254" t="s">
        <v>92</v>
      </c>
      <c r="AA47" s="1254" t="s">
        <v>93</v>
      </c>
      <c r="AB47" s="1254" t="s">
        <v>103</v>
      </c>
    </row>
    <row r="48" spans="1:28" x14ac:dyDescent="0.25">
      <c r="C48" s="1278"/>
      <c r="D48" s="1255"/>
      <c r="E48" s="1258" t="s">
        <v>28</v>
      </c>
      <c r="F48" s="1261" t="s">
        <v>59</v>
      </c>
      <c r="G48" s="1262"/>
      <c r="H48" s="1262"/>
      <c r="I48" s="1263"/>
      <c r="J48" s="1264" t="s">
        <v>61</v>
      </c>
      <c r="K48" s="1255"/>
      <c r="L48" s="1255"/>
      <c r="M48" s="1255"/>
      <c r="R48" s="1278"/>
      <c r="S48" s="1255"/>
      <c r="T48" s="1258" t="s">
        <v>28</v>
      </c>
      <c r="U48" s="1261" t="s">
        <v>59</v>
      </c>
      <c r="V48" s="1262"/>
      <c r="W48" s="1262"/>
      <c r="X48" s="1263"/>
      <c r="Y48" s="1264" t="s">
        <v>61</v>
      </c>
      <c r="Z48" s="1255"/>
      <c r="AA48" s="1255"/>
      <c r="AB48" s="1255"/>
    </row>
    <row r="49" spans="1:28" x14ac:dyDescent="0.25">
      <c r="C49" s="1278"/>
      <c r="D49" s="1256"/>
      <c r="E49" s="1259"/>
      <c r="F49" s="1267" t="s">
        <v>60</v>
      </c>
      <c r="G49" s="1270" t="s">
        <v>64</v>
      </c>
      <c r="H49" s="1271"/>
      <c r="I49" s="1272"/>
      <c r="J49" s="1265"/>
      <c r="K49" s="1256"/>
      <c r="L49" s="1256"/>
      <c r="M49" s="1256"/>
      <c r="R49" s="1278"/>
      <c r="S49" s="1256"/>
      <c r="T49" s="1259"/>
      <c r="U49" s="1267" t="s">
        <v>60</v>
      </c>
      <c r="V49" s="1270" t="s">
        <v>64</v>
      </c>
      <c r="W49" s="1271"/>
      <c r="X49" s="1272"/>
      <c r="Y49" s="1265"/>
      <c r="Z49" s="1256"/>
      <c r="AA49" s="1256"/>
      <c r="AB49" s="1256"/>
    </row>
    <row r="50" spans="1:28" x14ac:dyDescent="0.25">
      <c r="C50" s="1278"/>
      <c r="D50" s="1256"/>
      <c r="E50" s="1259"/>
      <c r="F50" s="1268"/>
      <c r="G50" s="1273" t="s">
        <v>31</v>
      </c>
      <c r="H50" s="1275" t="s">
        <v>63</v>
      </c>
      <c r="I50" s="1275" t="s">
        <v>62</v>
      </c>
      <c r="J50" s="1265"/>
      <c r="K50" s="1256"/>
      <c r="L50" s="1256"/>
      <c r="M50" s="1256"/>
      <c r="R50" s="1278"/>
      <c r="S50" s="1256"/>
      <c r="T50" s="1259"/>
      <c r="U50" s="1268"/>
      <c r="V50" s="1273" t="s">
        <v>31</v>
      </c>
      <c r="W50" s="1275" t="s">
        <v>63</v>
      </c>
      <c r="X50" s="1275" t="s">
        <v>62</v>
      </c>
      <c r="Y50" s="1265"/>
      <c r="Z50" s="1256"/>
      <c r="AA50" s="1256"/>
      <c r="AB50" s="1256"/>
    </row>
    <row r="51" spans="1:28" x14ac:dyDescent="0.25">
      <c r="C51" s="1278"/>
      <c r="D51" s="1256"/>
      <c r="E51" s="1259"/>
      <c r="F51" s="1268"/>
      <c r="G51" s="1273"/>
      <c r="H51" s="1275"/>
      <c r="I51" s="1275"/>
      <c r="J51" s="1265"/>
      <c r="K51" s="1256"/>
      <c r="L51" s="1256"/>
      <c r="M51" s="1256"/>
      <c r="R51" s="1278"/>
      <c r="S51" s="1256"/>
      <c r="T51" s="1259"/>
      <c r="U51" s="1268"/>
      <c r="V51" s="1273"/>
      <c r="W51" s="1275"/>
      <c r="X51" s="1275"/>
      <c r="Y51" s="1265"/>
      <c r="Z51" s="1256"/>
      <c r="AA51" s="1256"/>
      <c r="AB51" s="1256"/>
    </row>
    <row r="52" spans="1:28" x14ac:dyDescent="0.25">
      <c r="C52" s="1278"/>
      <c r="D52" s="1256"/>
      <c r="E52" s="1259"/>
      <c r="F52" s="1268"/>
      <c r="G52" s="1273"/>
      <c r="H52" s="1275"/>
      <c r="I52" s="1275"/>
      <c r="J52" s="1265"/>
      <c r="K52" s="1256"/>
      <c r="L52" s="1256"/>
      <c r="M52" s="1256"/>
      <c r="R52" s="1278"/>
      <c r="S52" s="1256"/>
      <c r="T52" s="1259"/>
      <c r="U52" s="1268"/>
      <c r="V52" s="1273"/>
      <c r="W52" s="1275"/>
      <c r="X52" s="1275"/>
      <c r="Y52" s="1265"/>
      <c r="Z52" s="1256"/>
      <c r="AA52" s="1256"/>
      <c r="AB52" s="1256"/>
    </row>
    <row r="53" spans="1:28" ht="27.75" customHeight="1" thickBot="1" x14ac:dyDescent="0.3">
      <c r="C53" s="1043"/>
      <c r="D53" s="1257"/>
      <c r="E53" s="1260"/>
      <c r="F53" s="1269"/>
      <c r="G53" s="1274"/>
      <c r="H53" s="1276"/>
      <c r="I53" s="1276"/>
      <c r="J53" s="1266"/>
      <c r="K53" s="1257"/>
      <c r="L53" s="1257"/>
      <c r="M53" s="1257"/>
      <c r="R53" s="1043"/>
      <c r="S53" s="1257"/>
      <c r="T53" s="1260"/>
      <c r="U53" s="1269"/>
      <c r="V53" s="1274"/>
      <c r="W53" s="1276"/>
      <c r="X53" s="1276"/>
      <c r="Y53" s="1266"/>
      <c r="Z53" s="1257"/>
      <c r="AA53" s="1257"/>
      <c r="AB53" s="1257"/>
    </row>
    <row r="54" spans="1:28" ht="16.5" thickBot="1" x14ac:dyDescent="0.3">
      <c r="C54" s="30">
        <v>1</v>
      </c>
      <c r="D54" s="25">
        <v>2</v>
      </c>
      <c r="E54" s="26">
        <v>3</v>
      </c>
      <c r="F54" s="27">
        <v>4</v>
      </c>
      <c r="G54" s="27">
        <v>5</v>
      </c>
      <c r="H54" s="27">
        <v>6</v>
      </c>
      <c r="I54" s="27">
        <v>7</v>
      </c>
      <c r="J54" s="28">
        <v>8</v>
      </c>
      <c r="K54" s="27">
        <v>9</v>
      </c>
      <c r="L54" s="28">
        <v>10</v>
      </c>
      <c r="M54" s="27">
        <v>11</v>
      </c>
      <c r="R54" s="30">
        <v>1</v>
      </c>
      <c r="S54" s="25">
        <v>2</v>
      </c>
      <c r="T54" s="26">
        <v>3</v>
      </c>
      <c r="U54" s="27">
        <v>4</v>
      </c>
      <c r="V54" s="27">
        <v>5</v>
      </c>
      <c r="W54" s="27">
        <v>6</v>
      </c>
      <c r="X54" s="27">
        <v>7</v>
      </c>
      <c r="Y54" s="28">
        <v>8</v>
      </c>
      <c r="Z54" s="27">
        <v>9</v>
      </c>
      <c r="AA54" s="28">
        <v>10</v>
      </c>
      <c r="AB54" s="27">
        <v>11</v>
      </c>
    </row>
    <row r="55" spans="1:28" x14ac:dyDescent="0.25">
      <c r="A55" s="65" t="s">
        <v>17</v>
      </c>
      <c r="B55" s="65" t="s">
        <v>97</v>
      </c>
      <c r="C55" s="152" t="s">
        <v>26</v>
      </c>
      <c r="D55" s="41">
        <f>E55/30</f>
        <v>6</v>
      </c>
      <c r="E55" s="42">
        <f>F55+J55</f>
        <v>180</v>
      </c>
      <c r="F55" s="43">
        <f>G55+H55+I55</f>
        <v>0</v>
      </c>
      <c r="G55" s="43"/>
      <c r="H55" s="43"/>
      <c r="I55" s="43"/>
      <c r="J55" s="44">
        <v>180</v>
      </c>
      <c r="K55" s="57">
        <f>F55/15</f>
        <v>0</v>
      </c>
      <c r="L55" s="71" t="s">
        <v>101</v>
      </c>
      <c r="M55" s="59">
        <f>F55/E55*100</f>
        <v>0</v>
      </c>
      <c r="P55" s="65" t="s">
        <v>97</v>
      </c>
      <c r="Q55" s="65" t="s">
        <v>17</v>
      </c>
      <c r="R55" s="152" t="s">
        <v>26</v>
      </c>
      <c r="S55" s="41">
        <f>T55/30</f>
        <v>6</v>
      </c>
      <c r="T55" s="42">
        <f>U55+Y55</f>
        <v>180</v>
      </c>
      <c r="U55" s="43">
        <f>V55+W55+X55</f>
        <v>0</v>
      </c>
      <c r="V55" s="43"/>
      <c r="W55" s="43"/>
      <c r="X55" s="43"/>
      <c r="Y55" s="44">
        <v>180</v>
      </c>
      <c r="Z55" s="57">
        <f>U55/15</f>
        <v>0</v>
      </c>
      <c r="AA55" s="71" t="s">
        <v>101</v>
      </c>
      <c r="AB55" s="59">
        <f>U55/T55*100</f>
        <v>0</v>
      </c>
    </row>
    <row r="56" spans="1:28" x14ac:dyDescent="0.25">
      <c r="A56" s="65" t="s">
        <v>17</v>
      </c>
      <c r="B56" s="65" t="s">
        <v>97</v>
      </c>
      <c r="C56" s="151" t="s">
        <v>45</v>
      </c>
      <c r="D56" s="45">
        <v>21</v>
      </c>
      <c r="E56" s="46">
        <f t="shared" ref="E56:E65" si="48">F56+J56</f>
        <v>660</v>
      </c>
      <c r="F56" s="47">
        <f t="shared" ref="F56:F65" si="49">G56+H56+I56</f>
        <v>0</v>
      </c>
      <c r="G56" s="47"/>
      <c r="H56" s="47"/>
      <c r="I56" s="47"/>
      <c r="J56" s="48">
        <v>660</v>
      </c>
      <c r="K56" s="39">
        <f t="shared" ref="K56:K65" si="50">F56/15</f>
        <v>0</v>
      </c>
      <c r="L56" s="37"/>
      <c r="M56" s="53"/>
      <c r="P56" s="65" t="s">
        <v>97</v>
      </c>
      <c r="Q56" s="65" t="s">
        <v>17</v>
      </c>
      <c r="R56" s="151" t="s">
        <v>45</v>
      </c>
      <c r="S56" s="45">
        <v>21</v>
      </c>
      <c r="T56" s="46">
        <f t="shared" ref="T56:T65" si="51">U56+Y56</f>
        <v>660</v>
      </c>
      <c r="U56" s="47">
        <f t="shared" ref="U56:U65" si="52">V56+W56+X56</f>
        <v>0</v>
      </c>
      <c r="V56" s="47"/>
      <c r="W56" s="47"/>
      <c r="X56" s="47"/>
      <c r="Y56" s="48">
        <v>660</v>
      </c>
      <c r="Z56" s="39">
        <f t="shared" ref="Z56:Z65" si="53">U56/15</f>
        <v>0</v>
      </c>
      <c r="AA56" s="37"/>
      <c r="AB56" s="53"/>
    </row>
    <row r="57" spans="1:28" ht="16.5" customHeight="1" x14ac:dyDescent="0.25">
      <c r="A57" s="65" t="s">
        <v>17</v>
      </c>
      <c r="B57" s="65" t="s">
        <v>97</v>
      </c>
      <c r="C57" s="151" t="s">
        <v>100</v>
      </c>
      <c r="D57" s="45">
        <v>3</v>
      </c>
      <c r="E57" s="46">
        <f t="shared" si="48"/>
        <v>60</v>
      </c>
      <c r="F57" s="47">
        <f t="shared" si="49"/>
        <v>0</v>
      </c>
      <c r="G57" s="47"/>
      <c r="H57" s="47"/>
      <c r="I57" s="47"/>
      <c r="J57" s="48">
        <v>60</v>
      </c>
      <c r="K57" s="39">
        <f t="shared" si="50"/>
        <v>0</v>
      </c>
      <c r="L57" s="37"/>
      <c r="M57" s="53"/>
      <c r="P57" s="65" t="s">
        <v>97</v>
      </c>
      <c r="Q57" s="65" t="s">
        <v>17</v>
      </c>
      <c r="R57" s="151" t="s">
        <v>100</v>
      </c>
      <c r="S57" s="45">
        <v>3</v>
      </c>
      <c r="T57" s="46">
        <f t="shared" si="51"/>
        <v>60</v>
      </c>
      <c r="U57" s="47">
        <f t="shared" si="52"/>
        <v>0</v>
      </c>
      <c r="V57" s="47"/>
      <c r="W57" s="47"/>
      <c r="X57" s="47"/>
      <c r="Y57" s="48">
        <v>60</v>
      </c>
      <c r="Z57" s="39">
        <f t="shared" si="53"/>
        <v>0</v>
      </c>
      <c r="AA57" s="37"/>
      <c r="AB57" s="53"/>
    </row>
    <row r="58" spans="1:28" x14ac:dyDescent="0.25">
      <c r="C58" s="35"/>
      <c r="D58" s="45">
        <f t="shared" ref="D58:D65" si="54">E58/30</f>
        <v>0</v>
      </c>
      <c r="E58" s="46">
        <f t="shared" si="48"/>
        <v>0</v>
      </c>
      <c r="F58" s="47">
        <f t="shared" si="49"/>
        <v>0</v>
      </c>
      <c r="G58" s="47"/>
      <c r="H58" s="47"/>
      <c r="I58" s="47"/>
      <c r="J58" s="48"/>
      <c r="K58" s="39">
        <f t="shared" si="50"/>
        <v>0</v>
      </c>
      <c r="L58" s="37"/>
      <c r="M58" s="53"/>
      <c r="R58" s="35"/>
      <c r="S58" s="45">
        <f t="shared" ref="S58:S65" si="55">T58/30</f>
        <v>0</v>
      </c>
      <c r="T58" s="46">
        <f t="shared" si="51"/>
        <v>0</v>
      </c>
      <c r="U58" s="47">
        <f t="shared" si="52"/>
        <v>0</v>
      </c>
      <c r="V58" s="47"/>
      <c r="W58" s="47"/>
      <c r="X58" s="47"/>
      <c r="Y58" s="48"/>
      <c r="Z58" s="39">
        <f t="shared" si="53"/>
        <v>0</v>
      </c>
      <c r="AA58" s="37"/>
      <c r="AB58" s="53"/>
    </row>
    <row r="59" spans="1:28" x14ac:dyDescent="0.25">
      <c r="C59" s="35"/>
      <c r="D59" s="45">
        <f t="shared" si="54"/>
        <v>0</v>
      </c>
      <c r="E59" s="46">
        <f t="shared" si="48"/>
        <v>0</v>
      </c>
      <c r="F59" s="47">
        <f t="shared" si="49"/>
        <v>0</v>
      </c>
      <c r="G59" s="47"/>
      <c r="H59" s="47"/>
      <c r="I59" s="47"/>
      <c r="J59" s="48"/>
      <c r="K59" s="39">
        <f t="shared" si="50"/>
        <v>0</v>
      </c>
      <c r="L59" s="37"/>
      <c r="M59" s="53"/>
      <c r="R59" s="35"/>
      <c r="S59" s="45">
        <f t="shared" si="55"/>
        <v>0</v>
      </c>
      <c r="T59" s="46">
        <f t="shared" si="51"/>
        <v>0</v>
      </c>
      <c r="U59" s="47">
        <f t="shared" si="52"/>
        <v>0</v>
      </c>
      <c r="V59" s="47"/>
      <c r="W59" s="47"/>
      <c r="X59" s="47"/>
      <c r="Y59" s="48"/>
      <c r="Z59" s="39">
        <f t="shared" si="53"/>
        <v>0</v>
      </c>
      <c r="AA59" s="37"/>
      <c r="AB59" s="53"/>
    </row>
    <row r="60" spans="1:28" x14ac:dyDescent="0.25">
      <c r="C60" s="35"/>
      <c r="D60" s="45">
        <f t="shared" si="54"/>
        <v>0</v>
      </c>
      <c r="E60" s="46">
        <f t="shared" si="48"/>
        <v>0</v>
      </c>
      <c r="F60" s="47">
        <f t="shared" si="49"/>
        <v>0</v>
      </c>
      <c r="G60" s="47"/>
      <c r="H60" s="47"/>
      <c r="I60" s="47"/>
      <c r="J60" s="48"/>
      <c r="K60" s="39">
        <f t="shared" si="50"/>
        <v>0</v>
      </c>
      <c r="L60" s="37"/>
      <c r="M60" s="53"/>
      <c r="R60" s="35"/>
      <c r="S60" s="45">
        <f t="shared" si="55"/>
        <v>0</v>
      </c>
      <c r="T60" s="46">
        <f t="shared" si="51"/>
        <v>0</v>
      </c>
      <c r="U60" s="47">
        <f t="shared" si="52"/>
        <v>0</v>
      </c>
      <c r="V60" s="47"/>
      <c r="W60" s="47"/>
      <c r="X60" s="47"/>
      <c r="Y60" s="48"/>
      <c r="Z60" s="39">
        <f t="shared" si="53"/>
        <v>0</v>
      </c>
      <c r="AA60" s="37"/>
      <c r="AB60" s="53"/>
    </row>
    <row r="61" spans="1:28" x14ac:dyDescent="0.25">
      <c r="C61" s="35"/>
      <c r="D61" s="45">
        <f t="shared" si="54"/>
        <v>0</v>
      </c>
      <c r="E61" s="46">
        <f t="shared" si="48"/>
        <v>0</v>
      </c>
      <c r="F61" s="47">
        <f t="shared" si="49"/>
        <v>0</v>
      </c>
      <c r="G61" s="47"/>
      <c r="H61" s="47"/>
      <c r="I61" s="47"/>
      <c r="J61" s="48"/>
      <c r="K61" s="39">
        <f t="shared" si="50"/>
        <v>0</v>
      </c>
      <c r="L61" s="37"/>
      <c r="M61" s="53"/>
      <c r="R61" s="35"/>
      <c r="S61" s="45">
        <f t="shared" si="55"/>
        <v>0</v>
      </c>
      <c r="T61" s="46">
        <f t="shared" si="51"/>
        <v>0</v>
      </c>
      <c r="U61" s="47">
        <f t="shared" si="52"/>
        <v>0</v>
      </c>
      <c r="V61" s="47"/>
      <c r="W61" s="47"/>
      <c r="X61" s="47"/>
      <c r="Y61" s="48"/>
      <c r="Z61" s="39">
        <f t="shared" si="53"/>
        <v>0</v>
      </c>
      <c r="AA61" s="37"/>
      <c r="AB61" s="53"/>
    </row>
    <row r="62" spans="1:28" x14ac:dyDescent="0.25">
      <c r="C62" s="35"/>
      <c r="D62" s="45">
        <f t="shared" si="54"/>
        <v>0</v>
      </c>
      <c r="E62" s="46">
        <f t="shared" si="48"/>
        <v>0</v>
      </c>
      <c r="F62" s="47">
        <f t="shared" si="49"/>
        <v>0</v>
      </c>
      <c r="G62" s="47"/>
      <c r="H62" s="47"/>
      <c r="I62" s="47"/>
      <c r="J62" s="48"/>
      <c r="K62" s="39">
        <f t="shared" si="50"/>
        <v>0</v>
      </c>
      <c r="L62" s="37"/>
      <c r="M62" s="53"/>
      <c r="R62" s="35"/>
      <c r="S62" s="45">
        <f t="shared" si="55"/>
        <v>0</v>
      </c>
      <c r="T62" s="46">
        <f t="shared" si="51"/>
        <v>0</v>
      </c>
      <c r="U62" s="47">
        <f t="shared" si="52"/>
        <v>0</v>
      </c>
      <c r="V62" s="47"/>
      <c r="W62" s="47"/>
      <c r="X62" s="47"/>
      <c r="Y62" s="48"/>
      <c r="Z62" s="39">
        <f t="shared" si="53"/>
        <v>0</v>
      </c>
      <c r="AA62" s="37"/>
      <c r="AB62" s="53"/>
    </row>
    <row r="63" spans="1:28" x14ac:dyDescent="0.25">
      <c r="C63" s="35"/>
      <c r="D63" s="45">
        <f t="shared" si="54"/>
        <v>0</v>
      </c>
      <c r="E63" s="46">
        <f t="shared" si="48"/>
        <v>0</v>
      </c>
      <c r="F63" s="47">
        <f t="shared" si="49"/>
        <v>0</v>
      </c>
      <c r="G63" s="47"/>
      <c r="H63" s="47"/>
      <c r="I63" s="47"/>
      <c r="J63" s="48"/>
      <c r="K63" s="39">
        <f t="shared" si="50"/>
        <v>0</v>
      </c>
      <c r="L63" s="37"/>
      <c r="M63" s="53"/>
      <c r="R63" s="35"/>
      <c r="S63" s="45">
        <f t="shared" si="55"/>
        <v>0</v>
      </c>
      <c r="T63" s="46">
        <f t="shared" si="51"/>
        <v>0</v>
      </c>
      <c r="U63" s="47">
        <f t="shared" si="52"/>
        <v>0</v>
      </c>
      <c r="V63" s="47"/>
      <c r="W63" s="47"/>
      <c r="X63" s="47"/>
      <c r="Y63" s="48"/>
      <c r="Z63" s="39">
        <f t="shared" si="53"/>
        <v>0</v>
      </c>
      <c r="AA63" s="37"/>
      <c r="AB63" s="53"/>
    </row>
    <row r="64" spans="1:28" x14ac:dyDescent="0.25">
      <c r="C64" s="35"/>
      <c r="D64" s="45">
        <f t="shared" si="54"/>
        <v>0</v>
      </c>
      <c r="E64" s="46">
        <f t="shared" si="48"/>
        <v>0</v>
      </c>
      <c r="F64" s="47">
        <f t="shared" si="49"/>
        <v>0</v>
      </c>
      <c r="G64" s="47"/>
      <c r="H64" s="47"/>
      <c r="I64" s="47"/>
      <c r="J64" s="48"/>
      <c r="K64" s="39">
        <f t="shared" si="50"/>
        <v>0</v>
      </c>
      <c r="L64" s="37"/>
      <c r="M64" s="53"/>
      <c r="R64" s="35"/>
      <c r="S64" s="45">
        <f t="shared" si="55"/>
        <v>0</v>
      </c>
      <c r="T64" s="46">
        <f t="shared" si="51"/>
        <v>0</v>
      </c>
      <c r="U64" s="47">
        <f t="shared" si="52"/>
        <v>0</v>
      </c>
      <c r="V64" s="47"/>
      <c r="W64" s="47"/>
      <c r="X64" s="47"/>
      <c r="Y64" s="48"/>
      <c r="Z64" s="39">
        <f t="shared" si="53"/>
        <v>0</v>
      </c>
      <c r="AA64" s="37"/>
      <c r="AB64" s="53"/>
    </row>
    <row r="65" spans="1:28" ht="16.5" thickBot="1" x14ac:dyDescent="0.3">
      <c r="C65" s="36"/>
      <c r="D65" s="49">
        <f t="shared" si="54"/>
        <v>0</v>
      </c>
      <c r="E65" s="50">
        <f t="shared" si="48"/>
        <v>0</v>
      </c>
      <c r="F65" s="51">
        <f t="shared" si="49"/>
        <v>0</v>
      </c>
      <c r="G65" s="51"/>
      <c r="H65" s="51"/>
      <c r="I65" s="51"/>
      <c r="J65" s="52"/>
      <c r="K65" s="40">
        <f t="shared" si="50"/>
        <v>0</v>
      </c>
      <c r="L65" s="38"/>
      <c r="M65" s="54"/>
      <c r="R65" s="36"/>
      <c r="S65" s="49">
        <f t="shared" si="55"/>
        <v>0</v>
      </c>
      <c r="T65" s="50">
        <f t="shared" si="51"/>
        <v>0</v>
      </c>
      <c r="U65" s="51">
        <f t="shared" si="52"/>
        <v>0</v>
      </c>
      <c r="V65" s="51"/>
      <c r="W65" s="51"/>
      <c r="X65" s="51"/>
      <c r="Y65" s="52"/>
      <c r="Z65" s="40">
        <f t="shared" si="53"/>
        <v>0</v>
      </c>
      <c r="AA65" s="38"/>
      <c r="AB65" s="54"/>
    </row>
    <row r="66" spans="1:28" ht="16.5" thickBot="1" x14ac:dyDescent="0.3">
      <c r="C66" s="31" t="s">
        <v>24</v>
      </c>
      <c r="D66" s="33">
        <f>SUM(D55:D65)</f>
        <v>30</v>
      </c>
      <c r="E66" s="33">
        <f>SUM(E55:E65)</f>
        <v>900</v>
      </c>
      <c r="F66" s="33">
        <f>SUM(F55:F65)</f>
        <v>0</v>
      </c>
      <c r="G66" s="33">
        <f t="shared" ref="G66:K66" si="56">SUM(G55:G65)</f>
        <v>0</v>
      </c>
      <c r="H66" s="33">
        <f t="shared" si="56"/>
        <v>0</v>
      </c>
      <c r="I66" s="33">
        <f t="shared" si="56"/>
        <v>0</v>
      </c>
      <c r="J66" s="33">
        <f t="shared" si="56"/>
        <v>900</v>
      </c>
      <c r="K66" s="33">
        <f t="shared" si="56"/>
        <v>0</v>
      </c>
      <c r="L66" s="24"/>
      <c r="M66" s="24"/>
      <c r="R66" s="31" t="s">
        <v>24</v>
      </c>
      <c r="S66" s="33">
        <f>SUM(S55:S65)</f>
        <v>30</v>
      </c>
      <c r="T66" s="33">
        <f>SUM(T55:T65)</f>
        <v>900</v>
      </c>
      <c r="U66" s="33">
        <f>SUM(U55:U65)</f>
        <v>0</v>
      </c>
      <c r="V66" s="33">
        <f t="shared" ref="V66:Z66" si="57">SUM(V55:V65)</f>
        <v>0</v>
      </c>
      <c r="W66" s="33">
        <f t="shared" si="57"/>
        <v>0</v>
      </c>
      <c r="X66" s="33">
        <f t="shared" si="57"/>
        <v>0</v>
      </c>
      <c r="Y66" s="33">
        <f t="shared" si="57"/>
        <v>900</v>
      </c>
      <c r="Z66" s="33">
        <f t="shared" si="57"/>
        <v>0</v>
      </c>
      <c r="AA66" s="24"/>
      <c r="AB66" s="24"/>
    </row>
    <row r="67" spans="1:28" x14ac:dyDescent="0.25">
      <c r="C67" s="32" t="s">
        <v>94</v>
      </c>
      <c r="D67" s="12">
        <f>30-D66</f>
        <v>0</v>
      </c>
      <c r="R67" s="32" t="s">
        <v>94</v>
      </c>
      <c r="S67" s="12">
        <f>30-S66</f>
        <v>0</v>
      </c>
    </row>
    <row r="69" spans="1:28" x14ac:dyDescent="0.25">
      <c r="C69" s="19" t="s">
        <v>24</v>
      </c>
      <c r="D69" s="69">
        <f>D66+D43+D21</f>
        <v>90</v>
      </c>
      <c r="E69" s="69">
        <f>E66+E43+E21</f>
        <v>2700</v>
      </c>
      <c r="F69" s="66"/>
      <c r="G69" s="66"/>
      <c r="H69" s="29"/>
      <c r="I69" s="29"/>
      <c r="J69" s="29"/>
      <c r="K69" s="29"/>
      <c r="L69" s="29">
        <f>L66+L43+L21</f>
        <v>0</v>
      </c>
      <c r="R69" s="74" t="s">
        <v>24</v>
      </c>
      <c r="S69" s="69">
        <f>S66+S43+S21</f>
        <v>90</v>
      </c>
      <c r="T69" s="69">
        <f>T66+T43+T21</f>
        <v>2700</v>
      </c>
      <c r="U69" s="66"/>
      <c r="V69" s="66"/>
      <c r="W69" s="29"/>
      <c r="X69" s="29"/>
      <c r="Y69" s="29"/>
      <c r="Z69" s="29"/>
      <c r="AA69" s="29">
        <f>AA66+AA43+AA21</f>
        <v>0</v>
      </c>
    </row>
    <row r="70" spans="1:28" x14ac:dyDescent="0.25">
      <c r="A70" s="65"/>
      <c r="B70" s="65" t="s">
        <v>97</v>
      </c>
      <c r="C70" s="19" t="s">
        <v>96</v>
      </c>
      <c r="D70" s="68">
        <f>SUMIF($B$10:$B$66,B70,$D$10:$D$66)</f>
        <v>65.5</v>
      </c>
      <c r="E70" s="65">
        <f>D70*30</f>
        <v>1965</v>
      </c>
      <c r="F70" s="68">
        <f>E70/$E$69*100</f>
        <v>72.777777777777771</v>
      </c>
      <c r="G70" s="65"/>
      <c r="P70" s="65"/>
      <c r="Q70" s="65" t="s">
        <v>97</v>
      </c>
      <c r="R70" s="74" t="s">
        <v>96</v>
      </c>
      <c r="S70" s="67">
        <f>SUMIF($B$10:$B$66,Q70,$D$10:$D$66)</f>
        <v>65.5</v>
      </c>
      <c r="T70" s="65">
        <f>S70*30</f>
        <v>1965</v>
      </c>
      <c r="U70" s="68">
        <f>T70/$E$69*100</f>
        <v>72.777777777777771</v>
      </c>
      <c r="V70" s="65"/>
    </row>
    <row r="71" spans="1:28" x14ac:dyDescent="0.25">
      <c r="A71" s="65"/>
      <c r="B71" s="65" t="s">
        <v>98</v>
      </c>
      <c r="C71" s="19" t="s">
        <v>99</v>
      </c>
      <c r="D71" s="68">
        <f>SUMIF($B$10:$B$66,B71,$D$10:$D$66)</f>
        <v>24.5</v>
      </c>
      <c r="E71" s="65">
        <f t="shared" ref="E71:E78" si="58">D71*30</f>
        <v>735</v>
      </c>
      <c r="F71" s="68">
        <f t="shared" ref="F71:F77" si="59">E71/$E$69*100</f>
        <v>27.222222222222221</v>
      </c>
      <c r="G71" s="65"/>
      <c r="P71" s="65"/>
      <c r="Q71" s="65" t="s">
        <v>98</v>
      </c>
      <c r="R71" s="74" t="s">
        <v>99</v>
      </c>
      <c r="S71" s="67">
        <f>SUMIF($B$10:$B$66,Q71,$D$10:$D$66)</f>
        <v>24.5</v>
      </c>
      <c r="T71" s="65">
        <f t="shared" ref="T71" si="60">S71*30</f>
        <v>735</v>
      </c>
      <c r="U71" s="68">
        <f t="shared" ref="U71" si="61">T71/$E$69*100</f>
        <v>27.222222222222221</v>
      </c>
      <c r="V71" s="65"/>
    </row>
    <row r="72" spans="1:28" x14ac:dyDescent="0.25">
      <c r="A72" s="65"/>
      <c r="B72" s="65"/>
      <c r="D72" s="65"/>
      <c r="E72" s="65"/>
      <c r="F72" s="65"/>
      <c r="G72" s="65"/>
      <c r="P72" s="65"/>
      <c r="Q72" s="65"/>
      <c r="S72" s="65"/>
      <c r="T72" s="65"/>
      <c r="U72" s="65"/>
      <c r="V72" s="65"/>
    </row>
    <row r="73" spans="1:28" x14ac:dyDescent="0.25">
      <c r="A73" s="65"/>
      <c r="B73" s="65"/>
      <c r="C73" s="19" t="s">
        <v>105</v>
      </c>
      <c r="D73" s="70">
        <f>D74+D75</f>
        <v>15</v>
      </c>
      <c r="E73" s="65"/>
      <c r="F73" s="65"/>
      <c r="G73" s="65"/>
      <c r="P73" s="65"/>
      <c r="Q73" s="65"/>
      <c r="R73" s="74" t="s">
        <v>105</v>
      </c>
      <c r="S73" s="70">
        <f>S74+S75</f>
        <v>15</v>
      </c>
      <c r="T73" s="65"/>
      <c r="U73" s="65"/>
      <c r="V73" s="65"/>
    </row>
    <row r="74" spans="1:28" x14ac:dyDescent="0.25">
      <c r="A74" s="65" t="s">
        <v>104</v>
      </c>
      <c r="B74" s="65" t="s">
        <v>97</v>
      </c>
      <c r="C74" s="19" t="s">
        <v>96</v>
      </c>
      <c r="D74" s="65">
        <f>SUMIFS($D$3:$D$66,$A$3:$A$66,A74,$B$3:$B$66,B74)</f>
        <v>12</v>
      </c>
      <c r="E74" s="65">
        <f t="shared" si="58"/>
        <v>360</v>
      </c>
      <c r="F74" s="68">
        <f t="shared" si="59"/>
        <v>13.333333333333334</v>
      </c>
      <c r="G74" s="65"/>
      <c r="P74" s="65" t="s">
        <v>104</v>
      </c>
      <c r="Q74" s="65" t="s">
        <v>97</v>
      </c>
      <c r="R74" s="74" t="s">
        <v>96</v>
      </c>
      <c r="S74" s="65">
        <f>SUMIFS($D$3:$D$66,$A$3:$A$66,P74,$B$3:$B$66,Q74)</f>
        <v>12</v>
      </c>
      <c r="T74" s="65">
        <f t="shared" ref="T74:T75" si="62">S74*30</f>
        <v>360</v>
      </c>
      <c r="U74" s="68">
        <f t="shared" ref="U74" si="63">T74/$E$69*100</f>
        <v>13.333333333333334</v>
      </c>
      <c r="V74" s="65"/>
    </row>
    <row r="75" spans="1:28" x14ac:dyDescent="0.25">
      <c r="A75" s="65" t="s">
        <v>104</v>
      </c>
      <c r="B75" s="65" t="s">
        <v>98</v>
      </c>
      <c r="C75" s="19" t="s">
        <v>99</v>
      </c>
      <c r="D75" s="65">
        <f>SUMIFS($D$3:$D$66,$A$3:$A$66,A75,$B$3:$B$66,B75)</f>
        <v>3</v>
      </c>
      <c r="E75" s="65">
        <f t="shared" si="58"/>
        <v>90</v>
      </c>
      <c r="F75" s="68">
        <f>E75/$E$69*100</f>
        <v>3.3333333333333335</v>
      </c>
      <c r="G75" s="65">
        <f>D75/D73*100</f>
        <v>20</v>
      </c>
      <c r="P75" s="65" t="s">
        <v>104</v>
      </c>
      <c r="Q75" s="65" t="s">
        <v>98</v>
      </c>
      <c r="R75" s="74" t="s">
        <v>99</v>
      </c>
      <c r="S75" s="65">
        <f>SUMIFS($D$3:$D$66,$A$3:$A$66,P75,$B$3:$B$66,Q75)</f>
        <v>3</v>
      </c>
      <c r="T75" s="65">
        <f t="shared" si="62"/>
        <v>90</v>
      </c>
      <c r="U75" s="68">
        <f>T75/$E$69*100</f>
        <v>3.3333333333333335</v>
      </c>
      <c r="V75" s="65">
        <f>S75/S73*100</f>
        <v>20</v>
      </c>
    </row>
    <row r="76" spans="1:28" x14ac:dyDescent="0.25">
      <c r="A76" s="65"/>
      <c r="B76" s="65"/>
      <c r="C76" s="19" t="s">
        <v>106</v>
      </c>
      <c r="D76" s="70">
        <f>D77+D78</f>
        <v>75</v>
      </c>
      <c r="E76" s="65"/>
      <c r="F76" s="65"/>
      <c r="G76" s="65"/>
      <c r="P76" s="65"/>
      <c r="Q76" s="65"/>
      <c r="R76" s="74" t="s">
        <v>106</v>
      </c>
      <c r="S76" s="70">
        <f>S77+S78</f>
        <v>75</v>
      </c>
      <c r="T76" s="65"/>
      <c r="U76" s="65"/>
      <c r="V76" s="65"/>
    </row>
    <row r="77" spans="1:28" x14ac:dyDescent="0.25">
      <c r="A77" s="65" t="s">
        <v>17</v>
      </c>
      <c r="B77" s="65" t="s">
        <v>97</v>
      </c>
      <c r="C77" s="19" t="s">
        <v>96</v>
      </c>
      <c r="D77" s="65">
        <f>SUMIFS($D$3:$D$66,$A$3:$A$66,A77,$B$3:$B$66,B77)</f>
        <v>53.5</v>
      </c>
      <c r="E77" s="65">
        <f t="shared" si="58"/>
        <v>1605</v>
      </c>
      <c r="F77" s="68">
        <f t="shared" si="59"/>
        <v>59.444444444444443</v>
      </c>
      <c r="G77" s="65"/>
      <c r="P77" s="65" t="s">
        <v>17</v>
      </c>
      <c r="Q77" s="65" t="s">
        <v>97</v>
      </c>
      <c r="R77" s="74" t="s">
        <v>96</v>
      </c>
      <c r="S77" s="65">
        <f>SUMIFS($D$3:$D$66,$A$3:$A$66,P77,$B$3:$B$66,Q77)</f>
        <v>53.5</v>
      </c>
      <c r="T77" s="65">
        <f t="shared" ref="T77:T78" si="64">S77*30</f>
        <v>1605</v>
      </c>
      <c r="U77" s="68">
        <f t="shared" ref="U77" si="65">T77/$E$69*100</f>
        <v>59.444444444444443</v>
      </c>
      <c r="V77" s="65"/>
    </row>
    <row r="78" spans="1:28" x14ac:dyDescent="0.25">
      <c r="A78" s="65" t="s">
        <v>17</v>
      </c>
      <c r="B78" s="65" t="s">
        <v>98</v>
      </c>
      <c r="C78" s="19" t="s">
        <v>99</v>
      </c>
      <c r="D78" s="65">
        <f>SUMIFS($D$3:$D$66,$A$3:$A$66,A78,$B$3:$B$66,B78)</f>
        <v>21.5</v>
      </c>
      <c r="E78" s="65">
        <f t="shared" si="58"/>
        <v>645</v>
      </c>
      <c r="F78" s="68">
        <f>E78/$E$69*100</f>
        <v>23.888888888888889</v>
      </c>
      <c r="G78" s="65">
        <f>D78/D76*100</f>
        <v>28.666666666666668</v>
      </c>
      <c r="P78" s="65" t="s">
        <v>17</v>
      </c>
      <c r="Q78" s="65" t="s">
        <v>98</v>
      </c>
      <c r="R78" s="74" t="s">
        <v>99</v>
      </c>
      <c r="S78" s="65">
        <f>SUMIFS($D$3:$D$66,$A$3:$A$66,P78,$B$3:$B$66,Q78)</f>
        <v>21.5</v>
      </c>
      <c r="T78" s="65">
        <f t="shared" si="64"/>
        <v>645</v>
      </c>
      <c r="U78" s="68">
        <f>T78/$E$69*100</f>
        <v>23.888888888888889</v>
      </c>
      <c r="V78" s="65">
        <f>S78/S76*100</f>
        <v>28.666666666666668</v>
      </c>
    </row>
  </sheetData>
  <mergeCells count="86">
    <mergeCell ref="M3:M9"/>
    <mergeCell ref="M25:M31"/>
    <mergeCell ref="M47:M53"/>
    <mergeCell ref="F26:I26"/>
    <mergeCell ref="J26:J31"/>
    <mergeCell ref="F27:F31"/>
    <mergeCell ref="G27:I27"/>
    <mergeCell ref="G28:G31"/>
    <mergeCell ref="H28:H31"/>
    <mergeCell ref="I28:I31"/>
    <mergeCell ref="G6:G9"/>
    <mergeCell ref="H6:H9"/>
    <mergeCell ref="I6:I9"/>
    <mergeCell ref="C47:C53"/>
    <mergeCell ref="D47:D53"/>
    <mergeCell ref="E47:J47"/>
    <mergeCell ref="K47:K53"/>
    <mergeCell ref="L47:L53"/>
    <mergeCell ref="E48:E53"/>
    <mergeCell ref="F48:I48"/>
    <mergeCell ref="J48:J53"/>
    <mergeCell ref="F49:F53"/>
    <mergeCell ref="G49:I49"/>
    <mergeCell ref="G50:G53"/>
    <mergeCell ref="H50:H53"/>
    <mergeCell ref="I50:I53"/>
    <mergeCell ref="C3:C9"/>
    <mergeCell ref="K3:K9"/>
    <mergeCell ref="L3:L9"/>
    <mergeCell ref="C25:C31"/>
    <mergeCell ref="D25:D31"/>
    <mergeCell ref="E25:J25"/>
    <mergeCell ref="K25:K31"/>
    <mergeCell ref="L25:L31"/>
    <mergeCell ref="E26:E31"/>
    <mergeCell ref="D3:D9"/>
    <mergeCell ref="E3:J3"/>
    <mergeCell ref="E4:E9"/>
    <mergeCell ref="F4:I4"/>
    <mergeCell ref="J4:J9"/>
    <mergeCell ref="F5:F9"/>
    <mergeCell ref="G5:I5"/>
    <mergeCell ref="C1:M1"/>
    <mergeCell ref="R1:AB1"/>
    <mergeCell ref="R3:R9"/>
    <mergeCell ref="S3:S9"/>
    <mergeCell ref="T3:Y3"/>
    <mergeCell ref="Z3:Z9"/>
    <mergeCell ref="AA3:AA9"/>
    <mergeCell ref="AB3:AB9"/>
    <mergeCell ref="T4:T9"/>
    <mergeCell ref="U4:X4"/>
    <mergeCell ref="Y4:Y9"/>
    <mergeCell ref="U5:U9"/>
    <mergeCell ref="V5:X5"/>
    <mergeCell ref="V6:V9"/>
    <mergeCell ref="W6:W9"/>
    <mergeCell ref="X6:X9"/>
    <mergeCell ref="R25:R31"/>
    <mergeCell ref="S25:S31"/>
    <mergeCell ref="T25:Y25"/>
    <mergeCell ref="Z25:Z31"/>
    <mergeCell ref="AA25:AA31"/>
    <mergeCell ref="AB25:AB31"/>
    <mergeCell ref="T26:T31"/>
    <mergeCell ref="U26:X26"/>
    <mergeCell ref="Y26:Y31"/>
    <mergeCell ref="U27:U31"/>
    <mergeCell ref="V27:X27"/>
    <mergeCell ref="V28:V31"/>
    <mergeCell ref="W28:W31"/>
    <mergeCell ref="X28:X31"/>
    <mergeCell ref="R47:R53"/>
    <mergeCell ref="S47:S53"/>
    <mergeCell ref="T47:Y47"/>
    <mergeCell ref="Z47:Z53"/>
    <mergeCell ref="AA47:AA53"/>
    <mergeCell ref="AB47:AB53"/>
    <mergeCell ref="T48:T53"/>
    <mergeCell ref="U48:X48"/>
    <mergeCell ref="Y48:Y53"/>
    <mergeCell ref="U49:U53"/>
    <mergeCell ref="V49:X49"/>
    <mergeCell ref="V50:V53"/>
    <mergeCell ref="W50:W53"/>
    <mergeCell ref="X50:X53"/>
  </mergeCells>
  <pageMargins left="0.70866141732283472" right="0.70866141732283472" top="0.39370078740157483" bottom="0.3937007874015748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титулка 071 ОіО</vt:lpstr>
      <vt:lpstr>бюджет</vt:lpstr>
      <vt:lpstr>План 071 ОіО</vt:lpstr>
      <vt:lpstr>Титулка ОМБ</vt:lpstr>
      <vt:lpstr>План ОМБ</vt:lpstr>
      <vt:lpstr>Семестровка</vt:lpstr>
      <vt:lpstr>'План ОМБ'!Заголовки_для_печати</vt:lpstr>
      <vt:lpstr>бюджет!Область_печати</vt:lpstr>
      <vt:lpstr>'План 071 ОіО'!Область_печати</vt:lpstr>
      <vt:lpstr>'План ОМБ'!Область_печати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2021-05-06T07:28:14Z</cp:lastPrinted>
  <dcterms:created xsi:type="dcterms:W3CDTF">2011-02-06T10:49:14Z</dcterms:created>
  <dcterms:modified xsi:type="dcterms:W3CDTF">2023-11-27T08:00:51Z</dcterms:modified>
</cp:coreProperties>
</file>