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Плани 2022-2023 н.р работа\ФЕМ\Менеджмент\073 Бакалавр\"/>
    </mc:Choice>
  </mc:AlternateContent>
  <bookViews>
    <workbookView xWindow="0" yWindow="0" windowWidth="23040" windowHeight="9192"/>
  </bookViews>
  <sheets>
    <sheet name="Титул  заочне" sheetId="4" r:id="rId1"/>
    <sheet name="План 073 заоч проект" sheetId="1" r:id="rId2"/>
    <sheet name="План 073 заоч проект (2)" sheetId="3" state="hidden" r:id="rId3"/>
  </sheets>
  <definedNames>
    <definedName name="_xlnm._FilterDatabase" localSheetId="1" hidden="1">'План 073 заоч проект'!$W$1:$W$135</definedName>
    <definedName name="_xlnm._FilterDatabase" localSheetId="2" hidden="1">'План 073 заоч проект (2)'!$W$1:$W$148</definedName>
    <definedName name="_xlnm.Print_Area" localSheetId="1">'План 073 заоч проект'!$A$1:$AK$146</definedName>
    <definedName name="_xlnm.Print_Area" localSheetId="2">'План 073 заоч проект (2)'!$A$1:$DE$149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8" i="4" l="1"/>
  <c r="Q38" i="4"/>
  <c r="N38" i="4"/>
  <c r="J38" i="4"/>
  <c r="G38" i="4"/>
  <c r="E38" i="4"/>
  <c r="W37" i="4"/>
  <c r="W36" i="4"/>
  <c r="W35" i="4"/>
  <c r="W34" i="4"/>
  <c r="W38" i="4" s="1"/>
  <c r="I11" i="1" l="1"/>
  <c r="I28" i="1" s="1"/>
  <c r="I54" i="1"/>
  <c r="I136" i="1" l="1"/>
  <c r="H136" i="1"/>
  <c r="I135" i="1"/>
  <c r="H135" i="1"/>
  <c r="I134" i="1"/>
  <c r="H134" i="1"/>
  <c r="I133" i="1"/>
  <c r="I132" i="1" s="1"/>
  <c r="H133" i="1"/>
  <c r="L132" i="1"/>
  <c r="K132" i="1"/>
  <c r="J132" i="1"/>
  <c r="G132" i="1"/>
  <c r="M133" i="1" l="1"/>
  <c r="H132" i="1"/>
  <c r="M135" i="1"/>
  <c r="M136" i="1"/>
  <c r="M134" i="1"/>
  <c r="M132" i="1" l="1"/>
  <c r="P122" i="1" l="1"/>
  <c r="P123" i="1" s="1"/>
  <c r="N122" i="1"/>
  <c r="N123" i="1" s="1"/>
  <c r="I122" i="3"/>
  <c r="M135" i="3"/>
  <c r="I134" i="3"/>
  <c r="H134" i="3"/>
  <c r="M134" i="3" s="1"/>
  <c r="I133" i="3"/>
  <c r="I132" i="3" s="1"/>
  <c r="H133" i="3"/>
  <c r="L132" i="3"/>
  <c r="J132" i="3"/>
  <c r="H132" i="3"/>
  <c r="G132" i="3"/>
  <c r="AC125" i="3"/>
  <c r="AB125" i="3"/>
  <c r="AA125" i="3"/>
  <c r="Z125" i="3"/>
  <c r="Y125" i="3"/>
  <c r="AO122" i="3"/>
  <c r="AL122" i="3"/>
  <c r="AI122" i="3"/>
  <c r="AC122" i="3"/>
  <c r="AB122" i="3"/>
  <c r="AA122" i="3"/>
  <c r="Z122" i="3"/>
  <c r="Y122" i="3"/>
  <c r="X123" i="3"/>
  <c r="X124" i="3" s="1"/>
  <c r="X125" i="3" s="1"/>
  <c r="W123" i="3"/>
  <c r="W124" i="3" s="1"/>
  <c r="W125" i="3" s="1"/>
  <c r="V123" i="3"/>
  <c r="V124" i="3" s="1"/>
  <c r="V125" i="3" s="1"/>
  <c r="T123" i="3"/>
  <c r="T124" i="3" s="1"/>
  <c r="T125" i="3" s="1"/>
  <c r="S123" i="3"/>
  <c r="S124" i="3" s="1"/>
  <c r="S125" i="3" s="1"/>
  <c r="P122" i="3"/>
  <c r="N122" i="3"/>
  <c r="L122" i="3"/>
  <c r="L123" i="3" s="1"/>
  <c r="K122" i="3"/>
  <c r="K123" i="3" s="1"/>
  <c r="J122" i="3"/>
  <c r="J123" i="3" s="1"/>
  <c r="G122" i="3"/>
  <c r="H121" i="3"/>
  <c r="H120" i="3"/>
  <c r="AQ119" i="3"/>
  <c r="AP119" i="3"/>
  <c r="AN119" i="3"/>
  <c r="AM119" i="3"/>
  <c r="AK119" i="3"/>
  <c r="AJ119" i="3"/>
  <c r="AH119" i="3"/>
  <c r="AG119" i="3"/>
  <c r="H119" i="3"/>
  <c r="M119" i="3" s="1"/>
  <c r="H118" i="3"/>
  <c r="AQ117" i="3"/>
  <c r="AP117" i="3"/>
  <c r="AN117" i="3"/>
  <c r="AM117" i="3"/>
  <c r="AK117" i="3"/>
  <c r="AJ117" i="3"/>
  <c r="AH117" i="3"/>
  <c r="AG117" i="3"/>
  <c r="M117" i="3"/>
  <c r="H117" i="3"/>
  <c r="H116" i="3"/>
  <c r="H115" i="3"/>
  <c r="AQ114" i="3"/>
  <c r="AP114" i="3"/>
  <c r="AN114" i="3"/>
  <c r="AM114" i="3"/>
  <c r="AK114" i="3"/>
  <c r="AJ114" i="3"/>
  <c r="AH114" i="3"/>
  <c r="AG114" i="3"/>
  <c r="H114" i="3"/>
  <c r="M114" i="3" s="1"/>
  <c r="H113" i="3"/>
  <c r="AQ112" i="3"/>
  <c r="AP112" i="3"/>
  <c r="AN112" i="3"/>
  <c r="AM112" i="3"/>
  <c r="AK112" i="3"/>
  <c r="AJ112" i="3"/>
  <c r="AH112" i="3"/>
  <c r="AG112" i="3"/>
  <c r="H112" i="3"/>
  <c r="M112" i="3" s="1"/>
  <c r="H111" i="3"/>
  <c r="H110" i="3"/>
  <c r="AQ109" i="3"/>
  <c r="AP109" i="3"/>
  <c r="AN109" i="3"/>
  <c r="AM109" i="3"/>
  <c r="AK109" i="3"/>
  <c r="AJ109" i="3"/>
  <c r="AH109" i="3"/>
  <c r="AG109" i="3"/>
  <c r="H109" i="3"/>
  <c r="M109" i="3" s="1"/>
  <c r="H108" i="3"/>
  <c r="AQ107" i="3"/>
  <c r="AP107" i="3"/>
  <c r="AN107" i="3"/>
  <c r="AM107" i="3"/>
  <c r="AK107" i="3"/>
  <c r="AJ107" i="3"/>
  <c r="AH107" i="3"/>
  <c r="AG107" i="3"/>
  <c r="M107" i="3"/>
  <c r="H107" i="3"/>
  <c r="H106" i="3"/>
  <c r="H105" i="3"/>
  <c r="AQ104" i="3"/>
  <c r="AP104" i="3"/>
  <c r="AN104" i="3"/>
  <c r="AM104" i="3"/>
  <c r="AK104" i="3"/>
  <c r="AJ104" i="3"/>
  <c r="AH104" i="3"/>
  <c r="AG104" i="3"/>
  <c r="H104" i="3"/>
  <c r="M104" i="3" s="1"/>
  <c r="H103" i="3"/>
  <c r="H102" i="3"/>
  <c r="AQ101" i="3"/>
  <c r="AP101" i="3"/>
  <c r="AN101" i="3"/>
  <c r="AM101" i="3"/>
  <c r="AK101" i="3"/>
  <c r="AJ101" i="3"/>
  <c r="AH101" i="3"/>
  <c r="AG101" i="3"/>
  <c r="H101" i="3"/>
  <c r="M101" i="3" s="1"/>
  <c r="H100" i="3"/>
  <c r="AQ99" i="3"/>
  <c r="AP99" i="3"/>
  <c r="AN99" i="3"/>
  <c r="AM99" i="3"/>
  <c r="AK99" i="3"/>
  <c r="AJ99" i="3"/>
  <c r="AH99" i="3"/>
  <c r="AG99" i="3"/>
  <c r="H99" i="3"/>
  <c r="M99" i="3" s="1"/>
  <c r="H98" i="3"/>
  <c r="AF97" i="3"/>
  <c r="H97" i="3"/>
  <c r="AQ96" i="3"/>
  <c r="AQ122" i="3" s="1"/>
  <c r="AP96" i="3"/>
  <c r="AN96" i="3"/>
  <c r="AN122" i="3" s="1"/>
  <c r="AM96" i="3"/>
  <c r="AK96" i="3"/>
  <c r="AK122" i="3" s="1"/>
  <c r="AJ96" i="3"/>
  <c r="AH96" i="3"/>
  <c r="AH122" i="3" s="1"/>
  <c r="AG96" i="3"/>
  <c r="H96" i="3"/>
  <c r="M96" i="3" s="1"/>
  <c r="M122" i="3" s="1"/>
  <c r="H95" i="3"/>
  <c r="H94" i="3"/>
  <c r="H93" i="3"/>
  <c r="H92" i="3"/>
  <c r="H91" i="3"/>
  <c r="H90" i="3"/>
  <c r="AO88" i="3"/>
  <c r="AL88" i="3"/>
  <c r="AI88" i="3"/>
  <c r="AC88" i="3"/>
  <c r="AB88" i="3"/>
  <c r="AA88" i="3"/>
  <c r="Z88" i="3"/>
  <c r="Y88" i="3"/>
  <c r="R88" i="3"/>
  <c r="Q88" i="3"/>
  <c r="P88" i="3"/>
  <c r="N88" i="3"/>
  <c r="I88" i="3"/>
  <c r="I123" i="3" s="1"/>
  <c r="G88" i="3"/>
  <c r="H87" i="3"/>
  <c r="H86" i="3"/>
  <c r="AQ85" i="3"/>
  <c r="AP85" i="3"/>
  <c r="AN85" i="3"/>
  <c r="AM85" i="3"/>
  <c r="AK85" i="3"/>
  <c r="AJ85" i="3"/>
  <c r="AH85" i="3"/>
  <c r="AG85" i="3"/>
  <c r="H85" i="3"/>
  <c r="M86" i="3" s="1"/>
  <c r="H84" i="3"/>
  <c r="H83" i="3"/>
  <c r="AQ82" i="3"/>
  <c r="AP82" i="3"/>
  <c r="AN82" i="3"/>
  <c r="AM82" i="3"/>
  <c r="AK82" i="3"/>
  <c r="AJ82" i="3"/>
  <c r="AH82" i="3"/>
  <c r="AG82" i="3"/>
  <c r="H82" i="3"/>
  <c r="H81" i="3"/>
  <c r="H80" i="3"/>
  <c r="M80" i="3" s="1"/>
  <c r="AQ79" i="3"/>
  <c r="AP79" i="3"/>
  <c r="AN79" i="3"/>
  <c r="AM79" i="3"/>
  <c r="AK79" i="3"/>
  <c r="AJ79" i="3"/>
  <c r="AH79" i="3"/>
  <c r="AG79" i="3"/>
  <c r="H79" i="3"/>
  <c r="M79" i="3" s="1"/>
  <c r="H78" i="3"/>
  <c r="H77" i="3"/>
  <c r="M77" i="3" s="1"/>
  <c r="AQ76" i="3"/>
  <c r="AP76" i="3"/>
  <c r="AN76" i="3"/>
  <c r="AM76" i="3"/>
  <c r="AK76" i="3"/>
  <c r="AJ76" i="3"/>
  <c r="AH76" i="3"/>
  <c r="AG76" i="3"/>
  <c r="H76" i="3"/>
  <c r="M76" i="3" s="1"/>
  <c r="H75" i="3"/>
  <c r="H74" i="3"/>
  <c r="M74" i="3" s="1"/>
  <c r="H73" i="3"/>
  <c r="M73" i="3" s="1"/>
  <c r="AQ72" i="3"/>
  <c r="AP72" i="3"/>
  <c r="AN72" i="3"/>
  <c r="AM72" i="3"/>
  <c r="AK72" i="3"/>
  <c r="AJ72" i="3"/>
  <c r="AH72" i="3"/>
  <c r="AG72" i="3"/>
  <c r="H72" i="3"/>
  <c r="H71" i="3"/>
  <c r="H70" i="3"/>
  <c r="H69" i="3"/>
  <c r="H68" i="3"/>
  <c r="AQ67" i="3"/>
  <c r="AP67" i="3"/>
  <c r="AN67" i="3"/>
  <c r="AN88" i="3" s="1"/>
  <c r="AM67" i="3"/>
  <c r="AM88" i="3" s="1"/>
  <c r="AK67" i="3"/>
  <c r="AJ67" i="3"/>
  <c r="AH67" i="3"/>
  <c r="AH88" i="3" s="1"/>
  <c r="AG67" i="3"/>
  <c r="AG88" i="3" s="1"/>
  <c r="H67" i="3"/>
  <c r="BA64" i="3"/>
  <c r="BA63" i="3"/>
  <c r="X63" i="3"/>
  <c r="W63" i="3"/>
  <c r="V63" i="3"/>
  <c r="T63" i="3"/>
  <c r="S63" i="3"/>
  <c r="Q63" i="3"/>
  <c r="P63" i="3"/>
  <c r="N63" i="3"/>
  <c r="L63" i="3"/>
  <c r="K63" i="3"/>
  <c r="J63" i="3"/>
  <c r="I63" i="3"/>
  <c r="G63" i="3"/>
  <c r="BA62" i="3"/>
  <c r="I62" i="3"/>
  <c r="H62" i="3"/>
  <c r="H63" i="3" s="1"/>
  <c r="BA61" i="3"/>
  <c r="BA60" i="3"/>
  <c r="X60" i="3"/>
  <c r="W60" i="3"/>
  <c r="V60" i="3"/>
  <c r="T60" i="3"/>
  <c r="S60" i="3"/>
  <c r="Q60" i="3"/>
  <c r="P60" i="3"/>
  <c r="N60" i="3"/>
  <c r="L60" i="3"/>
  <c r="L64" i="3" s="1"/>
  <c r="K60" i="3"/>
  <c r="K64" i="3" s="1"/>
  <c r="J60" i="3"/>
  <c r="J64" i="3" s="1"/>
  <c r="G60" i="3"/>
  <c r="BA59" i="3"/>
  <c r="AF59" i="3"/>
  <c r="AH134" i="3" s="1"/>
  <c r="I59" i="3"/>
  <c r="H59" i="3"/>
  <c r="M59" i="3" s="1"/>
  <c r="BA58" i="3"/>
  <c r="AF58" i="3"/>
  <c r="AH133" i="3" s="1"/>
  <c r="AH135" i="3" s="1"/>
  <c r="I58" i="3"/>
  <c r="H58" i="3"/>
  <c r="M58" i="3" s="1"/>
  <c r="BA57" i="3"/>
  <c r="AF57" i="3"/>
  <c r="AH132" i="3" s="1"/>
  <c r="I57" i="3"/>
  <c r="I60" i="3" s="1"/>
  <c r="H57" i="3"/>
  <c r="BA56" i="3"/>
  <c r="AF56" i="3"/>
  <c r="AH131" i="3" s="1"/>
  <c r="H56" i="3"/>
  <c r="H60" i="3" s="1"/>
  <c r="BE55" i="3"/>
  <c r="BA55" i="3"/>
  <c r="BE54" i="3"/>
  <c r="BA54" i="3"/>
  <c r="AO54" i="3"/>
  <c r="AL54" i="3"/>
  <c r="AI54" i="3"/>
  <c r="AC54" i="3"/>
  <c r="AB54" i="3"/>
  <c r="AA54" i="3"/>
  <c r="Z54" i="3"/>
  <c r="Y54" i="3"/>
  <c r="I54" i="3"/>
  <c r="BE53" i="3"/>
  <c r="BA53" i="3"/>
  <c r="AW53" i="3"/>
  <c r="AQ53" i="3"/>
  <c r="AP53" i="3"/>
  <c r="AN53" i="3"/>
  <c r="AM53" i="3"/>
  <c r="AK53" i="3"/>
  <c r="AJ53" i="3"/>
  <c r="AH53" i="3"/>
  <c r="AG53" i="3"/>
  <c r="M53" i="3"/>
  <c r="H53" i="3"/>
  <c r="BE52" i="3"/>
  <c r="BA52" i="3"/>
  <c r="AW52" i="3"/>
  <c r="AQ52" i="3"/>
  <c r="AP52" i="3"/>
  <c r="AN52" i="3"/>
  <c r="AM52" i="3"/>
  <c r="AK52" i="3"/>
  <c r="AJ52" i="3"/>
  <c r="AH52" i="3"/>
  <c r="AG52" i="3"/>
  <c r="H52" i="3"/>
  <c r="M52" i="3" s="1"/>
  <c r="BE51" i="3"/>
  <c r="BA51" i="3"/>
  <c r="AW51" i="3"/>
  <c r="AQ51" i="3"/>
  <c r="AP51" i="3"/>
  <c r="AN51" i="3"/>
  <c r="AM51" i="3"/>
  <c r="AK51" i="3"/>
  <c r="AJ51" i="3"/>
  <c r="AH51" i="3"/>
  <c r="AG51" i="3"/>
  <c r="H51" i="3"/>
  <c r="M51" i="3" s="1"/>
  <c r="BE50" i="3"/>
  <c r="BA50" i="3"/>
  <c r="AW50" i="3"/>
  <c r="AQ50" i="3"/>
  <c r="AP50" i="3"/>
  <c r="AN50" i="3"/>
  <c r="AM50" i="3"/>
  <c r="AK50" i="3"/>
  <c r="AJ50" i="3"/>
  <c r="AH50" i="3"/>
  <c r="AG50" i="3"/>
  <c r="H50" i="3"/>
  <c r="M50" i="3" s="1"/>
  <c r="BE49" i="3"/>
  <c r="BA49" i="3"/>
  <c r="AW49" i="3"/>
  <c r="AQ49" i="3"/>
  <c r="AP49" i="3"/>
  <c r="AN49" i="3"/>
  <c r="AM49" i="3"/>
  <c r="AK49" i="3"/>
  <c r="AJ49" i="3"/>
  <c r="AH49" i="3"/>
  <c r="AG49" i="3"/>
  <c r="M49" i="3"/>
  <c r="H49" i="3"/>
  <c r="BE48" i="3"/>
  <c r="BA48" i="3"/>
  <c r="AW48" i="3"/>
  <c r="AQ48" i="3"/>
  <c r="AP48" i="3"/>
  <c r="AN48" i="3"/>
  <c r="AM48" i="3"/>
  <c r="AK48" i="3"/>
  <c r="AJ48" i="3"/>
  <c r="AH48" i="3"/>
  <c r="AG48" i="3"/>
  <c r="H48" i="3"/>
  <c r="M48" i="3" s="1"/>
  <c r="BE47" i="3"/>
  <c r="BA47" i="3"/>
  <c r="AW47" i="3"/>
  <c r="AQ47" i="3"/>
  <c r="AP47" i="3"/>
  <c r="AN47" i="3"/>
  <c r="AM47" i="3"/>
  <c r="AK47" i="3"/>
  <c r="AJ47" i="3"/>
  <c r="AH47" i="3"/>
  <c r="AG47" i="3"/>
  <c r="H47" i="3"/>
  <c r="M47" i="3" s="1"/>
  <c r="BE46" i="3"/>
  <c r="BA46" i="3"/>
  <c r="AW46" i="3"/>
  <c r="AQ46" i="3"/>
  <c r="AP46" i="3"/>
  <c r="AN46" i="3"/>
  <c r="AM46" i="3"/>
  <c r="AK46" i="3"/>
  <c r="AJ46" i="3"/>
  <c r="AH46" i="3"/>
  <c r="AG46" i="3"/>
  <c r="H46" i="3"/>
  <c r="M46" i="3" s="1"/>
  <c r="BE45" i="3"/>
  <c r="BA45" i="3"/>
  <c r="AW45" i="3"/>
  <c r="AQ45" i="3"/>
  <c r="AP45" i="3"/>
  <c r="AN45" i="3"/>
  <c r="AM45" i="3"/>
  <c r="AK45" i="3"/>
  <c r="AJ45" i="3"/>
  <c r="AH45" i="3"/>
  <c r="AG45" i="3"/>
  <c r="H45" i="3"/>
  <c r="M45" i="3" s="1"/>
  <c r="BE44" i="3"/>
  <c r="BA44" i="3"/>
  <c r="AW44" i="3"/>
  <c r="AQ44" i="3"/>
  <c r="AP44" i="3"/>
  <c r="AN44" i="3"/>
  <c r="AM44" i="3"/>
  <c r="AK44" i="3"/>
  <c r="AJ44" i="3"/>
  <c r="AH44" i="3"/>
  <c r="AG44" i="3"/>
  <c r="H44" i="3"/>
  <c r="M44" i="3" s="1"/>
  <c r="BE43" i="3"/>
  <c r="BA43" i="3"/>
  <c r="AW43" i="3"/>
  <c r="AQ43" i="3"/>
  <c r="AP43" i="3"/>
  <c r="AN43" i="3"/>
  <c r="AM43" i="3"/>
  <c r="AK43" i="3"/>
  <c r="AJ43" i="3"/>
  <c r="AH43" i="3"/>
  <c r="AG43" i="3"/>
  <c r="K43" i="3"/>
  <c r="G43" i="3"/>
  <c r="BE42" i="3"/>
  <c r="BA42" i="3"/>
  <c r="AW42" i="3"/>
  <c r="AQ42" i="3"/>
  <c r="AP42" i="3"/>
  <c r="AN42" i="3"/>
  <c r="AM42" i="3"/>
  <c r="AK42" i="3"/>
  <c r="AJ42" i="3"/>
  <c r="AH42" i="3"/>
  <c r="AG42" i="3"/>
  <c r="H42" i="3"/>
  <c r="M42" i="3" s="1"/>
  <c r="BE41" i="3"/>
  <c r="BA41" i="3"/>
  <c r="AW41" i="3"/>
  <c r="AQ41" i="3"/>
  <c r="AP41" i="3"/>
  <c r="AN41" i="3"/>
  <c r="AM41" i="3"/>
  <c r="AK41" i="3"/>
  <c r="AJ41" i="3"/>
  <c r="AH41" i="3"/>
  <c r="AG41" i="3"/>
  <c r="H41" i="3"/>
  <c r="M41" i="3" s="1"/>
  <c r="BE40" i="3"/>
  <c r="BA40" i="3"/>
  <c r="AW40" i="3"/>
  <c r="AQ40" i="3"/>
  <c r="AP40" i="3"/>
  <c r="AN40" i="3"/>
  <c r="AM40" i="3"/>
  <c r="AK40" i="3"/>
  <c r="AJ40" i="3"/>
  <c r="AH40" i="3"/>
  <c r="AG40" i="3"/>
  <c r="G40" i="3"/>
  <c r="BE39" i="3"/>
  <c r="BA39" i="3"/>
  <c r="AW39" i="3"/>
  <c r="AQ39" i="3"/>
  <c r="AP39" i="3"/>
  <c r="AN39" i="3"/>
  <c r="AM39" i="3"/>
  <c r="AK39" i="3"/>
  <c r="AJ39" i="3"/>
  <c r="AH39" i="3"/>
  <c r="AG39" i="3"/>
  <c r="M39" i="3"/>
  <c r="H39" i="3"/>
  <c r="BE38" i="3"/>
  <c r="BA38" i="3"/>
  <c r="AW38" i="3"/>
  <c r="AQ38" i="3"/>
  <c r="AP38" i="3"/>
  <c r="AN38" i="3"/>
  <c r="AM38" i="3"/>
  <c r="AK38" i="3"/>
  <c r="AJ38" i="3"/>
  <c r="AH38" i="3"/>
  <c r="AG38" i="3"/>
  <c r="H38" i="3"/>
  <c r="M38" i="3" s="1"/>
  <c r="BE37" i="3"/>
  <c r="BA37" i="3"/>
  <c r="AW37" i="3"/>
  <c r="AQ37" i="3"/>
  <c r="AP37" i="3"/>
  <c r="AN37" i="3"/>
  <c r="AM37" i="3"/>
  <c r="AK37" i="3"/>
  <c r="AJ37" i="3"/>
  <c r="AH37" i="3"/>
  <c r="AG37" i="3"/>
  <c r="H37" i="3"/>
  <c r="M37" i="3" s="1"/>
  <c r="BE36" i="3"/>
  <c r="BA36" i="3"/>
  <c r="AW36" i="3"/>
  <c r="AQ36" i="3"/>
  <c r="AP36" i="3"/>
  <c r="AN36" i="3"/>
  <c r="AM36" i="3"/>
  <c r="AK36" i="3"/>
  <c r="AJ36" i="3"/>
  <c r="AH36" i="3"/>
  <c r="AG36" i="3"/>
  <c r="H36" i="3"/>
  <c r="BE35" i="3"/>
  <c r="BA35" i="3"/>
  <c r="AW35" i="3"/>
  <c r="AQ35" i="3"/>
  <c r="AP35" i="3"/>
  <c r="AN35" i="3"/>
  <c r="AM35" i="3"/>
  <c r="AK35" i="3"/>
  <c r="AJ35" i="3"/>
  <c r="AH35" i="3"/>
  <c r="AG35" i="3"/>
  <c r="K35" i="3"/>
  <c r="G35" i="3"/>
  <c r="G54" i="3" s="1"/>
  <c r="AD54" i="3" s="1"/>
  <c r="BE34" i="3"/>
  <c r="BA34" i="3"/>
  <c r="AW34" i="3"/>
  <c r="AQ34" i="3"/>
  <c r="AP34" i="3"/>
  <c r="AN34" i="3"/>
  <c r="AM34" i="3"/>
  <c r="AK34" i="3"/>
  <c r="AJ34" i="3"/>
  <c r="AH34" i="3"/>
  <c r="AG34" i="3"/>
  <c r="H34" i="3"/>
  <c r="M34" i="3" s="1"/>
  <c r="BE33" i="3"/>
  <c r="BA33" i="3"/>
  <c r="AW33" i="3"/>
  <c r="AQ33" i="3"/>
  <c r="AP33" i="3"/>
  <c r="AN33" i="3"/>
  <c r="AM33" i="3"/>
  <c r="AK33" i="3"/>
  <c r="AJ33" i="3"/>
  <c r="AH33" i="3"/>
  <c r="AG33" i="3"/>
  <c r="H33" i="3"/>
  <c r="M33" i="3" s="1"/>
  <c r="BE32" i="3"/>
  <c r="BA32" i="3"/>
  <c r="AW32" i="3"/>
  <c r="AQ32" i="3"/>
  <c r="AP32" i="3"/>
  <c r="AN32" i="3"/>
  <c r="AM32" i="3"/>
  <c r="AK32" i="3"/>
  <c r="AJ32" i="3"/>
  <c r="AH32" i="3"/>
  <c r="AG32" i="3"/>
  <c r="H32" i="3"/>
  <c r="M32" i="3" s="1"/>
  <c r="BE31" i="3"/>
  <c r="BA31" i="3"/>
  <c r="AW31" i="3"/>
  <c r="AQ31" i="3"/>
  <c r="AP31" i="3"/>
  <c r="AN31" i="3"/>
  <c r="AM31" i="3"/>
  <c r="AK31" i="3"/>
  <c r="AJ31" i="3"/>
  <c r="AH31" i="3"/>
  <c r="AG31" i="3"/>
  <c r="H31" i="3"/>
  <c r="M31" i="3" s="1"/>
  <c r="DH30" i="3"/>
  <c r="DG30" i="3"/>
  <c r="DF30" i="3"/>
  <c r="BE30" i="3"/>
  <c r="BA30" i="3"/>
  <c r="AW30" i="3"/>
  <c r="AQ30" i="3"/>
  <c r="AP30" i="3"/>
  <c r="AP54" i="3" s="1"/>
  <c r="AN30" i="3"/>
  <c r="AN54" i="3" s="1"/>
  <c r="AM30" i="3"/>
  <c r="AM54" i="3" s="1"/>
  <c r="AK30" i="3"/>
  <c r="AJ30" i="3"/>
  <c r="AJ54" i="3" s="1"/>
  <c r="AH30" i="3"/>
  <c r="AH54" i="3" s="1"/>
  <c r="AG30" i="3"/>
  <c r="AG54" i="3" s="1"/>
  <c r="H30" i="3"/>
  <c r="M30" i="3" s="1"/>
  <c r="DH29" i="3"/>
  <c r="DG29" i="3"/>
  <c r="DF29" i="3"/>
  <c r="DE28" i="3"/>
  <c r="DD28" i="3"/>
  <c r="DC28" i="3"/>
  <c r="DB28" i="3"/>
  <c r="DA28" i="3"/>
  <c r="CZ28" i="3"/>
  <c r="CY28" i="3"/>
  <c r="CX28" i="3"/>
  <c r="CW28" i="3"/>
  <c r="CV28" i="3"/>
  <c r="CU28" i="3"/>
  <c r="CT28" i="3"/>
  <c r="CS28" i="3"/>
  <c r="CR28" i="3"/>
  <c r="CQ28" i="3"/>
  <c r="CP28" i="3"/>
  <c r="CO28" i="3"/>
  <c r="CN28" i="3"/>
  <c r="CM28" i="3"/>
  <c r="CL28" i="3"/>
  <c r="CK28" i="3"/>
  <c r="CJ28" i="3"/>
  <c r="CI28" i="3"/>
  <c r="CH28" i="3"/>
  <c r="CG28" i="3"/>
  <c r="CF28" i="3"/>
  <c r="CE28" i="3"/>
  <c r="CD28" i="3"/>
  <c r="CC28" i="3"/>
  <c r="CB28" i="3"/>
  <c r="CA28" i="3"/>
  <c r="BZ28" i="3"/>
  <c r="BY28" i="3"/>
  <c r="BX28" i="3"/>
  <c r="BW28" i="3"/>
  <c r="BV28" i="3"/>
  <c r="BU28" i="3"/>
  <c r="BT28" i="3"/>
  <c r="BS28" i="3"/>
  <c r="BR28" i="3"/>
  <c r="BP28" i="3"/>
  <c r="BO28" i="3"/>
  <c r="BQ28" i="3" s="1"/>
  <c r="BN28" i="3"/>
  <c r="BL28" i="3"/>
  <c r="BK28" i="3"/>
  <c r="BJ28" i="3"/>
  <c r="BH28" i="3"/>
  <c r="BG28" i="3"/>
  <c r="BF28" i="3"/>
  <c r="BD28" i="3"/>
  <c r="BC28" i="3"/>
  <c r="BB28" i="3"/>
  <c r="AZ28" i="3"/>
  <c r="AY28" i="3"/>
  <c r="AX28" i="3"/>
  <c r="AV28" i="3"/>
  <c r="DH28" i="3" s="1"/>
  <c r="AU28" i="3"/>
  <c r="DG28" i="3" s="1"/>
  <c r="AT28" i="3"/>
  <c r="DF28" i="3" s="1"/>
  <c r="AO28" i="3"/>
  <c r="AL28" i="3"/>
  <c r="AI28" i="3"/>
  <c r="AC28" i="3"/>
  <c r="AB28" i="3"/>
  <c r="AA28" i="3"/>
  <c r="Z28" i="3"/>
  <c r="Y28" i="3"/>
  <c r="DH27" i="3"/>
  <c r="DG27" i="3"/>
  <c r="DF27" i="3"/>
  <c r="BQ27" i="3"/>
  <c r="BM27" i="3"/>
  <c r="BI27" i="3"/>
  <c r="BE27" i="3"/>
  <c r="BA27" i="3"/>
  <c r="AW27" i="3"/>
  <c r="AQ27" i="3"/>
  <c r="AP27" i="3"/>
  <c r="AN27" i="3"/>
  <c r="AM27" i="3"/>
  <c r="AK27" i="3"/>
  <c r="AJ27" i="3"/>
  <c r="AH27" i="3"/>
  <c r="AG27" i="3"/>
  <c r="H27" i="3"/>
  <c r="M27" i="3" s="1"/>
  <c r="DH26" i="3"/>
  <c r="DG26" i="3"/>
  <c r="DF26" i="3"/>
  <c r="BQ26" i="3"/>
  <c r="BM26" i="3"/>
  <c r="BI26" i="3"/>
  <c r="BE26" i="3"/>
  <c r="BA26" i="3"/>
  <c r="AW26" i="3"/>
  <c r="AQ26" i="3"/>
  <c r="AP26" i="3"/>
  <c r="AN26" i="3"/>
  <c r="AM26" i="3"/>
  <c r="AK26" i="3"/>
  <c r="AJ26" i="3"/>
  <c r="AH26" i="3"/>
  <c r="AG26" i="3"/>
  <c r="H26" i="3"/>
  <c r="M26" i="3" s="1"/>
  <c r="DH25" i="3"/>
  <c r="DG25" i="3"/>
  <c r="DF25" i="3"/>
  <c r="BQ25" i="3"/>
  <c r="BM25" i="3"/>
  <c r="BI25" i="3"/>
  <c r="BE25" i="3"/>
  <c r="BA25" i="3"/>
  <c r="AW25" i="3"/>
  <c r="AH25" i="3"/>
  <c r="AG25" i="3"/>
  <c r="H25" i="3"/>
  <c r="M25" i="3" s="1"/>
  <c r="DH24" i="3"/>
  <c r="DG24" i="3"/>
  <c r="DF24" i="3"/>
  <c r="BQ24" i="3"/>
  <c r="BM24" i="3"/>
  <c r="BI24" i="3"/>
  <c r="BE24" i="3"/>
  <c r="BA24" i="3"/>
  <c r="AW24" i="3"/>
  <c r="AQ24" i="3"/>
  <c r="AP24" i="3"/>
  <c r="AN24" i="3"/>
  <c r="AM24" i="3"/>
  <c r="AK24" i="3"/>
  <c r="AJ24" i="3"/>
  <c r="AH24" i="3"/>
  <c r="AG24" i="3"/>
  <c r="H24" i="3"/>
  <c r="M24" i="3" s="1"/>
  <c r="DH23" i="3"/>
  <c r="DG23" i="3"/>
  <c r="DF23" i="3"/>
  <c r="BQ23" i="3"/>
  <c r="BM23" i="3"/>
  <c r="BI23" i="3"/>
  <c r="BE23" i="3"/>
  <c r="BA23" i="3"/>
  <c r="AW23" i="3"/>
  <c r="AQ23" i="3"/>
  <c r="AP23" i="3"/>
  <c r="AN23" i="3"/>
  <c r="AM23" i="3"/>
  <c r="AK23" i="3"/>
  <c r="AJ23" i="3"/>
  <c r="AH23" i="3"/>
  <c r="AG23" i="3"/>
  <c r="H23" i="3"/>
  <c r="M23" i="3" s="1"/>
  <c r="DH22" i="3"/>
  <c r="DG22" i="3"/>
  <c r="DF22" i="3"/>
  <c r="BQ22" i="3"/>
  <c r="BM22" i="3"/>
  <c r="BI22" i="3"/>
  <c r="BE22" i="3"/>
  <c r="BA22" i="3"/>
  <c r="AW22" i="3"/>
  <c r="AQ22" i="3"/>
  <c r="AP22" i="3"/>
  <c r="AN22" i="3"/>
  <c r="AM22" i="3"/>
  <c r="AK22" i="3"/>
  <c r="AJ22" i="3"/>
  <c r="AH22" i="3"/>
  <c r="AG22" i="3"/>
  <c r="H22" i="3"/>
  <c r="M22" i="3" s="1"/>
  <c r="DH21" i="3"/>
  <c r="DG21" i="3"/>
  <c r="DF21" i="3"/>
  <c r="BQ21" i="3"/>
  <c r="BM21" i="3"/>
  <c r="BI21" i="3"/>
  <c r="BE21" i="3"/>
  <c r="BA21" i="3"/>
  <c r="AW21" i="3"/>
  <c r="AQ21" i="3"/>
  <c r="AP21" i="3"/>
  <c r="AN21" i="3"/>
  <c r="AM21" i="3"/>
  <c r="AK21" i="3"/>
  <c r="AJ21" i="3"/>
  <c r="AH21" i="3"/>
  <c r="AG21" i="3"/>
  <c r="H21" i="3"/>
  <c r="M21" i="3" s="1"/>
  <c r="DH20" i="3"/>
  <c r="DG20" i="3"/>
  <c r="DF20" i="3"/>
  <c r="BQ20" i="3"/>
  <c r="BM20" i="3"/>
  <c r="BI20" i="3"/>
  <c r="BE20" i="3"/>
  <c r="BA20" i="3"/>
  <c r="AW20" i="3"/>
  <c r="AQ20" i="3"/>
  <c r="AP20" i="3"/>
  <c r="AN20" i="3"/>
  <c r="AM20" i="3"/>
  <c r="AK20" i="3"/>
  <c r="AJ20" i="3"/>
  <c r="AH20" i="3"/>
  <c r="AG20" i="3"/>
  <c r="H20" i="3"/>
  <c r="M20" i="3" s="1"/>
  <c r="DH19" i="3"/>
  <c r="DG19" i="3"/>
  <c r="DF19" i="3"/>
  <c r="BQ19" i="3"/>
  <c r="BM19" i="3"/>
  <c r="BI19" i="3"/>
  <c r="BE19" i="3"/>
  <c r="BA19" i="3"/>
  <c r="AW19" i="3"/>
  <c r="AQ19" i="3"/>
  <c r="AP19" i="3"/>
  <c r="AN19" i="3"/>
  <c r="AM19" i="3"/>
  <c r="AK19" i="3"/>
  <c r="AJ19" i="3"/>
  <c r="AH19" i="3"/>
  <c r="AG19" i="3"/>
  <c r="H19" i="3"/>
  <c r="M19" i="3" s="1"/>
  <c r="DH18" i="3"/>
  <c r="DG18" i="3"/>
  <c r="DF18" i="3"/>
  <c r="BQ18" i="3"/>
  <c r="BM18" i="3"/>
  <c r="BI18" i="3"/>
  <c r="BE18" i="3"/>
  <c r="BA18" i="3"/>
  <c r="AW18" i="3"/>
  <c r="AQ18" i="3"/>
  <c r="AP18" i="3"/>
  <c r="AN18" i="3"/>
  <c r="AM18" i="3"/>
  <c r="AK18" i="3"/>
  <c r="AJ18" i="3"/>
  <c r="AH18" i="3"/>
  <c r="AG18" i="3"/>
  <c r="H18" i="3"/>
  <c r="M18" i="3" s="1"/>
  <c r="DH17" i="3"/>
  <c r="DG17" i="3"/>
  <c r="DF17" i="3"/>
  <c r="BQ17" i="3"/>
  <c r="BM17" i="3"/>
  <c r="BI17" i="3"/>
  <c r="BE17" i="3"/>
  <c r="BA17" i="3"/>
  <c r="AW17" i="3"/>
  <c r="AQ17" i="3"/>
  <c r="AP17" i="3"/>
  <c r="AN17" i="3"/>
  <c r="AM17" i="3"/>
  <c r="AK17" i="3"/>
  <c r="AJ17" i="3"/>
  <c r="AH17" i="3"/>
  <c r="AG17" i="3"/>
  <c r="H17" i="3"/>
  <c r="M17" i="3" s="1"/>
  <c r="DH16" i="3"/>
  <c r="DG16" i="3"/>
  <c r="DF16" i="3"/>
  <c r="BQ16" i="3"/>
  <c r="BM16" i="3"/>
  <c r="BI16" i="3"/>
  <c r="BE16" i="3"/>
  <c r="BA16" i="3"/>
  <c r="AW16" i="3"/>
  <c r="AQ16" i="3"/>
  <c r="AP16" i="3"/>
  <c r="AN16" i="3"/>
  <c r="AM16" i="3"/>
  <c r="AK16" i="3"/>
  <c r="AJ16" i="3"/>
  <c r="AH16" i="3"/>
  <c r="AG16" i="3"/>
  <c r="H16" i="3"/>
  <c r="M16" i="3" s="1"/>
  <c r="DH15" i="3"/>
  <c r="DG15" i="3"/>
  <c r="DF15" i="3"/>
  <c r="BQ15" i="3"/>
  <c r="BM15" i="3"/>
  <c r="BI15" i="3"/>
  <c r="BE15" i="3"/>
  <c r="BA15" i="3"/>
  <c r="AW15" i="3"/>
  <c r="AQ15" i="3"/>
  <c r="AP15" i="3"/>
  <c r="AN15" i="3"/>
  <c r="AM15" i="3"/>
  <c r="AK15" i="3"/>
  <c r="AJ15" i="3"/>
  <c r="AH15" i="3"/>
  <c r="AG15" i="3"/>
  <c r="M15" i="3"/>
  <c r="H15" i="3"/>
  <c r="DH14" i="3"/>
  <c r="DG14" i="3"/>
  <c r="DF14" i="3"/>
  <c r="BQ14" i="3"/>
  <c r="BM14" i="3"/>
  <c r="BI14" i="3"/>
  <c r="BE14" i="3"/>
  <c r="BA14" i="3"/>
  <c r="AW14" i="3"/>
  <c r="AQ14" i="3"/>
  <c r="AP14" i="3"/>
  <c r="AN14" i="3"/>
  <c r="AM14" i="3"/>
  <c r="AK14" i="3"/>
  <c r="AJ14" i="3"/>
  <c r="AH14" i="3"/>
  <c r="AG14" i="3"/>
  <c r="H14" i="3"/>
  <c r="M14" i="3" s="1"/>
  <c r="DH13" i="3"/>
  <c r="DG13" i="3"/>
  <c r="DF13" i="3"/>
  <c r="BQ13" i="3"/>
  <c r="BM13" i="3"/>
  <c r="BI13" i="3"/>
  <c r="BE13" i="3"/>
  <c r="BA13" i="3"/>
  <c r="AW13" i="3"/>
  <c r="AQ13" i="3"/>
  <c r="AP13" i="3"/>
  <c r="AN13" i="3"/>
  <c r="AM13" i="3"/>
  <c r="AK13" i="3"/>
  <c r="AJ13" i="3"/>
  <c r="AH13" i="3"/>
  <c r="AG13" i="3"/>
  <c r="M13" i="3"/>
  <c r="H13" i="3"/>
  <c r="DH12" i="3"/>
  <c r="DG12" i="3"/>
  <c r="DF12" i="3"/>
  <c r="BQ12" i="3"/>
  <c r="BM12" i="3"/>
  <c r="BI12" i="3"/>
  <c r="BE12" i="3"/>
  <c r="BA12" i="3"/>
  <c r="AW12" i="3"/>
  <c r="AQ12" i="3"/>
  <c r="AP12" i="3"/>
  <c r="AN12" i="3"/>
  <c r="AM12" i="3"/>
  <c r="AK12" i="3"/>
  <c r="AJ12" i="3"/>
  <c r="AH12" i="3"/>
  <c r="AG12" i="3"/>
  <c r="H12" i="3"/>
  <c r="M12" i="3" s="1"/>
  <c r="M11" i="3" s="1"/>
  <c r="M28" i="3" s="1"/>
  <c r="DH11" i="3"/>
  <c r="DG11" i="3"/>
  <c r="DF11" i="3"/>
  <c r="BQ11" i="3"/>
  <c r="BM11" i="3"/>
  <c r="BI11" i="3"/>
  <c r="BE11" i="3"/>
  <c r="BA11" i="3"/>
  <c r="AW11" i="3"/>
  <c r="AQ11" i="3"/>
  <c r="AP11" i="3"/>
  <c r="AP28" i="3" s="1"/>
  <c r="AN11" i="3"/>
  <c r="AN28" i="3" s="1"/>
  <c r="AM11" i="3"/>
  <c r="AM28" i="3" s="1"/>
  <c r="AK11" i="3"/>
  <c r="AJ11" i="3"/>
  <c r="AJ28" i="3" s="1"/>
  <c r="AH11" i="3"/>
  <c r="AH28" i="3" s="1"/>
  <c r="AG11" i="3"/>
  <c r="AG28" i="3" s="1"/>
  <c r="L11" i="3"/>
  <c r="I11" i="3"/>
  <c r="I28" i="3" s="1"/>
  <c r="H11" i="3"/>
  <c r="H28" i="3" s="1"/>
  <c r="G11" i="3"/>
  <c r="G28" i="3" s="1"/>
  <c r="AD28" i="3" s="1"/>
  <c r="BQ10" i="3"/>
  <c r="BM10" i="3"/>
  <c r="BI10" i="3"/>
  <c r="BE10" i="3"/>
  <c r="BA10" i="3"/>
  <c r="AW10" i="3"/>
  <c r="BQ9" i="3"/>
  <c r="BM9" i="3"/>
  <c r="BI9" i="3"/>
  <c r="BE9" i="3"/>
  <c r="BA9" i="3"/>
  <c r="AW9" i="3"/>
  <c r="BQ8" i="3"/>
  <c r="BM8" i="3"/>
  <c r="BI8" i="3"/>
  <c r="BE8" i="3"/>
  <c r="BA8" i="3"/>
  <c r="AW8" i="3"/>
  <c r="BQ7" i="3"/>
  <c r="BM7" i="3"/>
  <c r="BI7" i="3"/>
  <c r="BE7" i="3"/>
  <c r="BA7" i="3"/>
  <c r="AW7" i="3"/>
  <c r="BE31" i="1"/>
  <c r="BE32" i="1"/>
  <c r="BE33" i="1"/>
  <c r="BE34" i="1"/>
  <c r="BE35" i="1"/>
  <c r="BE36" i="1"/>
  <c r="BE37" i="1"/>
  <c r="BE38" i="1"/>
  <c r="BE39" i="1"/>
  <c r="BE40" i="1"/>
  <c r="BE41" i="1"/>
  <c r="BE42" i="1"/>
  <c r="BE43" i="1"/>
  <c r="BE44" i="1"/>
  <c r="BE45" i="1"/>
  <c r="BE46" i="1"/>
  <c r="BE47" i="1"/>
  <c r="BE48" i="1"/>
  <c r="BE49" i="1"/>
  <c r="BE50" i="1"/>
  <c r="BE51" i="1"/>
  <c r="BE52" i="1"/>
  <c r="BE53" i="1"/>
  <c r="BE54" i="1"/>
  <c r="BE55" i="1"/>
  <c r="BE30" i="1"/>
  <c r="BA31" i="1"/>
  <c r="BA32" i="1"/>
  <c r="BA33" i="1"/>
  <c r="BA34" i="1"/>
  <c r="BA35" i="1"/>
  <c r="BA36" i="1"/>
  <c r="BA37" i="1"/>
  <c r="BA38" i="1"/>
  <c r="BA39" i="1"/>
  <c r="BA40" i="1"/>
  <c r="BA41" i="1"/>
  <c r="BA42" i="1"/>
  <c r="BA43" i="1"/>
  <c r="BA44" i="1"/>
  <c r="BA45" i="1"/>
  <c r="BA46" i="1"/>
  <c r="BA47" i="1"/>
  <c r="BA48" i="1"/>
  <c r="BA49" i="1"/>
  <c r="BA50" i="1"/>
  <c r="BA51" i="1"/>
  <c r="BA52" i="1"/>
  <c r="BA53" i="1"/>
  <c r="BA54" i="1"/>
  <c r="BA55" i="1"/>
  <c r="BA56" i="1"/>
  <c r="BA57" i="1"/>
  <c r="BA58" i="1"/>
  <c r="BA59" i="1"/>
  <c r="BA60" i="1"/>
  <c r="BA61" i="1"/>
  <c r="BA62" i="1"/>
  <c r="BA63" i="1"/>
  <c r="BA64" i="1"/>
  <c r="BA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W46" i="1"/>
  <c r="AW47" i="1"/>
  <c r="AW48" i="1"/>
  <c r="AW49" i="1"/>
  <c r="AW50" i="1"/>
  <c r="AW51" i="1"/>
  <c r="AW52" i="1"/>
  <c r="AW53" i="1"/>
  <c r="AW30" i="1"/>
  <c r="DH30" i="1"/>
  <c r="DH29" i="1"/>
  <c r="DH27" i="1"/>
  <c r="DH26" i="1"/>
  <c r="DH25" i="1"/>
  <c r="DH24" i="1"/>
  <c r="DH23" i="1"/>
  <c r="DH22" i="1"/>
  <c r="DH21" i="1"/>
  <c r="DH20" i="1"/>
  <c r="DH19" i="1"/>
  <c r="DH18" i="1"/>
  <c r="DH17" i="1"/>
  <c r="DH16" i="1"/>
  <c r="DH15" i="1"/>
  <c r="DH14" i="1"/>
  <c r="DH13" i="1"/>
  <c r="DH12" i="1"/>
  <c r="DH11" i="1"/>
  <c r="DG30" i="1"/>
  <c r="DG29" i="1"/>
  <c r="DG27" i="1"/>
  <c r="DG26" i="1"/>
  <c r="DG25" i="1"/>
  <c r="DG24" i="1"/>
  <c r="DG23" i="1"/>
  <c r="DG22" i="1"/>
  <c r="DG21" i="1"/>
  <c r="DG20" i="1"/>
  <c r="DG19" i="1"/>
  <c r="DG18" i="1"/>
  <c r="DG17" i="1"/>
  <c r="DG16" i="1"/>
  <c r="DG15" i="1"/>
  <c r="DG14" i="1"/>
  <c r="DG13" i="1"/>
  <c r="DG12" i="1"/>
  <c r="DG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4" i="1"/>
  <c r="DF25" i="1"/>
  <c r="DF26" i="1"/>
  <c r="DF27" i="1"/>
  <c r="DF29" i="1"/>
  <c r="DF30" i="1"/>
  <c r="DF11" i="1"/>
  <c r="BT28" i="1"/>
  <c r="BQ8" i="1"/>
  <c r="BQ9" i="1"/>
  <c r="BQ10" i="1"/>
  <c r="BQ11" i="1"/>
  <c r="BQ12" i="1"/>
  <c r="BQ13" i="1"/>
  <c r="BQ14" i="1"/>
  <c r="BQ15" i="1"/>
  <c r="BQ16" i="1"/>
  <c r="BQ17" i="1"/>
  <c r="BQ18" i="1"/>
  <c r="BQ19" i="1"/>
  <c r="BQ20" i="1"/>
  <c r="BQ21" i="1"/>
  <c r="BQ22" i="1"/>
  <c r="BQ23" i="1"/>
  <c r="BQ24" i="1"/>
  <c r="BQ25" i="1"/>
  <c r="BQ26" i="1"/>
  <c r="BQ27" i="1"/>
  <c r="BQ7" i="1"/>
  <c r="BM8" i="1"/>
  <c r="BM9" i="1"/>
  <c r="BM10" i="1"/>
  <c r="BM11" i="1"/>
  <c r="BM12" i="1"/>
  <c r="BM13" i="1"/>
  <c r="BM14" i="1"/>
  <c r="BM15" i="1"/>
  <c r="BM16" i="1"/>
  <c r="BM17" i="1"/>
  <c r="BM18" i="1"/>
  <c r="BM19" i="1"/>
  <c r="BM20" i="1"/>
  <c r="BM21" i="1"/>
  <c r="BM22" i="1"/>
  <c r="BM23" i="1"/>
  <c r="BM24" i="1"/>
  <c r="BM25" i="1"/>
  <c r="BM26" i="1"/>
  <c r="BM27" i="1"/>
  <c r="BM7" i="1"/>
  <c r="BE7" i="1"/>
  <c r="BE8" i="1"/>
  <c r="BA7" i="1"/>
  <c r="BI27" i="1"/>
  <c r="BI26" i="1"/>
  <c r="BI25" i="1"/>
  <c r="BI24" i="1"/>
  <c r="BI23" i="1"/>
  <c r="BI22" i="1"/>
  <c r="BI21" i="1"/>
  <c r="BI20" i="1"/>
  <c r="BI19" i="1"/>
  <c r="BI18" i="1"/>
  <c r="BI17" i="1"/>
  <c r="BI16" i="1"/>
  <c r="BI15" i="1"/>
  <c r="BI14" i="1"/>
  <c r="BI13" i="1"/>
  <c r="BI12" i="1"/>
  <c r="BI11" i="1"/>
  <c r="BI10" i="1"/>
  <c r="BI9" i="1"/>
  <c r="BI8" i="1"/>
  <c r="BI7" i="1"/>
  <c r="BE27" i="1"/>
  <c r="BE26" i="1"/>
  <c r="BE25" i="1"/>
  <c r="BE24" i="1"/>
  <c r="BE23" i="1"/>
  <c r="BE22" i="1"/>
  <c r="BE21" i="1"/>
  <c r="BE20" i="1"/>
  <c r="BE19" i="1"/>
  <c r="BE18" i="1"/>
  <c r="BE17" i="1"/>
  <c r="BE16" i="1"/>
  <c r="BE15" i="1"/>
  <c r="BE14" i="1"/>
  <c r="BE13" i="1"/>
  <c r="BE12" i="1"/>
  <c r="BE11" i="1"/>
  <c r="BE10" i="1"/>
  <c r="BE9" i="1"/>
  <c r="BA27" i="1"/>
  <c r="BA26" i="1"/>
  <c r="BA25" i="1"/>
  <c r="BA24" i="1"/>
  <c r="BA23" i="1"/>
  <c r="BA22" i="1"/>
  <c r="BA21" i="1"/>
  <c r="BA20" i="1"/>
  <c r="BA19" i="1"/>
  <c r="BA18" i="1"/>
  <c r="BA17" i="1"/>
  <c r="BA16" i="1"/>
  <c r="BA15" i="1"/>
  <c r="BA14" i="1"/>
  <c r="BA13" i="1"/>
  <c r="BA12" i="1"/>
  <c r="BA11" i="1"/>
  <c r="BA10" i="1"/>
  <c r="BA9" i="1"/>
  <c r="BA8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7" i="1"/>
  <c r="AU28" i="1"/>
  <c r="AV28" i="1"/>
  <c r="AX28" i="1"/>
  <c r="AY28" i="1"/>
  <c r="AZ28" i="1"/>
  <c r="BB28" i="1"/>
  <c r="BC28" i="1"/>
  <c r="BD28" i="1"/>
  <c r="BF28" i="1"/>
  <c r="BG28" i="1"/>
  <c r="BH28" i="1"/>
  <c r="BJ28" i="1"/>
  <c r="BK28" i="1"/>
  <c r="BM28" i="1" s="1"/>
  <c r="BL28" i="1"/>
  <c r="BN28" i="1"/>
  <c r="BO28" i="1"/>
  <c r="BP28" i="1"/>
  <c r="BR28" i="1"/>
  <c r="BS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DB28" i="1"/>
  <c r="DC28" i="1"/>
  <c r="DD28" i="1"/>
  <c r="DE28" i="1"/>
  <c r="AT28" i="1"/>
  <c r="BE28" i="3" l="1"/>
  <c r="BM28" i="3"/>
  <c r="AK54" i="3"/>
  <c r="AF31" i="3" s="1"/>
  <c r="AG132" i="3" s="1"/>
  <c r="M56" i="3"/>
  <c r="M85" i="3"/>
  <c r="G123" i="3"/>
  <c r="P123" i="3"/>
  <c r="P124" i="3" s="1"/>
  <c r="P125" i="3" s="1"/>
  <c r="AK28" i="3"/>
  <c r="AQ28" i="3"/>
  <c r="BA28" i="3"/>
  <c r="BI28" i="3"/>
  <c r="M40" i="3"/>
  <c r="AJ88" i="3"/>
  <c r="AP88" i="3"/>
  <c r="AG122" i="3"/>
  <c r="AF99" i="3" s="1"/>
  <c r="AM122" i="3"/>
  <c r="AF96" i="3"/>
  <c r="Z123" i="3"/>
  <c r="AB123" i="3"/>
  <c r="BQ28" i="1"/>
  <c r="DH28" i="1"/>
  <c r="BI28" i="1"/>
  <c r="BA28" i="1"/>
  <c r="AW28" i="1"/>
  <c r="DG28" i="1"/>
  <c r="BE28" i="1"/>
  <c r="AG144" i="3"/>
  <c r="AF107" i="3"/>
  <c r="AJ133" i="3" s="1"/>
  <c r="AM144" i="3"/>
  <c r="AF10" i="3"/>
  <c r="AF11" i="3"/>
  <c r="AF132" i="3" s="1"/>
  <c r="AF12" i="3"/>
  <c r="AF133" i="3" s="1"/>
  <c r="AF13" i="3"/>
  <c r="AF134" i="3" s="1"/>
  <c r="AF30" i="3"/>
  <c r="AF32" i="3"/>
  <c r="AG133" i="3" s="1"/>
  <c r="I64" i="3"/>
  <c r="I124" i="3" s="1"/>
  <c r="G64" i="3"/>
  <c r="AF67" i="3"/>
  <c r="AF72" i="3"/>
  <c r="AI133" i="3" s="1"/>
  <c r="K124" i="3"/>
  <c r="AW28" i="3"/>
  <c r="M62" i="3"/>
  <c r="M63" i="3" s="1"/>
  <c r="M83" i="3"/>
  <c r="M82" i="3"/>
  <c r="AH144" i="3"/>
  <c r="AN144" i="3"/>
  <c r="AQ54" i="3"/>
  <c r="AS54" i="3" s="1"/>
  <c r="H35" i="3"/>
  <c r="M36" i="3"/>
  <c r="M54" i="3" s="1"/>
  <c r="H40" i="3"/>
  <c r="H43" i="3"/>
  <c r="M57" i="3"/>
  <c r="M60" i="3" s="1"/>
  <c r="AK88" i="3"/>
  <c r="AK144" i="3" s="1"/>
  <c r="AQ88" i="3"/>
  <c r="AF73" i="3" s="1"/>
  <c r="AI134" i="3" s="1"/>
  <c r="H88" i="3"/>
  <c r="M72" i="3"/>
  <c r="M88" i="3" s="1"/>
  <c r="M123" i="3" s="1"/>
  <c r="H122" i="3"/>
  <c r="H123" i="3" s="1"/>
  <c r="AJ122" i="3"/>
  <c r="AP122" i="3"/>
  <c r="J124" i="3"/>
  <c r="L124" i="3"/>
  <c r="N123" i="3"/>
  <c r="N124" i="3" s="1"/>
  <c r="N125" i="3" s="1"/>
  <c r="Q123" i="3"/>
  <c r="Q124" i="3" s="1"/>
  <c r="Q125" i="3" s="1"/>
  <c r="Y123" i="3"/>
  <c r="AA123" i="3"/>
  <c r="AC123" i="3"/>
  <c r="M133" i="3"/>
  <c r="M132" i="3" s="1"/>
  <c r="AF60" i="3"/>
  <c r="DF28" i="1"/>
  <c r="AF68" i="3" l="1"/>
  <c r="AI132" i="3" s="1"/>
  <c r="H54" i="3"/>
  <c r="H64" i="3" s="1"/>
  <c r="AF100" i="3"/>
  <c r="AJ132" i="3" s="1"/>
  <c r="AK132" i="3" s="1"/>
  <c r="AJ144" i="3"/>
  <c r="AQ144" i="3"/>
  <c r="AS88" i="3"/>
  <c r="Y64" i="3"/>
  <c r="AG131" i="3"/>
  <c r="AK133" i="3"/>
  <c r="AF131" i="3"/>
  <c r="AF14" i="3"/>
  <c r="AJ131" i="3"/>
  <c r="AP144" i="3"/>
  <c r="AF108" i="3"/>
  <c r="AJ134" i="3" s="1"/>
  <c r="H124" i="3"/>
  <c r="M64" i="3"/>
  <c r="M124" i="3" s="1"/>
  <c r="AF76" i="3"/>
  <c r="AI131" i="3"/>
  <c r="AI135" i="3" s="1"/>
  <c r="AF33" i="3"/>
  <c r="AG134" i="3" s="1"/>
  <c r="AK134" i="3"/>
  <c r="G124" i="3"/>
  <c r="W130" i="3" s="1"/>
  <c r="AS122" i="3"/>
  <c r="AG135" i="3" l="1"/>
  <c r="AJ135" i="3"/>
  <c r="AF135" i="3"/>
  <c r="AK135" i="3" s="1"/>
  <c r="AK131" i="3"/>
  <c r="AF34" i="3"/>
  <c r="Q130" i="3"/>
  <c r="Y130" i="3" s="1"/>
  <c r="AC125" i="1" l="1"/>
  <c r="AB125" i="1"/>
  <c r="AA125" i="1"/>
  <c r="Z125" i="1"/>
  <c r="Y125" i="1"/>
  <c r="AO122" i="1"/>
  <c r="AL122" i="1"/>
  <c r="AI122" i="1"/>
  <c r="AC122" i="1"/>
  <c r="AB122" i="1"/>
  <c r="AA122" i="1"/>
  <c r="Z122" i="1"/>
  <c r="Y122" i="1"/>
  <c r="G122" i="1"/>
  <c r="H121" i="1"/>
  <c r="H120" i="1"/>
  <c r="M120" i="1" s="1"/>
  <c r="AQ119" i="1"/>
  <c r="AP119" i="1"/>
  <c r="AN119" i="1"/>
  <c r="AM119" i="1"/>
  <c r="AK119" i="1"/>
  <c r="AJ119" i="1"/>
  <c r="AH119" i="1"/>
  <c r="AG119" i="1"/>
  <c r="H119" i="1"/>
  <c r="M119" i="1" s="1"/>
  <c r="H118" i="1"/>
  <c r="AQ117" i="1"/>
  <c r="AP117" i="1"/>
  <c r="AN117" i="1"/>
  <c r="AM117" i="1"/>
  <c r="AK117" i="1"/>
  <c r="AJ117" i="1"/>
  <c r="AH117" i="1"/>
  <c r="AG117" i="1"/>
  <c r="H117" i="1"/>
  <c r="M117" i="1" s="1"/>
  <c r="H116" i="1"/>
  <c r="H115" i="1"/>
  <c r="M115" i="1" s="1"/>
  <c r="AQ114" i="1"/>
  <c r="AP114" i="1"/>
  <c r="AN114" i="1"/>
  <c r="AM114" i="1"/>
  <c r="AK114" i="1"/>
  <c r="AJ114" i="1"/>
  <c r="AH114" i="1"/>
  <c r="AG114" i="1"/>
  <c r="H114" i="1"/>
  <c r="M114" i="1" s="1"/>
  <c r="H113" i="1"/>
  <c r="M113" i="1" s="1"/>
  <c r="AQ112" i="1"/>
  <c r="AP112" i="1"/>
  <c r="AN112" i="1"/>
  <c r="AM112" i="1"/>
  <c r="AK112" i="1"/>
  <c r="AJ112" i="1"/>
  <c r="AH112" i="1"/>
  <c r="AG112" i="1"/>
  <c r="H112" i="1"/>
  <c r="H111" i="1"/>
  <c r="H110" i="1"/>
  <c r="M110" i="1" s="1"/>
  <c r="AQ109" i="1"/>
  <c r="AP109" i="1"/>
  <c r="AN109" i="1"/>
  <c r="AM109" i="1"/>
  <c r="AK109" i="1"/>
  <c r="AJ109" i="1"/>
  <c r="AH109" i="1"/>
  <c r="AG109" i="1"/>
  <c r="H109" i="1"/>
  <c r="M109" i="1" s="1"/>
  <c r="H108" i="1"/>
  <c r="M108" i="1" s="1"/>
  <c r="AQ107" i="1"/>
  <c r="AP107" i="1"/>
  <c r="AN107" i="1"/>
  <c r="AM107" i="1"/>
  <c r="AK107" i="1"/>
  <c r="AJ107" i="1"/>
  <c r="AH107" i="1"/>
  <c r="AG107" i="1"/>
  <c r="H107" i="1"/>
  <c r="M107" i="1" s="1"/>
  <c r="H106" i="1"/>
  <c r="H105" i="1"/>
  <c r="M105" i="1" s="1"/>
  <c r="AQ104" i="1"/>
  <c r="AP104" i="1"/>
  <c r="AN104" i="1"/>
  <c r="AM104" i="1"/>
  <c r="AK104" i="1"/>
  <c r="AJ104" i="1"/>
  <c r="AH104" i="1"/>
  <c r="AG104" i="1"/>
  <c r="H104" i="1"/>
  <c r="H103" i="1"/>
  <c r="H102" i="1"/>
  <c r="AQ101" i="1"/>
  <c r="AP101" i="1"/>
  <c r="AN101" i="1"/>
  <c r="AM101" i="1"/>
  <c r="AK101" i="1"/>
  <c r="AJ101" i="1"/>
  <c r="AH101" i="1"/>
  <c r="AG101" i="1"/>
  <c r="H101" i="1"/>
  <c r="H100" i="1"/>
  <c r="AQ99" i="1"/>
  <c r="AP99" i="1"/>
  <c r="AN99" i="1"/>
  <c r="AM99" i="1"/>
  <c r="AK99" i="1"/>
  <c r="AJ99" i="1"/>
  <c r="AH99" i="1"/>
  <c r="AG99" i="1"/>
  <c r="H99" i="1"/>
  <c r="H98" i="1"/>
  <c r="H97" i="1"/>
  <c r="M97" i="1" s="1"/>
  <c r="AQ96" i="1"/>
  <c r="AP96" i="1"/>
  <c r="AN96" i="1"/>
  <c r="AM96" i="1"/>
  <c r="AK96" i="1"/>
  <c r="AJ96" i="1"/>
  <c r="AH96" i="1"/>
  <c r="AG96" i="1"/>
  <c r="H96" i="1"/>
  <c r="H95" i="1"/>
  <c r="H94" i="1"/>
  <c r="H93" i="1"/>
  <c r="H92" i="1"/>
  <c r="H91" i="1"/>
  <c r="H90" i="1"/>
  <c r="AO88" i="1"/>
  <c r="AL88" i="1"/>
  <c r="AI88" i="1"/>
  <c r="AC88" i="1"/>
  <c r="AB88" i="1"/>
  <c r="AA88" i="1"/>
  <c r="Z88" i="1"/>
  <c r="Y88" i="1"/>
  <c r="R88" i="1"/>
  <c r="Q88" i="1"/>
  <c r="P88" i="1"/>
  <c r="N88" i="1"/>
  <c r="G88" i="1"/>
  <c r="H87" i="1"/>
  <c r="H86" i="1"/>
  <c r="AQ85" i="1"/>
  <c r="AP85" i="1"/>
  <c r="AN85" i="1"/>
  <c r="AM85" i="1"/>
  <c r="AK85" i="1"/>
  <c r="AJ85" i="1"/>
  <c r="AH85" i="1"/>
  <c r="AG85" i="1"/>
  <c r="H85" i="1"/>
  <c r="H84" i="1"/>
  <c r="H83" i="1"/>
  <c r="AQ82" i="1"/>
  <c r="AP82" i="1"/>
  <c r="AN82" i="1"/>
  <c r="AM82" i="1"/>
  <c r="AK82" i="1"/>
  <c r="AJ82" i="1"/>
  <c r="AH82" i="1"/>
  <c r="AG82" i="1"/>
  <c r="H82" i="1"/>
  <c r="M82" i="1" s="1"/>
  <c r="H81" i="1"/>
  <c r="H80" i="1"/>
  <c r="AQ79" i="1"/>
  <c r="AP79" i="1"/>
  <c r="AN79" i="1"/>
  <c r="AM79" i="1"/>
  <c r="AK79" i="1"/>
  <c r="AJ79" i="1"/>
  <c r="AH79" i="1"/>
  <c r="AG79" i="1"/>
  <c r="H79" i="1"/>
  <c r="M79" i="1" s="1"/>
  <c r="H78" i="1"/>
  <c r="H77" i="1"/>
  <c r="AQ76" i="1"/>
  <c r="AP76" i="1"/>
  <c r="AN76" i="1"/>
  <c r="AM76" i="1"/>
  <c r="AK76" i="1"/>
  <c r="AJ76" i="1"/>
  <c r="AH76" i="1"/>
  <c r="AG76" i="1"/>
  <c r="H76" i="1"/>
  <c r="M76" i="1" s="1"/>
  <c r="H75" i="1"/>
  <c r="H74" i="1"/>
  <c r="H73" i="1"/>
  <c r="AQ72" i="1"/>
  <c r="AP72" i="1"/>
  <c r="AN72" i="1"/>
  <c r="AM72" i="1"/>
  <c r="AK72" i="1"/>
  <c r="AJ72" i="1"/>
  <c r="AH72" i="1"/>
  <c r="AG72" i="1"/>
  <c r="I88" i="1"/>
  <c r="H72" i="1"/>
  <c r="H71" i="1"/>
  <c r="H70" i="1"/>
  <c r="H69" i="1"/>
  <c r="H68" i="1"/>
  <c r="AQ67" i="1"/>
  <c r="AP67" i="1"/>
  <c r="AN67" i="1"/>
  <c r="AM67" i="1"/>
  <c r="AK67" i="1"/>
  <c r="AJ67" i="1"/>
  <c r="AH67" i="1"/>
  <c r="AG67" i="1"/>
  <c r="H67" i="1"/>
  <c r="X63" i="1"/>
  <c r="W63" i="1"/>
  <c r="V63" i="1"/>
  <c r="T63" i="1"/>
  <c r="S63" i="1"/>
  <c r="Q63" i="1"/>
  <c r="P63" i="1"/>
  <c r="N63" i="1"/>
  <c r="L63" i="1"/>
  <c r="K63" i="1"/>
  <c r="J63" i="1"/>
  <c r="G63" i="1"/>
  <c r="I62" i="1"/>
  <c r="I63" i="1" s="1"/>
  <c r="H62" i="1"/>
  <c r="H63" i="1" s="1"/>
  <c r="X60" i="1"/>
  <c r="W60" i="1"/>
  <c r="V60" i="1"/>
  <c r="T60" i="1"/>
  <c r="S60" i="1"/>
  <c r="Q60" i="1"/>
  <c r="P60" i="1"/>
  <c r="N60" i="1"/>
  <c r="L60" i="1"/>
  <c r="K60" i="1"/>
  <c r="J60" i="1"/>
  <c r="G60" i="1"/>
  <c r="AF59" i="1"/>
  <c r="I59" i="1"/>
  <c r="H59" i="1"/>
  <c r="AF58" i="1"/>
  <c r="I58" i="1"/>
  <c r="H58" i="1"/>
  <c r="M58" i="1" s="1"/>
  <c r="AF57" i="1"/>
  <c r="I57" i="1"/>
  <c r="I60" i="1" s="1"/>
  <c r="H57" i="1"/>
  <c r="AF56" i="1"/>
  <c r="AH131" i="1" s="1"/>
  <c r="H56" i="1"/>
  <c r="AO54" i="1"/>
  <c r="AL54" i="1"/>
  <c r="AI54" i="1"/>
  <c r="AC54" i="1"/>
  <c r="AB54" i="1"/>
  <c r="AA54" i="1"/>
  <c r="Z54" i="1"/>
  <c r="Y54" i="1"/>
  <c r="AQ53" i="1"/>
  <c r="AP53" i="1"/>
  <c r="AN53" i="1"/>
  <c r="AM53" i="1"/>
  <c r="AK53" i="1"/>
  <c r="AJ53" i="1"/>
  <c r="AH53" i="1"/>
  <c r="AG53" i="1"/>
  <c r="H53" i="1"/>
  <c r="AQ52" i="1"/>
  <c r="AP52" i="1"/>
  <c r="AN52" i="1"/>
  <c r="AM52" i="1"/>
  <c r="AK52" i="1"/>
  <c r="AJ52" i="1"/>
  <c r="AH52" i="1"/>
  <c r="AG52" i="1"/>
  <c r="H52" i="1"/>
  <c r="AQ51" i="1"/>
  <c r="AP51" i="1"/>
  <c r="AN51" i="1"/>
  <c r="AM51" i="1"/>
  <c r="AK51" i="1"/>
  <c r="AJ51" i="1"/>
  <c r="AH51" i="1"/>
  <c r="AG51" i="1"/>
  <c r="H51" i="1"/>
  <c r="AQ50" i="1"/>
  <c r="AP50" i="1"/>
  <c r="AN50" i="1"/>
  <c r="AM50" i="1"/>
  <c r="AK50" i="1"/>
  <c r="AJ50" i="1"/>
  <c r="AH50" i="1"/>
  <c r="AG50" i="1"/>
  <c r="H50" i="1"/>
  <c r="M50" i="1" s="1"/>
  <c r="AQ49" i="1"/>
  <c r="AP49" i="1"/>
  <c r="AN49" i="1"/>
  <c r="AM49" i="1"/>
  <c r="AK49" i="1"/>
  <c r="AJ49" i="1"/>
  <c r="AH49" i="1"/>
  <c r="AG49" i="1"/>
  <c r="H49" i="1"/>
  <c r="M49" i="1" s="1"/>
  <c r="AQ48" i="1"/>
  <c r="AP48" i="1"/>
  <c r="AN48" i="1"/>
  <c r="AM48" i="1"/>
  <c r="AK48" i="1"/>
  <c r="AJ48" i="1"/>
  <c r="AH48" i="1"/>
  <c r="AG48" i="1"/>
  <c r="H48" i="1"/>
  <c r="AQ47" i="1"/>
  <c r="AP47" i="1"/>
  <c r="AN47" i="1"/>
  <c r="AM47" i="1"/>
  <c r="AK47" i="1"/>
  <c r="AJ47" i="1"/>
  <c r="AH47" i="1"/>
  <c r="AG47" i="1"/>
  <c r="H47" i="1"/>
  <c r="AQ46" i="1"/>
  <c r="AP46" i="1"/>
  <c r="AN46" i="1"/>
  <c r="AM46" i="1"/>
  <c r="AK46" i="1"/>
  <c r="AJ46" i="1"/>
  <c r="AH46" i="1"/>
  <c r="AG46" i="1"/>
  <c r="H46" i="1"/>
  <c r="M46" i="1" s="1"/>
  <c r="AQ45" i="1"/>
  <c r="AP45" i="1"/>
  <c r="AN45" i="1"/>
  <c r="AM45" i="1"/>
  <c r="AK45" i="1"/>
  <c r="AJ45" i="1"/>
  <c r="AH45" i="1"/>
  <c r="AG45" i="1"/>
  <c r="H45" i="1"/>
  <c r="AQ44" i="1"/>
  <c r="AP44" i="1"/>
  <c r="AN44" i="1"/>
  <c r="AM44" i="1"/>
  <c r="AK44" i="1"/>
  <c r="AJ44" i="1"/>
  <c r="AH44" i="1"/>
  <c r="AG44" i="1"/>
  <c r="H44" i="1"/>
  <c r="AQ43" i="1"/>
  <c r="AP43" i="1"/>
  <c r="AN43" i="1"/>
  <c r="AM43" i="1"/>
  <c r="AK43" i="1"/>
  <c r="AJ43" i="1"/>
  <c r="AH43" i="1"/>
  <c r="AG43" i="1"/>
  <c r="K43" i="1"/>
  <c r="G43" i="1"/>
  <c r="AQ42" i="1"/>
  <c r="AP42" i="1"/>
  <c r="AN42" i="1"/>
  <c r="AM42" i="1"/>
  <c r="AK42" i="1"/>
  <c r="AJ42" i="1"/>
  <c r="AH42" i="1"/>
  <c r="AG42" i="1"/>
  <c r="H42" i="1"/>
  <c r="AQ41" i="1"/>
  <c r="AP41" i="1"/>
  <c r="AN41" i="1"/>
  <c r="AM41" i="1"/>
  <c r="AK41" i="1"/>
  <c r="AJ41" i="1"/>
  <c r="AH41" i="1"/>
  <c r="AG41" i="1"/>
  <c r="H41" i="1"/>
  <c r="AQ40" i="1"/>
  <c r="AP40" i="1"/>
  <c r="AN40" i="1"/>
  <c r="AM40" i="1"/>
  <c r="AK40" i="1"/>
  <c r="AJ40" i="1"/>
  <c r="AH40" i="1"/>
  <c r="AG40" i="1"/>
  <c r="G40" i="1"/>
  <c r="AQ39" i="1"/>
  <c r="AP39" i="1"/>
  <c r="AN39" i="1"/>
  <c r="AM39" i="1"/>
  <c r="AK39" i="1"/>
  <c r="AJ39" i="1"/>
  <c r="AH39" i="1"/>
  <c r="AG39" i="1"/>
  <c r="H39" i="1"/>
  <c r="AQ38" i="1"/>
  <c r="AP38" i="1"/>
  <c r="AN38" i="1"/>
  <c r="AM38" i="1"/>
  <c r="AK38" i="1"/>
  <c r="AJ38" i="1"/>
  <c r="AH38" i="1"/>
  <c r="AG38" i="1"/>
  <c r="H38" i="1"/>
  <c r="AQ37" i="1"/>
  <c r="AP37" i="1"/>
  <c r="AN37" i="1"/>
  <c r="AM37" i="1"/>
  <c r="AK37" i="1"/>
  <c r="AJ37" i="1"/>
  <c r="AH37" i="1"/>
  <c r="AG37" i="1"/>
  <c r="H37" i="1"/>
  <c r="M37" i="1" s="1"/>
  <c r="AQ36" i="1"/>
  <c r="AP36" i="1"/>
  <c r="AN36" i="1"/>
  <c r="AM36" i="1"/>
  <c r="AK36" i="1"/>
  <c r="AJ36" i="1"/>
  <c r="AH36" i="1"/>
  <c r="AG36" i="1"/>
  <c r="H36" i="1"/>
  <c r="AQ35" i="1"/>
  <c r="AP35" i="1"/>
  <c r="AN35" i="1"/>
  <c r="AM35" i="1"/>
  <c r="AK35" i="1"/>
  <c r="AJ35" i="1"/>
  <c r="AH35" i="1"/>
  <c r="AG35" i="1"/>
  <c r="K35" i="1"/>
  <c r="G35" i="1"/>
  <c r="AQ34" i="1"/>
  <c r="AP34" i="1"/>
  <c r="AN34" i="1"/>
  <c r="AM34" i="1"/>
  <c r="AK34" i="1"/>
  <c r="AJ34" i="1"/>
  <c r="AH34" i="1"/>
  <c r="AG34" i="1"/>
  <c r="H34" i="1"/>
  <c r="AQ33" i="1"/>
  <c r="AP33" i="1"/>
  <c r="AN33" i="1"/>
  <c r="AM33" i="1"/>
  <c r="AK33" i="1"/>
  <c r="AJ33" i="1"/>
  <c r="AH33" i="1"/>
  <c r="AG33" i="1"/>
  <c r="H33" i="1"/>
  <c r="AQ32" i="1"/>
  <c r="AP32" i="1"/>
  <c r="AN32" i="1"/>
  <c r="AM32" i="1"/>
  <c r="AK32" i="1"/>
  <c r="AJ32" i="1"/>
  <c r="AH32" i="1"/>
  <c r="AG32" i="1"/>
  <c r="H32" i="1"/>
  <c r="AQ31" i="1"/>
  <c r="AP31" i="1"/>
  <c r="AN31" i="1"/>
  <c r="AM31" i="1"/>
  <c r="AK31" i="1"/>
  <c r="AJ31" i="1"/>
  <c r="AH31" i="1"/>
  <c r="AG31" i="1"/>
  <c r="H31" i="1"/>
  <c r="AQ30" i="1"/>
  <c r="AP30" i="1"/>
  <c r="AN30" i="1"/>
  <c r="AM30" i="1"/>
  <c r="AK30" i="1"/>
  <c r="AJ30" i="1"/>
  <c r="AH30" i="1"/>
  <c r="AG30" i="1"/>
  <c r="H30" i="1"/>
  <c r="AO28" i="1"/>
  <c r="AL28" i="1"/>
  <c r="AI28" i="1"/>
  <c r="AC28" i="1"/>
  <c r="AB28" i="1"/>
  <c r="AA28" i="1"/>
  <c r="Z28" i="1"/>
  <c r="Y28" i="1"/>
  <c r="AQ27" i="1"/>
  <c r="AP27" i="1"/>
  <c r="AN27" i="1"/>
  <c r="AM27" i="1"/>
  <c r="AK27" i="1"/>
  <c r="AJ27" i="1"/>
  <c r="AH27" i="1"/>
  <c r="AG27" i="1"/>
  <c r="H27" i="1"/>
  <c r="AQ26" i="1"/>
  <c r="AP26" i="1"/>
  <c r="AN26" i="1"/>
  <c r="AM26" i="1"/>
  <c r="AK26" i="1"/>
  <c r="AJ26" i="1"/>
  <c r="AH26" i="1"/>
  <c r="AG26" i="1"/>
  <c r="H26" i="1"/>
  <c r="AH25" i="1"/>
  <c r="AG25" i="1"/>
  <c r="H25" i="1"/>
  <c r="AQ24" i="1"/>
  <c r="AP24" i="1"/>
  <c r="AN24" i="1"/>
  <c r="AM24" i="1"/>
  <c r="AK24" i="1"/>
  <c r="AJ24" i="1"/>
  <c r="AH24" i="1"/>
  <c r="AG24" i="1"/>
  <c r="H24" i="1"/>
  <c r="M24" i="1" s="1"/>
  <c r="AQ23" i="1"/>
  <c r="AP23" i="1"/>
  <c r="AN23" i="1"/>
  <c r="AM23" i="1"/>
  <c r="AK23" i="1"/>
  <c r="AJ23" i="1"/>
  <c r="AH23" i="1"/>
  <c r="AG23" i="1"/>
  <c r="H23" i="1"/>
  <c r="M23" i="1" s="1"/>
  <c r="AQ22" i="1"/>
  <c r="AP22" i="1"/>
  <c r="AN22" i="1"/>
  <c r="AM22" i="1"/>
  <c r="AK22" i="1"/>
  <c r="AJ22" i="1"/>
  <c r="AH22" i="1"/>
  <c r="AG22" i="1"/>
  <c r="H22" i="1"/>
  <c r="M22" i="1" s="1"/>
  <c r="AQ21" i="1"/>
  <c r="AP21" i="1"/>
  <c r="AN21" i="1"/>
  <c r="AM21" i="1"/>
  <c r="AK21" i="1"/>
  <c r="AJ21" i="1"/>
  <c r="AH21" i="1"/>
  <c r="AG21" i="1"/>
  <c r="H21" i="1"/>
  <c r="M21" i="1" s="1"/>
  <c r="AQ20" i="1"/>
  <c r="AP20" i="1"/>
  <c r="AN20" i="1"/>
  <c r="AM20" i="1"/>
  <c r="AK20" i="1"/>
  <c r="AJ20" i="1"/>
  <c r="AH20" i="1"/>
  <c r="AG20" i="1"/>
  <c r="H20" i="1"/>
  <c r="M20" i="1" s="1"/>
  <c r="AQ19" i="1"/>
  <c r="AP19" i="1"/>
  <c r="AN19" i="1"/>
  <c r="AM19" i="1"/>
  <c r="AK19" i="1"/>
  <c r="AJ19" i="1"/>
  <c r="AH19" i="1"/>
  <c r="AG19" i="1"/>
  <c r="H19" i="1"/>
  <c r="AQ18" i="1"/>
  <c r="AP18" i="1"/>
  <c r="AN18" i="1"/>
  <c r="AM18" i="1"/>
  <c r="AK18" i="1"/>
  <c r="AJ18" i="1"/>
  <c r="AH18" i="1"/>
  <c r="AG18" i="1"/>
  <c r="H18" i="1"/>
  <c r="AQ17" i="1"/>
  <c r="AP17" i="1"/>
  <c r="AN17" i="1"/>
  <c r="AM17" i="1"/>
  <c r="AK17" i="1"/>
  <c r="AJ17" i="1"/>
  <c r="AH17" i="1"/>
  <c r="AG17" i="1"/>
  <c r="H17" i="1"/>
  <c r="AQ16" i="1"/>
  <c r="AP16" i="1"/>
  <c r="AN16" i="1"/>
  <c r="AM16" i="1"/>
  <c r="AK16" i="1"/>
  <c r="AJ16" i="1"/>
  <c r="AH16" i="1"/>
  <c r="AG16" i="1"/>
  <c r="H16" i="1"/>
  <c r="M16" i="1" s="1"/>
  <c r="AQ15" i="1"/>
  <c r="AP15" i="1"/>
  <c r="AN15" i="1"/>
  <c r="AM15" i="1"/>
  <c r="AK15" i="1"/>
  <c r="AJ15" i="1"/>
  <c r="AH15" i="1"/>
  <c r="AG15" i="1"/>
  <c r="H15" i="1"/>
  <c r="AQ14" i="1"/>
  <c r="AP14" i="1"/>
  <c r="AN14" i="1"/>
  <c r="AM14" i="1"/>
  <c r="AK14" i="1"/>
  <c r="AJ14" i="1"/>
  <c r="AH14" i="1"/>
  <c r="AG14" i="1"/>
  <c r="H14" i="1"/>
  <c r="AQ13" i="1"/>
  <c r="AP13" i="1"/>
  <c r="AN13" i="1"/>
  <c r="AM13" i="1"/>
  <c r="AK13" i="1"/>
  <c r="AJ13" i="1"/>
  <c r="AH13" i="1"/>
  <c r="AG13" i="1"/>
  <c r="H13" i="1"/>
  <c r="AQ12" i="1"/>
  <c r="AP12" i="1"/>
  <c r="AN12" i="1"/>
  <c r="AM12" i="1"/>
  <c r="AK12" i="1"/>
  <c r="AJ12" i="1"/>
  <c r="AH12" i="1"/>
  <c r="AG12" i="1"/>
  <c r="H12" i="1"/>
  <c r="AQ11" i="1"/>
  <c r="AP11" i="1"/>
  <c r="AN11" i="1"/>
  <c r="AM11" i="1"/>
  <c r="AK11" i="1"/>
  <c r="AJ11" i="1"/>
  <c r="AH11" i="1"/>
  <c r="AG11" i="1"/>
  <c r="G11" i="1"/>
  <c r="G28" i="1" s="1"/>
  <c r="AD28" i="1" s="1"/>
  <c r="Y123" i="1" l="1"/>
  <c r="AC123" i="1"/>
  <c r="H60" i="1"/>
  <c r="AA123" i="1"/>
  <c r="H122" i="1"/>
  <c r="G123" i="1"/>
  <c r="Z123" i="1"/>
  <c r="AB123" i="1"/>
  <c r="AM28" i="1"/>
  <c r="AP28" i="1"/>
  <c r="H11" i="1"/>
  <c r="H28" i="1" s="1"/>
  <c r="M83" i="1"/>
  <c r="AG122" i="1"/>
  <c r="AM122" i="1"/>
  <c r="AH54" i="1"/>
  <c r="AN54" i="1"/>
  <c r="AQ54" i="1"/>
  <c r="H35" i="1"/>
  <c r="H43" i="1"/>
  <c r="M56" i="1"/>
  <c r="M57" i="1"/>
  <c r="M59" i="1"/>
  <c r="AF60" i="1"/>
  <c r="AJ88" i="1"/>
  <c r="H88" i="1"/>
  <c r="H123" i="1" s="1"/>
  <c r="AG88" i="1"/>
  <c r="AM88" i="1"/>
  <c r="M102" i="1"/>
  <c r="M100" i="1"/>
  <c r="M86" i="1"/>
  <c r="AP88" i="1"/>
  <c r="M77" i="1"/>
  <c r="M74" i="1"/>
  <c r="M73" i="1"/>
  <c r="M53" i="1"/>
  <c r="M51" i="1"/>
  <c r="M47" i="1"/>
  <c r="M41" i="1"/>
  <c r="M39" i="1"/>
  <c r="M38" i="1"/>
  <c r="M36" i="1"/>
  <c r="M34" i="1"/>
  <c r="M33" i="1"/>
  <c r="M32" i="1"/>
  <c r="M31" i="1"/>
  <c r="M30" i="1"/>
  <c r="AN28" i="1"/>
  <c r="AF12" i="1" s="1"/>
  <c r="AK28" i="1"/>
  <c r="AQ28" i="1"/>
  <c r="AJ54" i="1"/>
  <c r="AP54" i="1"/>
  <c r="AF33" i="1" s="1"/>
  <c r="AQ122" i="1"/>
  <c r="AF96" i="1"/>
  <c r="AF97" i="1"/>
  <c r="M27" i="1"/>
  <c r="M26" i="1"/>
  <c r="AJ28" i="1"/>
  <c r="M25" i="1"/>
  <c r="AG28" i="1"/>
  <c r="J64" i="1"/>
  <c r="M19" i="1"/>
  <c r="M17" i="1"/>
  <c r="M18" i="1"/>
  <c r="M14" i="1"/>
  <c r="M15" i="1"/>
  <c r="M13" i="1"/>
  <c r="L64" i="1"/>
  <c r="Q125" i="1"/>
  <c r="AK122" i="1"/>
  <c r="AK54" i="1"/>
  <c r="AH28" i="1"/>
  <c r="M12" i="1"/>
  <c r="M42" i="1"/>
  <c r="H40" i="1"/>
  <c r="M85" i="1"/>
  <c r="AG54" i="1"/>
  <c r="AM54" i="1"/>
  <c r="G54" i="1"/>
  <c r="K64" i="1"/>
  <c r="M44" i="1"/>
  <c r="M45" i="1"/>
  <c r="M48" i="1"/>
  <c r="M52" i="1"/>
  <c r="N125" i="1"/>
  <c r="P125" i="1"/>
  <c r="AK88" i="1"/>
  <c r="AQ88" i="1"/>
  <c r="M96" i="1"/>
  <c r="AH122" i="1"/>
  <c r="AN122" i="1"/>
  <c r="M62" i="1"/>
  <c r="M63" i="1" s="1"/>
  <c r="AH88" i="1"/>
  <c r="AN88" i="1"/>
  <c r="M72" i="1"/>
  <c r="M80" i="1"/>
  <c r="I122" i="1"/>
  <c r="I123" i="1" s="1"/>
  <c r="AJ122" i="1"/>
  <c r="AP122" i="1"/>
  <c r="M99" i="1"/>
  <c r="M101" i="1"/>
  <c r="M104" i="1"/>
  <c r="M112" i="1"/>
  <c r="M118" i="1"/>
  <c r="M54" i="1" l="1"/>
  <c r="AF13" i="1"/>
  <c r="AF67" i="1"/>
  <c r="AF68" i="1"/>
  <c r="H54" i="1"/>
  <c r="H64" i="1" s="1"/>
  <c r="H124" i="1" s="1"/>
  <c r="M60" i="1"/>
  <c r="AF32" i="1"/>
  <c r="AF11" i="1"/>
  <c r="AF72" i="1"/>
  <c r="AF73" i="1"/>
  <c r="X125" i="1"/>
  <c r="S125" i="1"/>
  <c r="W125" i="1"/>
  <c r="AF31" i="1"/>
  <c r="AQ146" i="1"/>
  <c r="T125" i="1"/>
  <c r="AF10" i="1"/>
  <c r="AF14" i="1" s="1"/>
  <c r="I64" i="1"/>
  <c r="I124" i="1" s="1"/>
  <c r="M11" i="1"/>
  <c r="M28" i="1" s="1"/>
  <c r="V125" i="1"/>
  <c r="AS88" i="1"/>
  <c r="AJ146" i="1"/>
  <c r="AF100" i="1"/>
  <c r="AN146" i="1"/>
  <c r="M122" i="1"/>
  <c r="AI131" i="1"/>
  <c r="AM146" i="1"/>
  <c r="AS122" i="1"/>
  <c r="AK146" i="1"/>
  <c r="AP146" i="1"/>
  <c r="AF108" i="1"/>
  <c r="M88" i="1"/>
  <c r="AH146" i="1"/>
  <c r="M64" i="1"/>
  <c r="AD54" i="1"/>
  <c r="G64" i="1"/>
  <c r="AS54" i="1"/>
  <c r="AF30" i="1"/>
  <c r="AF107" i="1"/>
  <c r="AF99" i="1"/>
  <c r="AG146" i="1"/>
  <c r="AF76" i="1" l="1"/>
  <c r="AF131" i="1"/>
  <c r="AG131" i="1"/>
  <c r="AF34" i="1"/>
  <c r="Y64" i="1"/>
  <c r="G124" i="1"/>
  <c r="W130" i="1" s="1"/>
  <c r="M123" i="1"/>
  <c r="M124" i="1" s="1"/>
  <c r="AJ131" i="1"/>
  <c r="AK131" i="1" l="1"/>
  <c r="Q130" i="1"/>
  <c r="Y130" i="1" s="1"/>
  <c r="AF101" i="1"/>
  <c r="AF101" i="3"/>
</calcChain>
</file>

<file path=xl/sharedStrings.xml><?xml version="1.0" encoding="utf-8"?>
<sst xmlns="http://schemas.openxmlformats.org/spreadsheetml/2006/main" count="1577" uniqueCount="360">
  <si>
    <t xml:space="preserve">V. План освітнього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</si>
  <si>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</si>
  <si>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</si>
  <si>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</si>
  <si>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</si>
  <si>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</si>
  <si>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</si>
  <si>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</si>
  <si>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</si>
  <si>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</si>
  <si>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</si>
  <si>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</si>
  <si>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</si>
  <si>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</si>
  <si>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</si>
  <si>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Всього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</si>
  <si>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</si>
  <si>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</si>
  <si>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</si>
  <si>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</si>
  <si>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</si>
  <si>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</si>
  <si>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</si>
  <si>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</si>
  <si>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</si>
  <si>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</si>
  <si>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</si>
  <si>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</si>
  <si>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</si>
  <si>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</si>
  <si>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</si>
  <si>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</si>
  <si>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</si>
  <si>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Іноземна мова</t>
  </si>
  <si>
    <t>1.1.1.1</t>
  </si>
  <si>
    <t>+</t>
  </si>
  <si>
    <t>1.1.1.2</t>
  </si>
  <si>
    <t>1.1.1.3</t>
  </si>
  <si>
    <t>1.1.1.4</t>
  </si>
  <si>
    <t>4</t>
  </si>
  <si>
    <t>1.1.2</t>
  </si>
  <si>
    <t>Управління освітнім процесом</t>
  </si>
  <si>
    <t>1</t>
  </si>
  <si>
    <t>1.1.3</t>
  </si>
  <si>
    <t>Історія України та української культури</t>
  </si>
  <si>
    <t>1.1.4</t>
  </si>
  <si>
    <t xml:space="preserve">Українська мова  (за професійним спрямуванням) </t>
  </si>
  <si>
    <t>2д</t>
  </si>
  <si>
    <t>1.1.5</t>
  </si>
  <si>
    <t>Філософія</t>
  </si>
  <si>
    <t>1.1.6</t>
  </si>
  <si>
    <t>Вища математика</t>
  </si>
  <si>
    <t>1.1.7</t>
  </si>
  <si>
    <t>Економіко-математичні  моделі в управлінні</t>
  </si>
  <si>
    <t>1.1.8</t>
  </si>
  <si>
    <t>Новітні інформаційні технології</t>
  </si>
  <si>
    <t>1.1.9</t>
  </si>
  <si>
    <t>Політична економія</t>
  </si>
  <si>
    <t>1.1.10</t>
  </si>
  <si>
    <t>Мікро- та макроекономіка</t>
  </si>
  <si>
    <t>Історія управлінської думки</t>
  </si>
  <si>
    <t>1.1.11</t>
  </si>
  <si>
    <t>Психологія</t>
  </si>
  <si>
    <t>1.1.12</t>
  </si>
  <si>
    <t>Правознавство</t>
  </si>
  <si>
    <t>Разом:</t>
  </si>
  <si>
    <t>1.2 Цикл професійної підготовки</t>
  </si>
  <si>
    <t>1.2.1</t>
  </si>
  <si>
    <t>Логістика</t>
  </si>
  <si>
    <t>5д</t>
  </si>
  <si>
    <t>1.2.2</t>
  </si>
  <si>
    <t>Менеджмент персоналу</t>
  </si>
  <si>
    <t>1.2.3</t>
  </si>
  <si>
    <t>Бухгалтерський облік</t>
  </si>
  <si>
    <t>Теорія організації</t>
  </si>
  <si>
    <t>1.2.5</t>
  </si>
  <si>
    <t>Тренінг з організації командної роботи</t>
  </si>
  <si>
    <t>1.2.6</t>
  </si>
  <si>
    <t>Менеджмент</t>
  </si>
  <si>
    <t>1.2.6.1</t>
  </si>
  <si>
    <t>1.2.6.2</t>
  </si>
  <si>
    <t>Курсова робота "Менеджмент"</t>
  </si>
  <si>
    <t>4д</t>
  </si>
  <si>
    <t>1.2.7</t>
  </si>
  <si>
    <t>Фінанси</t>
  </si>
  <si>
    <t>1.2.8</t>
  </si>
  <si>
    <t>Комунікаційний менеджмент</t>
  </si>
  <si>
    <t>1.2.9</t>
  </si>
  <si>
    <t>Маркетинг</t>
  </si>
  <si>
    <t>1.2.9.1</t>
  </si>
  <si>
    <t>1.2.9.2</t>
  </si>
  <si>
    <t>Курсова робота "Маркетинг"</t>
  </si>
  <si>
    <t>1.2.10</t>
  </si>
  <si>
    <t>Операційний менеджмент</t>
  </si>
  <si>
    <t>1.2.10.1</t>
  </si>
  <si>
    <t>1.2.10.2</t>
  </si>
  <si>
    <t>Курсова робота "Операційний менеджмент"</t>
  </si>
  <si>
    <t>7д</t>
  </si>
  <si>
    <t>1.2.11</t>
  </si>
  <si>
    <t>Стратегічний менеджмент</t>
  </si>
  <si>
    <t>1.2.12</t>
  </si>
  <si>
    <t>Методи прийняття управлінських рішень</t>
  </si>
  <si>
    <t>1.2.13</t>
  </si>
  <si>
    <t>Економіка підприємства</t>
  </si>
  <si>
    <t>1.2.14</t>
  </si>
  <si>
    <t>Корпоративна соціальна відповідальність</t>
  </si>
  <si>
    <t>1.2.15</t>
  </si>
  <si>
    <t>Самоменеджмент</t>
  </si>
  <si>
    <t>1.2.16</t>
  </si>
  <si>
    <t>Теорія проектного аналізу</t>
  </si>
  <si>
    <t>1.2.17</t>
  </si>
  <si>
    <t>Міжнародний менеджмент</t>
  </si>
  <si>
    <t>1.2.18</t>
  </si>
  <si>
    <t xml:space="preserve"> Управління інноваціями</t>
  </si>
  <si>
    <t>Разом п.1.2</t>
  </si>
  <si>
    <t>1.3. Практична підготовка</t>
  </si>
  <si>
    <t>1.3 та 1.4</t>
  </si>
  <si>
    <t>1.3.1</t>
  </si>
  <si>
    <t>Навчальна практика "Вступ до фаху"</t>
  </si>
  <si>
    <t>1.3.2</t>
  </si>
  <si>
    <t>Виробнича практика (ознайомча)</t>
  </si>
  <si>
    <t>1.3.3</t>
  </si>
  <si>
    <t>Виробнича практика (організаційна)</t>
  </si>
  <si>
    <t>6д</t>
  </si>
  <si>
    <t>1.3.4</t>
  </si>
  <si>
    <t>Переддипломна практика</t>
  </si>
  <si>
    <t>8д</t>
  </si>
  <si>
    <t>Разом п. 1.3</t>
  </si>
  <si>
    <t>1.4 Атестація</t>
  </si>
  <si>
    <t>1.4.1</t>
  </si>
  <si>
    <t>Кваліфікаційна робота бакалавра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</si>
  <si>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</si>
  <si>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</si>
  <si>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</si>
  <si>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</si>
  <si>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Вибіркова дисципліна 4 семестру</t>
  </si>
  <si>
    <t>Вибіркова дисципліна 5 семестру</t>
  </si>
  <si>
    <t>Вибіркова дисципліна 6 семестру</t>
  </si>
  <si>
    <t>Вибіркова дисципліна 7 семестру</t>
  </si>
  <si>
    <t>Вибіркова дисципліна 8 семестру</t>
  </si>
  <si>
    <t>2.1.1</t>
  </si>
  <si>
    <t>Договірне право</t>
  </si>
  <si>
    <t>2.1.2</t>
  </si>
  <si>
    <t>Основи адміністративного права</t>
  </si>
  <si>
    <t>2.1.3</t>
  </si>
  <si>
    <t>Конституційне право</t>
  </si>
  <si>
    <t>Дисципліни з інших ОП ДДМА</t>
  </si>
  <si>
    <t>2.1.4</t>
  </si>
  <si>
    <t>Іноземна мова за професійним спрямуванням (розділ 1)</t>
  </si>
  <si>
    <t>2.1.5</t>
  </si>
  <si>
    <t>Політологія</t>
  </si>
  <si>
    <t>2.1.6</t>
  </si>
  <si>
    <t>Іноземна мова за професійним спрямуванням (розділ 2)</t>
  </si>
  <si>
    <t>2.1.7</t>
  </si>
  <si>
    <t>Соціологія</t>
  </si>
  <si>
    <t>2.1.8</t>
  </si>
  <si>
    <t>Іноземна мова за професійним спрямуванням (розділ 3)</t>
  </si>
  <si>
    <t>2.1.9</t>
  </si>
  <si>
    <t>Професійна етика</t>
  </si>
  <si>
    <t>2.1.10</t>
  </si>
  <si>
    <t>Іноземна мова за професійним спрямуванням (розділ 4)</t>
  </si>
  <si>
    <t>2.1.11</t>
  </si>
  <si>
    <t>Ділове листування іноземною мовою</t>
  </si>
  <si>
    <t>Разом п.2.1</t>
  </si>
  <si>
    <t>2.2.  Цикл професійної підготовки</t>
  </si>
  <si>
    <t>Вибіркова дисципліна 3 семестру</t>
  </si>
  <si>
    <t>Вибіркові дисципліни 4 семестру</t>
  </si>
  <si>
    <t>4, 4</t>
  </si>
  <si>
    <t>Вибіркові дисципліни 6 семестру</t>
  </si>
  <si>
    <t>6, 6</t>
  </si>
  <si>
    <t>Вибіркові дисципліни 7 семестру</t>
  </si>
  <si>
    <t>7, 7</t>
  </si>
  <si>
    <t>Вибіркові дисципліни 8 семестру</t>
  </si>
  <si>
    <t>8, 8</t>
  </si>
  <si>
    <t>2.2.1</t>
  </si>
  <si>
    <t>Статистика</t>
  </si>
  <si>
    <t>2.2.2</t>
  </si>
  <si>
    <t>Організація підприємницької діяльності</t>
  </si>
  <si>
    <t>2.2.3</t>
  </si>
  <si>
    <t>Економіка праці та соціально-трудові відносини</t>
  </si>
  <si>
    <t>2.2.4</t>
  </si>
  <si>
    <t>Кадровий аудит</t>
  </si>
  <si>
    <t>2.2.5</t>
  </si>
  <si>
    <t>Гроші та кредит</t>
  </si>
  <si>
    <t>2.2.6</t>
  </si>
  <si>
    <t>Контролінг</t>
  </si>
  <si>
    <t>2.2.7</t>
  </si>
  <si>
    <t>Ризик-менеджмент</t>
  </si>
  <si>
    <t>5</t>
  </si>
  <si>
    <t>2.2.8</t>
  </si>
  <si>
    <t>Організація виробництва</t>
  </si>
  <si>
    <t>2.2.9</t>
  </si>
  <si>
    <t>Управління попитом</t>
  </si>
  <si>
    <t>6</t>
  </si>
  <si>
    <t>2.2.10</t>
  </si>
  <si>
    <t>Маркетингова політика комунікацій</t>
  </si>
  <si>
    <t>2.2.11</t>
  </si>
  <si>
    <t>Адміністративний менеджмент</t>
  </si>
  <si>
    <t>2.2.12</t>
  </si>
  <si>
    <t>Зовнішньоекономічна діяльність підприємства</t>
  </si>
  <si>
    <t>2.2.13</t>
  </si>
  <si>
    <t>Управління комерційною діяльністю</t>
  </si>
  <si>
    <t>7</t>
  </si>
  <si>
    <t>2.2.14</t>
  </si>
  <si>
    <t>Менеджмент промислового підприємства</t>
  </si>
  <si>
    <t>2.2.15</t>
  </si>
  <si>
    <t xml:space="preserve">Безпека життєдіяльності та основи охорони праці </t>
  </si>
  <si>
    <t>2.2.16</t>
  </si>
  <si>
    <t>Системи технологій</t>
  </si>
  <si>
    <t>2.2.17</t>
  </si>
  <si>
    <t xml:space="preserve">Державне та регіональне управління </t>
  </si>
  <si>
    <t>2.2.18</t>
  </si>
  <si>
    <t>Працевлаштування та ділова кар'єра</t>
  </si>
  <si>
    <t>2.2.19</t>
  </si>
  <si>
    <t xml:space="preserve">Електрона комерція </t>
  </si>
  <si>
    <t>2.2.20</t>
  </si>
  <si>
    <t>Офісний менеджмент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</si>
  <si>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</si>
  <si>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</si>
  <si>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</si>
  <si>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</si>
  <si>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</si>
  <si>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</si>
  <si>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</si>
  <si>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</si>
  <si>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</si>
  <si>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</si>
  <si>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</si>
  <si>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цикл 1.1</t>
  </si>
  <si>
    <t>цикл 1.2</t>
  </si>
  <si>
    <t>цикл 1.3
+1.4</t>
  </si>
  <si>
    <t>цикл 2.1</t>
  </si>
  <si>
    <t>цикл 2.2</t>
  </si>
  <si>
    <t>Фізичне виховання</t>
  </si>
  <si>
    <t>1.1</t>
  </si>
  <si>
    <t>1, 2б д*</t>
  </si>
  <si>
    <t>1.2</t>
  </si>
  <si>
    <t>3, 4б д*</t>
  </si>
  <si>
    <t>1.3</t>
  </si>
  <si>
    <t>5ф*6ф* 7ф*</t>
  </si>
  <si>
    <t>с*</t>
  </si>
  <si>
    <t>Декан факультету ФЕМ</t>
  </si>
  <si>
    <t>Є.В. Мироненко</t>
  </si>
  <si>
    <t>Зав. кафедри</t>
  </si>
  <si>
    <t>І.П. Фоміченко</t>
  </si>
  <si>
    <t>Гарант освітньої програми</t>
  </si>
  <si>
    <t xml:space="preserve"> </t>
  </si>
  <si>
    <t>настановна сесія</t>
  </si>
  <si>
    <t>лек</t>
  </si>
  <si>
    <t>практ</t>
  </si>
  <si>
    <t>лаб</t>
  </si>
  <si>
    <t>семестр</t>
  </si>
  <si>
    <t>разом</t>
  </si>
  <si>
    <t>4/0</t>
  </si>
  <si>
    <t>1 семестр</t>
  </si>
  <si>
    <t>2 семестр</t>
  </si>
  <si>
    <t>3семестр</t>
  </si>
  <si>
    <t>4 семестр</t>
  </si>
  <si>
    <t>5 семестр</t>
  </si>
  <si>
    <t>6 семестр</t>
  </si>
  <si>
    <t>7 семестр</t>
  </si>
  <si>
    <t>8 семестр</t>
  </si>
  <si>
    <t>8/0</t>
  </si>
  <si>
    <t>12/0</t>
  </si>
  <si>
    <t>4/4</t>
  </si>
  <si>
    <t>16/4</t>
  </si>
  <si>
    <t>12/4</t>
  </si>
  <si>
    <t>0/4</t>
  </si>
  <si>
    <t>8/4</t>
  </si>
  <si>
    <t>12/8</t>
  </si>
  <si>
    <t>разом 1.1</t>
  </si>
  <si>
    <t>56/12</t>
  </si>
  <si>
    <t>16/0</t>
  </si>
  <si>
    <t>разом за циклом</t>
  </si>
  <si>
    <t>пр</t>
  </si>
  <si>
    <t>36/8</t>
  </si>
  <si>
    <t>6/2</t>
  </si>
  <si>
    <t>6/0</t>
  </si>
  <si>
    <t>0/2</t>
  </si>
  <si>
    <t>8/2</t>
  </si>
  <si>
    <t>2/2</t>
  </si>
  <si>
    <t>2/0</t>
  </si>
  <si>
    <t>24/2</t>
  </si>
  <si>
    <t>18/4</t>
  </si>
  <si>
    <t>42/10</t>
  </si>
  <si>
    <t>28/4</t>
  </si>
  <si>
    <t>0</t>
  </si>
  <si>
    <t>40/12</t>
  </si>
  <si>
    <t>40/2</t>
  </si>
  <si>
    <t>22/4</t>
  </si>
  <si>
    <t>20/0</t>
  </si>
  <si>
    <t>42/4</t>
  </si>
  <si>
    <t>54/10</t>
  </si>
  <si>
    <t>48/4</t>
  </si>
  <si>
    <t>44/8</t>
  </si>
  <si>
    <t>32/0</t>
  </si>
  <si>
    <t xml:space="preserve">1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</si>
  <si>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</si>
  <si>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</si>
  <si>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4/8</t>
  </si>
  <si>
    <t>3</t>
  </si>
  <si>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</si>
  <si>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</si>
  <si>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</si>
  <si>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</si>
  <si>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</si>
  <si>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</si>
  <si>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</si>
  <si>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</si>
  <si>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</si>
  <si>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</si>
  <si>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- 3 роки 10 місяців</t>
  </si>
  <si>
    <r>
      <t xml:space="preserve">з галузі знань: </t>
    </r>
    <r>
      <rPr>
        <b/>
        <sz val="20"/>
        <rFont val="Times New Roman"/>
        <family val="1"/>
        <charset val="204"/>
      </rPr>
      <t xml:space="preserve"> 07 Управління та адміністрування</t>
    </r>
  </si>
  <si>
    <t>На основі повної загальної середньої освіти</t>
  </si>
  <si>
    <r>
      <t xml:space="preserve">форма навчання:   </t>
    </r>
    <r>
      <rPr>
        <b/>
        <sz val="20"/>
        <rFont val="Times New Roman"/>
        <family val="1"/>
        <charset val="204"/>
      </rPr>
      <t xml:space="preserve"> заочна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</si>
  <si>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</si>
  <si>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</si>
  <si>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</si>
  <si>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</si>
  <si>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</si>
  <si>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</si>
  <si>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</si>
  <si>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</si>
  <si>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</si>
  <si>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</si>
  <si>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</si>
  <si>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</si>
  <si>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</si>
  <si>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</si>
  <si>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Н</t>
  </si>
  <si>
    <t xml:space="preserve"> Т</t>
  </si>
  <si>
    <t>С</t>
  </si>
  <si>
    <t>К</t>
  </si>
  <si>
    <t>С/П</t>
  </si>
  <si>
    <t>Т</t>
  </si>
  <si>
    <t>П</t>
  </si>
  <si>
    <t>А</t>
  </si>
  <si>
    <t xml:space="preserve">Позначення: Н - настановча сесія; Т – теоретичне навчання; С – екзаменаційна сесія;  П – практика; К – канікули; Д– виконання кваліфікаційної роботи; А – атестація </t>
  </si>
  <si>
    <t xml:space="preserve">       II. ЗВЕДЕНІ ДАНІ ПРО БЮДЖЕТ ЧАСУ, тижні  </t>
  </si>
  <si>
    <t xml:space="preserve">ІІІ. ПРАКТИКА </t>
  </si>
  <si>
    <t>IV.  АТЕСТАЦІЯ</t>
  </si>
  <si>
    <t>Настан. сесія</t>
  </si>
  <si>
    <t>Теор. навч.</t>
  </si>
  <si>
    <t>Екзам. сесія</t>
  </si>
  <si>
    <t>Практика</t>
  </si>
  <si>
    <t>Кваліфік. робота бакалавра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</si>
  <si>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</si>
  <si>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</si>
  <si>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</si>
  <si>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</si>
  <si>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</si>
  <si>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</si>
  <si>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Форма атестації (екзамен, кваліф.робота)</t>
  </si>
  <si>
    <t>Виробнича 1 (ознайомча)</t>
  </si>
  <si>
    <t>Виробнича 2 (маркетингова)</t>
  </si>
  <si>
    <t>Переддипломна</t>
  </si>
  <si>
    <r>
      <t>спеціальність:</t>
    </r>
    <r>
      <rPr>
        <b/>
        <sz val="20"/>
        <rFont val="Times New Roman"/>
        <family val="1"/>
        <charset val="204"/>
      </rPr>
      <t xml:space="preserve"> 073 Менеджмент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</si>
  <si>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Менеджмент</t>
    </r>
  </si>
  <si>
    <t>Кваліфікація:  бакалавр з менеджменту</t>
  </si>
  <si>
    <t>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</si>
</sst>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_-;\-* #,##0_-;\ &quot;&quot;_-;_-@_-"/>
    <numFmt numFmtId="165" formatCode="#,##0_-;\-* #,##0_-;\ _-;_-@_-"/>
    <numFmt numFmtId="166" formatCode="#,##0;\-* #,##0_-;\ &quot;&quot;_-;_-@_-"/>
    <numFmt numFmtId="167" formatCode="#,##0.0_ ;\-#,##0.0\ "/>
    <numFmt numFmtId="168" formatCode="0.0"/>
    <numFmt numFmtId="169" formatCode="#,##0.0;\-* #,##0.0_-;\ &quot;&quot;_-;_-@_-"/>
    <numFmt numFmtId="170" formatCode="#,##0.0_-;\-* #,##0.0_-;\ &quot;&quot;_-;_-@_-"/>
  </numFmts>
  <fonts count="4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Arial"/>
      <family val="2"/>
    </font>
    <font>
      <sz val="10"/>
      <name val="Arial"/>
      <family val="2"/>
    </font>
    <font>
      <sz val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0"/>
      <name val="Arial Cyr"/>
      <family val="2"/>
      <charset val="204"/>
    </font>
    <font>
      <sz val="10"/>
      <color theme="1"/>
      <name val="Arial Cyr"/>
      <family val="2"/>
      <charset val="204"/>
    </font>
    <font>
      <b/>
      <sz val="12"/>
      <name val="Arial Cyr"/>
      <family val="2"/>
      <charset val="204"/>
    </font>
    <font>
      <b/>
      <i/>
      <sz val="10"/>
      <name val="Times New Roman"/>
      <family val="1"/>
      <charset val="204"/>
    </font>
    <font>
      <b/>
      <i/>
      <sz val="12"/>
      <name val="Arial"/>
      <family val="2"/>
    </font>
    <font>
      <b/>
      <i/>
      <sz val="12"/>
      <name val="Times New Roman"/>
      <family val="1"/>
    </font>
    <font>
      <b/>
      <i/>
      <sz val="12"/>
      <color rgb="FFFF0000"/>
      <name val="Arial"/>
      <family val="2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23">
    <xf numFmtId="0" fontId="0" fillId="0" borderId="0" xfId="0"/>
    <xf numFmtId="164" fontId="4" fillId="0" borderId="0" xfId="1" applyNumberFormat="1" applyFont="1" applyFill="1" applyBorder="1" applyAlignment="1" applyProtection="1">
      <alignment vertical="center"/>
    </xf>
    <xf numFmtId="164" fontId="5" fillId="0" borderId="4" xfId="1" applyNumberFormat="1" applyFont="1" applyFill="1" applyBorder="1" applyAlignment="1" applyProtection="1">
      <alignment vertical="center"/>
    </xf>
    <xf numFmtId="0" fontId="4" fillId="0" borderId="27" xfId="1" applyNumberFormat="1" applyFont="1" applyFill="1" applyBorder="1" applyAlignment="1" applyProtection="1">
      <alignment horizontal="center" vertical="center"/>
    </xf>
    <xf numFmtId="0" fontId="4" fillId="0" borderId="28" xfId="1" applyNumberFormat="1" applyFont="1" applyFill="1" applyBorder="1" applyAlignment="1" applyProtection="1">
      <alignment horizontal="center" vertical="center"/>
    </xf>
    <xf numFmtId="0" fontId="4" fillId="0" borderId="29" xfId="1" applyNumberFormat="1" applyFont="1" applyFill="1" applyBorder="1" applyAlignment="1" applyProtection="1">
      <alignment horizontal="center" vertical="center"/>
    </xf>
    <xf numFmtId="0" fontId="4" fillId="0" borderId="30" xfId="1" applyNumberFormat="1" applyFont="1" applyFill="1" applyBorder="1" applyAlignment="1" applyProtection="1">
      <alignment horizontal="center" vertical="center"/>
    </xf>
    <xf numFmtId="0" fontId="4" fillId="0" borderId="31" xfId="1" applyNumberFormat="1" applyFont="1" applyFill="1" applyBorder="1" applyAlignment="1" applyProtection="1">
      <alignment horizontal="center" vertical="center"/>
    </xf>
    <xf numFmtId="0" fontId="5" fillId="2" borderId="4" xfId="1" applyNumberFormat="1" applyFont="1" applyFill="1" applyBorder="1" applyAlignment="1" applyProtection="1">
      <alignment horizontal="center" vertical="center"/>
    </xf>
    <xf numFmtId="0" fontId="4" fillId="0" borderId="23" xfId="1" applyNumberFormat="1" applyFont="1" applyFill="1" applyBorder="1" applyAlignment="1" applyProtection="1">
      <alignment horizontal="center" vertical="center"/>
    </xf>
    <xf numFmtId="0" fontId="4" fillId="0" borderId="44" xfId="1" applyNumberFormat="1" applyFont="1" applyFill="1" applyBorder="1" applyAlignment="1" applyProtection="1">
      <alignment horizontal="center" vertical="center"/>
    </xf>
    <xf numFmtId="0" fontId="4" fillId="0" borderId="0" xfId="1" applyNumberFormat="1" applyFont="1" applyFill="1" applyBorder="1" applyAlignment="1" applyProtection="1">
      <alignment horizontal="center" vertical="center"/>
    </xf>
    <xf numFmtId="0" fontId="4" fillId="0" borderId="45" xfId="1" applyNumberFormat="1" applyFont="1" applyFill="1" applyBorder="1" applyAlignment="1" applyProtection="1">
      <alignment horizontal="center" vertical="center"/>
    </xf>
    <xf numFmtId="0" fontId="4" fillId="0" borderId="46" xfId="1" applyNumberFormat="1" applyFont="1" applyFill="1" applyBorder="1" applyAlignment="1" applyProtection="1">
      <alignment horizontal="center" vertical="center"/>
    </xf>
    <xf numFmtId="0" fontId="4" fillId="2" borderId="0" xfId="1" applyNumberFormat="1" applyFont="1" applyFill="1" applyBorder="1" applyAlignment="1" applyProtection="1">
      <alignment horizontal="center" vertical="center"/>
    </xf>
    <xf numFmtId="0" fontId="4" fillId="2" borderId="23" xfId="1" applyNumberFormat="1" applyFont="1" applyFill="1" applyBorder="1" applyAlignment="1" applyProtection="1">
      <alignment horizontal="center" vertical="center"/>
    </xf>
    <xf numFmtId="0" fontId="4" fillId="2" borderId="45" xfId="1" applyNumberFormat="1" applyFont="1" applyFill="1" applyBorder="1" applyAlignment="1" applyProtection="1">
      <alignment horizontal="center" vertical="center"/>
    </xf>
    <xf numFmtId="164" fontId="7" fillId="0" borderId="0" xfId="1" applyNumberFormat="1" applyFont="1" applyFill="1" applyBorder="1" applyAlignment="1" applyProtection="1">
      <alignment vertical="center"/>
    </xf>
    <xf numFmtId="167" fontId="7" fillId="0" borderId="0" xfId="1" applyNumberFormat="1" applyFont="1" applyFill="1" applyBorder="1" applyAlignment="1" applyProtection="1">
      <alignment vertical="center"/>
    </xf>
    <xf numFmtId="49" fontId="6" fillId="0" borderId="9" xfId="0" applyNumberFormat="1" applyFont="1" applyFill="1" applyBorder="1" applyAlignment="1" applyProtection="1">
      <alignment horizontal="center" vertical="center"/>
    </xf>
    <xf numFmtId="49" fontId="6" fillId="0" borderId="51" xfId="1" applyNumberFormat="1" applyFont="1" applyFill="1" applyBorder="1" applyAlignment="1">
      <alignment vertical="center" wrapText="1"/>
    </xf>
    <xf numFmtId="0" fontId="6" fillId="0" borderId="6" xfId="1" applyFont="1" applyFill="1" applyBorder="1" applyAlignment="1">
      <alignment horizontal="center" vertical="center" wrapText="1"/>
    </xf>
    <xf numFmtId="49" fontId="6" fillId="0" borderId="7" xfId="1" applyNumberFormat="1" applyFont="1" applyFill="1" applyBorder="1" applyAlignment="1">
      <alignment horizontal="center" vertical="center" wrapText="1"/>
    </xf>
    <xf numFmtId="49" fontId="6" fillId="0" borderId="52" xfId="1" applyNumberFormat="1" applyFont="1" applyFill="1" applyBorder="1" applyAlignment="1">
      <alignment horizontal="center" vertical="center" wrapText="1"/>
    </xf>
    <xf numFmtId="164" fontId="6" fillId="0" borderId="8" xfId="1" applyNumberFormat="1" applyFont="1" applyFill="1" applyBorder="1" applyAlignment="1" applyProtection="1">
      <alignment horizontal="center" vertical="center" wrapText="1"/>
    </xf>
    <xf numFmtId="168" fontId="6" fillId="0" borderId="11" xfId="1" applyNumberFormat="1" applyFont="1" applyFill="1" applyBorder="1" applyAlignment="1" applyProtection="1">
      <alignment horizontal="center" vertical="center"/>
    </xf>
    <xf numFmtId="1" fontId="6" fillId="0" borderId="9" xfId="1" applyNumberFormat="1" applyFont="1" applyFill="1" applyBorder="1" applyAlignment="1" applyProtection="1">
      <alignment horizontal="center" vertical="center"/>
    </xf>
    <xf numFmtId="1" fontId="6" fillId="0" borderId="6" xfId="1" applyNumberFormat="1" applyFont="1" applyFill="1" applyBorder="1" applyAlignment="1" applyProtection="1">
      <alignment horizontal="center" vertical="center"/>
    </xf>
    <xf numFmtId="1" fontId="6" fillId="0" borderId="7" xfId="1" applyNumberFormat="1" applyFont="1" applyFill="1" applyBorder="1" applyAlignment="1" applyProtection="1">
      <alignment horizontal="center" vertical="center"/>
    </xf>
    <xf numFmtId="1" fontId="6" fillId="0" borderId="8" xfId="1" applyNumberFormat="1" applyFont="1" applyFill="1" applyBorder="1" applyAlignment="1" applyProtection="1">
      <alignment horizontal="center" vertical="center"/>
    </xf>
    <xf numFmtId="0" fontId="7" fillId="0" borderId="53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164" fontId="8" fillId="0" borderId="4" xfId="1" applyNumberFormat="1" applyFont="1" applyFill="1" applyBorder="1" applyAlignment="1" applyProtection="1">
      <alignment vertical="center"/>
    </xf>
    <xf numFmtId="49" fontId="7" fillId="0" borderId="54" xfId="0" applyNumberFormat="1" applyFont="1" applyFill="1" applyBorder="1" applyAlignment="1" applyProtection="1">
      <alignment horizontal="center" vertical="center"/>
    </xf>
    <xf numFmtId="49" fontId="4" fillId="0" borderId="55" xfId="1" applyNumberFormat="1" applyFont="1" applyFill="1" applyBorder="1" applyAlignment="1">
      <alignment vertical="center" wrapText="1"/>
    </xf>
    <xf numFmtId="0" fontId="6" fillId="0" borderId="13" xfId="1" applyFont="1" applyFill="1" applyBorder="1" applyAlignment="1">
      <alignment horizontal="center" vertical="center" wrapText="1"/>
    </xf>
    <xf numFmtId="0" fontId="6" fillId="0" borderId="4" xfId="1" applyNumberFormat="1" applyFont="1" applyFill="1" applyBorder="1" applyAlignment="1">
      <alignment horizontal="center" vertical="center" wrapText="1"/>
    </xf>
    <xf numFmtId="0" fontId="6" fillId="0" borderId="16" xfId="1" applyNumberFormat="1" applyFont="1" applyFill="1" applyBorder="1" applyAlignment="1">
      <alignment horizontal="center" vertical="center" wrapText="1"/>
    </xf>
    <xf numFmtId="164" fontId="6" fillId="0" borderId="14" xfId="1" applyNumberFormat="1" applyFont="1" applyFill="1" applyBorder="1" applyAlignment="1" applyProtection="1">
      <alignment horizontal="center" vertical="center" wrapText="1"/>
    </xf>
    <xf numFmtId="168" fontId="4" fillId="0" borderId="56" xfId="1" applyNumberFormat="1" applyFont="1" applyFill="1" applyBorder="1" applyAlignment="1" applyProtection="1">
      <alignment horizontal="center" vertical="center"/>
    </xf>
    <xf numFmtId="0" fontId="4" fillId="0" borderId="54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 wrapText="1"/>
    </xf>
    <xf numFmtId="0" fontId="7" fillId="0" borderId="18" xfId="1" applyFont="1" applyFill="1" applyBorder="1" applyAlignment="1">
      <alignment horizontal="center" vertical="center" wrapText="1"/>
    </xf>
    <xf numFmtId="0" fontId="7" fillId="0" borderId="17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13" xfId="1" applyFont="1" applyFill="1" applyBorder="1" applyAlignment="1">
      <alignment horizontal="center" vertical="center" wrapText="1"/>
    </xf>
    <xf numFmtId="49" fontId="6" fillId="0" borderId="16" xfId="1" applyNumberFormat="1" applyFont="1" applyFill="1" applyBorder="1" applyAlignment="1">
      <alignment horizontal="center" vertical="center" wrapText="1"/>
    </xf>
    <xf numFmtId="164" fontId="7" fillId="0" borderId="13" xfId="1" applyNumberFormat="1" applyFont="1" applyFill="1" applyBorder="1" applyAlignment="1" applyProtection="1">
      <alignment vertical="center"/>
    </xf>
    <xf numFmtId="164" fontId="7" fillId="0" borderId="14" xfId="1" applyNumberFormat="1" applyFont="1" applyFill="1" applyBorder="1" applyAlignment="1" applyProtection="1">
      <alignment vertical="center"/>
    </xf>
    <xf numFmtId="0" fontId="6" fillId="0" borderId="13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168" fontId="4" fillId="0" borderId="56" xfId="0" applyNumberFormat="1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49" fontId="6" fillId="0" borderId="54" xfId="0" applyNumberFormat="1" applyFont="1" applyFill="1" applyBorder="1" applyAlignment="1" applyProtection="1">
      <alignment horizontal="center" vertical="center"/>
    </xf>
    <xf numFmtId="49" fontId="6" fillId="0" borderId="55" xfId="1" applyNumberFormat="1" applyFont="1" applyFill="1" applyBorder="1" applyAlignment="1">
      <alignment horizontal="left" vertical="center" wrapText="1"/>
    </xf>
    <xf numFmtId="49" fontId="6" fillId="0" borderId="4" xfId="1" applyNumberFormat="1" applyFont="1" applyFill="1" applyBorder="1" applyAlignment="1">
      <alignment horizontal="center" vertical="center" wrapText="1"/>
    </xf>
    <xf numFmtId="164" fontId="6" fillId="0" borderId="14" xfId="1" applyNumberFormat="1" applyFont="1" applyFill="1" applyBorder="1" applyAlignment="1" applyProtection="1">
      <alignment horizontal="center" vertical="center"/>
    </xf>
    <xf numFmtId="169" fontId="6" fillId="0" borderId="56" xfId="1" applyNumberFormat="1" applyFont="1" applyFill="1" applyBorder="1" applyAlignment="1" applyProtection="1">
      <alignment horizontal="center" vertical="center"/>
    </xf>
    <xf numFmtId="0" fontId="6" fillId="0" borderId="54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14" xfId="1" applyFont="1" applyFill="1" applyBorder="1" applyAlignment="1">
      <alignment horizontal="center" vertical="center" wrapText="1"/>
    </xf>
    <xf numFmtId="164" fontId="7" fillId="0" borderId="14" xfId="1" applyNumberFormat="1" applyFont="1" applyFill="1" applyBorder="1" applyAlignment="1" applyProtection="1">
      <alignment horizontal="center" vertical="center"/>
    </xf>
    <xf numFmtId="0" fontId="6" fillId="0" borderId="16" xfId="1" applyFont="1" applyFill="1" applyBorder="1" applyAlignment="1">
      <alignment horizontal="center" vertical="center" wrapText="1"/>
    </xf>
    <xf numFmtId="166" fontId="9" fillId="0" borderId="14" xfId="1" applyNumberFormat="1" applyFont="1" applyFill="1" applyBorder="1" applyAlignment="1" applyProtection="1">
      <alignment horizontal="center" vertical="center"/>
    </xf>
    <xf numFmtId="0" fontId="4" fillId="0" borderId="18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164" fontId="4" fillId="0" borderId="14" xfId="1" applyNumberFormat="1" applyFont="1" applyFill="1" applyBorder="1" applyAlignment="1" applyProtection="1">
      <alignment vertical="center"/>
    </xf>
    <xf numFmtId="164" fontId="6" fillId="0" borderId="0" xfId="1" applyNumberFormat="1" applyFont="1" applyFill="1" applyBorder="1" applyAlignment="1" applyProtection="1">
      <alignment vertical="center"/>
    </xf>
    <xf numFmtId="164" fontId="10" fillId="0" borderId="4" xfId="1" applyNumberFormat="1" applyFont="1" applyFill="1" applyBorder="1" applyAlignment="1" applyProtection="1">
      <alignment vertical="center"/>
    </xf>
    <xf numFmtId="164" fontId="6" fillId="0" borderId="13" xfId="1" applyNumberFormat="1" applyFont="1" applyFill="1" applyBorder="1" applyAlignment="1" applyProtection="1">
      <alignment horizontal="center" vertical="center"/>
    </xf>
    <xf numFmtId="49" fontId="6" fillId="0" borderId="55" xfId="1" applyNumberFormat="1" applyFont="1" applyFill="1" applyBorder="1" applyAlignment="1">
      <alignment vertical="center" wrapText="1"/>
    </xf>
    <xf numFmtId="169" fontId="6" fillId="0" borderId="57" xfId="1" applyNumberFormat="1" applyFont="1" applyFill="1" applyBorder="1" applyAlignment="1" applyProtection="1">
      <alignment horizontal="center" vertical="center"/>
    </xf>
    <xf numFmtId="0" fontId="7" fillId="0" borderId="4" xfId="1" applyFont="1" applyFill="1" applyBorder="1" applyAlignment="1">
      <alignment horizontal="center" vertical="center" wrapText="1"/>
    </xf>
    <xf numFmtId="49" fontId="6" fillId="0" borderId="58" xfId="0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>
      <alignment vertical="center" wrapText="1"/>
    </xf>
    <xf numFmtId="164" fontId="6" fillId="0" borderId="4" xfId="1" applyNumberFormat="1" applyFont="1" applyFill="1" applyBorder="1" applyAlignment="1" applyProtection="1">
      <alignment horizontal="center" vertical="center"/>
    </xf>
    <xf numFmtId="169" fontId="6" fillId="0" borderId="4" xfId="1" applyNumberFormat="1" applyFont="1" applyFill="1" applyBorder="1" applyAlignment="1" applyProtection="1">
      <alignment horizontal="center" vertical="center"/>
    </xf>
    <xf numFmtId="0" fontId="6" fillId="0" borderId="15" xfId="1" applyFont="1" applyFill="1" applyBorder="1" applyAlignment="1">
      <alignment horizontal="center" vertical="center" wrapText="1"/>
    </xf>
    <xf numFmtId="0" fontId="6" fillId="0" borderId="19" xfId="1" applyFont="1" applyFill="1" applyBorder="1" applyAlignment="1">
      <alignment horizontal="center" vertical="center" wrapText="1"/>
    </xf>
    <xf numFmtId="0" fontId="6" fillId="0" borderId="22" xfId="1" applyFont="1" applyFill="1" applyBorder="1" applyAlignment="1">
      <alignment horizontal="center" vertical="center" wrapText="1"/>
    </xf>
    <xf numFmtId="0" fontId="6" fillId="0" borderId="37" xfId="1" applyFont="1" applyFill="1" applyBorder="1" applyAlignment="1">
      <alignment horizontal="center" vertical="center" wrapText="1"/>
    </xf>
    <xf numFmtId="0" fontId="6" fillId="0" borderId="20" xfId="1" applyFont="1" applyFill="1" applyBorder="1" applyAlignment="1">
      <alignment horizontal="center" vertical="center" wrapText="1"/>
    </xf>
    <xf numFmtId="168" fontId="11" fillId="0" borderId="37" xfId="1" applyNumberFormat="1" applyFont="1" applyFill="1" applyBorder="1" applyAlignment="1">
      <alignment horizontal="center" vertical="center" wrapText="1"/>
    </xf>
    <xf numFmtId="1" fontId="11" fillId="0" borderId="59" xfId="1" applyNumberFormat="1" applyFont="1" applyFill="1" applyBorder="1" applyAlignment="1">
      <alignment horizontal="center" vertical="center" wrapText="1"/>
    </xf>
    <xf numFmtId="1" fontId="11" fillId="0" borderId="44" xfId="1" applyNumberFormat="1" applyFont="1" applyFill="1" applyBorder="1" applyAlignment="1">
      <alignment horizontal="center" vertical="center" wrapText="1"/>
    </xf>
    <xf numFmtId="167" fontId="5" fillId="0" borderId="4" xfId="1" applyNumberFormat="1" applyFont="1" applyFill="1" applyBorder="1" applyAlignment="1" applyProtection="1">
      <alignment vertical="center"/>
    </xf>
    <xf numFmtId="167" fontId="4" fillId="0" borderId="0" xfId="1" applyNumberFormat="1" applyFont="1" applyFill="1" applyBorder="1" applyAlignment="1" applyProtection="1">
      <alignment vertical="center"/>
    </xf>
    <xf numFmtId="164" fontId="12" fillId="0" borderId="0" xfId="1" applyNumberFormat="1" applyFont="1" applyFill="1" applyBorder="1" applyAlignment="1" applyProtection="1">
      <alignment vertical="center"/>
    </xf>
    <xf numFmtId="164" fontId="13" fillId="0" borderId="4" xfId="1" applyNumberFormat="1" applyFont="1" applyFill="1" applyBorder="1" applyAlignment="1" applyProtection="1">
      <alignment vertical="center"/>
    </xf>
    <xf numFmtId="49" fontId="6" fillId="0" borderId="51" xfId="0" applyNumberFormat="1" applyFont="1" applyFill="1" applyBorder="1" applyAlignment="1" applyProtection="1">
      <alignment horizontal="center" vertical="center"/>
    </xf>
    <xf numFmtId="49" fontId="6" fillId="0" borderId="10" xfId="0" applyNumberFormat="1" applyFont="1" applyFill="1" applyBorder="1" applyAlignment="1">
      <alignment horizontal="left" vertical="center" wrapText="1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167" fontId="6" fillId="0" borderId="51" xfId="0" applyNumberFormat="1" applyFont="1" applyFill="1" applyBorder="1" applyAlignment="1" applyProtection="1">
      <alignment horizontal="center" vertical="center"/>
    </xf>
    <xf numFmtId="1" fontId="6" fillId="0" borderId="9" xfId="0" applyNumberFormat="1" applyFont="1" applyFill="1" applyBorder="1" applyAlignment="1">
      <alignment horizontal="center" vertical="center"/>
    </xf>
    <xf numFmtId="1" fontId="6" fillId="0" borderId="6" xfId="0" applyNumberFormat="1" applyFont="1" applyFill="1" applyBorder="1" applyAlignment="1">
      <alignment horizontal="center" vertical="center" wrapText="1"/>
    </xf>
    <xf numFmtId="1" fontId="6" fillId="0" borderId="7" xfId="0" applyNumberFormat="1" applyFont="1" applyFill="1" applyBorder="1" applyAlignment="1">
      <alignment horizontal="center" vertical="center"/>
    </xf>
    <xf numFmtId="1" fontId="6" fillId="0" borderId="8" xfId="0" applyNumberFormat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49" fontId="6" fillId="0" borderId="55" xfId="0" applyNumberFormat="1" applyFont="1" applyFill="1" applyBorder="1" applyAlignment="1" applyProtection="1">
      <alignment horizontal="center" vertical="center"/>
    </xf>
    <xf numFmtId="49" fontId="6" fillId="0" borderId="56" xfId="1" applyNumberFormat="1" applyFont="1" applyFill="1" applyBorder="1" applyAlignment="1">
      <alignment horizontal="left" vertical="center" wrapText="1"/>
    </xf>
    <xf numFmtId="49" fontId="6" fillId="0" borderId="56" xfId="1" applyNumberFormat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 applyProtection="1">
      <alignment vertical="center"/>
    </xf>
    <xf numFmtId="166" fontId="6" fillId="0" borderId="17" xfId="1" applyNumberFormat="1" applyFont="1" applyFill="1" applyBorder="1" applyAlignment="1" applyProtection="1">
      <alignment horizontal="center" vertical="center"/>
    </xf>
    <xf numFmtId="166" fontId="6" fillId="0" borderId="13" xfId="1" applyNumberFormat="1" applyFont="1" applyFill="1" applyBorder="1" applyAlignment="1" applyProtection="1">
      <alignment horizontal="center" vertical="center"/>
    </xf>
    <xf numFmtId="166" fontId="6" fillId="0" borderId="4" xfId="1" applyNumberFormat="1" applyFont="1" applyFill="1" applyBorder="1" applyAlignment="1" applyProtection="1">
      <alignment horizontal="center" vertical="center"/>
    </xf>
    <xf numFmtId="166" fontId="6" fillId="0" borderId="14" xfId="1" applyNumberFormat="1" applyFont="1" applyFill="1" applyBorder="1" applyAlignment="1" applyProtection="1">
      <alignment horizontal="center" vertical="center"/>
    </xf>
    <xf numFmtId="49" fontId="7" fillId="0" borderId="55" xfId="0" applyNumberFormat="1" applyFont="1" applyFill="1" applyBorder="1" applyAlignment="1" applyProtection="1">
      <alignment horizontal="center" vertical="center"/>
    </xf>
    <xf numFmtId="49" fontId="4" fillId="0" borderId="17" xfId="1" applyNumberFormat="1" applyFont="1" applyFill="1" applyBorder="1" applyAlignment="1">
      <alignment vertical="center" wrapText="1"/>
    </xf>
    <xf numFmtId="1" fontId="4" fillId="0" borderId="13" xfId="1" applyNumberFormat="1" applyFont="1" applyFill="1" applyBorder="1" applyAlignment="1">
      <alignment horizontal="center" vertical="center"/>
    </xf>
    <xf numFmtId="49" fontId="4" fillId="0" borderId="4" xfId="1" applyNumberFormat="1" applyFont="1" applyFill="1" applyBorder="1" applyAlignment="1">
      <alignment horizontal="center" vertical="center"/>
    </xf>
    <xf numFmtId="49" fontId="4" fillId="0" borderId="14" xfId="1" applyNumberFormat="1" applyFont="1" applyFill="1" applyBorder="1" applyAlignment="1">
      <alignment horizontal="center" vertical="center"/>
    </xf>
    <xf numFmtId="169" fontId="4" fillId="0" borderId="57" xfId="1" applyNumberFormat="1" applyFont="1" applyFill="1" applyBorder="1" applyAlignment="1" applyProtection="1">
      <alignment horizontal="center" vertical="center"/>
    </xf>
    <xf numFmtId="0" fontId="4" fillId="0" borderId="18" xfId="1" applyNumberFormat="1" applyFont="1" applyFill="1" applyBorder="1" applyAlignment="1">
      <alignment horizontal="center" vertical="center" wrapText="1"/>
    </xf>
    <xf numFmtId="0" fontId="4" fillId="0" borderId="17" xfId="1" applyNumberFormat="1" applyFont="1" applyFill="1" applyBorder="1" applyAlignment="1">
      <alignment horizontal="center" vertical="center" wrapText="1"/>
    </xf>
    <xf numFmtId="0" fontId="4" fillId="0" borderId="14" xfId="1" applyNumberFormat="1" applyFont="1" applyFill="1" applyBorder="1" applyAlignment="1">
      <alignment horizontal="center" vertical="center" wrapText="1"/>
    </xf>
    <xf numFmtId="0" fontId="4" fillId="0" borderId="13" xfId="1" applyNumberFormat="1" applyFont="1" applyFill="1" applyBorder="1" applyAlignment="1">
      <alignment horizontal="center" vertical="center" wrapText="1"/>
    </xf>
    <xf numFmtId="0" fontId="4" fillId="0" borderId="4" xfId="1" applyNumberFormat="1" applyFont="1" applyFill="1" applyBorder="1" applyAlignment="1">
      <alignment horizontal="center" vertical="center"/>
    </xf>
    <xf numFmtId="0" fontId="4" fillId="0" borderId="16" xfId="1" applyNumberFormat="1" applyFont="1" applyFill="1" applyBorder="1" applyAlignment="1">
      <alignment horizontal="center" vertical="center"/>
    </xf>
    <xf numFmtId="49" fontId="4" fillId="0" borderId="14" xfId="1" applyNumberFormat="1" applyFont="1" applyFill="1" applyBorder="1" applyAlignment="1">
      <alignment vertical="center" wrapText="1"/>
    </xf>
    <xf numFmtId="49" fontId="6" fillId="0" borderId="60" xfId="0" applyNumberFormat="1" applyFont="1" applyFill="1" applyBorder="1" applyAlignment="1" applyProtection="1">
      <alignment horizontal="center" vertical="center"/>
    </xf>
    <xf numFmtId="0" fontId="15" fillId="0" borderId="4" xfId="1" applyFont="1" applyFill="1" applyBorder="1" applyAlignment="1">
      <alignment horizontal="center" vertical="center" wrapText="1"/>
    </xf>
    <xf numFmtId="0" fontId="6" fillId="0" borderId="38" xfId="1" applyFont="1" applyFill="1" applyBorder="1" applyAlignment="1">
      <alignment horizontal="center" vertical="center" wrapText="1"/>
    </xf>
    <xf numFmtId="0" fontId="17" fillId="0" borderId="39" xfId="1" applyFont="1" applyFill="1" applyBorder="1" applyAlignment="1">
      <alignment horizontal="center" vertical="center" wrapText="1"/>
    </xf>
    <xf numFmtId="0" fontId="17" fillId="0" borderId="40" xfId="1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vertical="center" wrapText="1"/>
    </xf>
    <xf numFmtId="0" fontId="6" fillId="0" borderId="39" xfId="1" applyFont="1" applyFill="1" applyBorder="1" applyAlignment="1">
      <alignment horizontal="center" vertical="center" wrapText="1"/>
    </xf>
    <xf numFmtId="0" fontId="6" fillId="0" borderId="40" xfId="1" applyFont="1" applyFill="1" applyBorder="1" applyAlignment="1">
      <alignment horizontal="center" vertical="center" wrapText="1"/>
    </xf>
    <xf numFmtId="49" fontId="6" fillId="0" borderId="56" xfId="0" applyNumberFormat="1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wrapText="1"/>
    </xf>
    <xf numFmtId="0" fontId="15" fillId="0" borderId="38" xfId="1" applyFont="1" applyFill="1" applyBorder="1" applyAlignment="1">
      <alignment horizontal="center" vertical="center" wrapText="1"/>
    </xf>
    <xf numFmtId="0" fontId="15" fillId="0" borderId="39" xfId="1" applyFont="1" applyFill="1" applyBorder="1" applyAlignment="1">
      <alignment horizontal="center" vertical="center" wrapText="1"/>
    </xf>
    <xf numFmtId="0" fontId="15" fillId="0" borderId="40" xfId="1" applyFont="1" applyFill="1" applyBorder="1" applyAlignment="1">
      <alignment horizontal="center" vertical="center" wrapText="1"/>
    </xf>
    <xf numFmtId="168" fontId="6" fillId="0" borderId="44" xfId="1" applyNumberFormat="1" applyFont="1" applyFill="1" applyBorder="1" applyAlignment="1">
      <alignment horizontal="center" vertical="center" wrapText="1"/>
    </xf>
    <xf numFmtId="1" fontId="6" fillId="0" borderId="44" xfId="1" applyNumberFormat="1" applyFont="1" applyFill="1" applyBorder="1" applyAlignment="1">
      <alignment horizontal="center" vertical="center" wrapText="1"/>
    </xf>
    <xf numFmtId="1" fontId="6" fillId="0" borderId="59" xfId="1" applyNumberFormat="1" applyFont="1" applyFill="1" applyBorder="1" applyAlignment="1">
      <alignment horizontal="center" vertical="center" wrapText="1"/>
    </xf>
    <xf numFmtId="167" fontId="13" fillId="0" borderId="4" xfId="1" applyNumberFormat="1" applyFont="1" applyFill="1" applyBorder="1" applyAlignment="1" applyProtection="1">
      <alignment vertical="center"/>
    </xf>
    <xf numFmtId="0" fontId="6" fillId="0" borderId="51" xfId="0" applyNumberFormat="1" applyFont="1" applyFill="1" applyBorder="1" applyAlignment="1" applyProtection="1">
      <alignment horizontal="left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66" fontId="20" fillId="0" borderId="8" xfId="0" applyNumberFormat="1" applyFont="1" applyFill="1" applyBorder="1" applyAlignment="1" applyProtection="1">
      <alignment horizontal="center" vertical="center"/>
    </xf>
    <xf numFmtId="168" fontId="6" fillId="0" borderId="51" xfId="0" applyNumberFormat="1" applyFont="1" applyFill="1" applyBorder="1" applyAlignment="1" applyProtection="1">
      <alignment horizontal="center" vertical="center"/>
    </xf>
    <xf numFmtId="1" fontId="6" fillId="0" borderId="9" xfId="0" applyNumberFormat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168" fontId="6" fillId="0" borderId="61" xfId="1" applyNumberFormat="1" applyFont="1" applyFill="1" applyBorder="1" applyAlignment="1" applyProtection="1">
      <alignment horizontal="center" vertical="center"/>
    </xf>
    <xf numFmtId="1" fontId="6" fillId="0" borderId="62" xfId="1" applyNumberFormat="1" applyFont="1" applyFill="1" applyBorder="1" applyAlignment="1" applyProtection="1">
      <alignment horizontal="center" vertical="center"/>
    </xf>
    <xf numFmtId="1" fontId="6" fillId="0" borderId="63" xfId="1" applyNumberFormat="1" applyFont="1" applyFill="1" applyBorder="1" applyAlignment="1" applyProtection="1">
      <alignment horizontal="center" vertical="center"/>
    </xf>
    <xf numFmtId="168" fontId="6" fillId="0" borderId="64" xfId="1" applyNumberFormat="1" applyFont="1" applyFill="1" applyBorder="1" applyAlignment="1" applyProtection="1">
      <alignment horizontal="center" vertical="center"/>
    </xf>
    <xf numFmtId="168" fontId="6" fillId="0" borderId="62" xfId="1" applyNumberFormat="1" applyFont="1" applyFill="1" applyBorder="1" applyAlignment="1" applyProtection="1">
      <alignment horizontal="center" vertical="center"/>
    </xf>
    <xf numFmtId="168" fontId="4" fillId="0" borderId="0" xfId="1" applyNumberFormat="1" applyFont="1" applyFill="1" applyBorder="1" applyAlignment="1" applyProtection="1">
      <alignment vertical="center"/>
    </xf>
    <xf numFmtId="0" fontId="6" fillId="0" borderId="65" xfId="0" applyNumberFormat="1" applyFont="1" applyFill="1" applyBorder="1" applyAlignment="1" applyProtection="1">
      <alignment horizontal="left" vertical="center" wrapText="1"/>
    </xf>
    <xf numFmtId="0" fontId="4" fillId="0" borderId="66" xfId="0" applyFont="1" applyFill="1" applyBorder="1" applyAlignment="1">
      <alignment horizontal="center" vertical="center" wrapText="1"/>
    </xf>
    <xf numFmtId="0" fontId="4" fillId="0" borderId="67" xfId="0" applyFont="1" applyFill="1" applyBorder="1" applyAlignment="1">
      <alignment horizontal="center" vertical="center" wrapText="1"/>
    </xf>
    <xf numFmtId="166" fontId="20" fillId="0" borderId="68" xfId="0" applyNumberFormat="1" applyFont="1" applyFill="1" applyBorder="1" applyAlignment="1" applyProtection="1">
      <alignment horizontal="center" vertical="center"/>
    </xf>
    <xf numFmtId="168" fontId="6" fillId="0" borderId="65" xfId="0" applyNumberFormat="1" applyFont="1" applyFill="1" applyBorder="1" applyAlignment="1" applyProtection="1">
      <alignment horizontal="center" vertical="center"/>
    </xf>
    <xf numFmtId="1" fontId="6" fillId="0" borderId="54" xfId="0" applyNumberFormat="1" applyFont="1" applyFill="1" applyBorder="1" applyAlignment="1">
      <alignment horizontal="center" vertical="center" wrapText="1"/>
    </xf>
    <xf numFmtId="168" fontId="6" fillId="0" borderId="69" xfId="1" applyNumberFormat="1" applyFont="1" applyFill="1" applyBorder="1" applyAlignment="1" applyProtection="1">
      <alignment horizontal="center" vertical="center"/>
    </xf>
    <xf numFmtId="168" fontId="6" fillId="0" borderId="70" xfId="1" applyNumberFormat="1" applyFont="1" applyFill="1" applyBorder="1" applyAlignment="1" applyProtection="1">
      <alignment horizontal="center" vertical="center"/>
    </xf>
    <xf numFmtId="1" fontId="6" fillId="0" borderId="68" xfId="1" applyNumberFormat="1" applyFont="1" applyFill="1" applyBorder="1" applyAlignment="1" applyProtection="1">
      <alignment horizontal="center" vertical="center"/>
    </xf>
    <xf numFmtId="168" fontId="6" fillId="0" borderId="66" xfId="1" applyNumberFormat="1" applyFont="1" applyFill="1" applyBorder="1" applyAlignment="1" applyProtection="1">
      <alignment horizontal="center" vertical="center"/>
    </xf>
    <xf numFmtId="0" fontId="6" fillId="0" borderId="55" xfId="0" applyNumberFormat="1" applyFont="1" applyFill="1" applyBorder="1" applyAlignment="1" applyProtection="1">
      <alignment horizontal="left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66" fontId="20" fillId="0" borderId="14" xfId="0" applyNumberFormat="1" applyFont="1" applyFill="1" applyBorder="1" applyAlignment="1" applyProtection="1">
      <alignment horizontal="center" vertical="center"/>
    </xf>
    <xf numFmtId="168" fontId="6" fillId="0" borderId="55" xfId="0" applyNumberFormat="1" applyFont="1" applyFill="1" applyBorder="1" applyAlignment="1" applyProtection="1">
      <alignment horizontal="center" vertical="center"/>
    </xf>
    <xf numFmtId="0" fontId="6" fillId="0" borderId="60" xfId="0" applyNumberFormat="1" applyFont="1" applyFill="1" applyBorder="1" applyAlignment="1" applyProtection="1">
      <alignment horizontal="left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166" fontId="20" fillId="0" borderId="19" xfId="0" applyNumberFormat="1" applyFont="1" applyFill="1" applyBorder="1" applyAlignment="1" applyProtection="1">
      <alignment horizontal="center" vertical="center"/>
    </xf>
    <xf numFmtId="168" fontId="6" fillId="0" borderId="71" xfId="0" applyNumberFormat="1" applyFont="1" applyFill="1" applyBorder="1" applyAlignment="1" applyProtection="1">
      <alignment horizontal="center" vertical="center"/>
    </xf>
    <xf numFmtId="1" fontId="6" fillId="0" borderId="72" xfId="0" applyNumberFormat="1" applyFont="1" applyFill="1" applyBorder="1" applyAlignment="1" applyProtection="1">
      <alignment horizontal="center" vertical="center"/>
    </xf>
    <xf numFmtId="168" fontId="6" fillId="0" borderId="18" xfId="1" applyNumberFormat="1" applyFont="1" applyFill="1" applyBorder="1" applyAlignment="1" applyProtection="1">
      <alignment horizontal="center" vertical="center"/>
    </xf>
    <xf numFmtId="168" fontId="6" fillId="0" borderId="17" xfId="1" applyNumberFormat="1" applyFont="1" applyFill="1" applyBorder="1" applyAlignment="1" applyProtection="1">
      <alignment horizontal="center" vertical="center"/>
    </xf>
    <xf numFmtId="1" fontId="6" fillId="0" borderId="14" xfId="1" applyNumberFormat="1" applyFont="1" applyFill="1" applyBorder="1" applyAlignment="1" applyProtection="1">
      <alignment horizontal="center" vertical="center"/>
    </xf>
    <xf numFmtId="168" fontId="6" fillId="0" borderId="13" xfId="1" applyNumberFormat="1" applyFont="1" applyFill="1" applyBorder="1" applyAlignment="1" applyProtection="1">
      <alignment horizontal="center" vertical="center"/>
    </xf>
    <xf numFmtId="168" fontId="6" fillId="0" borderId="0" xfId="1" applyNumberFormat="1" applyFont="1" applyFill="1" applyBorder="1" applyAlignment="1" applyProtection="1">
      <alignment horizontal="center" vertical="center"/>
    </xf>
    <xf numFmtId="1" fontId="6" fillId="0" borderId="5" xfId="0" applyNumberFormat="1" applyFont="1" applyFill="1" applyBorder="1" applyAlignment="1" applyProtection="1">
      <alignment horizontal="center" vertical="center"/>
    </xf>
    <xf numFmtId="1" fontId="6" fillId="0" borderId="12" xfId="0" applyNumberFormat="1" applyFont="1" applyFill="1" applyBorder="1" applyAlignment="1" applyProtection="1">
      <alignment horizontal="center" vertical="center"/>
    </xf>
    <xf numFmtId="166" fontId="6" fillId="0" borderId="10" xfId="0" applyNumberFormat="1" applyFont="1" applyFill="1" applyBorder="1" applyAlignment="1" applyProtection="1">
      <alignment horizontal="left" vertical="center" wrapText="1"/>
    </xf>
    <xf numFmtId="166" fontId="4" fillId="0" borderId="6" xfId="0" applyNumberFormat="1" applyFont="1" applyFill="1" applyBorder="1" applyAlignment="1" applyProtection="1">
      <alignment horizontal="center" vertical="center"/>
    </xf>
    <xf numFmtId="166" fontId="4" fillId="0" borderId="7" xfId="0" applyNumberFormat="1" applyFont="1" applyFill="1" applyBorder="1" applyAlignment="1" applyProtection="1">
      <alignment horizontal="center" vertical="center"/>
    </xf>
    <xf numFmtId="166" fontId="4" fillId="0" borderId="52" xfId="0" applyNumberFormat="1" applyFont="1" applyFill="1" applyBorder="1" applyAlignment="1" applyProtection="1">
      <alignment horizontal="center" vertical="center"/>
    </xf>
    <xf numFmtId="168" fontId="6" fillId="0" borderId="9" xfId="0" applyNumberFormat="1" applyFont="1" applyFill="1" applyBorder="1" applyAlignment="1" applyProtection="1">
      <alignment horizontal="center" vertical="center"/>
    </xf>
    <xf numFmtId="166" fontId="6" fillId="0" borderId="9" xfId="0" applyNumberFormat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53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top" wrapText="1"/>
    </xf>
    <xf numFmtId="0" fontId="6" fillId="0" borderId="52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168" fontId="6" fillId="0" borderId="73" xfId="0" applyNumberFormat="1" applyFont="1" applyFill="1" applyBorder="1" applyAlignment="1" applyProtection="1">
      <alignment horizontal="center" vertical="center"/>
    </xf>
    <xf numFmtId="1" fontId="6" fillId="0" borderId="73" xfId="0" applyNumberFormat="1" applyFont="1" applyFill="1" applyBorder="1" applyAlignment="1" applyProtection="1">
      <alignment horizontal="center" vertical="center"/>
    </xf>
    <xf numFmtId="1" fontId="6" fillId="0" borderId="37" xfId="0" applyNumberFormat="1" applyFont="1" applyFill="1" applyBorder="1" applyAlignment="1" applyProtection="1">
      <alignment horizontal="center" vertical="center"/>
    </xf>
    <xf numFmtId="168" fontId="6" fillId="0" borderId="5" xfId="1" applyNumberFormat="1" applyFont="1" applyFill="1" applyBorder="1" applyAlignment="1">
      <alignment horizontal="center" vertical="center" wrapText="1"/>
    </xf>
    <xf numFmtId="1" fontId="6" fillId="0" borderId="5" xfId="1" applyNumberFormat="1" applyFont="1" applyFill="1" applyBorder="1" applyAlignment="1">
      <alignment horizontal="center" vertical="center" wrapText="1"/>
    </xf>
    <xf numFmtId="0" fontId="6" fillId="0" borderId="53" xfId="1" applyNumberFormat="1" applyFont="1" applyFill="1" applyBorder="1" applyAlignment="1" applyProtection="1">
      <alignment horizontal="center" vertical="center"/>
    </xf>
    <xf numFmtId="0" fontId="6" fillId="0" borderId="7" xfId="1" applyNumberFormat="1" applyFont="1" applyFill="1" applyBorder="1" applyAlignment="1" applyProtection="1">
      <alignment horizontal="center" vertical="center"/>
    </xf>
    <xf numFmtId="0" fontId="6" fillId="0" borderId="8" xfId="1" applyNumberFormat="1" applyFont="1" applyFill="1" applyBorder="1" applyAlignment="1" applyProtection="1">
      <alignment horizontal="center" vertical="center"/>
    </xf>
    <xf numFmtId="169" fontId="6" fillId="0" borderId="51" xfId="1" applyNumberFormat="1" applyFont="1" applyFill="1" applyBorder="1" applyAlignment="1" applyProtection="1">
      <alignment horizontal="center" vertical="center"/>
    </xf>
    <xf numFmtId="169" fontId="6" fillId="0" borderId="65" xfId="1" applyNumberFormat="1" applyFont="1" applyFill="1" applyBorder="1" applyAlignment="1" applyProtection="1">
      <alignment horizontal="center" vertical="center"/>
    </xf>
    <xf numFmtId="166" fontId="6" fillId="0" borderId="6" xfId="1" applyNumberFormat="1" applyFont="1" applyFill="1" applyBorder="1" applyAlignment="1" applyProtection="1">
      <alignment horizontal="center" vertical="center"/>
    </xf>
    <xf numFmtId="166" fontId="6" fillId="0" borderId="7" xfId="1" applyNumberFormat="1" applyFont="1" applyFill="1" applyBorder="1" applyAlignment="1" applyProtection="1">
      <alignment horizontal="center" vertical="center"/>
    </xf>
    <xf numFmtId="166" fontId="6" fillId="0" borderId="8" xfId="1" applyNumberFormat="1" applyFont="1" applyFill="1" applyBorder="1" applyAlignment="1" applyProtection="1">
      <alignment horizontal="center" vertical="center"/>
    </xf>
    <xf numFmtId="0" fontId="6" fillId="0" borderId="6" xfId="1" applyNumberFormat="1" applyFont="1" applyFill="1" applyBorder="1" applyAlignment="1" applyProtection="1">
      <alignment horizontal="center" vertical="center"/>
    </xf>
    <xf numFmtId="0" fontId="6" fillId="0" borderId="10" xfId="1" applyNumberFormat="1" applyFont="1" applyFill="1" applyBorder="1" applyAlignment="1" applyProtection="1">
      <alignment horizontal="center" vertical="center"/>
    </xf>
    <xf numFmtId="0" fontId="6" fillId="0" borderId="27" xfId="1" applyNumberFormat="1" applyFont="1" applyFill="1" applyBorder="1" applyAlignment="1" applyProtection="1">
      <alignment horizontal="center" vertical="center"/>
    </xf>
    <xf numFmtId="0" fontId="6" fillId="0" borderId="28" xfId="1" applyNumberFormat="1" applyFont="1" applyFill="1" applyBorder="1" applyAlignment="1" applyProtection="1">
      <alignment horizontal="center" vertical="center"/>
    </xf>
    <xf numFmtId="0" fontId="6" fillId="0" borderId="30" xfId="1" applyNumberFormat="1" applyFont="1" applyFill="1" applyBorder="1" applyAlignment="1" applyProtection="1">
      <alignment horizontal="center" vertical="center"/>
    </xf>
    <xf numFmtId="164" fontId="21" fillId="0" borderId="0" xfId="1" applyNumberFormat="1" applyFont="1" applyFill="1" applyBorder="1" applyAlignment="1" applyProtection="1">
      <alignment vertical="center"/>
    </xf>
    <xf numFmtId="164" fontId="22" fillId="0" borderId="0" xfId="1" applyNumberFormat="1" applyFont="1" applyFill="1" applyBorder="1" applyAlignment="1" applyProtection="1">
      <alignment vertical="center"/>
    </xf>
    <xf numFmtId="167" fontId="21" fillId="0" borderId="0" xfId="1" applyNumberFormat="1" applyFont="1" applyFill="1" applyBorder="1" applyAlignment="1" applyProtection="1">
      <alignment vertical="center"/>
    </xf>
    <xf numFmtId="164" fontId="23" fillId="0" borderId="4" xfId="1" applyNumberFormat="1" applyFont="1" applyFill="1" applyBorder="1" applyAlignment="1" applyProtection="1">
      <alignment vertical="center"/>
    </xf>
    <xf numFmtId="164" fontId="24" fillId="0" borderId="4" xfId="1" applyNumberFormat="1" applyFont="1" applyFill="1" applyBorder="1" applyAlignment="1" applyProtection="1">
      <alignment vertical="center"/>
    </xf>
    <xf numFmtId="0" fontId="6" fillId="0" borderId="41" xfId="1" applyNumberFormat="1" applyFont="1" applyFill="1" applyBorder="1" applyAlignment="1" applyProtection="1">
      <alignment horizontal="center" vertical="center"/>
    </xf>
    <xf numFmtId="0" fontId="6" fillId="0" borderId="21" xfId="1" applyNumberFormat="1" applyFont="1" applyFill="1" applyBorder="1" applyAlignment="1" applyProtection="1">
      <alignment horizontal="center" vertical="center"/>
    </xf>
    <xf numFmtId="0" fontId="6" fillId="0" borderId="76" xfId="1" applyNumberFormat="1" applyFont="1" applyFill="1" applyBorder="1" applyAlignment="1" applyProtection="1">
      <alignment horizontal="center" vertical="center"/>
    </xf>
    <xf numFmtId="0" fontId="6" fillId="0" borderId="66" xfId="1" applyNumberFormat="1" applyFont="1" applyFill="1" applyBorder="1" applyAlignment="1" applyProtection="1">
      <alignment horizontal="center" vertical="center"/>
    </xf>
    <xf numFmtId="0" fontId="6" fillId="0" borderId="70" xfId="1" applyNumberFormat="1" applyFont="1" applyFill="1" applyBorder="1" applyAlignment="1" applyProtection="1">
      <alignment horizontal="center" vertical="center"/>
    </xf>
    <xf numFmtId="0" fontId="6" fillId="0" borderId="68" xfId="1" applyNumberFormat="1" applyFont="1" applyFill="1" applyBorder="1" applyAlignment="1" applyProtection="1">
      <alignment horizontal="center" vertical="center"/>
    </xf>
    <xf numFmtId="49" fontId="4" fillId="0" borderId="67" xfId="1" applyNumberFormat="1" applyFont="1" applyFill="1" applyBorder="1" applyAlignment="1" applyProtection="1">
      <alignment vertical="center"/>
    </xf>
    <xf numFmtId="49" fontId="4" fillId="0" borderId="77" xfId="1" applyNumberFormat="1" applyFont="1" applyFill="1" applyBorder="1" applyAlignment="1">
      <alignment vertical="center" wrapText="1"/>
    </xf>
    <xf numFmtId="0" fontId="4" fillId="0" borderId="66" xfId="1" applyNumberFormat="1" applyFont="1" applyFill="1" applyBorder="1" applyAlignment="1" applyProtection="1">
      <alignment horizontal="center" vertical="center"/>
    </xf>
    <xf numFmtId="0" fontId="4" fillId="0" borderId="67" xfId="1" applyNumberFormat="1" applyFont="1" applyFill="1" applyBorder="1" applyAlignment="1" applyProtection="1">
      <alignment horizontal="center" vertical="center"/>
    </xf>
    <xf numFmtId="0" fontId="4" fillId="0" borderId="68" xfId="1" applyNumberFormat="1" applyFont="1" applyFill="1" applyBorder="1" applyAlignment="1" applyProtection="1">
      <alignment horizontal="center" vertical="center"/>
    </xf>
    <xf numFmtId="169" fontId="4" fillId="0" borderId="65" xfId="1" applyNumberFormat="1" applyFont="1" applyFill="1" applyBorder="1" applyAlignment="1" applyProtection="1">
      <alignment horizontal="center" vertical="center"/>
    </xf>
    <xf numFmtId="166" fontId="4" fillId="0" borderId="66" xfId="1" applyNumberFormat="1" applyFont="1" applyFill="1" applyBorder="1" applyAlignment="1" applyProtection="1">
      <alignment horizontal="center" vertical="center"/>
    </xf>
    <xf numFmtId="166" fontId="4" fillId="0" borderId="67" xfId="1" applyNumberFormat="1" applyFont="1" applyFill="1" applyBorder="1" applyAlignment="1" applyProtection="1">
      <alignment horizontal="center" vertical="center"/>
    </xf>
    <xf numFmtId="166" fontId="4" fillId="0" borderId="68" xfId="1" applyNumberFormat="1" applyFont="1" applyFill="1" applyBorder="1" applyAlignment="1" applyProtection="1">
      <alignment horizontal="center" vertical="center"/>
    </xf>
    <xf numFmtId="0" fontId="4" fillId="0" borderId="70" xfId="1" applyNumberFormat="1" applyFont="1" applyFill="1" applyBorder="1" applyAlignment="1" applyProtection="1">
      <alignment horizontal="center" vertical="center"/>
    </xf>
    <xf numFmtId="49" fontId="4" fillId="0" borderId="4" xfId="1" applyNumberFormat="1" applyFont="1" applyFill="1" applyBorder="1" applyAlignment="1" applyProtection="1">
      <alignment vertical="center"/>
    </xf>
    <xf numFmtId="49" fontId="4" fillId="0" borderId="56" xfId="1" applyNumberFormat="1" applyFont="1" applyFill="1" applyBorder="1" applyAlignment="1">
      <alignment vertical="center" wrapText="1"/>
    </xf>
    <xf numFmtId="0" fontId="4" fillId="0" borderId="13" xfId="1" applyNumberFormat="1" applyFont="1" applyFill="1" applyBorder="1" applyAlignment="1" applyProtection="1">
      <alignment horizontal="center" vertical="center"/>
    </xf>
    <xf numFmtId="0" fontId="4" fillId="0" borderId="4" xfId="1" applyNumberFormat="1" applyFont="1" applyFill="1" applyBorder="1" applyAlignment="1" applyProtection="1">
      <alignment horizontal="center" vertical="center"/>
    </xf>
    <xf numFmtId="0" fontId="4" fillId="0" borderId="14" xfId="1" applyNumberFormat="1" applyFont="1" applyFill="1" applyBorder="1" applyAlignment="1" applyProtection="1">
      <alignment horizontal="center" vertical="center"/>
    </xf>
    <xf numFmtId="0" fontId="4" fillId="0" borderId="17" xfId="1" applyNumberFormat="1" applyFont="1" applyFill="1" applyBorder="1" applyAlignment="1" applyProtection="1">
      <alignment horizontal="center" vertical="center"/>
    </xf>
    <xf numFmtId="49" fontId="4" fillId="0" borderId="4" xfId="1" applyNumberFormat="1" applyFont="1" applyFill="1" applyBorder="1" applyAlignment="1">
      <alignment vertical="center" wrapText="1"/>
    </xf>
    <xf numFmtId="169" fontId="4" fillId="0" borderId="55" xfId="1" applyNumberFormat="1" applyFont="1" applyFill="1" applyBorder="1" applyAlignment="1" applyProtection="1">
      <alignment horizontal="center" vertical="center"/>
    </xf>
    <xf numFmtId="49" fontId="4" fillId="0" borderId="78" xfId="1" applyNumberFormat="1" applyFont="1" applyFill="1" applyBorder="1" applyAlignment="1">
      <alignment vertical="center" wrapText="1"/>
    </xf>
    <xf numFmtId="0" fontId="4" fillId="0" borderId="15" xfId="1" applyNumberFormat="1" applyFont="1" applyFill="1" applyBorder="1" applyAlignment="1" applyProtection="1">
      <alignment horizontal="center" vertical="center"/>
    </xf>
    <xf numFmtId="0" fontId="4" fillId="0" borderId="24" xfId="1" applyNumberFormat="1" applyFont="1" applyFill="1" applyBorder="1" applyAlignment="1" applyProtection="1">
      <alignment horizontal="center" vertical="center"/>
    </xf>
    <xf numFmtId="0" fontId="4" fillId="0" borderId="19" xfId="1" applyNumberFormat="1" applyFont="1" applyFill="1" applyBorder="1" applyAlignment="1" applyProtection="1">
      <alignment horizontal="center" vertical="center"/>
    </xf>
    <xf numFmtId="169" fontId="4" fillId="0" borderId="60" xfId="1" applyNumberFormat="1" applyFont="1" applyFill="1" applyBorder="1" applyAlignment="1" applyProtection="1">
      <alignment horizontal="center" vertical="center"/>
    </xf>
    <xf numFmtId="169" fontId="4" fillId="0" borderId="12" xfId="1" applyNumberFormat="1" applyFont="1" applyFill="1" applyBorder="1" applyAlignment="1" applyProtection="1">
      <alignment horizontal="center" vertical="center"/>
    </xf>
    <xf numFmtId="166" fontId="4" fillId="0" borderId="23" xfId="1" applyNumberFormat="1" applyFont="1" applyFill="1" applyBorder="1" applyAlignment="1" applyProtection="1">
      <alignment horizontal="center" vertical="center"/>
    </xf>
    <xf numFmtId="166" fontId="4" fillId="0" borderId="26" xfId="1" applyNumberFormat="1" applyFont="1" applyFill="1" applyBorder="1" applyAlignment="1" applyProtection="1">
      <alignment horizontal="center" vertical="center"/>
    </xf>
    <xf numFmtId="166" fontId="4" fillId="0" borderId="25" xfId="1" applyNumberFormat="1" applyFont="1" applyFill="1" applyBorder="1" applyAlignment="1" applyProtection="1">
      <alignment horizontal="center" vertical="center"/>
    </xf>
    <xf numFmtId="0" fontId="4" fillId="0" borderId="79" xfId="1" applyNumberFormat="1" applyFont="1" applyFill="1" applyBorder="1" applyAlignment="1" applyProtection="1">
      <alignment horizontal="center" vertical="center"/>
    </xf>
    <xf numFmtId="49" fontId="4" fillId="0" borderId="70" xfId="1" applyNumberFormat="1" applyFont="1" applyFill="1" applyBorder="1" applyAlignment="1">
      <alignment vertical="center" wrapText="1"/>
    </xf>
    <xf numFmtId="169" fontId="4" fillId="0" borderId="4" xfId="1" applyNumberFormat="1" applyFont="1" applyFill="1" applyBorder="1" applyAlignment="1" applyProtection="1">
      <alignment horizontal="center" vertical="center"/>
    </xf>
    <xf numFmtId="166" fontId="4" fillId="0" borderId="4" xfId="1" applyNumberFormat="1" applyFont="1" applyFill="1" applyBorder="1" applyAlignment="1" applyProtection="1">
      <alignment horizontal="center" vertical="center"/>
    </xf>
    <xf numFmtId="168" fontId="6" fillId="0" borderId="37" xfId="1" applyNumberFormat="1" applyFont="1" applyFill="1" applyBorder="1" applyAlignment="1">
      <alignment horizontal="center" vertical="center" wrapText="1"/>
    </xf>
    <xf numFmtId="1" fontId="6" fillId="0" borderId="22" xfId="1" applyNumberFormat="1" applyFont="1" applyFill="1" applyBorder="1" applyAlignment="1">
      <alignment horizontal="center" vertical="center" wrapText="1"/>
    </xf>
    <xf numFmtId="1" fontId="6" fillId="0" borderId="37" xfId="1" applyNumberFormat="1" applyFont="1" applyFill="1" applyBorder="1" applyAlignment="1">
      <alignment horizontal="center" vertical="center" wrapText="1"/>
    </xf>
    <xf numFmtId="166" fontId="6" fillId="0" borderId="18" xfId="1" applyNumberFormat="1" applyFont="1" applyFill="1" applyBorder="1" applyAlignment="1" applyProtection="1">
      <alignment horizontal="center" vertical="center"/>
    </xf>
    <xf numFmtId="166" fontId="6" fillId="0" borderId="26" xfId="1" applyNumberFormat="1" applyFont="1" applyFill="1" applyBorder="1" applyAlignment="1" applyProtection="1">
      <alignment horizontal="center" vertical="center"/>
    </xf>
    <xf numFmtId="166" fontId="6" fillId="0" borderId="32" xfId="1" applyNumberFormat="1" applyFont="1" applyFill="1" applyBorder="1" applyAlignment="1" applyProtection="1">
      <alignment horizontal="center" vertical="center"/>
    </xf>
    <xf numFmtId="169" fontId="6" fillId="0" borderId="80" xfId="1" applyNumberFormat="1" applyFont="1" applyFill="1" applyBorder="1" applyAlignment="1" applyProtection="1">
      <alignment horizontal="center" vertical="center"/>
    </xf>
    <xf numFmtId="164" fontId="12" fillId="0" borderId="18" xfId="1" applyNumberFormat="1" applyFont="1" applyFill="1" applyBorder="1" applyAlignment="1" applyProtection="1">
      <alignment vertical="center"/>
    </xf>
    <xf numFmtId="0" fontId="6" fillId="0" borderId="4" xfId="1" applyNumberFormat="1" applyFont="1" applyFill="1" applyBorder="1" applyAlignment="1" applyProtection="1">
      <alignment horizontal="center" vertical="center"/>
    </xf>
    <xf numFmtId="0" fontId="6" fillId="0" borderId="67" xfId="1" applyNumberFormat="1" applyFont="1" applyFill="1" applyBorder="1" applyAlignment="1" applyProtection="1">
      <alignment horizontal="center" vertical="center"/>
    </xf>
    <xf numFmtId="49" fontId="4" fillId="0" borderId="5" xfId="1" applyNumberFormat="1" applyFont="1" applyFill="1" applyBorder="1" applyAlignment="1">
      <alignment vertical="center" wrapText="1"/>
    </xf>
    <xf numFmtId="49" fontId="4" fillId="0" borderId="44" xfId="1" applyNumberFormat="1" applyFont="1" applyFill="1" applyBorder="1" applyAlignment="1">
      <alignment vertical="center" wrapText="1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4" fillId="0" borderId="7" xfId="1" applyNumberFormat="1" applyFont="1" applyFill="1" applyBorder="1" applyAlignment="1" applyProtection="1">
      <alignment horizontal="center" vertical="center"/>
    </xf>
    <xf numFmtId="0" fontId="4" fillId="0" borderId="8" xfId="1" applyNumberFormat="1" applyFont="1" applyFill="1" applyBorder="1" applyAlignment="1" applyProtection="1">
      <alignment horizontal="center" vertical="center"/>
    </xf>
    <xf numFmtId="169" fontId="4" fillId="0" borderId="51" xfId="1" applyNumberFormat="1" applyFont="1" applyFill="1" applyBorder="1" applyAlignment="1" applyProtection="1">
      <alignment horizontal="center" vertical="center"/>
    </xf>
    <xf numFmtId="166" fontId="4" fillId="0" borderId="6" xfId="1" applyNumberFormat="1" applyFont="1" applyFill="1" applyBorder="1" applyAlignment="1" applyProtection="1">
      <alignment horizontal="center" vertical="center"/>
    </xf>
    <xf numFmtId="166" fontId="4" fillId="0" borderId="8" xfId="1" applyNumberFormat="1" applyFont="1" applyFill="1" applyBorder="1" applyAlignment="1" applyProtection="1">
      <alignment horizontal="center" vertical="center"/>
    </xf>
    <xf numFmtId="0" fontId="4" fillId="0" borderId="10" xfId="1" applyNumberFormat="1" applyFont="1" applyFill="1" applyBorder="1" applyAlignment="1" applyProtection="1">
      <alignment horizontal="center" vertical="center"/>
    </xf>
    <xf numFmtId="49" fontId="4" fillId="3" borderId="5" xfId="1" applyNumberFormat="1" applyFont="1" applyFill="1" applyBorder="1" applyAlignment="1">
      <alignment vertical="center" wrapText="1"/>
    </xf>
    <xf numFmtId="49" fontId="4" fillId="3" borderId="77" xfId="1" applyNumberFormat="1" applyFont="1" applyFill="1" applyBorder="1" applyAlignment="1">
      <alignment vertical="center" wrapText="1"/>
    </xf>
    <xf numFmtId="0" fontId="4" fillId="3" borderId="69" xfId="1" applyNumberFormat="1" applyFont="1" applyFill="1" applyBorder="1" applyAlignment="1" applyProtection="1">
      <alignment horizontal="center" vertical="center"/>
    </xf>
    <xf numFmtId="0" fontId="4" fillId="3" borderId="67" xfId="1" applyNumberFormat="1" applyFont="1" applyFill="1" applyBorder="1" applyAlignment="1" applyProtection="1">
      <alignment horizontal="center" vertical="center"/>
    </xf>
    <xf numFmtId="0" fontId="4" fillId="3" borderId="82" xfId="1" applyNumberFormat="1" applyFont="1" applyFill="1" applyBorder="1" applyAlignment="1" applyProtection="1">
      <alignment horizontal="center" vertical="center"/>
    </xf>
    <xf numFmtId="169" fontId="4" fillId="3" borderId="65" xfId="1" applyNumberFormat="1" applyFont="1" applyFill="1" applyBorder="1" applyAlignment="1" applyProtection="1">
      <alignment horizontal="center" vertical="center"/>
    </xf>
    <xf numFmtId="169" fontId="4" fillId="3" borderId="80" xfId="1" applyNumberFormat="1" applyFont="1" applyFill="1" applyBorder="1" applyAlignment="1" applyProtection="1">
      <alignment horizontal="center" vertical="center"/>
    </xf>
    <xf numFmtId="166" fontId="4" fillId="3" borderId="6" xfId="1" applyNumberFormat="1" applyFont="1" applyFill="1" applyBorder="1" applyAlignment="1" applyProtection="1">
      <alignment horizontal="center" vertical="center"/>
    </xf>
    <xf numFmtId="166" fontId="4" fillId="3" borderId="7" xfId="1" applyNumberFormat="1" applyFont="1" applyFill="1" applyBorder="1" applyAlignment="1" applyProtection="1">
      <alignment horizontal="center" vertical="center"/>
    </xf>
    <xf numFmtId="166" fontId="4" fillId="3" borderId="8" xfId="1" applyNumberFormat="1" applyFont="1" applyFill="1" applyBorder="1" applyAlignment="1" applyProtection="1">
      <alignment horizontal="center" vertical="center"/>
    </xf>
    <xf numFmtId="0" fontId="4" fillId="3" borderId="70" xfId="1" applyNumberFormat="1" applyFont="1" applyFill="1" applyBorder="1" applyAlignment="1" applyProtection="1">
      <alignment horizontal="center" vertical="center"/>
    </xf>
    <xf numFmtId="0" fontId="4" fillId="3" borderId="68" xfId="1" applyNumberFormat="1" applyFont="1" applyFill="1" applyBorder="1" applyAlignment="1" applyProtection="1">
      <alignment horizontal="center" vertical="center"/>
    </xf>
    <xf numFmtId="0" fontId="4" fillId="0" borderId="80" xfId="1" applyFont="1" applyFill="1" applyBorder="1" applyAlignment="1">
      <alignment horizontal="center" vertical="center" wrapText="1"/>
    </xf>
    <xf numFmtId="0" fontId="19" fillId="0" borderId="7" xfId="1" applyNumberFormat="1" applyFont="1" applyFill="1" applyBorder="1" applyAlignment="1" applyProtection="1">
      <alignment horizontal="center" vertical="center"/>
    </xf>
    <xf numFmtId="1" fontId="4" fillId="0" borderId="8" xfId="1" applyNumberFormat="1" applyFont="1" applyFill="1" applyBorder="1" applyAlignment="1">
      <alignment horizontal="center" vertical="center" wrapText="1"/>
    </xf>
    <xf numFmtId="0" fontId="4" fillId="0" borderId="69" xfId="1" applyNumberFormat="1" applyFont="1" applyFill="1" applyBorder="1" applyAlignment="1" applyProtection="1">
      <alignment horizontal="center" vertical="center"/>
    </xf>
    <xf numFmtId="1" fontId="4" fillId="0" borderId="18" xfId="1" applyNumberFormat="1" applyFont="1" applyFill="1" applyBorder="1" applyAlignment="1">
      <alignment horizontal="center" vertical="center"/>
    </xf>
    <xf numFmtId="49" fontId="4" fillId="0" borderId="16" xfId="1" applyNumberFormat="1" applyFont="1" applyFill="1" applyBorder="1" applyAlignment="1">
      <alignment horizontal="center" vertical="center"/>
    </xf>
    <xf numFmtId="1" fontId="4" fillId="0" borderId="54" xfId="1" applyNumberFormat="1" applyFont="1" applyFill="1" applyBorder="1" applyAlignment="1">
      <alignment horizontal="center" vertical="center"/>
    </xf>
    <xf numFmtId="1" fontId="4" fillId="0" borderId="13" xfId="1" applyNumberFormat="1" applyFont="1" applyFill="1" applyBorder="1" applyAlignment="1" applyProtection="1">
      <alignment horizontal="center" vertical="center"/>
    </xf>
    <xf numFmtId="1" fontId="4" fillId="0" borderId="4" xfId="1" applyNumberFormat="1" applyFont="1" applyFill="1" applyBorder="1" applyAlignment="1">
      <alignment horizontal="center" vertical="center"/>
    </xf>
    <xf numFmtId="1" fontId="4" fillId="0" borderId="14" xfId="1" applyNumberFormat="1" applyFont="1" applyFill="1" applyBorder="1" applyAlignment="1">
      <alignment horizontal="center" vertical="center" wrapText="1"/>
    </xf>
    <xf numFmtId="1" fontId="4" fillId="3" borderId="18" xfId="1" applyNumberFormat="1" applyFont="1" applyFill="1" applyBorder="1" applyAlignment="1">
      <alignment horizontal="center" vertical="center"/>
    </xf>
    <xf numFmtId="49" fontId="4" fillId="3" borderId="4" xfId="1" applyNumberFormat="1" applyFont="1" applyFill="1" applyBorder="1" applyAlignment="1">
      <alignment horizontal="center" vertical="center"/>
    </xf>
    <xf numFmtId="49" fontId="4" fillId="3" borderId="16" xfId="1" applyNumberFormat="1" applyFont="1" applyFill="1" applyBorder="1" applyAlignment="1">
      <alignment horizontal="center" vertical="center"/>
    </xf>
    <xf numFmtId="0" fontId="4" fillId="3" borderId="16" xfId="1" applyNumberFormat="1" applyFont="1" applyFill="1" applyBorder="1" applyAlignment="1">
      <alignment horizontal="center" vertical="center"/>
    </xf>
    <xf numFmtId="169" fontId="4" fillId="3" borderId="55" xfId="1" applyNumberFormat="1" applyFont="1" applyFill="1" applyBorder="1" applyAlignment="1" applyProtection="1">
      <alignment horizontal="center" vertical="center"/>
    </xf>
    <xf numFmtId="1" fontId="4" fillId="3" borderId="54" xfId="1" applyNumberFormat="1" applyFont="1" applyFill="1" applyBorder="1" applyAlignment="1">
      <alignment horizontal="center" vertical="center"/>
    </xf>
    <xf numFmtId="1" fontId="4" fillId="3" borderId="13" xfId="1" applyNumberFormat="1" applyFont="1" applyFill="1" applyBorder="1" applyAlignment="1" applyProtection="1">
      <alignment horizontal="center" vertical="center"/>
    </xf>
    <xf numFmtId="1" fontId="4" fillId="3" borderId="4" xfId="1" applyNumberFormat="1" applyFont="1" applyFill="1" applyBorder="1" applyAlignment="1">
      <alignment horizontal="center" vertical="center"/>
    </xf>
    <xf numFmtId="0" fontId="4" fillId="3" borderId="4" xfId="1" applyNumberFormat="1" applyFont="1" applyFill="1" applyBorder="1" applyAlignment="1">
      <alignment horizontal="center" vertical="center"/>
    </xf>
    <xf numFmtId="1" fontId="4" fillId="3" borderId="14" xfId="1" applyNumberFormat="1" applyFont="1" applyFill="1" applyBorder="1" applyAlignment="1">
      <alignment horizontal="center" vertical="center" wrapText="1"/>
    </xf>
    <xf numFmtId="0" fontId="4" fillId="3" borderId="18" xfId="1" applyNumberFormat="1" applyFont="1" applyFill="1" applyBorder="1" applyAlignment="1">
      <alignment horizontal="center" vertical="center" wrapText="1"/>
    </xf>
    <xf numFmtId="0" fontId="4" fillId="3" borderId="17" xfId="1" applyNumberFormat="1" applyFont="1" applyFill="1" applyBorder="1" applyAlignment="1">
      <alignment horizontal="center" vertical="center" wrapText="1"/>
    </xf>
    <xf numFmtId="0" fontId="4" fillId="3" borderId="14" xfId="1" applyNumberFormat="1" applyFont="1" applyFill="1" applyBorder="1" applyAlignment="1">
      <alignment horizontal="center" vertical="center" wrapText="1"/>
    </xf>
    <xf numFmtId="164" fontId="25" fillId="0" borderId="0" xfId="1" applyNumberFormat="1" applyFont="1" applyFill="1" applyBorder="1" applyAlignment="1" applyProtection="1">
      <alignment vertical="center"/>
    </xf>
    <xf numFmtId="164" fontId="26" fillId="0" borderId="4" xfId="1" applyNumberFormat="1" applyFont="1" applyFill="1" applyBorder="1" applyAlignment="1" applyProtection="1">
      <alignment vertical="center"/>
    </xf>
    <xf numFmtId="0" fontId="4" fillId="0" borderId="16" xfId="1" applyNumberFormat="1" applyFont="1" applyFill="1" applyBorder="1" applyAlignment="1">
      <alignment horizontal="center" vertical="center" wrapText="1"/>
    </xf>
    <xf numFmtId="0" fontId="4" fillId="3" borderId="16" xfId="1" applyNumberFormat="1" applyFont="1" applyFill="1" applyBorder="1" applyAlignment="1">
      <alignment horizontal="center" vertical="center" wrapText="1"/>
    </xf>
    <xf numFmtId="0" fontId="4" fillId="0" borderId="54" xfId="1" applyNumberFormat="1" applyFont="1" applyFill="1" applyBorder="1" applyAlignment="1" applyProtection="1">
      <alignment horizontal="center" vertical="center"/>
    </xf>
    <xf numFmtId="49" fontId="4" fillId="0" borderId="56" xfId="0" applyNumberFormat="1" applyFont="1" applyFill="1" applyBorder="1" applyAlignment="1">
      <alignment vertical="center" wrapText="1"/>
    </xf>
    <xf numFmtId="49" fontId="4" fillId="0" borderId="77" xfId="0" applyNumberFormat="1" applyFont="1" applyFill="1" applyBorder="1" applyAlignment="1">
      <alignment vertical="center" wrapText="1"/>
    </xf>
    <xf numFmtId="0" fontId="4" fillId="3" borderId="54" xfId="1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left" wrapText="1"/>
    </xf>
    <xf numFmtId="1" fontId="4" fillId="0" borderId="83" xfId="1" applyNumberFormat="1" applyFont="1" applyFill="1" applyBorder="1" applyAlignment="1">
      <alignment horizontal="center" vertical="center"/>
    </xf>
    <xf numFmtId="0" fontId="4" fillId="0" borderId="24" xfId="1" applyNumberFormat="1" applyFont="1" applyFill="1" applyBorder="1" applyAlignment="1">
      <alignment horizontal="center" vertical="center"/>
    </xf>
    <xf numFmtId="0" fontId="4" fillId="0" borderId="84" xfId="1" applyNumberFormat="1" applyFont="1" applyFill="1" applyBorder="1" applyAlignment="1">
      <alignment horizontal="center" vertical="center"/>
    </xf>
    <xf numFmtId="49" fontId="4" fillId="0" borderId="84" xfId="1" applyNumberFormat="1" applyFont="1" applyFill="1" applyBorder="1" applyAlignment="1">
      <alignment horizontal="center" vertical="center"/>
    </xf>
    <xf numFmtId="0" fontId="4" fillId="0" borderId="58" xfId="1" applyNumberFormat="1" applyFont="1" applyFill="1" applyBorder="1" applyAlignment="1" applyProtection="1">
      <alignment horizontal="center" vertical="center"/>
    </xf>
    <xf numFmtId="1" fontId="4" fillId="0" borderId="19" xfId="1" applyNumberFormat="1" applyFont="1" applyFill="1" applyBorder="1" applyAlignment="1">
      <alignment horizontal="center" vertical="center" wrapText="1"/>
    </xf>
    <xf numFmtId="0" fontId="4" fillId="0" borderId="83" xfId="1" applyNumberFormat="1" applyFont="1" applyFill="1" applyBorder="1" applyAlignment="1">
      <alignment horizontal="center" vertical="center" wrapText="1"/>
    </xf>
    <xf numFmtId="0" fontId="4" fillId="0" borderId="79" xfId="1" applyNumberFormat="1" applyFont="1" applyFill="1" applyBorder="1" applyAlignment="1">
      <alignment horizontal="center" vertical="center" wrapText="1"/>
    </xf>
    <xf numFmtId="0" fontId="4" fillId="0" borderId="84" xfId="1" applyNumberFormat="1" applyFont="1" applyFill="1" applyBorder="1" applyAlignment="1">
      <alignment horizontal="center" vertical="center" wrapText="1"/>
    </xf>
    <xf numFmtId="0" fontId="4" fillId="0" borderId="15" xfId="1" applyNumberFormat="1" applyFont="1" applyFill="1" applyBorder="1" applyAlignment="1">
      <alignment horizontal="center" vertical="center" wrapText="1"/>
    </xf>
    <xf numFmtId="0" fontId="4" fillId="0" borderId="19" xfId="1" applyNumberFormat="1" applyFont="1" applyFill="1" applyBorder="1" applyAlignment="1">
      <alignment horizontal="center" vertical="center" wrapText="1"/>
    </xf>
    <xf numFmtId="164" fontId="7" fillId="0" borderId="4" xfId="1" applyNumberFormat="1" applyFont="1" applyFill="1" applyBorder="1" applyAlignment="1" applyProtection="1">
      <alignment vertical="center"/>
    </xf>
    <xf numFmtId="164" fontId="12" fillId="0" borderId="4" xfId="1" applyNumberFormat="1" applyFont="1" applyFill="1" applyBorder="1" applyAlignment="1" applyProtection="1">
      <alignment vertical="center"/>
    </xf>
    <xf numFmtId="49" fontId="4" fillId="0" borderId="3" xfId="0" applyNumberFormat="1" applyFont="1" applyFill="1" applyBorder="1" applyAlignment="1">
      <alignment vertical="center" wrapText="1"/>
    </xf>
    <xf numFmtId="1" fontId="4" fillId="0" borderId="34" xfId="1" applyNumberFormat="1" applyFont="1" applyFill="1" applyBorder="1" applyAlignment="1">
      <alignment horizontal="center" vertical="center"/>
    </xf>
    <xf numFmtId="0" fontId="4" fillId="0" borderId="35" xfId="1" applyNumberFormat="1" applyFont="1" applyFill="1" applyBorder="1" applyAlignment="1">
      <alignment horizontal="center" vertical="center"/>
    </xf>
    <xf numFmtId="0" fontId="4" fillId="0" borderId="85" xfId="1" applyNumberFormat="1" applyFont="1" applyFill="1" applyBorder="1" applyAlignment="1">
      <alignment horizontal="center" vertical="center"/>
    </xf>
    <xf numFmtId="49" fontId="4" fillId="0" borderId="85" xfId="1" applyNumberFormat="1" applyFont="1" applyFill="1" applyBorder="1" applyAlignment="1">
      <alignment horizontal="center" vertical="center"/>
    </xf>
    <xf numFmtId="169" fontId="4" fillId="0" borderId="5" xfId="1" applyNumberFormat="1" applyFont="1" applyFill="1" applyBorder="1" applyAlignment="1" applyProtection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/>
    </xf>
    <xf numFmtId="1" fontId="4" fillId="0" borderId="36" xfId="1" applyNumberFormat="1" applyFont="1" applyFill="1" applyBorder="1" applyAlignment="1">
      <alignment horizontal="center" vertical="center" wrapText="1"/>
    </xf>
    <xf numFmtId="0" fontId="4" fillId="0" borderId="34" xfId="1" applyNumberFormat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vertical="center" wrapText="1"/>
    </xf>
    <xf numFmtId="0" fontId="4" fillId="0" borderId="85" xfId="1" applyNumberFormat="1" applyFont="1" applyFill="1" applyBorder="1" applyAlignment="1">
      <alignment horizontal="center" vertical="center" wrapText="1"/>
    </xf>
    <xf numFmtId="0" fontId="4" fillId="0" borderId="33" xfId="1" applyNumberFormat="1" applyFont="1" applyFill="1" applyBorder="1" applyAlignment="1">
      <alignment horizontal="center" vertical="center" wrapText="1"/>
    </xf>
    <xf numFmtId="0" fontId="4" fillId="0" borderId="36" xfId="1" applyNumberFormat="1" applyFont="1" applyFill="1" applyBorder="1" applyAlignment="1">
      <alignment horizontal="center" vertical="center" wrapText="1"/>
    </xf>
    <xf numFmtId="49" fontId="4" fillId="3" borderId="44" xfId="1" applyNumberFormat="1" applyFont="1" applyFill="1" applyBorder="1" applyAlignment="1">
      <alignment vertical="center" wrapText="1"/>
    </xf>
    <xf numFmtId="49" fontId="4" fillId="3" borderId="28" xfId="1" applyNumberFormat="1" applyFont="1" applyFill="1" applyBorder="1" applyAlignment="1">
      <alignment vertical="center" wrapText="1"/>
    </xf>
    <xf numFmtId="1" fontId="4" fillId="3" borderId="86" xfId="1" applyNumberFormat="1" applyFont="1" applyFill="1" applyBorder="1" applyAlignment="1">
      <alignment horizontal="center" vertical="center"/>
    </xf>
    <xf numFmtId="0" fontId="4" fillId="3" borderId="86" xfId="1" applyNumberFormat="1" applyFont="1" applyFill="1" applyBorder="1" applyAlignment="1">
      <alignment horizontal="center" vertical="center"/>
    </xf>
    <xf numFmtId="49" fontId="4" fillId="3" borderId="86" xfId="1" applyNumberFormat="1" applyFont="1" applyFill="1" applyBorder="1" applyAlignment="1">
      <alignment horizontal="center" vertical="center"/>
    </xf>
    <xf numFmtId="169" fontId="4" fillId="3" borderId="86" xfId="1" applyNumberFormat="1" applyFont="1" applyFill="1" applyBorder="1" applyAlignment="1" applyProtection="1">
      <alignment horizontal="center" vertical="center"/>
    </xf>
    <xf numFmtId="0" fontId="4" fillId="3" borderId="86" xfId="1" applyNumberFormat="1" applyFont="1" applyFill="1" applyBorder="1" applyAlignment="1" applyProtection="1">
      <alignment horizontal="center" vertical="center"/>
    </xf>
    <xf numFmtId="1" fontId="4" fillId="3" borderId="86" xfId="1" applyNumberFormat="1" applyFont="1" applyFill="1" applyBorder="1" applyAlignment="1" applyProtection="1">
      <alignment horizontal="center" vertical="center"/>
    </xf>
    <xf numFmtId="1" fontId="4" fillId="3" borderId="86" xfId="1" applyNumberFormat="1" applyFont="1" applyFill="1" applyBorder="1" applyAlignment="1">
      <alignment horizontal="center" vertical="center" wrapText="1"/>
    </xf>
    <xf numFmtId="0" fontId="4" fillId="3" borderId="86" xfId="1" applyNumberFormat="1" applyFont="1" applyFill="1" applyBorder="1" applyAlignment="1">
      <alignment horizontal="center" vertical="center" wrapText="1"/>
    </xf>
    <xf numFmtId="0" fontId="4" fillId="0" borderId="86" xfId="1" applyNumberFormat="1" applyFont="1" applyFill="1" applyBorder="1" applyAlignment="1">
      <alignment horizontal="center" vertical="center" wrapText="1"/>
    </xf>
    <xf numFmtId="0" fontId="4" fillId="0" borderId="30" xfId="1" applyNumberFormat="1" applyFont="1" applyFill="1" applyBorder="1" applyAlignment="1">
      <alignment horizontal="center" vertical="center" wrapText="1"/>
    </xf>
    <xf numFmtId="1" fontId="6" fillId="2" borderId="59" xfId="1" applyNumberFormat="1" applyFont="1" applyFill="1" applyBorder="1" applyAlignment="1">
      <alignment horizontal="center" vertical="center" wrapText="1"/>
    </xf>
    <xf numFmtId="1" fontId="6" fillId="2" borderId="44" xfId="1" applyNumberFormat="1" applyFont="1" applyFill="1" applyBorder="1" applyAlignment="1">
      <alignment horizontal="center" vertical="center" wrapText="1"/>
    </xf>
    <xf numFmtId="168" fontId="6" fillId="0" borderId="44" xfId="1" applyNumberFormat="1" applyFont="1" applyFill="1" applyBorder="1" applyAlignment="1" applyProtection="1">
      <alignment horizontal="center" vertical="center"/>
    </xf>
    <xf numFmtId="1" fontId="6" fillId="0" borderId="44" xfId="1" applyNumberFormat="1" applyFont="1" applyFill="1" applyBorder="1" applyAlignment="1" applyProtection="1">
      <alignment horizontal="center" vertical="center"/>
    </xf>
    <xf numFmtId="168" fontId="15" fillId="3" borderId="37" xfId="1" applyNumberFormat="1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>
      <alignment horizontal="center" vertical="center" wrapText="1"/>
    </xf>
    <xf numFmtId="0" fontId="6" fillId="0" borderId="59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6" fillId="0" borderId="59" xfId="0" applyFont="1" applyFill="1" applyBorder="1" applyAlignment="1">
      <alignment horizontal="center" vertical="center"/>
    </xf>
    <xf numFmtId="170" fontId="4" fillId="0" borderId="0" xfId="1" applyNumberFormat="1" applyFont="1" applyFill="1" applyBorder="1" applyAlignment="1" applyProtection="1">
      <alignment vertical="center"/>
    </xf>
    <xf numFmtId="164" fontId="5" fillId="0" borderId="4" xfId="1" applyNumberFormat="1" applyFont="1" applyFill="1" applyBorder="1" applyAlignment="1" applyProtection="1">
      <alignment vertical="center" wrapText="1"/>
    </xf>
    <xf numFmtId="164" fontId="4" fillId="0" borderId="0" xfId="1" applyNumberFormat="1" applyFont="1" applyFill="1" applyBorder="1" applyAlignment="1" applyProtection="1">
      <alignment horizontal="right" vertical="center"/>
    </xf>
    <xf numFmtId="168" fontId="4" fillId="0" borderId="0" xfId="1" applyNumberFormat="1" applyFont="1" applyFill="1" applyBorder="1" applyAlignment="1" applyProtection="1">
      <alignment horizontal="center" vertical="center"/>
    </xf>
    <xf numFmtId="169" fontId="4" fillId="0" borderId="0" xfId="1" applyNumberFormat="1" applyFont="1" applyFill="1" applyBorder="1" applyAlignment="1" applyProtection="1">
      <alignment horizontal="center" vertical="center"/>
    </xf>
    <xf numFmtId="168" fontId="5" fillId="0" borderId="4" xfId="1" applyNumberFormat="1" applyFont="1" applyFill="1" applyBorder="1" applyAlignment="1" applyProtection="1">
      <alignment vertical="center"/>
    </xf>
    <xf numFmtId="49" fontId="6" fillId="2" borderId="4" xfId="0" applyNumberFormat="1" applyFont="1" applyFill="1" applyBorder="1" applyAlignment="1" applyProtection="1">
      <alignment horizontal="center" vertical="center"/>
    </xf>
    <xf numFmtId="49" fontId="11" fillId="2" borderId="56" xfId="0" applyNumberFormat="1" applyFont="1" applyFill="1" applyBorder="1" applyAlignment="1">
      <alignment vertical="center" wrapText="1"/>
    </xf>
    <xf numFmtId="0" fontId="6" fillId="2" borderId="13" xfId="0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164" fontId="6" fillId="2" borderId="16" xfId="0" applyNumberFormat="1" applyFont="1" applyFill="1" applyBorder="1" applyAlignment="1" applyProtection="1">
      <alignment horizontal="center" vertical="center" wrapText="1"/>
    </xf>
    <xf numFmtId="168" fontId="6" fillId="2" borderId="4" xfId="1" applyNumberFormat="1" applyFont="1" applyFill="1" applyBorder="1" applyAlignment="1" applyProtection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 applyProtection="1">
      <alignment horizontal="center" vertical="center"/>
    </xf>
    <xf numFmtId="49" fontId="7" fillId="2" borderId="56" xfId="1" applyNumberFormat="1" applyFont="1" applyFill="1" applyBorder="1" applyAlignment="1">
      <alignment horizontal="left" vertical="center" wrapText="1"/>
    </xf>
    <xf numFmtId="0" fontId="6" fillId="2" borderId="87" xfId="0" applyNumberFormat="1" applyFont="1" applyFill="1" applyBorder="1" applyAlignment="1">
      <alignment horizontal="center" vertical="center" wrapText="1"/>
    </xf>
    <xf numFmtId="49" fontId="10" fillId="2" borderId="87" xfId="0" applyNumberFormat="1" applyFont="1" applyFill="1" applyBorder="1" applyAlignment="1">
      <alignment horizontal="center" vertical="center" wrapText="1"/>
    </xf>
    <xf numFmtId="165" fontId="6" fillId="2" borderId="88" xfId="0" applyNumberFormat="1" applyFont="1" applyFill="1" applyBorder="1" applyAlignment="1" applyProtection="1">
      <alignment horizontal="center" vertical="center" wrapText="1"/>
    </xf>
    <xf numFmtId="168" fontId="4" fillId="2" borderId="89" xfId="0" applyNumberFormat="1" applyFont="1" applyFill="1" applyBorder="1" applyAlignment="1" applyProtection="1">
      <alignment horizontal="center" vertical="center"/>
    </xf>
    <xf numFmtId="0" fontId="4" fillId="2" borderId="90" xfId="0" applyFont="1" applyFill="1" applyBorder="1" applyAlignment="1">
      <alignment horizontal="center" vertical="center" wrapText="1"/>
    </xf>
    <xf numFmtId="0" fontId="4" fillId="2" borderId="66" xfId="1" applyFont="1" applyFill="1" applyBorder="1" applyAlignment="1">
      <alignment horizontal="center" vertical="center" wrapText="1"/>
    </xf>
    <xf numFmtId="0" fontId="4" fillId="2" borderId="67" xfId="0" applyFont="1" applyFill="1" applyBorder="1" applyAlignment="1">
      <alignment horizontal="center" vertical="center" wrapText="1"/>
    </xf>
    <xf numFmtId="165" fontId="4" fillId="2" borderId="68" xfId="0" applyNumberFormat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4" fillId="2" borderId="13" xfId="1" applyNumberFormat="1" applyFont="1" applyFill="1" applyBorder="1" applyAlignment="1" applyProtection="1">
      <alignment vertical="center"/>
    </xf>
    <xf numFmtId="0" fontId="4" fillId="2" borderId="17" xfId="1" applyNumberFormat="1" applyFont="1" applyFill="1" applyBorder="1" applyAlignment="1" applyProtection="1">
      <alignment vertical="center"/>
    </xf>
    <xf numFmtId="0" fontId="4" fillId="2" borderId="14" xfId="1" applyNumberFormat="1" applyFont="1" applyFill="1" applyBorder="1" applyAlignment="1" applyProtection="1">
      <alignment vertical="center"/>
    </xf>
    <xf numFmtId="0" fontId="6" fillId="2" borderId="4" xfId="1" applyNumberFormat="1" applyFont="1" applyFill="1" applyBorder="1" applyAlignment="1">
      <alignment horizontal="center" vertical="center" wrapText="1"/>
    </xf>
    <xf numFmtId="168" fontId="4" fillId="2" borderId="91" xfId="0" applyNumberFormat="1" applyFont="1" applyFill="1" applyBorder="1" applyAlignment="1" applyProtection="1">
      <alignment horizontal="center" vertical="center"/>
    </xf>
    <xf numFmtId="0" fontId="4" fillId="2" borderId="92" xfId="0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5" fontId="4" fillId="2" borderId="14" xfId="0" applyNumberFormat="1" applyFont="1" applyFill="1" applyBorder="1" applyAlignment="1">
      <alignment horizontal="center" vertical="center" wrapText="1"/>
    </xf>
    <xf numFmtId="49" fontId="6" fillId="2" borderId="87" xfId="0" applyNumberFormat="1" applyFont="1" applyFill="1" applyBorder="1" applyAlignment="1">
      <alignment horizontal="center" vertical="center" wrapText="1"/>
    </xf>
    <xf numFmtId="165" fontId="4" fillId="2" borderId="13" xfId="0" applyNumberFormat="1" applyFont="1" applyFill="1" applyBorder="1" applyAlignment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/>
    </xf>
    <xf numFmtId="0" fontId="4" fillId="2" borderId="17" xfId="0" applyNumberFormat="1" applyFont="1" applyFill="1" applyBorder="1" applyAlignment="1" applyProtection="1">
      <alignment horizontal="center" vertical="center"/>
    </xf>
    <xf numFmtId="0" fontId="4" fillId="2" borderId="14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right" vertical="center"/>
    </xf>
    <xf numFmtId="0" fontId="7" fillId="0" borderId="0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>
      <alignment horizontal="left" wrapText="1"/>
    </xf>
    <xf numFmtId="0" fontId="4" fillId="0" borderId="0" xfId="1" applyFont="1" applyFill="1" applyBorder="1" applyAlignment="1">
      <alignment horizontal="center" wrapText="1"/>
    </xf>
    <xf numFmtId="164" fontId="12" fillId="0" borderId="0" xfId="1" applyNumberFormat="1" applyFont="1" applyFill="1" applyBorder="1" applyAlignment="1" applyProtection="1">
      <alignment horizontal="center" vertical="center" wrapText="1"/>
    </xf>
    <xf numFmtId="0" fontId="12" fillId="0" borderId="0" xfId="1" applyNumberFormat="1" applyFont="1" applyFill="1" applyBorder="1" applyAlignment="1" applyProtection="1">
      <alignment horizontal="center" vertical="center" wrapText="1"/>
    </xf>
    <xf numFmtId="164" fontId="4" fillId="0" borderId="4" xfId="1" applyNumberFormat="1" applyFont="1" applyFill="1" applyBorder="1" applyAlignment="1" applyProtection="1">
      <alignment vertical="center"/>
    </xf>
    <xf numFmtId="164" fontId="6" fillId="0" borderId="4" xfId="1" applyNumberFormat="1" applyFont="1" applyFill="1" applyBorder="1" applyAlignment="1" applyProtection="1">
      <alignment vertical="center"/>
    </xf>
    <xf numFmtId="164" fontId="5" fillId="0" borderId="4" xfId="1" applyNumberFormat="1" applyFont="1" applyFill="1" applyBorder="1" applyAlignment="1" applyProtection="1">
      <alignment vertical="center" textRotation="90"/>
    </xf>
    <xf numFmtId="164" fontId="4" fillId="0" borderId="16" xfId="1" applyNumberFormat="1" applyFont="1" applyFill="1" applyBorder="1" applyAlignment="1" applyProtection="1">
      <alignment vertical="center"/>
    </xf>
    <xf numFmtId="164" fontId="7" fillId="0" borderId="16" xfId="1" applyNumberFormat="1" applyFont="1" applyFill="1" applyBorder="1" applyAlignment="1" applyProtection="1">
      <alignment vertical="center"/>
    </xf>
    <xf numFmtId="164" fontId="6" fillId="0" borderId="16" xfId="1" applyNumberFormat="1" applyFont="1" applyFill="1" applyBorder="1" applyAlignment="1" applyProtection="1">
      <alignment vertical="center"/>
    </xf>
    <xf numFmtId="164" fontId="12" fillId="0" borderId="16" xfId="1" applyNumberFormat="1" applyFont="1" applyFill="1" applyBorder="1" applyAlignment="1" applyProtection="1">
      <alignment vertical="center"/>
    </xf>
    <xf numFmtId="164" fontId="21" fillId="0" borderId="4" xfId="1" applyNumberFormat="1" applyFont="1" applyFill="1" applyBorder="1" applyAlignment="1" applyProtection="1">
      <alignment vertical="center"/>
    </xf>
    <xf numFmtId="164" fontId="4" fillId="4" borderId="0" xfId="1" applyNumberFormat="1" applyFont="1" applyFill="1" applyBorder="1" applyAlignment="1" applyProtection="1">
      <alignment vertical="center"/>
    </xf>
    <xf numFmtId="164" fontId="5" fillId="4" borderId="4" xfId="1" applyNumberFormat="1" applyFont="1" applyFill="1" applyBorder="1" applyAlignment="1" applyProtection="1">
      <alignment vertical="center" textRotation="90"/>
    </xf>
    <xf numFmtId="164" fontId="4" fillId="4" borderId="4" xfId="1" applyNumberFormat="1" applyFont="1" applyFill="1" applyBorder="1" applyAlignment="1" applyProtection="1">
      <alignment vertical="center"/>
    </xf>
    <xf numFmtId="164" fontId="7" fillId="4" borderId="4" xfId="1" applyNumberFormat="1" applyFont="1" applyFill="1" applyBorder="1" applyAlignment="1" applyProtection="1">
      <alignment vertical="center"/>
    </xf>
    <xf numFmtId="164" fontId="6" fillId="4" borderId="4" xfId="1" applyNumberFormat="1" applyFont="1" applyFill="1" applyBorder="1" applyAlignment="1" applyProtection="1">
      <alignment vertical="center"/>
    </xf>
    <xf numFmtId="164" fontId="12" fillId="4" borderId="4" xfId="1" applyNumberFormat="1" applyFont="1" applyFill="1" applyBorder="1" applyAlignment="1" applyProtection="1">
      <alignment vertical="center"/>
    </xf>
    <xf numFmtId="164" fontId="12" fillId="4" borderId="0" xfId="1" applyNumberFormat="1" applyFont="1" applyFill="1" applyBorder="1" applyAlignment="1" applyProtection="1">
      <alignment vertical="center"/>
    </xf>
    <xf numFmtId="164" fontId="25" fillId="4" borderId="0" xfId="1" applyNumberFormat="1" applyFont="1" applyFill="1" applyBorder="1" applyAlignment="1" applyProtection="1">
      <alignment vertical="center"/>
    </xf>
    <xf numFmtId="164" fontId="21" fillId="4" borderId="4" xfId="1" applyNumberFormat="1" applyFont="1" applyFill="1" applyBorder="1" applyAlignment="1" applyProtection="1">
      <alignment vertical="center"/>
    </xf>
    <xf numFmtId="0" fontId="6" fillId="0" borderId="18" xfId="1" applyFont="1" applyFill="1" applyBorder="1" applyAlignment="1">
      <alignment horizontal="center" vertical="center" wrapText="1"/>
    </xf>
    <xf numFmtId="49" fontId="7" fillId="0" borderId="14" xfId="1" applyNumberFormat="1" applyFont="1" applyFill="1" applyBorder="1" applyAlignment="1">
      <alignment horizontal="center" vertical="center" wrapText="1"/>
    </xf>
    <xf numFmtId="167" fontId="5" fillId="0" borderId="0" xfId="1" applyNumberFormat="1" applyFont="1" applyFill="1" applyBorder="1" applyAlignment="1" applyProtection="1">
      <alignment vertical="center"/>
    </xf>
    <xf numFmtId="167" fontId="10" fillId="0" borderId="0" xfId="1" applyNumberFormat="1" applyFont="1" applyFill="1" applyBorder="1" applyAlignment="1" applyProtection="1">
      <alignment vertical="center"/>
    </xf>
    <xf numFmtId="164" fontId="9" fillId="4" borderId="4" xfId="1" applyNumberFormat="1" applyFont="1" applyFill="1" applyBorder="1" applyAlignment="1" applyProtection="1">
      <alignment vertical="center"/>
    </xf>
    <xf numFmtId="164" fontId="9" fillId="4" borderId="0" xfId="1" applyNumberFormat="1" applyFont="1" applyFill="1" applyBorder="1" applyAlignment="1" applyProtection="1">
      <alignment vertical="center"/>
    </xf>
    <xf numFmtId="164" fontId="30" fillId="4" borderId="4" xfId="1" applyNumberFormat="1" applyFont="1" applyFill="1" applyBorder="1" applyAlignment="1" applyProtection="1">
      <alignment vertical="center" textRotation="90"/>
    </xf>
    <xf numFmtId="164" fontId="31" fillId="4" borderId="4" xfId="1" applyNumberFormat="1" applyFont="1" applyFill="1" applyBorder="1" applyAlignment="1" applyProtection="1">
      <alignment vertical="center"/>
    </xf>
    <xf numFmtId="164" fontId="32" fillId="4" borderId="4" xfId="1" applyNumberFormat="1" applyFont="1" applyFill="1" applyBorder="1" applyAlignment="1" applyProtection="1">
      <alignment vertical="center"/>
    </xf>
    <xf numFmtId="164" fontId="31" fillId="4" borderId="0" xfId="1" applyNumberFormat="1" applyFont="1" applyFill="1" applyBorder="1" applyAlignment="1" applyProtection="1">
      <alignment vertical="center"/>
    </xf>
    <xf numFmtId="164" fontId="33" fillId="4" borderId="0" xfId="1" applyNumberFormat="1" applyFont="1" applyFill="1" applyBorder="1" applyAlignment="1" applyProtection="1">
      <alignment vertical="center"/>
    </xf>
    <xf numFmtId="164" fontId="9" fillId="0" borderId="0" xfId="1" applyNumberFormat="1" applyFont="1" applyFill="1" applyBorder="1" applyAlignment="1" applyProtection="1">
      <alignment vertical="center"/>
    </xf>
    <xf numFmtId="164" fontId="30" fillId="0" borderId="4" xfId="1" applyNumberFormat="1" applyFont="1" applyFill="1" applyBorder="1" applyAlignment="1" applyProtection="1">
      <alignment vertical="center" textRotation="90"/>
    </xf>
    <xf numFmtId="164" fontId="31" fillId="0" borderId="4" xfId="1" applyNumberFormat="1" applyFont="1" applyFill="1" applyBorder="1" applyAlignment="1" applyProtection="1">
      <alignment vertical="center"/>
    </xf>
    <xf numFmtId="164" fontId="32" fillId="0" borderId="4" xfId="1" applyNumberFormat="1" applyFont="1" applyFill="1" applyBorder="1" applyAlignment="1" applyProtection="1">
      <alignment vertical="center"/>
    </xf>
    <xf numFmtId="164" fontId="31" fillId="0" borderId="0" xfId="1" applyNumberFormat="1" applyFont="1" applyFill="1" applyBorder="1" applyAlignment="1" applyProtection="1">
      <alignment vertical="center"/>
    </xf>
    <xf numFmtId="164" fontId="33" fillId="0" borderId="0" xfId="1" applyNumberFormat="1" applyFont="1" applyFill="1" applyBorder="1" applyAlignment="1" applyProtection="1">
      <alignment vertical="center"/>
    </xf>
    <xf numFmtId="49" fontId="11" fillId="0" borderId="37" xfId="1" applyNumberFormat="1" applyFont="1" applyFill="1" applyBorder="1" applyAlignment="1">
      <alignment horizontal="center" vertical="center" wrapText="1"/>
    </xf>
    <xf numFmtId="164" fontId="9" fillId="0" borderId="4" xfId="1" applyNumberFormat="1" applyFont="1" applyFill="1" applyBorder="1" applyAlignment="1" applyProtection="1">
      <alignment vertical="center"/>
    </xf>
    <xf numFmtId="1" fontId="11" fillId="0" borderId="20" xfId="1" applyNumberFormat="1" applyFont="1" applyFill="1" applyBorder="1" applyAlignment="1">
      <alignment horizontal="center" vertical="center" wrapText="1"/>
    </xf>
    <xf numFmtId="49" fontId="11" fillId="0" borderId="22" xfId="1" applyNumberFormat="1" applyFont="1" applyFill="1" applyBorder="1" applyAlignment="1">
      <alignment horizontal="center" vertical="center" wrapText="1"/>
    </xf>
    <xf numFmtId="1" fontId="11" fillId="0" borderId="4" xfId="1" applyNumberFormat="1" applyFont="1" applyFill="1" applyBorder="1" applyAlignment="1">
      <alignment horizontal="center" vertical="center" wrapText="1"/>
    </xf>
    <xf numFmtId="164" fontId="5" fillId="0" borderId="0" xfId="1" applyNumberFormat="1" applyFont="1" applyFill="1" applyBorder="1" applyAlignment="1" applyProtection="1">
      <alignment vertical="center"/>
    </xf>
    <xf numFmtId="0" fontId="5" fillId="2" borderId="0" xfId="1" applyNumberFormat="1" applyFont="1" applyFill="1" applyBorder="1" applyAlignment="1" applyProtection="1">
      <alignment horizontal="center" vertical="center"/>
    </xf>
    <xf numFmtId="164" fontId="8" fillId="0" borderId="0" xfId="1" applyNumberFormat="1" applyFont="1" applyFill="1" applyBorder="1" applyAlignment="1" applyProtection="1">
      <alignment vertical="center"/>
    </xf>
    <xf numFmtId="164" fontId="13" fillId="0" borderId="0" xfId="1" applyNumberFormat="1" applyFont="1" applyFill="1" applyBorder="1" applyAlignment="1" applyProtection="1">
      <alignment vertical="center"/>
    </xf>
    <xf numFmtId="167" fontId="13" fillId="0" borderId="0" xfId="1" applyNumberFormat="1" applyFont="1" applyFill="1" applyBorder="1" applyAlignment="1" applyProtection="1">
      <alignment vertical="center"/>
    </xf>
    <xf numFmtId="164" fontId="23" fillId="0" borderId="0" xfId="1" applyNumberFormat="1" applyFont="1" applyFill="1" applyBorder="1" applyAlignment="1" applyProtection="1">
      <alignment vertical="center"/>
    </xf>
    <xf numFmtId="49" fontId="6" fillId="0" borderId="53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8" xfId="1" applyNumberFormat="1" applyFont="1" applyFill="1" applyBorder="1" applyAlignment="1">
      <alignment horizontal="center" vertical="center" wrapText="1"/>
    </xf>
    <xf numFmtId="49" fontId="4" fillId="0" borderId="6" xfId="1" applyNumberFormat="1" applyFont="1" applyFill="1" applyBorder="1" applyAlignment="1">
      <alignment horizontal="center" vertical="center" wrapText="1"/>
    </xf>
    <xf numFmtId="49" fontId="4" fillId="0" borderId="10" xfId="1" applyNumberFormat="1" applyFont="1" applyFill="1" applyBorder="1" applyAlignment="1">
      <alignment horizontal="center" vertical="center" wrapText="1"/>
    </xf>
    <xf numFmtId="49" fontId="6" fillId="0" borderId="6" xfId="1" applyNumberFormat="1" applyFont="1" applyFill="1" applyBorder="1" applyAlignment="1">
      <alignment horizontal="center" vertical="center" wrapText="1"/>
    </xf>
    <xf numFmtId="49" fontId="6" fillId="0" borderId="10" xfId="1" applyNumberFormat="1" applyFont="1" applyFill="1" applyBorder="1" applyAlignment="1">
      <alignment horizontal="center" vertical="center" wrapText="1"/>
    </xf>
    <xf numFmtId="49" fontId="6" fillId="0" borderId="53" xfId="1" applyNumberFormat="1" applyFont="1" applyFill="1" applyBorder="1" applyAlignment="1">
      <alignment horizontal="center" vertical="center" wrapText="1"/>
    </xf>
    <xf numFmtId="49" fontId="7" fillId="0" borderId="18" xfId="1" applyNumberFormat="1" applyFont="1" applyFill="1" applyBorder="1" applyAlignment="1">
      <alignment horizontal="center" vertical="center" wrapText="1"/>
    </xf>
    <xf numFmtId="49" fontId="7" fillId="0" borderId="17" xfId="1" applyNumberFormat="1" applyFont="1" applyFill="1" applyBorder="1" applyAlignment="1">
      <alignment horizontal="center" vertical="center" wrapText="1"/>
    </xf>
    <xf numFmtId="49" fontId="7" fillId="0" borderId="14" xfId="1" applyNumberFormat="1" applyFont="1" applyFill="1" applyBorder="1" applyAlignment="1" applyProtection="1">
      <alignment horizontal="center" vertical="center"/>
    </xf>
    <xf numFmtId="49" fontId="7" fillId="0" borderId="13" xfId="1" applyNumberFormat="1" applyFont="1" applyFill="1" applyBorder="1" applyAlignment="1">
      <alignment horizontal="center" vertical="center" wrapText="1"/>
    </xf>
    <xf numFmtId="49" fontId="4" fillId="0" borderId="18" xfId="1" applyNumberFormat="1" applyFont="1" applyFill="1" applyBorder="1" applyAlignment="1">
      <alignment horizontal="center" vertical="center" wrapText="1"/>
    </xf>
    <xf numFmtId="49" fontId="4" fillId="0" borderId="17" xfId="1" applyNumberFormat="1" applyFont="1" applyFill="1" applyBorder="1" applyAlignment="1">
      <alignment horizontal="center" vertical="center" wrapText="1"/>
    </xf>
    <xf numFmtId="49" fontId="4" fillId="0" borderId="14" xfId="1" applyNumberFormat="1" applyFont="1" applyFill="1" applyBorder="1" applyAlignment="1">
      <alignment horizontal="center" vertical="center" wrapText="1"/>
    </xf>
    <xf numFmtId="49" fontId="4" fillId="0" borderId="13" xfId="1" applyNumberFormat="1" applyFont="1" applyFill="1" applyBorder="1" applyAlignment="1">
      <alignment horizontal="center" vertical="center" wrapText="1"/>
    </xf>
    <xf numFmtId="49" fontId="7" fillId="0" borderId="14" xfId="1" applyNumberFormat="1" applyFont="1" applyFill="1" applyBorder="1" applyAlignment="1" applyProtection="1">
      <alignment vertical="center"/>
    </xf>
    <xf numFmtId="49" fontId="14" fillId="0" borderId="17" xfId="1" applyNumberFormat="1" applyFont="1" applyFill="1" applyBorder="1" applyAlignment="1">
      <alignment horizontal="center" vertical="center" wrapText="1"/>
    </xf>
    <xf numFmtId="49" fontId="4" fillId="0" borderId="14" xfId="1" applyNumberFormat="1" applyFont="1" applyFill="1" applyBorder="1" applyAlignment="1" applyProtection="1">
      <alignment vertical="center"/>
    </xf>
    <xf numFmtId="49" fontId="16" fillId="0" borderId="13" xfId="1" applyNumberFormat="1" applyFont="1" applyFill="1" applyBorder="1" applyAlignment="1">
      <alignment horizontal="center" vertical="center" wrapText="1"/>
    </xf>
    <xf numFmtId="49" fontId="18" fillId="0" borderId="18" xfId="1" applyNumberFormat="1" applyFont="1" applyFill="1" applyBorder="1" applyAlignment="1">
      <alignment horizontal="center" vertical="center" wrapText="1"/>
    </xf>
    <xf numFmtId="49" fontId="18" fillId="0" borderId="17" xfId="1" applyNumberFormat="1" applyFont="1" applyFill="1" applyBorder="1" applyAlignment="1">
      <alignment horizontal="center" vertical="center" wrapText="1"/>
    </xf>
    <xf numFmtId="49" fontId="18" fillId="0" borderId="14" xfId="1" applyNumberFormat="1" applyFont="1" applyFill="1" applyBorder="1" applyAlignment="1">
      <alignment horizontal="center" vertical="center" wrapText="1"/>
    </xf>
    <xf numFmtId="49" fontId="18" fillId="0" borderId="13" xfId="1" applyNumberFormat="1" applyFont="1" applyFill="1" applyBorder="1" applyAlignment="1">
      <alignment horizontal="center" vertical="center" wrapText="1"/>
    </xf>
    <xf numFmtId="49" fontId="19" fillId="0" borderId="18" xfId="1" applyNumberFormat="1" applyFont="1" applyFill="1" applyBorder="1" applyAlignment="1">
      <alignment horizontal="center" vertical="center" wrapText="1"/>
    </xf>
    <xf numFmtId="49" fontId="19" fillId="0" borderId="17" xfId="1" applyNumberFormat="1" applyFont="1" applyFill="1" applyBorder="1" applyAlignment="1">
      <alignment horizontal="center" vertical="center" wrapText="1"/>
    </xf>
    <xf numFmtId="49" fontId="19" fillId="0" borderId="14" xfId="1" applyNumberFormat="1" applyFont="1" applyFill="1" applyBorder="1" applyAlignment="1">
      <alignment horizontal="center" vertical="center" wrapText="1"/>
    </xf>
    <xf numFmtId="49" fontId="19" fillId="0" borderId="13" xfId="1" applyNumberFormat="1" applyFont="1" applyFill="1" applyBorder="1" applyAlignment="1">
      <alignment horizontal="center" vertical="center" wrapText="1"/>
    </xf>
    <xf numFmtId="49" fontId="6" fillId="0" borderId="44" xfId="1" applyNumberFormat="1" applyFont="1" applyFill="1" applyBorder="1" applyAlignment="1">
      <alignment horizontal="center" vertical="center" wrapText="1"/>
    </xf>
    <xf numFmtId="164" fontId="12" fillId="4" borderId="67" xfId="1" applyNumberFormat="1" applyFont="1" applyFill="1" applyBorder="1" applyAlignment="1" applyProtection="1">
      <alignment vertical="center"/>
    </xf>
    <xf numFmtId="164" fontId="12" fillId="0" borderId="67" xfId="1" applyNumberFormat="1" applyFont="1" applyFill="1" applyBorder="1" applyAlignment="1" applyProtection="1">
      <alignment vertical="center"/>
    </xf>
    <xf numFmtId="49" fontId="6" fillId="0" borderId="37" xfId="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20" xfId="1" applyFont="1" applyFill="1" applyBorder="1" applyAlignment="1">
      <alignment horizontal="center" vertical="center" wrapText="1"/>
    </xf>
    <xf numFmtId="0" fontId="6" fillId="0" borderId="22" xfId="1" applyFont="1" applyFill="1" applyBorder="1" applyAlignment="1">
      <alignment horizontal="center" vertical="center" wrapText="1"/>
    </xf>
    <xf numFmtId="0" fontId="6" fillId="0" borderId="15" xfId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 applyProtection="1">
      <alignment horizontal="center" vertical="center"/>
    </xf>
    <xf numFmtId="166" fontId="6" fillId="0" borderId="13" xfId="1" applyNumberFormat="1" applyFont="1" applyFill="1" applyBorder="1" applyAlignment="1" applyProtection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/>
    </xf>
    <xf numFmtId="49" fontId="6" fillId="0" borderId="4" xfId="0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165" fontId="6" fillId="0" borderId="4" xfId="0" applyNumberFormat="1" applyFont="1" applyFill="1" applyBorder="1" applyAlignment="1" applyProtection="1">
      <alignment horizontal="center" vertical="center" wrapText="1"/>
    </xf>
    <xf numFmtId="168" fontId="4" fillId="0" borderId="4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4" xfId="1" applyNumberFormat="1" applyFont="1" applyFill="1" applyBorder="1" applyAlignment="1" applyProtection="1">
      <alignment vertical="center"/>
    </xf>
    <xf numFmtId="167" fontId="4" fillId="0" borderId="4" xfId="1" applyNumberFormat="1" applyFont="1" applyFill="1" applyBorder="1" applyAlignment="1" applyProtection="1">
      <alignment vertical="center"/>
    </xf>
    <xf numFmtId="49" fontId="7" fillId="0" borderId="4" xfId="0" applyNumberFormat="1" applyFont="1" applyFill="1" applyBorder="1" applyAlignment="1" applyProtection="1">
      <alignment horizontal="center" vertical="center"/>
    </xf>
    <xf numFmtId="49" fontId="7" fillId="0" borderId="4" xfId="1" applyNumberFormat="1" applyFont="1" applyFill="1" applyBorder="1" applyAlignment="1">
      <alignment horizontal="left" vertical="center" wrapText="1"/>
    </xf>
    <xf numFmtId="0" fontId="4" fillId="0" borderId="66" xfId="1" applyFont="1" applyFill="1" applyBorder="1" applyAlignment="1">
      <alignment horizontal="center" vertical="center" wrapText="1"/>
    </xf>
    <xf numFmtId="165" fontId="4" fillId="0" borderId="14" xfId="0" applyNumberFormat="1" applyFont="1" applyFill="1" applyBorder="1" applyAlignment="1">
      <alignment horizontal="center" vertical="center" wrapText="1"/>
    </xf>
    <xf numFmtId="49" fontId="7" fillId="0" borderId="4" xfId="1" applyNumberFormat="1" applyFont="1" applyFill="1" applyBorder="1" applyAlignment="1">
      <alignment horizontal="center" vertical="center" wrapText="1"/>
    </xf>
    <xf numFmtId="0" fontId="4" fillId="0" borderId="82" xfId="1" applyNumberFormat="1" applyFont="1" applyFill="1" applyBorder="1" applyAlignment="1" applyProtection="1">
      <alignment horizontal="center" vertical="center"/>
    </xf>
    <xf numFmtId="169" fontId="4" fillId="0" borderId="80" xfId="1" applyNumberFormat="1" applyFont="1" applyFill="1" applyBorder="1" applyAlignment="1" applyProtection="1">
      <alignment horizontal="center" vertical="center"/>
    </xf>
    <xf numFmtId="166" fontId="4" fillId="0" borderId="7" xfId="1" applyNumberFormat="1" applyFont="1" applyFill="1" applyBorder="1" applyAlignment="1" applyProtection="1">
      <alignment horizontal="center" vertical="center"/>
    </xf>
    <xf numFmtId="49" fontId="4" fillId="0" borderId="28" xfId="1" applyNumberFormat="1" applyFont="1" applyFill="1" applyBorder="1" applyAlignment="1">
      <alignment vertical="center" wrapText="1"/>
    </xf>
    <xf numFmtId="1" fontId="4" fillId="0" borderId="86" xfId="1" applyNumberFormat="1" applyFont="1" applyFill="1" applyBorder="1" applyAlignment="1">
      <alignment horizontal="center" vertical="center"/>
    </xf>
    <xf numFmtId="0" fontId="4" fillId="0" borderId="86" xfId="1" applyNumberFormat="1" applyFont="1" applyFill="1" applyBorder="1" applyAlignment="1">
      <alignment horizontal="center" vertical="center"/>
    </xf>
    <xf numFmtId="49" fontId="4" fillId="0" borderId="86" xfId="1" applyNumberFormat="1" applyFont="1" applyFill="1" applyBorder="1" applyAlignment="1">
      <alignment horizontal="center" vertical="center"/>
    </xf>
    <xf numFmtId="169" fontId="4" fillId="0" borderId="86" xfId="1" applyNumberFormat="1" applyFont="1" applyFill="1" applyBorder="1" applyAlignment="1" applyProtection="1">
      <alignment horizontal="center" vertical="center"/>
    </xf>
    <xf numFmtId="0" fontId="4" fillId="0" borderId="86" xfId="1" applyNumberFormat="1" applyFont="1" applyFill="1" applyBorder="1" applyAlignment="1" applyProtection="1">
      <alignment horizontal="center" vertical="center"/>
    </xf>
    <xf numFmtId="1" fontId="4" fillId="0" borderId="86" xfId="1" applyNumberFormat="1" applyFont="1" applyFill="1" applyBorder="1" applyAlignment="1" applyProtection="1">
      <alignment horizontal="center" vertical="center"/>
    </xf>
    <xf numFmtId="1" fontId="4" fillId="0" borderId="86" xfId="1" applyNumberFormat="1" applyFont="1" applyFill="1" applyBorder="1" applyAlignment="1">
      <alignment horizontal="center" vertical="center" wrapText="1"/>
    </xf>
    <xf numFmtId="0" fontId="35" fillId="0" borderId="0" xfId="0" applyFont="1" applyAlignment="1"/>
    <xf numFmtId="0" fontId="4" fillId="0" borderId="0" xfId="0" applyFont="1"/>
    <xf numFmtId="0" fontId="14" fillId="0" borderId="0" xfId="0" applyFont="1" applyAlignment="1">
      <alignment vertical="center" wrapText="1"/>
    </xf>
    <xf numFmtId="0" fontId="36" fillId="0" borderId="0" xfId="0" applyFont="1" applyBorder="1" applyAlignment="1"/>
    <xf numFmtId="0" fontId="34" fillId="0" borderId="0" xfId="0" applyFont="1" applyBorder="1" applyAlignment="1">
      <alignment horizontal="center"/>
    </xf>
    <xf numFmtId="0" fontId="40" fillId="0" borderId="0" xfId="0" applyFont="1" applyBorder="1" applyAlignment="1"/>
    <xf numFmtId="0" fontId="40" fillId="0" borderId="0" xfId="0" applyFont="1"/>
    <xf numFmtId="0" fontId="37" fillId="0" borderId="0" xfId="0" applyFont="1" applyBorder="1" applyAlignment="1">
      <alignment horizontal="left" wrapText="1"/>
    </xf>
    <xf numFmtId="0" fontId="43" fillId="0" borderId="0" xfId="0" applyFont="1" applyAlignment="1">
      <alignment wrapText="1"/>
    </xf>
    <xf numFmtId="0" fontId="37" fillId="0" borderId="0" xfId="0" applyFont="1" applyAlignment="1">
      <alignment horizontal="left" wrapText="1"/>
    </xf>
    <xf numFmtId="0" fontId="43" fillId="0" borderId="0" xfId="0" applyFont="1" applyAlignment="1">
      <alignment horizontal="left" wrapText="1"/>
    </xf>
    <xf numFmtId="0" fontId="40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0" fillId="0" borderId="51" xfId="0" applyFont="1" applyBorder="1" applyAlignment="1">
      <alignment horizontal="center"/>
    </xf>
    <xf numFmtId="0" fontId="4" fillId="0" borderId="93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87" xfId="0" applyFont="1" applyBorder="1" applyAlignment="1">
      <alignment horizontal="center" vertical="center"/>
    </xf>
    <xf numFmtId="0" fontId="4" fillId="0" borderId="88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95" xfId="0" applyFont="1" applyBorder="1" applyAlignment="1">
      <alignment horizontal="center" vertical="center"/>
    </xf>
    <xf numFmtId="0" fontId="4" fillId="0" borderId="96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 vertical="center"/>
    </xf>
    <xf numFmtId="0" fontId="4" fillId="0" borderId="98" xfId="0" applyFont="1" applyBorder="1" applyAlignment="1">
      <alignment horizontal="center" vertical="center"/>
    </xf>
    <xf numFmtId="0" fontId="40" fillId="0" borderId="55" xfId="0" applyFont="1" applyBorder="1" applyAlignment="1">
      <alignment horizontal="center"/>
    </xf>
    <xf numFmtId="0" fontId="40" fillId="0" borderId="71" xfId="0" applyFont="1" applyBorder="1" applyAlignment="1">
      <alignment horizontal="center"/>
    </xf>
    <xf numFmtId="0" fontId="4" fillId="0" borderId="39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99" xfId="0" applyFont="1" applyFill="1" applyBorder="1" applyAlignment="1">
      <alignment horizontal="center" vertical="center" wrapText="1"/>
    </xf>
    <xf numFmtId="0" fontId="43" fillId="0" borderId="99" xfId="0" applyFont="1" applyBorder="1" applyAlignment="1">
      <alignment horizontal="center" vertical="center"/>
    </xf>
    <xf numFmtId="0" fontId="43" fillId="0" borderId="39" xfId="0" applyFont="1" applyBorder="1" applyAlignment="1">
      <alignment horizontal="center" vertical="center"/>
    </xf>
    <xf numFmtId="0" fontId="43" fillId="0" borderId="40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41" fillId="0" borderId="0" xfId="2" applyFont="1"/>
    <xf numFmtId="0" fontId="46" fillId="0" borderId="0" xfId="2" applyFont="1"/>
    <xf numFmtId="0" fontId="2" fillId="0" borderId="0" xfId="2" applyFont="1"/>
    <xf numFmtId="0" fontId="40" fillId="0" borderId="0" xfId="2" applyFont="1"/>
    <xf numFmtId="0" fontId="43" fillId="0" borderId="0" xfId="0" applyFont="1" applyBorder="1" applyAlignment="1">
      <alignment horizontal="left" vertical="center"/>
    </xf>
    <xf numFmtId="0" fontId="43" fillId="0" borderId="0" xfId="0" applyFont="1" applyBorder="1" applyAlignment="1">
      <alignment vertical="center"/>
    </xf>
    <xf numFmtId="0" fontId="43" fillId="0" borderId="0" xfId="0" applyFont="1" applyBorder="1" applyAlignment="1">
      <alignment horizontal="right" vertical="center"/>
    </xf>
    <xf numFmtId="0" fontId="34" fillId="0" borderId="0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 applyBorder="1" applyAlignment="1">
      <alignment horizontal="center"/>
    </xf>
    <xf numFmtId="0" fontId="37" fillId="0" borderId="0" xfId="0" applyFont="1" applyFill="1" applyBorder="1" applyAlignment="1">
      <alignment horizontal="left" wrapText="1"/>
    </xf>
    <xf numFmtId="0" fontId="38" fillId="0" borderId="0" xfId="0" applyFont="1" applyBorder="1" applyAlignment="1">
      <alignment horizontal="center"/>
    </xf>
    <xf numFmtId="0" fontId="37" fillId="0" borderId="0" xfId="0" applyFont="1" applyBorder="1" applyAlignment="1">
      <alignment horizontal="left" wrapText="1"/>
    </xf>
    <xf numFmtId="0" fontId="37" fillId="0" borderId="0" xfId="0" applyFont="1" applyAlignment="1">
      <alignment horizontal="left" vertical="top" wrapText="1"/>
    </xf>
    <xf numFmtId="0" fontId="37" fillId="0" borderId="0" xfId="0" applyFont="1" applyAlignment="1">
      <alignment horizontal="left" wrapText="1"/>
    </xf>
    <xf numFmtId="0" fontId="43" fillId="0" borderId="0" xfId="0" applyFont="1" applyAlignment="1">
      <alignment horizontal="left" wrapText="1"/>
    </xf>
    <xf numFmtId="0" fontId="44" fillId="0" borderId="0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41" fillId="0" borderId="0" xfId="0" applyFont="1" applyBorder="1" applyAlignment="1">
      <alignment horizontal="left" vertical="center"/>
    </xf>
    <xf numFmtId="0" fontId="37" fillId="0" borderId="0" xfId="0" applyFont="1" applyBorder="1" applyAlignment="1">
      <alignment horizontal="left" vertical="top"/>
    </xf>
    <xf numFmtId="0" fontId="37" fillId="0" borderId="0" xfId="0" applyFont="1" applyAlignment="1">
      <alignment vertical="top"/>
    </xf>
    <xf numFmtId="0" fontId="4" fillId="0" borderId="9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textRotation="90"/>
    </xf>
    <xf numFmtId="0" fontId="4" fillId="0" borderId="38" xfId="0" applyFont="1" applyBorder="1" applyAlignment="1">
      <alignment horizontal="center" vertical="center" textRotation="90"/>
    </xf>
    <xf numFmtId="0" fontId="4" fillId="0" borderId="38" xfId="0" applyFont="1" applyFill="1" applyBorder="1" applyAlignment="1">
      <alignment horizontal="center" vertical="center"/>
    </xf>
    <xf numFmtId="0" fontId="43" fillId="0" borderId="39" xfId="0" applyFont="1" applyBorder="1" applyAlignment="1">
      <alignment horizontal="center" vertical="center"/>
    </xf>
    <xf numFmtId="0" fontId="43" fillId="0" borderId="4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wrapText="1"/>
    </xf>
    <xf numFmtId="0" fontId="46" fillId="0" borderId="0" xfId="0" applyFont="1" applyAlignment="1">
      <alignment wrapText="1"/>
    </xf>
    <xf numFmtId="0" fontId="41" fillId="0" borderId="0" xfId="2" applyFont="1" applyAlignment="1">
      <alignment horizontal="center"/>
    </xf>
    <xf numFmtId="0" fontId="2" fillId="0" borderId="4" xfId="2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1" fillId="0" borderId="84" xfId="0" applyFont="1" applyBorder="1" applyAlignment="1">
      <alignment horizontal="center" vertical="center" wrapText="1"/>
    </xf>
    <xf numFmtId="0" fontId="10" fillId="0" borderId="79" xfId="0" applyFont="1" applyBorder="1" applyAlignment="1">
      <alignment horizontal="center" vertical="center" wrapText="1"/>
    </xf>
    <xf numFmtId="0" fontId="10" fillId="0" borderId="83" xfId="0" applyFont="1" applyBorder="1" applyAlignment="1">
      <alignment horizontal="center" vertical="center" wrapText="1"/>
    </xf>
    <xf numFmtId="0" fontId="10" fillId="0" borderId="82" xfId="0" applyFont="1" applyBorder="1" applyAlignment="1">
      <alignment horizontal="center" vertical="center" wrapText="1"/>
    </xf>
    <xf numFmtId="0" fontId="10" fillId="0" borderId="70" xfId="0" applyFont="1" applyBorder="1" applyAlignment="1">
      <alignment horizontal="center" vertical="center" wrapText="1"/>
    </xf>
    <xf numFmtId="0" fontId="10" fillId="0" borderId="69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84" xfId="2" applyFont="1" applyBorder="1" applyAlignment="1">
      <alignment horizontal="center" vertical="center" wrapText="1"/>
    </xf>
    <xf numFmtId="0" fontId="40" fillId="0" borderId="79" xfId="0" applyFont="1" applyBorder="1" applyAlignment="1">
      <alignment horizontal="center" vertical="center" wrapText="1"/>
    </xf>
    <xf numFmtId="0" fontId="40" fillId="0" borderId="83" xfId="0" applyFont="1" applyBorder="1" applyAlignment="1">
      <alignment horizontal="center" vertical="center" wrapText="1"/>
    </xf>
    <xf numFmtId="0" fontId="40" fillId="0" borderId="32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0" fillId="0" borderId="100" xfId="0" applyFont="1" applyBorder="1" applyAlignment="1">
      <alignment horizontal="center" vertical="center" wrapText="1"/>
    </xf>
    <xf numFmtId="0" fontId="40" fillId="0" borderId="82" xfId="0" applyFont="1" applyBorder="1" applyAlignment="1">
      <alignment horizontal="center" vertical="center" wrapText="1"/>
    </xf>
    <xf numFmtId="0" fontId="40" fillId="0" borderId="70" xfId="0" applyFont="1" applyBorder="1" applyAlignment="1">
      <alignment horizontal="center" vertical="center" wrapText="1"/>
    </xf>
    <xf numFmtId="0" fontId="40" fillId="0" borderId="69" xfId="0" applyFont="1" applyBorder="1" applyAlignment="1">
      <alignment horizontal="center" vertical="center" wrapText="1"/>
    </xf>
    <xf numFmtId="0" fontId="41" fillId="0" borderId="4" xfId="2" applyFont="1" applyBorder="1" applyAlignment="1">
      <alignment horizontal="center" vertical="center" wrapText="1"/>
    </xf>
    <xf numFmtId="0" fontId="46" fillId="0" borderId="4" xfId="0" applyFont="1" applyBorder="1" applyAlignment="1">
      <alignment wrapText="1"/>
    </xf>
    <xf numFmtId="49" fontId="46" fillId="0" borderId="16" xfId="2" applyNumberFormat="1" applyFont="1" applyBorder="1" applyAlignment="1" applyProtection="1">
      <alignment horizontal="left" vertical="center" wrapText="1"/>
      <protection locked="0"/>
    </xf>
    <xf numFmtId="0" fontId="46" fillId="0" borderId="17" xfId="0" applyFont="1" applyBorder="1" applyAlignment="1">
      <alignment horizontal="left" vertical="center" wrapText="1"/>
    </xf>
    <xf numFmtId="0" fontId="43" fillId="0" borderId="17" xfId="0" applyFont="1" applyBorder="1" applyAlignment="1">
      <alignment vertical="center" wrapText="1"/>
    </xf>
    <xf numFmtId="0" fontId="43" fillId="0" borderId="18" xfId="0" applyFont="1" applyBorder="1" applyAlignment="1">
      <alignment vertical="center" wrapText="1"/>
    </xf>
    <xf numFmtId="1" fontId="46" fillId="0" borderId="16" xfId="0" applyNumberFormat="1" applyFont="1" applyFill="1" applyBorder="1" applyAlignment="1">
      <alignment horizontal="center" vertical="center" wrapText="1"/>
    </xf>
    <xf numFmtId="1" fontId="47" fillId="0" borderId="17" xfId="0" applyNumberFormat="1" applyFont="1" applyFill="1" applyBorder="1" applyAlignment="1">
      <alignment horizontal="center" vertical="center" wrapText="1"/>
    </xf>
    <xf numFmtId="1" fontId="47" fillId="0" borderId="18" xfId="0" applyNumberFormat="1" applyFont="1" applyFill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0" fillId="0" borderId="4" xfId="0" applyFont="1" applyBorder="1" applyAlignment="1">
      <alignment vertical="center" wrapText="1"/>
    </xf>
    <xf numFmtId="49" fontId="41" fillId="0" borderId="84" xfId="2" applyNumberFormat="1" applyFont="1" applyBorder="1" applyAlignment="1">
      <alignment horizontal="center" vertical="center" wrapText="1"/>
    </xf>
    <xf numFmtId="0" fontId="46" fillId="0" borderId="79" xfId="0" applyFont="1" applyBorder="1" applyAlignment="1">
      <alignment vertical="center" wrapText="1"/>
    </xf>
    <xf numFmtId="0" fontId="43" fillId="0" borderId="79" xfId="0" applyFont="1" applyBorder="1" applyAlignment="1">
      <alignment vertical="center" wrapText="1"/>
    </xf>
    <xf numFmtId="0" fontId="43" fillId="0" borderId="83" xfId="0" applyFont="1" applyBorder="1" applyAlignment="1">
      <alignment vertical="center" wrapText="1"/>
    </xf>
    <xf numFmtId="0" fontId="46" fillId="0" borderId="82" xfId="0" applyFont="1" applyBorder="1" applyAlignment="1">
      <alignment vertical="center" wrapText="1"/>
    </xf>
    <xf numFmtId="0" fontId="46" fillId="0" borderId="70" xfId="0" applyFont="1" applyBorder="1" applyAlignment="1">
      <alignment vertical="center" wrapText="1"/>
    </xf>
    <xf numFmtId="0" fontId="43" fillId="0" borderId="70" xfId="0" applyFont="1" applyBorder="1" applyAlignment="1">
      <alignment vertical="center" wrapText="1"/>
    </xf>
    <xf numFmtId="0" fontId="43" fillId="0" borderId="69" xfId="0" applyFont="1" applyBorder="1" applyAlignment="1">
      <alignment vertical="center" wrapText="1"/>
    </xf>
    <xf numFmtId="0" fontId="43" fillId="0" borderId="4" xfId="0" applyFont="1" applyBorder="1" applyAlignment="1">
      <alignment vertical="center" wrapText="1"/>
    </xf>
    <xf numFmtId="0" fontId="41" fillId="0" borderId="4" xfId="2" applyFont="1" applyFill="1" applyBorder="1" applyAlignment="1">
      <alignment horizontal="center" vertical="center" wrapText="1"/>
    </xf>
    <xf numFmtId="0" fontId="46" fillId="0" borderId="4" xfId="0" applyFont="1" applyFill="1" applyBorder="1" applyAlignment="1">
      <alignment vertical="center" wrapText="1"/>
    </xf>
    <xf numFmtId="0" fontId="46" fillId="0" borderId="4" xfId="0" applyFont="1" applyFill="1" applyBorder="1" applyAlignment="1">
      <alignment horizontal="center" vertical="center" wrapText="1"/>
    </xf>
    <xf numFmtId="0" fontId="47" fillId="0" borderId="4" xfId="0" applyFont="1" applyFill="1" applyBorder="1" applyAlignment="1">
      <alignment horizontal="center" vertical="center" wrapText="1"/>
    </xf>
    <xf numFmtId="0" fontId="46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6" fillId="0" borderId="84" xfId="2" applyFont="1" applyFill="1" applyBorder="1" applyAlignment="1">
      <alignment horizontal="center" vertical="center" wrapText="1"/>
    </xf>
    <xf numFmtId="0" fontId="46" fillId="0" borderId="79" xfId="2" applyFont="1" applyFill="1" applyBorder="1" applyAlignment="1">
      <alignment horizontal="center" vertical="center" wrapText="1"/>
    </xf>
    <xf numFmtId="0" fontId="46" fillId="0" borderId="83" xfId="2" applyFont="1" applyFill="1" applyBorder="1" applyAlignment="1">
      <alignment horizontal="center" vertical="center" wrapText="1"/>
    </xf>
    <xf numFmtId="0" fontId="46" fillId="0" borderId="32" xfId="2" applyFont="1" applyFill="1" applyBorder="1" applyAlignment="1">
      <alignment horizontal="center" vertical="center" wrapText="1"/>
    </xf>
    <xf numFmtId="0" fontId="46" fillId="0" borderId="0" xfId="2" applyFont="1" applyFill="1" applyBorder="1" applyAlignment="1">
      <alignment horizontal="center" vertical="center" wrapText="1"/>
    </xf>
    <xf numFmtId="0" fontId="46" fillId="0" borderId="100" xfId="2" applyFont="1" applyFill="1" applyBorder="1" applyAlignment="1">
      <alignment horizontal="center" vertical="center" wrapText="1"/>
    </xf>
    <xf numFmtId="0" fontId="46" fillId="0" borderId="82" xfId="2" applyFont="1" applyFill="1" applyBorder="1" applyAlignment="1">
      <alignment horizontal="center" vertical="center" wrapText="1"/>
    </xf>
    <xf numFmtId="0" fontId="46" fillId="0" borderId="70" xfId="2" applyFont="1" applyFill="1" applyBorder="1" applyAlignment="1">
      <alignment horizontal="center" vertical="center" wrapText="1"/>
    </xf>
    <xf numFmtId="0" fontId="46" fillId="0" borderId="69" xfId="2" applyFont="1" applyFill="1" applyBorder="1" applyAlignment="1">
      <alignment horizontal="center" vertical="center" wrapText="1"/>
    </xf>
    <xf numFmtId="0" fontId="46" fillId="0" borderId="4" xfId="2" applyFont="1" applyBorder="1" applyAlignment="1">
      <alignment horizontal="center" vertical="center" wrapText="1"/>
    </xf>
    <xf numFmtId="0" fontId="46" fillId="0" borderId="16" xfId="0" applyFont="1" applyFill="1" applyBorder="1" applyAlignment="1">
      <alignment horizontal="center" vertical="center" wrapText="1"/>
    </xf>
    <xf numFmtId="0" fontId="46" fillId="0" borderId="18" xfId="0" applyFont="1" applyFill="1" applyBorder="1" applyAlignment="1">
      <alignment horizontal="center" vertical="center" wrapText="1"/>
    </xf>
    <xf numFmtId="49" fontId="46" fillId="0" borderId="17" xfId="2" applyNumberFormat="1" applyFont="1" applyBorder="1" applyAlignment="1" applyProtection="1">
      <alignment horizontal="left" vertical="center" wrapText="1"/>
      <protection locked="0"/>
    </xf>
    <xf numFmtId="49" fontId="46" fillId="0" borderId="18" xfId="2" applyNumberFormat="1" applyFont="1" applyBorder="1" applyAlignment="1" applyProtection="1">
      <alignment horizontal="left" vertical="center" wrapText="1"/>
      <protection locked="0"/>
    </xf>
    <xf numFmtId="0" fontId="46" fillId="0" borderId="84" xfId="0" applyFont="1" applyBorder="1" applyAlignment="1">
      <alignment horizontal="center" vertical="center" wrapText="1"/>
    </xf>
    <xf numFmtId="0" fontId="46" fillId="0" borderId="79" xfId="0" applyFont="1" applyBorder="1" applyAlignment="1">
      <alignment horizontal="center" vertical="center" wrapText="1"/>
    </xf>
    <xf numFmtId="0" fontId="46" fillId="0" borderId="83" xfId="0" applyFont="1" applyBorder="1" applyAlignment="1">
      <alignment horizontal="center" vertical="center" wrapText="1"/>
    </xf>
    <xf numFmtId="0" fontId="46" fillId="0" borderId="4" xfId="0" applyFont="1" applyBorder="1" applyAlignment="1">
      <alignment vertical="center" wrapText="1"/>
    </xf>
    <xf numFmtId="0" fontId="47" fillId="0" borderId="4" xfId="0" applyFont="1" applyBorder="1" applyAlignment="1">
      <alignment horizontal="center" vertical="center" wrapText="1"/>
    </xf>
    <xf numFmtId="49" fontId="46" fillId="0" borderId="16" xfId="2" applyNumberFormat="1" applyFont="1" applyBorder="1" applyAlignment="1">
      <alignment horizontal="left" vertical="center" wrapText="1"/>
    </xf>
    <xf numFmtId="0" fontId="46" fillId="0" borderId="16" xfId="0" applyFont="1" applyBorder="1" applyAlignment="1">
      <alignment horizontal="center" vertical="center" wrapText="1"/>
    </xf>
    <xf numFmtId="0" fontId="46" fillId="0" borderId="17" xfId="0" applyFont="1" applyBorder="1" applyAlignment="1">
      <alignment horizontal="center" vertical="center" wrapText="1"/>
    </xf>
    <xf numFmtId="0" fontId="46" fillId="0" borderId="18" xfId="0" applyFont="1" applyBorder="1" applyAlignment="1">
      <alignment horizontal="center" vertical="center" wrapText="1"/>
    </xf>
    <xf numFmtId="0" fontId="46" fillId="0" borderId="4" xfId="2" applyFont="1" applyFill="1" applyBorder="1" applyAlignment="1">
      <alignment horizontal="center" vertical="center" wrapText="1"/>
    </xf>
    <xf numFmtId="0" fontId="46" fillId="0" borderId="4" xfId="0" applyNumberFormat="1" applyFont="1" applyFill="1" applyBorder="1" applyAlignment="1">
      <alignment horizontal="center" vertical="center" wrapText="1"/>
    </xf>
    <xf numFmtId="0" fontId="47" fillId="0" borderId="79" xfId="0" applyFont="1" applyBorder="1" applyAlignment="1">
      <alignment horizontal="center" vertical="center" wrapText="1"/>
    </xf>
    <xf numFmtId="0" fontId="47" fillId="0" borderId="83" xfId="0" applyFont="1" applyBorder="1" applyAlignment="1">
      <alignment horizontal="center" vertical="center" wrapText="1"/>
    </xf>
    <xf numFmtId="0" fontId="47" fillId="0" borderId="82" xfId="0" applyFont="1" applyBorder="1" applyAlignment="1">
      <alignment horizontal="center" vertical="center" wrapText="1"/>
    </xf>
    <xf numFmtId="0" fontId="47" fillId="0" borderId="70" xfId="0" applyFont="1" applyBorder="1" applyAlignment="1">
      <alignment horizontal="center" vertical="center" wrapText="1"/>
    </xf>
    <xf numFmtId="0" fontId="47" fillId="0" borderId="69" xfId="0" applyFont="1" applyBorder="1" applyAlignment="1">
      <alignment horizontal="center" vertical="center" wrapText="1"/>
    </xf>
    <xf numFmtId="1" fontId="46" fillId="0" borderId="4" xfId="0" applyNumberFormat="1" applyFont="1" applyBorder="1" applyAlignment="1">
      <alignment horizontal="center" vertical="center" wrapText="1"/>
    </xf>
    <xf numFmtId="49" fontId="46" fillId="0" borderId="84" xfId="2" applyNumberFormat="1" applyFont="1" applyBorder="1" applyAlignment="1">
      <alignment horizontal="left" vertical="center" wrapText="1"/>
    </xf>
    <xf numFmtId="0" fontId="43" fillId="0" borderId="82" xfId="0" applyFont="1" applyBorder="1" applyAlignment="1">
      <alignment vertical="center" wrapText="1"/>
    </xf>
    <xf numFmtId="164" fontId="2" fillId="0" borderId="1" xfId="1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center" vertical="center" textRotation="90"/>
    </xf>
    <xf numFmtId="0" fontId="4" fillId="0" borderId="12" xfId="1" applyNumberFormat="1" applyFont="1" applyFill="1" applyBorder="1" applyAlignment="1" applyProtection="1">
      <alignment horizontal="center" vertical="center" textRotation="90"/>
    </xf>
    <xf numFmtId="0" fontId="4" fillId="0" borderId="37" xfId="1" applyNumberFormat="1" applyFont="1" applyFill="1" applyBorder="1" applyAlignment="1" applyProtection="1">
      <alignment horizontal="center" vertical="center" textRotation="90"/>
    </xf>
    <xf numFmtId="164" fontId="4" fillId="0" borderId="5" xfId="1" applyNumberFormat="1" applyFont="1" applyFill="1" applyBorder="1" applyAlignment="1" applyProtection="1">
      <alignment horizontal="center" vertical="center"/>
    </xf>
    <xf numFmtId="164" fontId="4" fillId="0" borderId="12" xfId="1" applyNumberFormat="1" applyFont="1" applyFill="1" applyBorder="1" applyAlignment="1" applyProtection="1">
      <alignment horizontal="center" vertical="center"/>
    </xf>
    <xf numFmtId="164" fontId="4" fillId="0" borderId="37" xfId="1" applyNumberFormat="1" applyFont="1" applyFill="1" applyBorder="1" applyAlignment="1" applyProtection="1">
      <alignment horizontal="center" vertical="center"/>
    </xf>
    <xf numFmtId="164" fontId="4" fillId="0" borderId="6" xfId="1" applyNumberFormat="1" applyFont="1" applyFill="1" applyBorder="1" applyAlignment="1" applyProtection="1">
      <alignment horizontal="center" vertical="center" wrapText="1"/>
    </xf>
    <xf numFmtId="164" fontId="4" fillId="0" borderId="7" xfId="1" applyNumberFormat="1" applyFont="1" applyFill="1" applyBorder="1" applyAlignment="1" applyProtection="1">
      <alignment horizontal="center" vertical="center" wrapText="1"/>
    </xf>
    <xf numFmtId="164" fontId="4" fillId="0" borderId="8" xfId="1" applyNumberFormat="1" applyFont="1" applyFill="1" applyBorder="1" applyAlignment="1" applyProtection="1">
      <alignment horizontal="center" vertical="center" wrapText="1"/>
    </xf>
    <xf numFmtId="164" fontId="4" fillId="0" borderId="5" xfId="1" applyNumberFormat="1" applyFont="1" applyFill="1" applyBorder="1" applyAlignment="1" applyProtection="1">
      <alignment horizontal="center" vertical="center" textRotation="90" wrapText="1"/>
    </xf>
    <xf numFmtId="164" fontId="4" fillId="0" borderId="12" xfId="1" applyNumberFormat="1" applyFont="1" applyFill="1" applyBorder="1" applyAlignment="1" applyProtection="1">
      <alignment horizontal="center" vertical="center" textRotation="90" wrapText="1"/>
    </xf>
    <xf numFmtId="164" fontId="4" fillId="0" borderId="37" xfId="1" applyNumberFormat="1" applyFont="1" applyFill="1" applyBorder="1" applyAlignment="1" applyProtection="1">
      <alignment horizontal="center" vertical="center" textRotation="90" wrapText="1"/>
    </xf>
    <xf numFmtId="164" fontId="4" fillId="0" borderId="9" xfId="1" applyNumberFormat="1" applyFont="1" applyFill="1" applyBorder="1" applyAlignment="1" applyProtection="1">
      <alignment horizontal="center" vertical="center" wrapText="1"/>
    </xf>
    <xf numFmtId="164" fontId="4" fillId="0" borderId="10" xfId="1" applyNumberFormat="1" applyFont="1" applyFill="1" applyBorder="1" applyAlignment="1" applyProtection="1">
      <alignment horizontal="center" vertical="center" wrapText="1"/>
    </xf>
    <xf numFmtId="164" fontId="4" fillId="0" borderId="11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0" borderId="3" xfId="1" applyNumberFormat="1" applyFont="1" applyFill="1" applyBorder="1" applyAlignment="1" applyProtection="1">
      <alignment horizontal="center" vertical="center" wrapText="1"/>
    </xf>
    <xf numFmtId="0" fontId="4" fillId="0" borderId="20" xfId="1" applyNumberFormat="1" applyFont="1" applyFill="1" applyBorder="1" applyAlignment="1" applyProtection="1">
      <alignment horizontal="center" vertical="center" wrapText="1"/>
    </xf>
    <xf numFmtId="0" fontId="4" fillId="0" borderId="21" xfId="1" applyNumberFormat="1" applyFont="1" applyFill="1" applyBorder="1" applyAlignment="1" applyProtection="1">
      <alignment horizontal="center" vertical="center" wrapText="1"/>
    </xf>
    <xf numFmtId="0" fontId="4" fillId="0" borderId="22" xfId="1" applyNumberFormat="1" applyFont="1" applyFill="1" applyBorder="1" applyAlignment="1" applyProtection="1">
      <alignment horizontal="center" vertical="center" wrapText="1"/>
    </xf>
    <xf numFmtId="164" fontId="4" fillId="0" borderId="13" xfId="1" applyNumberFormat="1" applyFont="1" applyFill="1" applyBorder="1" applyAlignment="1" applyProtection="1">
      <alignment horizontal="center" vertical="center" textRotation="90" wrapText="1"/>
    </xf>
    <xf numFmtId="164" fontId="4" fillId="0" borderId="38" xfId="1" applyNumberFormat="1" applyFont="1" applyFill="1" applyBorder="1" applyAlignment="1" applyProtection="1">
      <alignment horizontal="center" vertical="center" textRotation="90" wrapText="1"/>
    </xf>
    <xf numFmtId="164" fontId="4" fillId="0" borderId="4" xfId="1" applyNumberFormat="1" applyFont="1" applyFill="1" applyBorder="1" applyAlignment="1" applyProtection="1">
      <alignment horizontal="center" vertical="center" textRotation="90" wrapText="1"/>
    </xf>
    <xf numFmtId="164" fontId="4" fillId="0" borderId="39" xfId="1" applyNumberFormat="1" applyFont="1" applyFill="1" applyBorder="1" applyAlignment="1" applyProtection="1">
      <alignment horizontal="center" vertical="center" textRotation="90" wrapText="1"/>
    </xf>
    <xf numFmtId="164" fontId="4" fillId="0" borderId="4" xfId="1" applyNumberFormat="1" applyFont="1" applyFill="1" applyBorder="1" applyAlignment="1" applyProtection="1">
      <alignment horizontal="center" vertical="center" wrapText="1"/>
    </xf>
    <xf numFmtId="164" fontId="4" fillId="0" borderId="14" xfId="1" applyNumberFormat="1" applyFont="1" applyFill="1" applyBorder="1" applyAlignment="1" applyProtection="1">
      <alignment horizontal="center" vertical="center" wrapText="1"/>
    </xf>
    <xf numFmtId="0" fontId="5" fillId="2" borderId="4" xfId="1" applyNumberFormat="1" applyFont="1" applyFill="1" applyBorder="1" applyAlignment="1" applyProtection="1">
      <alignment horizontal="center" vertical="center"/>
    </xf>
    <xf numFmtId="0" fontId="4" fillId="0" borderId="33" xfId="1" applyNumberFormat="1" applyFont="1" applyFill="1" applyBorder="1" applyAlignment="1" applyProtection="1">
      <alignment horizontal="center" vertical="center"/>
    </xf>
    <xf numFmtId="0" fontId="4" fillId="0" borderId="34" xfId="1" applyNumberFormat="1" applyFont="1" applyFill="1" applyBorder="1" applyAlignment="1" applyProtection="1">
      <alignment horizontal="center" vertical="center"/>
    </xf>
    <xf numFmtId="0" fontId="4" fillId="0" borderId="35" xfId="1" applyNumberFormat="1" applyFont="1" applyFill="1" applyBorder="1" applyAlignment="1" applyProtection="1">
      <alignment horizontal="center" vertical="center"/>
    </xf>
    <xf numFmtId="0" fontId="4" fillId="0" borderId="36" xfId="1" applyNumberFormat="1" applyFont="1" applyFill="1" applyBorder="1" applyAlignment="1" applyProtection="1">
      <alignment horizontal="center" vertical="center"/>
    </xf>
    <xf numFmtId="165" fontId="6" fillId="0" borderId="47" xfId="0" applyNumberFormat="1" applyFont="1" applyFill="1" applyBorder="1" applyAlignment="1" applyProtection="1">
      <alignment horizontal="center" vertical="center"/>
    </xf>
    <xf numFmtId="165" fontId="6" fillId="0" borderId="48" xfId="0" applyNumberFormat="1" applyFont="1" applyFill="1" applyBorder="1" applyAlignment="1" applyProtection="1">
      <alignment horizontal="center" vertical="center"/>
    </xf>
    <xf numFmtId="165" fontId="6" fillId="0" borderId="49" xfId="0" applyNumberFormat="1" applyFont="1" applyFill="1" applyBorder="1" applyAlignment="1" applyProtection="1">
      <alignment horizontal="center" vertical="center"/>
    </xf>
    <xf numFmtId="165" fontId="6" fillId="0" borderId="50" xfId="0" applyNumberFormat="1" applyFont="1" applyFill="1" applyBorder="1" applyAlignment="1" applyProtection="1">
      <alignment horizontal="center" vertical="center"/>
    </xf>
    <xf numFmtId="166" fontId="6" fillId="0" borderId="13" xfId="1" applyNumberFormat="1" applyFont="1" applyFill="1" applyBorder="1" applyAlignment="1" applyProtection="1">
      <alignment horizontal="center" vertical="center"/>
    </xf>
    <xf numFmtId="166" fontId="6" fillId="0" borderId="24" xfId="1" applyNumberFormat="1" applyFont="1" applyFill="1" applyBorder="1" applyAlignment="1" applyProtection="1">
      <alignment horizontal="center" vertical="center"/>
    </xf>
    <xf numFmtId="166" fontId="6" fillId="0" borderId="19" xfId="1" applyNumberFormat="1" applyFont="1" applyFill="1" applyBorder="1" applyAlignment="1" applyProtection="1">
      <alignment horizontal="center" vertical="center"/>
    </xf>
    <xf numFmtId="0" fontId="6" fillId="0" borderId="20" xfId="1" applyFont="1" applyFill="1" applyBorder="1" applyAlignment="1">
      <alignment horizontal="center" vertical="center" wrapText="1"/>
    </xf>
    <xf numFmtId="0" fontId="6" fillId="0" borderId="22" xfId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/>
    </xf>
    <xf numFmtId="0" fontId="4" fillId="0" borderId="2" xfId="1" applyNumberFormat="1" applyFont="1" applyFill="1" applyBorder="1" applyAlignment="1" applyProtection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/>
    </xf>
    <xf numFmtId="164" fontId="4" fillId="0" borderId="15" xfId="1" applyNumberFormat="1" applyFont="1" applyFill="1" applyBorder="1" applyAlignment="1" applyProtection="1">
      <alignment horizontal="center" vertical="center" textRotation="90" wrapText="1"/>
    </xf>
    <xf numFmtId="164" fontId="4" fillId="0" borderId="23" xfId="1" applyNumberFormat="1" applyFont="1" applyFill="1" applyBorder="1" applyAlignment="1" applyProtection="1">
      <alignment horizontal="center" vertical="center" textRotation="90" wrapText="1"/>
    </xf>
    <xf numFmtId="164" fontId="4" fillId="0" borderId="41" xfId="1" applyNumberFormat="1" applyFont="1" applyFill="1" applyBorder="1" applyAlignment="1" applyProtection="1">
      <alignment horizontal="center" vertical="center" textRotation="90" wrapText="1"/>
    </xf>
    <xf numFmtId="164" fontId="4" fillId="0" borderId="16" xfId="1" applyNumberFormat="1" applyFont="1" applyFill="1" applyBorder="1" applyAlignment="1" applyProtection="1">
      <alignment horizontal="center" vertical="center"/>
    </xf>
    <xf numFmtId="164" fontId="4" fillId="0" borderId="17" xfId="1" applyNumberFormat="1" applyFont="1" applyFill="1" applyBorder="1" applyAlignment="1" applyProtection="1">
      <alignment horizontal="center" vertical="center"/>
    </xf>
    <xf numFmtId="164" fontId="4" fillId="0" borderId="18" xfId="1" applyNumberFormat="1" applyFont="1" applyFill="1" applyBorder="1" applyAlignment="1" applyProtection="1">
      <alignment horizontal="center" vertical="center"/>
    </xf>
    <xf numFmtId="164" fontId="4" fillId="0" borderId="19" xfId="1" applyNumberFormat="1" applyFont="1" applyFill="1" applyBorder="1" applyAlignment="1" applyProtection="1">
      <alignment horizontal="center" vertical="center" textRotation="90" wrapText="1"/>
    </xf>
    <xf numFmtId="164" fontId="4" fillId="0" borderId="25" xfId="1" applyNumberFormat="1" applyFont="1" applyFill="1" applyBorder="1" applyAlignment="1" applyProtection="1">
      <alignment horizontal="center" vertical="center" textRotation="90" wrapText="1"/>
    </xf>
    <xf numFmtId="164" fontId="4" fillId="0" borderId="32" xfId="1" applyNumberFormat="1" applyFont="1" applyFill="1" applyBorder="1" applyAlignment="1" applyProtection="1">
      <alignment horizontal="center" vertical="center" textRotation="90" wrapText="1"/>
    </xf>
    <xf numFmtId="164" fontId="4" fillId="0" borderId="43" xfId="1" applyNumberFormat="1" applyFont="1" applyFill="1" applyBorder="1" applyAlignment="1" applyProtection="1">
      <alignment horizontal="center" vertical="center" textRotation="90" wrapText="1"/>
    </xf>
    <xf numFmtId="164" fontId="4" fillId="0" borderId="14" xfId="1" applyNumberFormat="1" applyFont="1" applyFill="1" applyBorder="1" applyAlignment="1" applyProtection="1">
      <alignment horizontal="center" vertical="center" textRotation="90" wrapText="1"/>
    </xf>
    <xf numFmtId="164" fontId="4" fillId="0" borderId="40" xfId="1" applyNumberFormat="1" applyFont="1" applyFill="1" applyBorder="1" applyAlignment="1" applyProtection="1">
      <alignment horizontal="center" vertical="center" textRotation="90" wrapText="1"/>
    </xf>
    <xf numFmtId="164" fontId="4" fillId="0" borderId="24" xfId="1" applyNumberFormat="1" applyFont="1" applyFill="1" applyBorder="1" applyAlignment="1" applyProtection="1">
      <alignment horizontal="center" vertical="center" textRotation="90" wrapText="1"/>
    </xf>
    <xf numFmtId="164" fontId="4" fillId="0" borderId="26" xfId="1" applyNumberFormat="1" applyFont="1" applyFill="1" applyBorder="1" applyAlignment="1" applyProtection="1">
      <alignment horizontal="center" vertical="center" textRotation="90" wrapText="1"/>
    </xf>
    <xf numFmtId="164" fontId="4" fillId="0" borderId="42" xfId="1" applyNumberFormat="1" applyFont="1" applyFill="1" applyBorder="1" applyAlignment="1" applyProtection="1">
      <alignment horizontal="center" vertical="center" textRotation="90" wrapText="1"/>
    </xf>
    <xf numFmtId="166" fontId="6" fillId="0" borderId="27" xfId="1" applyNumberFormat="1" applyFont="1" applyFill="1" applyBorder="1" applyAlignment="1" applyProtection="1">
      <alignment horizontal="left" vertical="center" wrapText="1"/>
    </xf>
    <xf numFmtId="166" fontId="6" fillId="0" borderId="30" xfId="1" applyNumberFormat="1" applyFont="1" applyFill="1" applyBorder="1" applyAlignment="1" applyProtection="1">
      <alignment horizontal="left" vertical="center" wrapText="1"/>
    </xf>
    <xf numFmtId="0" fontId="6" fillId="0" borderId="15" xfId="1" applyFont="1" applyFill="1" applyBorder="1" applyAlignment="1">
      <alignment horizontal="center" vertical="center" wrapText="1"/>
    </xf>
    <xf numFmtId="0" fontId="6" fillId="0" borderId="24" xfId="1" applyFont="1" applyFill="1" applyBorder="1" applyAlignment="1">
      <alignment horizontal="center" vertical="center" wrapText="1"/>
    </xf>
    <xf numFmtId="0" fontId="6" fillId="0" borderId="26" xfId="1" applyFont="1" applyFill="1" applyBorder="1" applyAlignment="1">
      <alignment horizontal="center" vertical="center" wrapText="1"/>
    </xf>
    <xf numFmtId="0" fontId="6" fillId="0" borderId="25" xfId="1" applyFont="1" applyFill="1" applyBorder="1" applyAlignment="1">
      <alignment horizontal="center" vertical="center" wrapText="1"/>
    </xf>
    <xf numFmtId="0" fontId="6" fillId="0" borderId="28" xfId="1" applyFont="1" applyFill="1" applyBorder="1" applyAlignment="1">
      <alignment horizontal="center" vertical="center" wrapText="1"/>
    </xf>
    <xf numFmtId="0" fontId="6" fillId="0" borderId="59" xfId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 applyProtection="1">
      <alignment horizontal="center" vertical="center"/>
    </xf>
    <xf numFmtId="49" fontId="6" fillId="0" borderId="10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49" fontId="6" fillId="0" borderId="1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center" vertical="center"/>
    </xf>
    <xf numFmtId="165" fontId="6" fillId="0" borderId="20" xfId="0" applyNumberFormat="1" applyFont="1" applyFill="1" applyBorder="1" applyAlignment="1" applyProtection="1">
      <alignment horizontal="center" vertical="center" wrapText="1"/>
    </xf>
    <xf numFmtId="165" fontId="6" fillId="0" borderId="21" xfId="0" applyNumberFormat="1" applyFont="1" applyFill="1" applyBorder="1" applyAlignment="1" applyProtection="1">
      <alignment horizontal="center" vertical="center" wrapText="1"/>
    </xf>
    <xf numFmtId="165" fontId="6" fillId="0" borderId="22" xfId="0" applyNumberFormat="1" applyFont="1" applyFill="1" applyBorder="1" applyAlignment="1" applyProtection="1">
      <alignment horizontal="center" vertical="center" wrapText="1"/>
    </xf>
    <xf numFmtId="0" fontId="6" fillId="0" borderId="74" xfId="0" applyFont="1" applyFill="1" applyBorder="1" applyAlignment="1">
      <alignment horizontal="center" vertical="center" wrapText="1"/>
    </xf>
    <xf numFmtId="0" fontId="6" fillId="0" borderId="75" xfId="0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/>
    </xf>
    <xf numFmtId="0" fontId="6" fillId="0" borderId="3" xfId="1" applyNumberFormat="1" applyFont="1" applyFill="1" applyBorder="1" applyAlignment="1" applyProtection="1">
      <alignment horizontal="center" vertical="center"/>
    </xf>
    <xf numFmtId="166" fontId="6" fillId="0" borderId="15" xfId="1" applyNumberFormat="1" applyFont="1" applyFill="1" applyBorder="1" applyAlignment="1" applyProtection="1">
      <alignment horizontal="center" vertical="center"/>
    </xf>
    <xf numFmtId="166" fontId="6" fillId="0" borderId="39" xfId="1" applyNumberFormat="1" applyFont="1" applyFill="1" applyBorder="1" applyAlignment="1" applyProtection="1">
      <alignment horizontal="center" vertical="center"/>
    </xf>
    <xf numFmtId="166" fontId="6" fillId="0" borderId="40" xfId="1" applyNumberFormat="1" applyFont="1" applyFill="1" applyBorder="1" applyAlignment="1" applyProtection="1">
      <alignment horizontal="center" vertical="center"/>
    </xf>
    <xf numFmtId="166" fontId="6" fillId="0" borderId="46" xfId="1" applyNumberFormat="1" applyFont="1" applyFill="1" applyBorder="1" applyAlignment="1" applyProtection="1">
      <alignment horizontal="center" vertical="center"/>
    </xf>
    <xf numFmtId="166" fontId="6" fillId="0" borderId="28" xfId="1" applyNumberFormat="1" applyFont="1" applyFill="1" applyBorder="1" applyAlignment="1" applyProtection="1">
      <alignment horizontal="center" vertical="center"/>
    </xf>
    <xf numFmtId="166" fontId="6" fillId="0" borderId="59" xfId="1" applyNumberFormat="1" applyFont="1" applyFill="1" applyBorder="1" applyAlignment="1" applyProtection="1">
      <alignment horizontal="center" vertical="center"/>
    </xf>
    <xf numFmtId="0" fontId="6" fillId="0" borderId="21" xfId="1" applyFont="1" applyFill="1" applyBorder="1" applyAlignment="1">
      <alignment horizontal="center" vertical="center" wrapText="1"/>
    </xf>
    <xf numFmtId="166" fontId="6" fillId="0" borderId="38" xfId="1" applyNumberFormat="1" applyFont="1" applyFill="1" applyBorder="1" applyAlignment="1" applyProtection="1">
      <alignment horizontal="center" vertical="center"/>
    </xf>
    <xf numFmtId="166" fontId="6" fillId="0" borderId="46" xfId="1" applyNumberFormat="1" applyFont="1" applyFill="1" applyBorder="1" applyAlignment="1" applyProtection="1">
      <alignment horizontal="left" vertical="center" wrapText="1"/>
    </xf>
    <xf numFmtId="166" fontId="6" fillId="0" borderId="59" xfId="1" applyNumberFormat="1" applyFont="1" applyFill="1" applyBorder="1" applyAlignment="1" applyProtection="1">
      <alignment horizontal="left" vertical="center" wrapText="1"/>
    </xf>
    <xf numFmtId="166" fontId="6" fillId="0" borderId="45" xfId="1" applyNumberFormat="1" applyFont="1" applyFill="1" applyBorder="1" applyAlignment="1" applyProtection="1">
      <alignment horizontal="left" vertical="center" wrapText="1"/>
    </xf>
    <xf numFmtId="166" fontId="6" fillId="0" borderId="81" xfId="1" applyNumberFormat="1" applyFont="1" applyFill="1" applyBorder="1" applyAlignment="1" applyProtection="1">
      <alignment horizontal="left" vertical="center" wrapText="1"/>
    </xf>
    <xf numFmtId="166" fontId="6" fillId="0" borderId="20" xfId="1" applyNumberFormat="1" applyFont="1" applyFill="1" applyBorder="1" applyAlignment="1" applyProtection="1">
      <alignment horizontal="left" vertical="center" wrapText="1"/>
    </xf>
    <xf numFmtId="166" fontId="6" fillId="0" borderId="22" xfId="1" applyNumberFormat="1" applyFont="1" applyFill="1" applyBorder="1" applyAlignment="1" applyProtection="1">
      <alignment horizontal="left" vertical="center" wrapText="1"/>
    </xf>
    <xf numFmtId="164" fontId="5" fillId="4" borderId="16" xfId="1" applyNumberFormat="1" applyFont="1" applyFill="1" applyBorder="1" applyAlignment="1" applyProtection="1">
      <alignment horizontal="center" vertical="center"/>
    </xf>
    <xf numFmtId="164" fontId="5" fillId="4" borderId="17" xfId="1" applyNumberFormat="1" applyFont="1" applyFill="1" applyBorder="1" applyAlignment="1" applyProtection="1">
      <alignment horizontal="center" vertical="center"/>
    </xf>
    <xf numFmtId="164" fontId="5" fillId="4" borderId="18" xfId="1" applyNumberFormat="1" applyFont="1" applyFill="1" applyBorder="1" applyAlignment="1" applyProtection="1">
      <alignment horizontal="center" vertical="center"/>
    </xf>
    <xf numFmtId="164" fontId="5" fillId="4" borderId="4" xfId="1" applyNumberFormat="1" applyFont="1" applyFill="1" applyBorder="1" applyAlignment="1" applyProtection="1">
      <alignment horizontal="center" vertical="center"/>
    </xf>
    <xf numFmtId="0" fontId="6" fillId="0" borderId="70" xfId="0" applyFont="1" applyFill="1" applyBorder="1" applyAlignment="1" applyProtection="1">
      <alignment horizontal="right" vertical="center"/>
    </xf>
    <xf numFmtId="0" fontId="27" fillId="0" borderId="70" xfId="0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27" fillId="0" borderId="0" xfId="0" applyFont="1" applyFill="1" applyBorder="1" applyAlignment="1">
      <alignment horizontal="right" vertical="center"/>
    </xf>
    <xf numFmtId="164" fontId="6" fillId="0" borderId="27" xfId="1" applyNumberFormat="1" applyFont="1" applyFill="1" applyBorder="1" applyAlignment="1" applyProtection="1">
      <alignment horizontal="right" vertical="center"/>
    </xf>
    <xf numFmtId="164" fontId="6" fillId="0" borderId="86" xfId="1" applyNumberFormat="1" applyFont="1" applyFill="1" applyBorder="1" applyAlignment="1" applyProtection="1">
      <alignment horizontal="right" vertical="center"/>
    </xf>
    <xf numFmtId="164" fontId="6" fillId="0" borderId="30" xfId="1" applyNumberFormat="1" applyFont="1" applyFill="1" applyBorder="1" applyAlignment="1" applyProtection="1">
      <alignment horizontal="right" vertical="center"/>
    </xf>
    <xf numFmtId="168" fontId="11" fillId="0" borderId="20" xfId="1" applyNumberFormat="1" applyFont="1" applyFill="1" applyBorder="1" applyAlignment="1" applyProtection="1">
      <alignment horizontal="center" vertical="center"/>
    </xf>
    <xf numFmtId="168" fontId="11" fillId="0" borderId="21" xfId="1" applyNumberFormat="1" applyFont="1" applyFill="1" applyBorder="1" applyAlignment="1" applyProtection="1">
      <alignment horizontal="center" vertical="center"/>
    </xf>
    <xf numFmtId="0" fontId="11" fillId="0" borderId="22" xfId="1" applyNumberFormat="1" applyFont="1" applyFill="1" applyBorder="1" applyAlignment="1" applyProtection="1">
      <alignment horizontal="center" vertical="center"/>
    </xf>
    <xf numFmtId="168" fontId="6" fillId="0" borderId="43" xfId="1" applyNumberFormat="1" applyFont="1" applyFill="1" applyBorder="1" applyAlignment="1" applyProtection="1">
      <alignment horizontal="center" vertical="center"/>
    </xf>
    <xf numFmtId="168" fontId="6" fillId="0" borderId="21" xfId="1" applyNumberFormat="1" applyFont="1" applyFill="1" applyBorder="1" applyAlignment="1" applyProtection="1">
      <alignment horizontal="center" vertical="center"/>
    </xf>
    <xf numFmtId="0" fontId="6" fillId="0" borderId="22" xfId="1" applyNumberFormat="1" applyFont="1" applyFill="1" applyBorder="1" applyAlignment="1" applyProtection="1">
      <alignment horizontal="center" vertical="center"/>
    </xf>
    <xf numFmtId="0" fontId="27" fillId="0" borderId="0" xfId="0" applyFont="1" applyFill="1" applyAlignment="1">
      <alignment horizontal="right" vertical="center"/>
    </xf>
    <xf numFmtId="166" fontId="6" fillId="0" borderId="37" xfId="1" applyNumberFormat="1" applyFont="1" applyFill="1" applyBorder="1" applyAlignment="1" applyProtection="1">
      <alignment horizontal="center" vertical="center"/>
    </xf>
    <xf numFmtId="0" fontId="6" fillId="0" borderId="44" xfId="1" applyFont="1" applyFill="1" applyBorder="1" applyAlignment="1">
      <alignment horizontal="right" vertical="center"/>
    </xf>
    <xf numFmtId="0" fontId="6" fillId="0" borderId="44" xfId="1" applyFont="1" applyFill="1" applyBorder="1" applyAlignment="1" applyProtection="1">
      <alignment horizontal="right" vertical="center"/>
    </xf>
    <xf numFmtId="0" fontId="6" fillId="0" borderId="5" xfId="1" applyFont="1" applyFill="1" applyBorder="1" applyAlignment="1" applyProtection="1">
      <alignment horizontal="right" vertical="center"/>
    </xf>
    <xf numFmtId="164" fontId="5" fillId="0" borderId="4" xfId="1" applyNumberFormat="1" applyFont="1" applyFill="1" applyBorder="1" applyAlignment="1" applyProtection="1">
      <alignment horizontal="center" vertical="center"/>
    </xf>
    <xf numFmtId="164" fontId="5" fillId="0" borderId="16" xfId="1" applyNumberFormat="1" applyFont="1" applyFill="1" applyBorder="1" applyAlignment="1" applyProtection="1">
      <alignment horizontal="center" vertical="center"/>
    </xf>
    <xf numFmtId="164" fontId="5" fillId="0" borderId="17" xfId="1" applyNumberFormat="1" applyFont="1" applyFill="1" applyBorder="1" applyAlignment="1" applyProtection="1">
      <alignment horizontal="center" vertical="center"/>
    </xf>
    <xf numFmtId="164" fontId="5" fillId="0" borderId="18" xfId="1" applyNumberFormat="1" applyFont="1" applyFill="1" applyBorder="1" applyAlignment="1" applyProtection="1">
      <alignment horizontal="center" vertical="center"/>
    </xf>
    <xf numFmtId="164" fontId="29" fillId="0" borderId="0" xfId="1" applyNumberFormat="1" applyFont="1" applyFill="1" applyBorder="1" applyAlignment="1" applyProtection="1">
      <alignment horizontal="left"/>
    </xf>
    <xf numFmtId="0" fontId="17" fillId="0" borderId="0" xfId="0" applyFont="1" applyFill="1" applyBorder="1" applyAlignment="1" applyProtection="1">
      <alignment horizontal="right" vertical="center"/>
    </xf>
    <xf numFmtId="0" fontId="28" fillId="0" borderId="0" xfId="0" applyFont="1" applyFill="1" applyBorder="1" applyAlignment="1">
      <alignment horizontal="right" vertical="center"/>
    </xf>
  </cellXfs>
  <cellStyles count="3">
    <cellStyle name="Обычный" xfId="0" builtinId="0"/>
    <cellStyle name="Обычный 2" xfId="2"/>
    <cellStyle name="Обычный_Plan Уч(бакал.) д_о 2013_14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tabSelected="1" view="pageBreakPreview" topLeftCell="A5" zoomScale="60" zoomScaleNormal="100" workbookViewId="0">
      <selection activeCell="AO39" sqref="AO39"/>
    </sheetView>
  </sheetViews>
  <sheetFormatPr defaultColWidth="3.33203125" defaultRowHeight="15.6" x14ac:dyDescent="0.3"/>
  <cols>
    <col min="1" max="1" width="6.5546875" style="535" customWidth="1"/>
    <col min="2" max="2" width="5.109375" style="535" customWidth="1"/>
    <col min="3" max="3" width="4.44140625" style="535" customWidth="1"/>
    <col min="4" max="4" width="6.44140625" style="535" customWidth="1"/>
    <col min="5" max="5" width="4.33203125" style="535" customWidth="1"/>
    <col min="6" max="6" width="4.44140625" style="535" customWidth="1"/>
    <col min="7" max="7" width="3.6640625" style="535" customWidth="1"/>
    <col min="8" max="8" width="3.88671875" style="535" customWidth="1"/>
    <col min="9" max="9" width="4" style="535" customWidth="1"/>
    <col min="10" max="10" width="4.109375" style="535" customWidth="1"/>
    <col min="11" max="11" width="4.6640625" style="535" customWidth="1"/>
    <col min="12" max="12" width="4.88671875" style="535" customWidth="1"/>
    <col min="13" max="13" width="4" style="535" customWidth="1"/>
    <col min="14" max="14" width="5" style="535" customWidth="1"/>
    <col min="15" max="15" width="5.109375" style="535" customWidth="1"/>
    <col min="16" max="16" width="5.6640625" style="535" customWidth="1"/>
    <col min="17" max="18" width="4" style="535" customWidth="1"/>
    <col min="19" max="19" width="3.88671875" style="535" customWidth="1"/>
    <col min="20" max="20" width="4.88671875" style="535" customWidth="1"/>
    <col min="21" max="21" width="6.44140625" style="535" customWidth="1"/>
    <col min="22" max="22" width="6" style="535" customWidth="1"/>
    <col min="23" max="23" width="6.6640625" style="535" customWidth="1"/>
    <col min="24" max="24" width="6.109375" style="535" customWidth="1"/>
    <col min="25" max="25" width="7" style="535" customWidth="1"/>
    <col min="26" max="26" width="6.88671875" style="535" customWidth="1"/>
    <col min="27" max="27" width="6.6640625" style="535" customWidth="1"/>
    <col min="28" max="28" width="6" style="535" customWidth="1"/>
    <col min="29" max="29" width="7.5546875" style="535" customWidth="1"/>
    <col min="30" max="30" width="7.109375" style="535" customWidth="1"/>
    <col min="31" max="31" width="5.6640625" style="535" customWidth="1"/>
    <col min="32" max="32" width="7.44140625" style="535" customWidth="1"/>
    <col min="33" max="33" width="7" style="535" customWidth="1"/>
    <col min="34" max="34" width="7.44140625" style="535" customWidth="1"/>
    <col min="35" max="35" width="7.88671875" style="535" customWidth="1"/>
    <col min="36" max="36" width="8.109375" style="535" customWidth="1"/>
    <col min="37" max="37" width="7.88671875" style="535" customWidth="1"/>
    <col min="38" max="38" width="6.6640625" style="535" customWidth="1"/>
    <col min="39" max="39" width="6" style="535" customWidth="1"/>
    <col min="40" max="40" width="8.109375" style="535" customWidth="1"/>
    <col min="41" max="41" width="7.44140625" style="535" customWidth="1"/>
    <col min="42" max="42" width="5.109375" style="535" customWidth="1"/>
    <col min="43" max="43" width="4.5546875" style="535" customWidth="1"/>
    <col min="44" max="44" width="4.6640625" style="535" customWidth="1"/>
    <col min="45" max="45" width="3.88671875" style="535" customWidth="1"/>
    <col min="46" max="46" width="4.5546875" style="535" customWidth="1"/>
    <col min="47" max="47" width="5.44140625" style="535" customWidth="1"/>
    <col min="48" max="48" width="4.44140625" style="535" customWidth="1"/>
    <col min="49" max="49" width="6.6640625" style="535" customWidth="1"/>
    <col min="50" max="50" width="4.6640625" style="535" customWidth="1"/>
    <col min="51" max="51" width="5.44140625" style="535" customWidth="1"/>
    <col min="52" max="52" width="5.5546875" style="535" customWidth="1"/>
    <col min="53" max="53" width="4" style="535" customWidth="1"/>
    <col min="54" max="16384" width="3.33203125" style="535"/>
  </cols>
  <sheetData>
    <row r="1" spans="1:53" ht="30" x14ac:dyDescent="0.5">
      <c r="A1" s="584" t="s">
        <v>301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5" t="s">
        <v>302</v>
      </c>
      <c r="Q1" s="585"/>
      <c r="R1" s="585"/>
      <c r="S1" s="585"/>
      <c r="T1" s="585"/>
      <c r="U1" s="585"/>
      <c r="V1" s="585"/>
      <c r="W1" s="585"/>
      <c r="X1" s="585"/>
      <c r="Y1" s="585"/>
      <c r="Z1" s="585"/>
      <c r="AA1" s="585"/>
      <c r="AB1" s="585"/>
      <c r="AC1" s="585"/>
      <c r="AD1" s="585"/>
      <c r="AE1" s="585"/>
      <c r="AF1" s="585"/>
      <c r="AG1" s="585"/>
      <c r="AH1" s="585"/>
      <c r="AI1" s="585"/>
      <c r="AJ1" s="585"/>
      <c r="AK1" s="585"/>
      <c r="AL1" s="585"/>
      <c r="AM1" s="585"/>
      <c r="AN1" s="534"/>
    </row>
    <row r="2" spans="1:53" ht="30" x14ac:dyDescent="0.5">
      <c r="A2" s="584" t="s">
        <v>303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34"/>
      <c r="Q2" s="534"/>
      <c r="R2" s="534"/>
      <c r="S2" s="534"/>
      <c r="T2" s="534"/>
      <c r="U2" s="534"/>
      <c r="V2" s="534"/>
      <c r="W2" s="534"/>
      <c r="X2" s="534"/>
      <c r="Y2" s="534"/>
      <c r="Z2" s="534"/>
      <c r="AA2" s="534"/>
      <c r="AB2" s="534"/>
      <c r="AC2" s="534"/>
      <c r="AD2" s="534"/>
      <c r="AE2" s="534"/>
      <c r="AF2" s="534"/>
      <c r="AG2" s="534"/>
      <c r="AH2" s="534"/>
      <c r="AI2" s="534"/>
      <c r="AJ2" s="534"/>
      <c r="AK2" s="534"/>
      <c r="AL2" s="534"/>
      <c r="AM2" s="534"/>
      <c r="AN2" s="534"/>
      <c r="AO2" s="536"/>
      <c r="AP2" s="536"/>
      <c r="AQ2" s="536"/>
      <c r="AR2" s="536"/>
      <c r="AS2" s="536"/>
      <c r="AT2" s="536"/>
      <c r="AU2" s="536"/>
      <c r="AV2" s="536"/>
      <c r="AW2" s="536"/>
      <c r="AX2" s="536"/>
      <c r="AY2" s="536"/>
      <c r="AZ2" s="536"/>
      <c r="BA2" s="536"/>
    </row>
    <row r="3" spans="1:53" ht="30.6" x14ac:dyDescent="0.55000000000000004">
      <c r="A3" s="584" t="s">
        <v>304</v>
      </c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6" t="s">
        <v>305</v>
      </c>
      <c r="Q3" s="586"/>
      <c r="R3" s="586"/>
      <c r="S3" s="586"/>
      <c r="T3" s="586"/>
      <c r="U3" s="586"/>
      <c r="V3" s="586"/>
      <c r="W3" s="586"/>
      <c r="X3" s="586"/>
      <c r="Y3" s="586"/>
      <c r="Z3" s="586"/>
      <c r="AA3" s="586"/>
      <c r="AB3" s="586"/>
      <c r="AC3" s="586"/>
      <c r="AD3" s="586"/>
      <c r="AE3" s="586"/>
      <c r="AF3" s="586"/>
      <c r="AG3" s="586"/>
      <c r="AH3" s="586"/>
      <c r="AI3" s="586"/>
      <c r="AJ3" s="586"/>
      <c r="AK3" s="586"/>
      <c r="AL3" s="586"/>
      <c r="AM3" s="586"/>
      <c r="AN3" s="587" t="s">
        <v>358</v>
      </c>
      <c r="AO3" s="587"/>
      <c r="AP3" s="587"/>
      <c r="AQ3" s="587"/>
      <c r="AR3" s="587"/>
      <c r="AS3" s="587"/>
      <c r="AT3" s="587"/>
      <c r="AU3" s="587"/>
      <c r="AV3" s="587"/>
      <c r="AW3" s="587"/>
      <c r="AX3" s="587"/>
      <c r="AY3" s="587"/>
      <c r="AZ3" s="587"/>
      <c r="BA3" s="587"/>
    </row>
    <row r="4" spans="1:53" ht="30.6" x14ac:dyDescent="0.55000000000000004">
      <c r="A4" s="588" t="s">
        <v>306</v>
      </c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37"/>
      <c r="Q4" s="537"/>
      <c r="R4" s="537"/>
      <c r="S4" s="537"/>
      <c r="T4" s="537"/>
      <c r="U4" s="537"/>
      <c r="V4" s="537"/>
      <c r="W4" s="537"/>
      <c r="X4" s="537"/>
      <c r="Y4" s="537"/>
      <c r="Z4" s="537"/>
      <c r="AA4" s="537"/>
      <c r="AB4" s="537"/>
      <c r="AC4" s="537"/>
      <c r="AD4" s="537"/>
      <c r="AE4" s="537"/>
      <c r="AF4" s="537"/>
      <c r="AG4" s="537"/>
      <c r="AH4" s="537"/>
      <c r="AI4" s="537"/>
      <c r="AJ4" s="537"/>
      <c r="AK4" s="537"/>
      <c r="AL4" s="537"/>
      <c r="AM4" s="537"/>
      <c r="AN4" s="587"/>
      <c r="AO4" s="587"/>
      <c r="AP4" s="587"/>
      <c r="AQ4" s="587"/>
      <c r="AR4" s="587"/>
      <c r="AS4" s="587"/>
      <c r="AT4" s="587"/>
      <c r="AU4" s="587"/>
      <c r="AV4" s="587"/>
      <c r="AW4" s="587"/>
      <c r="AX4" s="587"/>
      <c r="AY4" s="587"/>
      <c r="AZ4" s="587"/>
      <c r="BA4" s="587"/>
    </row>
    <row r="5" spans="1:53" ht="28.2" x14ac:dyDescent="0.5">
      <c r="A5" s="538"/>
      <c r="B5" s="538"/>
      <c r="C5" s="538"/>
      <c r="D5" s="538"/>
      <c r="E5" s="538"/>
      <c r="F5" s="538"/>
      <c r="G5" s="538"/>
      <c r="H5" s="538"/>
      <c r="I5" s="538"/>
      <c r="J5" s="538"/>
      <c r="K5" s="538"/>
      <c r="L5" s="538"/>
      <c r="M5" s="538"/>
      <c r="N5" s="538"/>
      <c r="O5" s="538"/>
      <c r="P5" s="594" t="s">
        <v>307</v>
      </c>
      <c r="Q5" s="595"/>
      <c r="R5" s="595"/>
      <c r="S5" s="595"/>
      <c r="T5" s="595"/>
      <c r="U5" s="595"/>
      <c r="V5" s="595"/>
      <c r="W5" s="595"/>
      <c r="X5" s="595"/>
      <c r="Y5" s="595"/>
      <c r="Z5" s="595"/>
      <c r="AA5" s="595"/>
      <c r="AB5" s="595"/>
      <c r="AC5" s="595"/>
      <c r="AD5" s="595"/>
      <c r="AE5" s="595"/>
      <c r="AF5" s="595"/>
      <c r="AG5" s="595"/>
      <c r="AH5" s="595"/>
      <c r="AI5" s="595"/>
      <c r="AJ5" s="595"/>
      <c r="AK5" s="595"/>
      <c r="AL5" s="595"/>
      <c r="AM5" s="595"/>
    </row>
    <row r="6" spans="1:53" s="540" customFormat="1" ht="28.2" x14ac:dyDescent="0.5">
      <c r="A6" s="584" t="s">
        <v>308</v>
      </c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39"/>
      <c r="Q6" s="539"/>
      <c r="R6" s="539"/>
      <c r="S6" s="539"/>
      <c r="T6" s="539"/>
      <c r="U6" s="539"/>
      <c r="V6" s="539"/>
      <c r="W6" s="539"/>
      <c r="X6" s="539"/>
      <c r="Y6" s="539"/>
      <c r="Z6" s="539"/>
      <c r="AA6" s="539"/>
      <c r="AB6" s="539"/>
      <c r="AC6" s="539"/>
      <c r="AD6" s="539"/>
      <c r="AE6" s="539"/>
      <c r="AF6" s="539"/>
      <c r="AG6" s="539"/>
      <c r="AH6" s="539"/>
      <c r="AI6" s="539"/>
      <c r="AJ6" s="539"/>
      <c r="AK6" s="539"/>
      <c r="AL6" s="539"/>
      <c r="AM6" s="539"/>
      <c r="AN6" s="539"/>
      <c r="AO6" s="596"/>
      <c r="AP6" s="596"/>
      <c r="AQ6" s="596"/>
      <c r="AR6" s="596"/>
      <c r="AS6" s="596"/>
      <c r="AT6" s="596"/>
      <c r="AU6" s="596"/>
      <c r="AV6" s="596"/>
      <c r="AW6" s="596"/>
      <c r="AX6" s="596"/>
      <c r="AY6" s="596"/>
      <c r="AZ6" s="596"/>
      <c r="BA6" s="596"/>
    </row>
    <row r="7" spans="1:53" s="540" customFormat="1" ht="28.2" x14ac:dyDescent="0.5">
      <c r="A7" s="584" t="s">
        <v>309</v>
      </c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9" t="s">
        <v>310</v>
      </c>
      <c r="Q7" s="589"/>
      <c r="R7" s="589"/>
      <c r="S7" s="589"/>
      <c r="T7" s="589"/>
      <c r="U7" s="589"/>
      <c r="V7" s="589"/>
      <c r="W7" s="589"/>
      <c r="X7" s="589"/>
      <c r="Y7" s="589"/>
      <c r="Z7" s="589"/>
      <c r="AA7" s="589"/>
      <c r="AB7" s="589"/>
      <c r="AC7" s="589"/>
      <c r="AD7" s="589"/>
      <c r="AE7" s="589"/>
      <c r="AF7" s="589"/>
      <c r="AG7" s="589"/>
      <c r="AH7" s="589"/>
      <c r="AI7" s="589"/>
      <c r="AJ7" s="589"/>
      <c r="AK7" s="589"/>
      <c r="AL7" s="589"/>
      <c r="AM7" s="541"/>
      <c r="AN7" s="597" t="s">
        <v>311</v>
      </c>
      <c r="AO7" s="598"/>
      <c r="AP7" s="598"/>
      <c r="AQ7" s="598"/>
      <c r="AR7" s="598"/>
      <c r="AS7" s="598"/>
      <c r="AT7" s="598"/>
      <c r="AU7" s="598"/>
      <c r="AV7" s="598"/>
      <c r="AW7" s="598"/>
      <c r="AX7" s="598"/>
      <c r="AY7" s="598"/>
      <c r="AZ7" s="598"/>
      <c r="BA7" s="598"/>
    </row>
    <row r="8" spans="1:53" s="540" customFormat="1" ht="25.2" x14ac:dyDescent="0.45">
      <c r="P8" s="589" t="s">
        <v>312</v>
      </c>
      <c r="Q8" s="589"/>
      <c r="R8" s="589"/>
      <c r="S8" s="589"/>
      <c r="T8" s="589"/>
      <c r="U8" s="589"/>
      <c r="V8" s="589"/>
      <c r="W8" s="589"/>
      <c r="X8" s="589"/>
      <c r="Y8" s="589"/>
      <c r="Z8" s="589"/>
      <c r="AA8" s="589"/>
      <c r="AB8" s="589"/>
      <c r="AC8" s="589"/>
      <c r="AD8" s="589"/>
      <c r="AE8" s="589"/>
      <c r="AF8" s="589"/>
      <c r="AG8" s="589"/>
      <c r="AH8" s="589"/>
      <c r="AI8" s="589"/>
      <c r="AJ8" s="589"/>
      <c r="AK8" s="589"/>
      <c r="AL8" s="589"/>
      <c r="AM8" s="541"/>
      <c r="AN8" s="590" t="s">
        <v>313</v>
      </c>
      <c r="AO8" s="590"/>
      <c r="AP8" s="590"/>
      <c r="AQ8" s="590"/>
      <c r="AR8" s="590"/>
      <c r="AS8" s="590"/>
      <c r="AT8" s="590"/>
      <c r="AU8" s="590"/>
      <c r="AV8" s="590"/>
      <c r="AW8" s="590"/>
      <c r="AX8" s="590"/>
      <c r="AY8" s="590"/>
      <c r="AZ8" s="590"/>
      <c r="BA8" s="590"/>
    </row>
    <row r="9" spans="1:53" s="540" customFormat="1" ht="25.2" x14ac:dyDescent="0.45">
      <c r="P9" s="589" t="s">
        <v>356</v>
      </c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41"/>
      <c r="AN9" s="590"/>
      <c r="AO9" s="590"/>
      <c r="AP9" s="590"/>
      <c r="AQ9" s="590"/>
      <c r="AR9" s="590"/>
      <c r="AS9" s="590"/>
      <c r="AT9" s="590"/>
      <c r="AU9" s="590"/>
      <c r="AV9" s="590"/>
      <c r="AW9" s="590"/>
      <c r="AX9" s="590"/>
      <c r="AY9" s="590"/>
      <c r="AZ9" s="590"/>
      <c r="BA9" s="590"/>
    </row>
    <row r="10" spans="1:53" s="540" customFormat="1" ht="25.2" x14ac:dyDescent="0.45">
      <c r="P10" s="591" t="s">
        <v>314</v>
      </c>
      <c r="Q10" s="591"/>
      <c r="R10" s="591"/>
      <c r="S10" s="591"/>
      <c r="T10" s="591"/>
      <c r="U10" s="591"/>
      <c r="V10" s="591"/>
      <c r="W10" s="591"/>
      <c r="X10" s="591"/>
      <c r="Y10" s="591"/>
      <c r="Z10" s="591"/>
      <c r="AA10" s="591"/>
      <c r="AB10" s="591"/>
      <c r="AC10" s="591"/>
      <c r="AD10" s="591"/>
      <c r="AE10" s="591"/>
      <c r="AF10" s="591"/>
      <c r="AG10" s="591"/>
      <c r="AH10" s="591"/>
      <c r="AI10" s="591"/>
      <c r="AJ10" s="591"/>
      <c r="AK10" s="591"/>
      <c r="AL10" s="592"/>
      <c r="AM10" s="592"/>
      <c r="AN10" s="590"/>
      <c r="AO10" s="590"/>
      <c r="AP10" s="590"/>
      <c r="AQ10" s="590"/>
      <c r="AR10" s="590"/>
      <c r="AS10" s="590"/>
      <c r="AT10" s="590"/>
      <c r="AU10" s="590"/>
      <c r="AV10" s="590"/>
      <c r="AW10" s="590"/>
      <c r="AX10" s="590"/>
      <c r="AY10" s="590"/>
      <c r="AZ10" s="590"/>
      <c r="BA10" s="590"/>
    </row>
    <row r="11" spans="1:53" s="540" customFormat="1" ht="25.2" x14ac:dyDescent="0.45">
      <c r="P11" s="591" t="s">
        <v>357</v>
      </c>
      <c r="Q11" s="591"/>
      <c r="R11" s="591"/>
      <c r="S11" s="591"/>
      <c r="T11" s="591"/>
      <c r="U11" s="591"/>
      <c r="V11" s="591"/>
      <c r="W11" s="591"/>
      <c r="X11" s="591"/>
      <c r="Y11" s="591"/>
      <c r="Z11" s="591"/>
      <c r="AA11" s="591"/>
      <c r="AB11" s="591"/>
      <c r="AC11" s="591"/>
      <c r="AD11" s="591"/>
      <c r="AE11" s="591"/>
      <c r="AF11" s="591"/>
      <c r="AG11" s="591"/>
      <c r="AH11" s="591"/>
      <c r="AI11" s="591"/>
      <c r="AJ11" s="591"/>
      <c r="AK11" s="591"/>
      <c r="AL11" s="591"/>
      <c r="AM11" s="591"/>
      <c r="AN11" s="542"/>
      <c r="AO11" s="542"/>
      <c r="AP11" s="542"/>
      <c r="AQ11" s="542"/>
      <c r="AR11" s="542"/>
      <c r="AS11" s="542"/>
      <c r="AT11" s="542"/>
      <c r="AU11" s="542"/>
      <c r="AV11" s="542"/>
      <c r="AW11" s="542"/>
      <c r="AX11" s="542"/>
      <c r="AY11" s="542"/>
      <c r="AZ11" s="542"/>
      <c r="BA11" s="542"/>
    </row>
    <row r="12" spans="1:53" s="540" customFormat="1" ht="25.2" x14ac:dyDescent="0.45">
      <c r="P12" s="543"/>
      <c r="Q12" s="543"/>
      <c r="R12" s="543"/>
      <c r="S12" s="543"/>
      <c r="T12" s="543"/>
      <c r="U12" s="543"/>
      <c r="V12" s="543"/>
      <c r="W12" s="543"/>
      <c r="X12" s="543"/>
      <c r="Y12" s="543"/>
      <c r="Z12" s="543"/>
      <c r="AA12" s="543"/>
      <c r="AB12" s="543"/>
      <c r="AC12" s="543"/>
      <c r="AD12" s="543"/>
      <c r="AE12" s="543"/>
      <c r="AF12" s="543"/>
      <c r="AG12" s="543"/>
      <c r="AH12" s="543"/>
      <c r="AI12" s="543"/>
      <c r="AJ12" s="543"/>
      <c r="AK12" s="543"/>
      <c r="AL12" s="544"/>
      <c r="AM12" s="544"/>
      <c r="AN12" s="542"/>
      <c r="AO12" s="542"/>
      <c r="AP12" s="542"/>
      <c r="AQ12" s="542"/>
      <c r="AR12" s="542"/>
      <c r="AS12" s="542"/>
      <c r="AT12" s="542"/>
      <c r="AU12" s="542"/>
      <c r="AV12" s="542"/>
      <c r="AW12" s="542"/>
      <c r="AX12" s="542"/>
      <c r="AY12" s="542"/>
      <c r="AZ12" s="542"/>
      <c r="BA12" s="542"/>
    </row>
    <row r="13" spans="1:53" s="540" customFormat="1" ht="25.2" x14ac:dyDescent="0.45">
      <c r="P13" s="543"/>
      <c r="Q13" s="543"/>
      <c r="R13" s="543"/>
      <c r="S13" s="543"/>
      <c r="T13" s="543"/>
      <c r="U13" s="543"/>
      <c r="V13" s="543"/>
      <c r="W13" s="543"/>
      <c r="X13" s="543"/>
      <c r="Y13" s="543"/>
      <c r="Z13" s="543"/>
      <c r="AA13" s="543"/>
      <c r="AB13" s="543"/>
      <c r="AC13" s="543"/>
      <c r="AD13" s="543"/>
      <c r="AE13" s="543"/>
      <c r="AF13" s="543"/>
      <c r="AG13" s="543"/>
      <c r="AH13" s="543"/>
      <c r="AI13" s="543"/>
      <c r="AJ13" s="543"/>
      <c r="AK13" s="543"/>
      <c r="AL13" s="544"/>
      <c r="AM13" s="544"/>
      <c r="AN13" s="542"/>
      <c r="AO13" s="542"/>
      <c r="AP13" s="542"/>
      <c r="AQ13" s="542"/>
      <c r="AR13" s="542"/>
      <c r="AS13" s="542"/>
      <c r="AT13" s="542"/>
      <c r="AU13" s="542"/>
      <c r="AV13" s="542"/>
      <c r="AW13" s="542"/>
      <c r="AX13" s="542"/>
      <c r="AY13" s="542"/>
      <c r="AZ13" s="542"/>
      <c r="BA13" s="542"/>
    </row>
    <row r="14" spans="1:53" s="540" customFormat="1" ht="18" x14ac:dyDescent="0.35">
      <c r="AO14" s="545"/>
      <c r="AP14" s="545"/>
      <c r="AQ14" s="545"/>
      <c r="AR14" s="545"/>
      <c r="AS14" s="545"/>
      <c r="AT14" s="545"/>
      <c r="AU14" s="545"/>
      <c r="AV14" s="545"/>
      <c r="AW14" s="545"/>
      <c r="AX14" s="545"/>
      <c r="AY14" s="545"/>
      <c r="AZ14" s="545"/>
      <c r="BA14" s="545"/>
    </row>
    <row r="15" spans="1:53" s="540" customFormat="1" ht="22.8" x14ac:dyDescent="0.4">
      <c r="A15" s="593" t="s">
        <v>315</v>
      </c>
      <c r="B15" s="593"/>
      <c r="C15" s="593"/>
      <c r="D15" s="593"/>
      <c r="E15" s="593"/>
      <c r="F15" s="593"/>
      <c r="G15" s="593"/>
      <c r="H15" s="593"/>
      <c r="I15" s="593"/>
      <c r="J15" s="593"/>
      <c r="K15" s="593"/>
      <c r="L15" s="593"/>
      <c r="M15" s="593"/>
      <c r="N15" s="593"/>
      <c r="O15" s="593"/>
      <c r="P15" s="593"/>
      <c r="Q15" s="593"/>
      <c r="R15" s="593"/>
      <c r="S15" s="593"/>
      <c r="T15" s="593"/>
      <c r="U15" s="593"/>
      <c r="V15" s="593"/>
      <c r="W15" s="593"/>
      <c r="X15" s="593"/>
      <c r="Y15" s="593"/>
      <c r="Z15" s="593"/>
      <c r="AA15" s="593"/>
      <c r="AB15" s="593"/>
      <c r="AC15" s="593"/>
      <c r="AD15" s="593"/>
      <c r="AE15" s="593"/>
      <c r="AF15" s="593"/>
      <c r="AG15" s="593"/>
      <c r="AH15" s="593"/>
      <c r="AI15" s="593"/>
      <c r="AJ15" s="593"/>
      <c r="AK15" s="593"/>
      <c r="AL15" s="593"/>
      <c r="AM15" s="593"/>
      <c r="AN15" s="593"/>
      <c r="AO15" s="593"/>
      <c r="AP15" s="593"/>
      <c r="AQ15" s="593"/>
      <c r="AR15" s="593"/>
      <c r="AS15" s="593"/>
      <c r="AT15" s="593"/>
      <c r="AU15" s="593"/>
      <c r="AV15" s="593"/>
      <c r="AW15" s="593"/>
      <c r="AX15" s="593"/>
      <c r="AY15" s="593"/>
      <c r="AZ15" s="593"/>
      <c r="BA15" s="593"/>
    </row>
    <row r="16" spans="1:53" s="540" customFormat="1" ht="18.600000000000001" thickBot="1" x14ac:dyDescent="0.4">
      <c r="A16" s="546"/>
      <c r="B16" s="546"/>
      <c r="C16" s="546"/>
      <c r="D16" s="546"/>
      <c r="E16" s="546"/>
      <c r="F16" s="546"/>
      <c r="G16" s="546"/>
      <c r="H16" s="546"/>
      <c r="I16" s="546"/>
      <c r="J16" s="546"/>
      <c r="K16" s="546"/>
      <c r="L16" s="546"/>
      <c r="M16" s="546"/>
      <c r="N16" s="546"/>
      <c r="O16" s="546"/>
      <c r="P16" s="546"/>
      <c r="Q16" s="546"/>
      <c r="R16" s="546"/>
      <c r="S16" s="546"/>
      <c r="T16" s="546"/>
      <c r="U16" s="546"/>
      <c r="V16" s="546"/>
      <c r="W16" s="546"/>
      <c r="X16" s="546"/>
      <c r="Y16" s="546"/>
      <c r="Z16" s="546"/>
      <c r="AA16" s="546"/>
      <c r="AB16" s="546"/>
      <c r="AC16" s="546"/>
      <c r="AD16" s="546"/>
      <c r="AE16" s="546"/>
      <c r="AF16" s="546"/>
      <c r="AG16" s="546"/>
      <c r="AH16" s="546"/>
      <c r="AI16" s="546"/>
      <c r="AJ16" s="546"/>
      <c r="AK16" s="546"/>
      <c r="AL16" s="546"/>
      <c r="AM16" s="546"/>
      <c r="AN16" s="546"/>
      <c r="AO16" s="546"/>
      <c r="AP16" s="546"/>
      <c r="AQ16" s="546"/>
      <c r="AR16" s="546"/>
      <c r="AS16" s="546"/>
      <c r="AT16" s="546"/>
      <c r="AU16" s="546"/>
      <c r="AV16" s="546"/>
      <c r="AW16" s="546"/>
      <c r="AX16" s="546"/>
      <c r="AY16" s="546"/>
      <c r="AZ16" s="546"/>
      <c r="BA16" s="546"/>
    </row>
    <row r="17" spans="1:53" x14ac:dyDescent="0.3">
      <c r="A17" s="609" t="s">
        <v>316</v>
      </c>
      <c r="B17" s="602" t="s">
        <v>317</v>
      </c>
      <c r="C17" s="603"/>
      <c r="D17" s="603"/>
      <c r="E17" s="604"/>
      <c r="F17" s="602" t="s">
        <v>318</v>
      </c>
      <c r="G17" s="603"/>
      <c r="H17" s="603"/>
      <c r="I17" s="604"/>
      <c r="J17" s="599" t="s">
        <v>319</v>
      </c>
      <c r="K17" s="600"/>
      <c r="L17" s="600"/>
      <c r="M17" s="600"/>
      <c r="N17" s="599" t="s">
        <v>320</v>
      </c>
      <c r="O17" s="600"/>
      <c r="P17" s="600"/>
      <c r="Q17" s="600"/>
      <c r="R17" s="601"/>
      <c r="S17" s="599" t="s">
        <v>321</v>
      </c>
      <c r="T17" s="605"/>
      <c r="U17" s="605"/>
      <c r="V17" s="605"/>
      <c r="W17" s="601"/>
      <c r="X17" s="599" t="s">
        <v>322</v>
      </c>
      <c r="Y17" s="600"/>
      <c r="Z17" s="600"/>
      <c r="AA17" s="601"/>
      <c r="AB17" s="602" t="s">
        <v>323</v>
      </c>
      <c r="AC17" s="603"/>
      <c r="AD17" s="603"/>
      <c r="AE17" s="604"/>
      <c r="AF17" s="602" t="s">
        <v>324</v>
      </c>
      <c r="AG17" s="603"/>
      <c r="AH17" s="603"/>
      <c r="AI17" s="604"/>
      <c r="AJ17" s="599" t="s">
        <v>325</v>
      </c>
      <c r="AK17" s="605"/>
      <c r="AL17" s="605"/>
      <c r="AM17" s="605"/>
      <c r="AN17" s="601"/>
      <c r="AO17" s="599" t="s">
        <v>326</v>
      </c>
      <c r="AP17" s="600"/>
      <c r="AQ17" s="600"/>
      <c r="AR17" s="600"/>
      <c r="AS17" s="606" t="s">
        <v>327</v>
      </c>
      <c r="AT17" s="607"/>
      <c r="AU17" s="607"/>
      <c r="AV17" s="607"/>
      <c r="AW17" s="608"/>
      <c r="AX17" s="599" t="s">
        <v>328</v>
      </c>
      <c r="AY17" s="600"/>
      <c r="AZ17" s="600"/>
      <c r="BA17" s="601"/>
    </row>
    <row r="18" spans="1:53" s="551" customFormat="1" ht="16.2" thickBot="1" x14ac:dyDescent="0.35">
      <c r="A18" s="610"/>
      <c r="B18" s="547">
        <v>1</v>
      </c>
      <c r="C18" s="548">
        <v>2</v>
      </c>
      <c r="D18" s="548">
        <v>3</v>
      </c>
      <c r="E18" s="549">
        <v>4</v>
      </c>
      <c r="F18" s="547">
        <v>5</v>
      </c>
      <c r="G18" s="548">
        <v>6</v>
      </c>
      <c r="H18" s="548">
        <v>7</v>
      </c>
      <c r="I18" s="549">
        <v>8</v>
      </c>
      <c r="J18" s="547">
        <v>9</v>
      </c>
      <c r="K18" s="548">
        <v>10</v>
      </c>
      <c r="L18" s="548">
        <v>11</v>
      </c>
      <c r="M18" s="550">
        <v>12</v>
      </c>
      <c r="N18" s="547">
        <v>13</v>
      </c>
      <c r="O18" s="548">
        <v>14</v>
      </c>
      <c r="P18" s="548">
        <v>15</v>
      </c>
      <c r="Q18" s="548">
        <v>16</v>
      </c>
      <c r="R18" s="549">
        <v>17</v>
      </c>
      <c r="S18" s="547">
        <v>18</v>
      </c>
      <c r="T18" s="548">
        <v>19</v>
      </c>
      <c r="U18" s="548">
        <v>20</v>
      </c>
      <c r="V18" s="548">
        <v>21</v>
      </c>
      <c r="W18" s="549">
        <v>22</v>
      </c>
      <c r="X18" s="547">
        <v>23</v>
      </c>
      <c r="Y18" s="548">
        <v>24</v>
      </c>
      <c r="Z18" s="548">
        <v>25</v>
      </c>
      <c r="AA18" s="549">
        <v>26</v>
      </c>
      <c r="AB18" s="547">
        <v>27</v>
      </c>
      <c r="AC18" s="548">
        <v>28</v>
      </c>
      <c r="AD18" s="548">
        <v>29</v>
      </c>
      <c r="AE18" s="549">
        <v>30</v>
      </c>
      <c r="AF18" s="547">
        <v>31</v>
      </c>
      <c r="AG18" s="548">
        <v>32</v>
      </c>
      <c r="AH18" s="548">
        <v>33</v>
      </c>
      <c r="AI18" s="549">
        <v>34</v>
      </c>
      <c r="AJ18" s="547">
        <v>35</v>
      </c>
      <c r="AK18" s="548">
        <v>36</v>
      </c>
      <c r="AL18" s="548">
        <v>37</v>
      </c>
      <c r="AM18" s="548">
        <v>38</v>
      </c>
      <c r="AN18" s="549">
        <v>39</v>
      </c>
      <c r="AO18" s="547">
        <v>40</v>
      </c>
      <c r="AP18" s="548">
        <v>41</v>
      </c>
      <c r="AQ18" s="548">
        <v>42</v>
      </c>
      <c r="AR18" s="550">
        <v>43</v>
      </c>
      <c r="AS18" s="547">
        <v>44</v>
      </c>
      <c r="AT18" s="548">
        <v>45</v>
      </c>
      <c r="AU18" s="548">
        <v>46</v>
      </c>
      <c r="AV18" s="548">
        <v>47</v>
      </c>
      <c r="AW18" s="549">
        <v>48</v>
      </c>
      <c r="AX18" s="547">
        <v>49</v>
      </c>
      <c r="AY18" s="548">
        <v>50</v>
      </c>
      <c r="AZ18" s="548">
        <v>51</v>
      </c>
      <c r="BA18" s="549">
        <v>52</v>
      </c>
    </row>
    <row r="19" spans="1:53" ht="18.600000000000001" thickBot="1" x14ac:dyDescent="0.4">
      <c r="A19" s="552">
        <v>1</v>
      </c>
      <c r="B19" s="553" t="s">
        <v>329</v>
      </c>
      <c r="C19" s="148" t="s">
        <v>330</v>
      </c>
      <c r="D19" s="149" t="s">
        <v>330</v>
      </c>
      <c r="E19" s="149" t="s">
        <v>330</v>
      </c>
      <c r="F19" s="554" t="s">
        <v>330</v>
      </c>
      <c r="G19" s="148" t="s">
        <v>330</v>
      </c>
      <c r="H19" s="149" t="s">
        <v>330</v>
      </c>
      <c r="I19" s="149" t="s">
        <v>330</v>
      </c>
      <c r="J19" s="554" t="s">
        <v>330</v>
      </c>
      <c r="K19" s="148" t="s">
        <v>330</v>
      </c>
      <c r="L19" s="149" t="s">
        <v>330</v>
      </c>
      <c r="M19" s="148" t="s">
        <v>330</v>
      </c>
      <c r="N19" s="149" t="s">
        <v>330</v>
      </c>
      <c r="O19" s="149" t="s">
        <v>330</v>
      </c>
      <c r="P19" s="554" t="s">
        <v>330</v>
      </c>
      <c r="Q19" s="555" t="s">
        <v>331</v>
      </c>
      <c r="R19" s="556" t="s">
        <v>329</v>
      </c>
      <c r="S19" s="557" t="s">
        <v>332</v>
      </c>
      <c r="T19" s="558" t="s">
        <v>332</v>
      </c>
      <c r="U19" s="148" t="s">
        <v>330</v>
      </c>
      <c r="V19" s="149" t="s">
        <v>330</v>
      </c>
      <c r="W19" s="149" t="s">
        <v>330</v>
      </c>
      <c r="X19" s="554" t="s">
        <v>330</v>
      </c>
      <c r="Y19" s="148" t="s">
        <v>330</v>
      </c>
      <c r="Z19" s="149" t="s">
        <v>330</v>
      </c>
      <c r="AA19" s="149" t="s">
        <v>330</v>
      </c>
      <c r="AB19" s="554" t="s">
        <v>330</v>
      </c>
      <c r="AC19" s="148" t="s">
        <v>330</v>
      </c>
      <c r="AD19" s="149" t="s">
        <v>330</v>
      </c>
      <c r="AE19" s="149" t="s">
        <v>330</v>
      </c>
      <c r="AF19" s="554" t="s">
        <v>330</v>
      </c>
      <c r="AG19" s="148" t="s">
        <v>330</v>
      </c>
      <c r="AH19" s="149" t="s">
        <v>330</v>
      </c>
      <c r="AI19" s="149" t="s">
        <v>330</v>
      </c>
      <c r="AJ19" s="554" t="s">
        <v>330</v>
      </c>
      <c r="AK19" s="148" t="s">
        <v>330</v>
      </c>
      <c r="AL19" s="149" t="s">
        <v>330</v>
      </c>
      <c r="AM19" s="148" t="s">
        <v>330</v>
      </c>
      <c r="AN19" s="149" t="s">
        <v>330</v>
      </c>
      <c r="AO19" s="149" t="s">
        <v>330</v>
      </c>
      <c r="AP19" s="554" t="s">
        <v>330</v>
      </c>
      <c r="AQ19" s="558" t="s">
        <v>331</v>
      </c>
      <c r="AR19" s="559" t="s">
        <v>333</v>
      </c>
      <c r="AS19" s="560" t="s">
        <v>332</v>
      </c>
      <c r="AT19" s="558" t="s">
        <v>332</v>
      </c>
      <c r="AU19" s="558" t="s">
        <v>332</v>
      </c>
      <c r="AV19" s="561" t="s">
        <v>332</v>
      </c>
      <c r="AW19" s="557" t="s">
        <v>332</v>
      </c>
      <c r="AX19" s="558" t="s">
        <v>332</v>
      </c>
      <c r="AY19" s="558" t="s">
        <v>332</v>
      </c>
      <c r="AZ19" s="558" t="s">
        <v>332</v>
      </c>
      <c r="BA19" s="559" t="s">
        <v>332</v>
      </c>
    </row>
    <row r="20" spans="1:53" ht="18.600000000000001" thickBot="1" x14ac:dyDescent="0.4">
      <c r="A20" s="562">
        <v>2</v>
      </c>
      <c r="B20" s="553" t="s">
        <v>329</v>
      </c>
      <c r="C20" s="148" t="s">
        <v>330</v>
      </c>
      <c r="D20" s="149" t="s">
        <v>330</v>
      </c>
      <c r="E20" s="149" t="s">
        <v>330</v>
      </c>
      <c r="F20" s="554" t="s">
        <v>330</v>
      </c>
      <c r="G20" s="148" t="s">
        <v>330</v>
      </c>
      <c r="H20" s="149" t="s">
        <v>330</v>
      </c>
      <c r="I20" s="149" t="s">
        <v>330</v>
      </c>
      <c r="J20" s="554" t="s">
        <v>330</v>
      </c>
      <c r="K20" s="148" t="s">
        <v>330</v>
      </c>
      <c r="L20" s="149" t="s">
        <v>330</v>
      </c>
      <c r="M20" s="148" t="s">
        <v>330</v>
      </c>
      <c r="N20" s="149" t="s">
        <v>330</v>
      </c>
      <c r="O20" s="149" t="s">
        <v>330</v>
      </c>
      <c r="P20" s="554" t="s">
        <v>330</v>
      </c>
      <c r="Q20" s="555" t="s">
        <v>331</v>
      </c>
      <c r="R20" s="556" t="s">
        <v>329</v>
      </c>
      <c r="S20" s="557" t="s">
        <v>332</v>
      </c>
      <c r="T20" s="558" t="s">
        <v>332</v>
      </c>
      <c r="U20" s="148" t="s">
        <v>330</v>
      </c>
      <c r="V20" s="149" t="s">
        <v>330</v>
      </c>
      <c r="W20" s="149" t="s">
        <v>330</v>
      </c>
      <c r="X20" s="554" t="s">
        <v>330</v>
      </c>
      <c r="Y20" s="148" t="s">
        <v>330</v>
      </c>
      <c r="Z20" s="149" t="s">
        <v>330</v>
      </c>
      <c r="AA20" s="149" t="s">
        <v>330</v>
      </c>
      <c r="AB20" s="554" t="s">
        <v>330</v>
      </c>
      <c r="AC20" s="148" t="s">
        <v>330</v>
      </c>
      <c r="AD20" s="149" t="s">
        <v>330</v>
      </c>
      <c r="AE20" s="149" t="s">
        <v>330</v>
      </c>
      <c r="AF20" s="554" t="s">
        <v>330</v>
      </c>
      <c r="AG20" s="148" t="s">
        <v>330</v>
      </c>
      <c r="AH20" s="149" t="s">
        <v>330</v>
      </c>
      <c r="AI20" s="149" t="s">
        <v>330</v>
      </c>
      <c r="AJ20" s="554" t="s">
        <v>330</v>
      </c>
      <c r="AK20" s="148" t="s">
        <v>330</v>
      </c>
      <c r="AL20" s="149" t="s">
        <v>330</v>
      </c>
      <c r="AM20" s="148" t="s">
        <v>330</v>
      </c>
      <c r="AN20" s="149" t="s">
        <v>330</v>
      </c>
      <c r="AO20" s="149" t="s">
        <v>330</v>
      </c>
      <c r="AP20" s="554" t="s">
        <v>330</v>
      </c>
      <c r="AQ20" s="558" t="s">
        <v>331</v>
      </c>
      <c r="AR20" s="559" t="s">
        <v>333</v>
      </c>
      <c r="AS20" s="560" t="s">
        <v>332</v>
      </c>
      <c r="AT20" s="558" t="s">
        <v>332</v>
      </c>
      <c r="AU20" s="558" t="s">
        <v>332</v>
      </c>
      <c r="AV20" s="561" t="s">
        <v>332</v>
      </c>
      <c r="AW20" s="557" t="s">
        <v>332</v>
      </c>
      <c r="AX20" s="558" t="s">
        <v>332</v>
      </c>
      <c r="AY20" s="558" t="s">
        <v>332</v>
      </c>
      <c r="AZ20" s="558" t="s">
        <v>332</v>
      </c>
      <c r="BA20" s="559" t="s">
        <v>332</v>
      </c>
    </row>
    <row r="21" spans="1:53" ht="18.600000000000001" thickBot="1" x14ac:dyDescent="0.4">
      <c r="A21" s="562">
        <v>3</v>
      </c>
      <c r="B21" s="553" t="s">
        <v>329</v>
      </c>
      <c r="C21" s="148" t="s">
        <v>330</v>
      </c>
      <c r="D21" s="149" t="s">
        <v>330</v>
      </c>
      <c r="E21" s="149" t="s">
        <v>330</v>
      </c>
      <c r="F21" s="554" t="s">
        <v>330</v>
      </c>
      <c r="G21" s="148" t="s">
        <v>330</v>
      </c>
      <c r="H21" s="149" t="s">
        <v>330</v>
      </c>
      <c r="I21" s="149" t="s">
        <v>330</v>
      </c>
      <c r="J21" s="554" t="s">
        <v>330</v>
      </c>
      <c r="K21" s="148" t="s">
        <v>330</v>
      </c>
      <c r="L21" s="149" t="s">
        <v>330</v>
      </c>
      <c r="M21" s="148" t="s">
        <v>330</v>
      </c>
      <c r="N21" s="149" t="s">
        <v>330</v>
      </c>
      <c r="O21" s="149" t="s">
        <v>330</v>
      </c>
      <c r="P21" s="554" t="s">
        <v>330</v>
      </c>
      <c r="Q21" s="555" t="s">
        <v>331</v>
      </c>
      <c r="R21" s="556" t="s">
        <v>329</v>
      </c>
      <c r="S21" s="557" t="s">
        <v>332</v>
      </c>
      <c r="T21" s="558" t="s">
        <v>332</v>
      </c>
      <c r="U21" s="148" t="s">
        <v>330</v>
      </c>
      <c r="V21" s="149" t="s">
        <v>330</v>
      </c>
      <c r="W21" s="149" t="s">
        <v>330</v>
      </c>
      <c r="X21" s="554" t="s">
        <v>330</v>
      </c>
      <c r="Y21" s="148" t="s">
        <v>330</v>
      </c>
      <c r="Z21" s="149" t="s">
        <v>330</v>
      </c>
      <c r="AA21" s="149" t="s">
        <v>330</v>
      </c>
      <c r="AB21" s="554" t="s">
        <v>330</v>
      </c>
      <c r="AC21" s="148" t="s">
        <v>330</v>
      </c>
      <c r="AD21" s="149" t="s">
        <v>330</v>
      </c>
      <c r="AE21" s="149" t="s">
        <v>330</v>
      </c>
      <c r="AF21" s="554" t="s">
        <v>330</v>
      </c>
      <c r="AG21" s="148" t="s">
        <v>330</v>
      </c>
      <c r="AH21" s="149" t="s">
        <v>330</v>
      </c>
      <c r="AI21" s="149" t="s">
        <v>330</v>
      </c>
      <c r="AJ21" s="554" t="s">
        <v>330</v>
      </c>
      <c r="AK21" s="148" t="s">
        <v>330</v>
      </c>
      <c r="AL21" s="149" t="s">
        <v>330</v>
      </c>
      <c r="AM21" s="148" t="s">
        <v>330</v>
      </c>
      <c r="AN21" s="149" t="s">
        <v>330</v>
      </c>
      <c r="AO21" s="149" t="s">
        <v>330</v>
      </c>
      <c r="AP21" s="554" t="s">
        <v>330</v>
      </c>
      <c r="AQ21" s="558" t="s">
        <v>331</v>
      </c>
      <c r="AR21" s="559" t="s">
        <v>333</v>
      </c>
      <c r="AS21" s="560" t="s">
        <v>332</v>
      </c>
      <c r="AT21" s="558" t="s">
        <v>332</v>
      </c>
      <c r="AU21" s="558" t="s">
        <v>332</v>
      </c>
      <c r="AV21" s="561" t="s">
        <v>332</v>
      </c>
      <c r="AW21" s="557" t="s">
        <v>332</v>
      </c>
      <c r="AX21" s="558" t="s">
        <v>332</v>
      </c>
      <c r="AY21" s="558" t="s">
        <v>332</v>
      </c>
      <c r="AZ21" s="558" t="s">
        <v>332</v>
      </c>
      <c r="BA21" s="559" t="s">
        <v>332</v>
      </c>
    </row>
    <row r="22" spans="1:53" ht="18.600000000000001" thickBot="1" x14ac:dyDescent="0.4">
      <c r="A22" s="563">
        <v>4</v>
      </c>
      <c r="B22" s="553" t="s">
        <v>329</v>
      </c>
      <c r="C22" s="148" t="s">
        <v>330</v>
      </c>
      <c r="D22" s="149" t="s">
        <v>330</v>
      </c>
      <c r="E22" s="149" t="s">
        <v>330</v>
      </c>
      <c r="F22" s="554" t="s">
        <v>330</v>
      </c>
      <c r="G22" s="148" t="s">
        <v>330</v>
      </c>
      <c r="H22" s="149" t="s">
        <v>330</v>
      </c>
      <c r="I22" s="149" t="s">
        <v>330</v>
      </c>
      <c r="J22" s="554" t="s">
        <v>330</v>
      </c>
      <c r="K22" s="148" t="s">
        <v>330</v>
      </c>
      <c r="L22" s="149" t="s">
        <v>330</v>
      </c>
      <c r="M22" s="148" t="s">
        <v>330</v>
      </c>
      <c r="N22" s="149" t="s">
        <v>330</v>
      </c>
      <c r="O22" s="149" t="s">
        <v>330</v>
      </c>
      <c r="P22" s="554" t="s">
        <v>330</v>
      </c>
      <c r="Q22" s="555" t="s">
        <v>331</v>
      </c>
      <c r="R22" s="556" t="s">
        <v>329</v>
      </c>
      <c r="S22" s="557" t="s">
        <v>332</v>
      </c>
      <c r="T22" s="558" t="s">
        <v>332</v>
      </c>
      <c r="U22" s="148" t="s">
        <v>330</v>
      </c>
      <c r="V22" s="149" t="s">
        <v>330</v>
      </c>
      <c r="W22" s="149" t="s">
        <v>330</v>
      </c>
      <c r="X22" s="554" t="s">
        <v>330</v>
      </c>
      <c r="Y22" s="148" t="s">
        <v>330</v>
      </c>
      <c r="Z22" s="149" t="s">
        <v>330</v>
      </c>
      <c r="AA22" s="149" t="s">
        <v>330</v>
      </c>
      <c r="AB22" s="554" t="s">
        <v>330</v>
      </c>
      <c r="AC22" s="148" t="s">
        <v>330</v>
      </c>
      <c r="AD22" s="149" t="s">
        <v>330</v>
      </c>
      <c r="AE22" s="149" t="s">
        <v>330</v>
      </c>
      <c r="AF22" s="554" t="s">
        <v>330</v>
      </c>
      <c r="AG22" s="148" t="s">
        <v>330</v>
      </c>
      <c r="AH22" s="148" t="s">
        <v>330</v>
      </c>
      <c r="AI22" s="148" t="s">
        <v>330</v>
      </c>
      <c r="AJ22" s="148" t="s">
        <v>330</v>
      </c>
      <c r="AK22" s="148" t="s">
        <v>330</v>
      </c>
      <c r="AL22" s="564" t="s">
        <v>334</v>
      </c>
      <c r="AM22" s="564" t="s">
        <v>331</v>
      </c>
      <c r="AN22" s="565" t="s">
        <v>335</v>
      </c>
      <c r="AO22" s="566" t="s">
        <v>335</v>
      </c>
      <c r="AP22" s="564" t="s">
        <v>336</v>
      </c>
      <c r="AQ22" s="564" t="s">
        <v>336</v>
      </c>
      <c r="AR22" s="565"/>
      <c r="AS22" s="611"/>
      <c r="AT22" s="612"/>
      <c r="AU22" s="612"/>
      <c r="AV22" s="612"/>
      <c r="AW22" s="613"/>
      <c r="AX22" s="567"/>
      <c r="AY22" s="568"/>
      <c r="AZ22" s="568"/>
      <c r="BA22" s="569"/>
    </row>
    <row r="23" spans="1:53" ht="18" x14ac:dyDescent="0.35">
      <c r="A23" s="570"/>
      <c r="B23" s="571"/>
      <c r="C23" s="571"/>
      <c r="D23" s="571"/>
      <c r="E23" s="571"/>
      <c r="F23" s="571"/>
      <c r="G23" s="571"/>
      <c r="H23" s="571"/>
      <c r="I23" s="571"/>
      <c r="J23" s="571"/>
      <c r="K23" s="571"/>
      <c r="L23" s="571"/>
      <c r="M23" s="571"/>
      <c r="N23" s="571"/>
      <c r="O23" s="571"/>
      <c r="P23" s="571"/>
      <c r="Q23" s="571"/>
      <c r="R23" s="571"/>
      <c r="S23" s="571"/>
      <c r="T23" s="571"/>
      <c r="U23" s="571"/>
      <c r="V23" s="571"/>
      <c r="W23" s="571"/>
      <c r="X23" s="571"/>
      <c r="Y23" s="571"/>
      <c r="Z23" s="571"/>
      <c r="AA23" s="571"/>
      <c r="AB23" s="571"/>
      <c r="AC23" s="571"/>
      <c r="AD23" s="571"/>
      <c r="AE23" s="571"/>
      <c r="AF23" s="572"/>
      <c r="AG23" s="572"/>
      <c r="AH23" s="572"/>
      <c r="AI23" s="572"/>
      <c r="AJ23" s="571"/>
      <c r="AK23" s="571"/>
      <c r="AL23" s="571"/>
      <c r="AM23" s="571"/>
      <c r="AN23" s="571"/>
      <c r="AO23" s="571"/>
      <c r="AP23" s="571"/>
      <c r="AQ23" s="571"/>
      <c r="AR23" s="571"/>
      <c r="AS23" s="573"/>
      <c r="AT23" s="574"/>
      <c r="AU23" s="574"/>
      <c r="AV23" s="574"/>
      <c r="AW23" s="574"/>
      <c r="AX23" s="574"/>
      <c r="AY23" s="574"/>
      <c r="AZ23" s="574"/>
      <c r="BA23" s="574"/>
    </row>
    <row r="24" spans="1:53" ht="18" x14ac:dyDescent="0.35">
      <c r="A24" s="570"/>
      <c r="B24" s="571"/>
      <c r="C24" s="571"/>
      <c r="D24" s="571"/>
      <c r="E24" s="571"/>
      <c r="F24" s="571"/>
      <c r="G24" s="571"/>
      <c r="H24" s="571"/>
      <c r="I24" s="571"/>
      <c r="J24" s="571"/>
      <c r="K24" s="571"/>
      <c r="L24" s="571"/>
      <c r="M24" s="571"/>
      <c r="N24" s="571"/>
      <c r="O24" s="571"/>
      <c r="P24" s="571"/>
      <c r="Q24" s="571"/>
      <c r="R24" s="571"/>
      <c r="S24" s="571"/>
      <c r="T24" s="571"/>
      <c r="U24" s="571"/>
      <c r="V24" s="571"/>
      <c r="W24" s="571"/>
      <c r="X24" s="571"/>
      <c r="Y24" s="571"/>
      <c r="Z24" s="571"/>
      <c r="AA24" s="571"/>
      <c r="AB24" s="571"/>
      <c r="AC24" s="571"/>
      <c r="AD24" s="571"/>
      <c r="AE24" s="571"/>
      <c r="AF24" s="572"/>
      <c r="AG24" s="572"/>
      <c r="AH24" s="572"/>
      <c r="AI24" s="572"/>
      <c r="AJ24" s="571"/>
      <c r="AK24" s="571"/>
      <c r="AL24" s="571"/>
      <c r="AM24" s="571"/>
      <c r="AN24" s="571"/>
      <c r="AO24" s="571"/>
      <c r="AP24" s="571"/>
      <c r="AQ24" s="571"/>
      <c r="AR24" s="571"/>
      <c r="AS24" s="573"/>
      <c r="AT24" s="574"/>
      <c r="AU24" s="574"/>
      <c r="AV24" s="574"/>
      <c r="AW24" s="574"/>
      <c r="AX24" s="574"/>
      <c r="AY24" s="574"/>
      <c r="AZ24" s="574"/>
      <c r="BA24" s="574"/>
    </row>
    <row r="25" spans="1:53" ht="18" x14ac:dyDescent="0.35">
      <c r="A25" s="570"/>
      <c r="B25" s="571"/>
      <c r="C25" s="571"/>
      <c r="D25" s="571"/>
      <c r="E25" s="571"/>
      <c r="F25" s="571"/>
      <c r="G25" s="571"/>
      <c r="H25" s="571"/>
      <c r="I25" s="571"/>
      <c r="J25" s="571"/>
      <c r="K25" s="571"/>
      <c r="L25" s="571"/>
      <c r="M25" s="571"/>
      <c r="N25" s="571"/>
      <c r="O25" s="571"/>
      <c r="P25" s="571"/>
      <c r="Q25" s="571"/>
      <c r="R25" s="571"/>
      <c r="S25" s="571"/>
      <c r="T25" s="571"/>
      <c r="U25" s="571"/>
      <c r="V25" s="571"/>
      <c r="W25" s="571"/>
      <c r="X25" s="571"/>
      <c r="Y25" s="571"/>
      <c r="Z25" s="571"/>
      <c r="AA25" s="571"/>
      <c r="AB25" s="571"/>
      <c r="AC25" s="571"/>
      <c r="AD25" s="571"/>
      <c r="AE25" s="571"/>
      <c r="AF25" s="572"/>
      <c r="AG25" s="572"/>
      <c r="AH25" s="572"/>
      <c r="AI25" s="572"/>
      <c r="AJ25" s="571"/>
      <c r="AK25" s="571"/>
      <c r="AL25" s="571"/>
      <c r="AM25" s="571"/>
      <c r="AN25" s="571"/>
      <c r="AO25" s="571"/>
      <c r="AP25" s="571"/>
      <c r="AQ25" s="571"/>
      <c r="AR25" s="571"/>
      <c r="AS25" s="573"/>
      <c r="AT25" s="574"/>
      <c r="AU25" s="574"/>
      <c r="AV25" s="574"/>
      <c r="AW25" s="574"/>
      <c r="AX25" s="574"/>
      <c r="AY25" s="574"/>
      <c r="AZ25" s="574"/>
      <c r="BA25" s="574"/>
    </row>
    <row r="26" spans="1:53" x14ac:dyDescent="0.3">
      <c r="A26" s="575"/>
      <c r="B26" s="575"/>
      <c r="C26" s="575"/>
      <c r="D26" s="575"/>
      <c r="E26" s="575"/>
      <c r="F26" s="575"/>
      <c r="G26" s="575"/>
      <c r="H26" s="575"/>
      <c r="I26" s="575"/>
      <c r="J26" s="575"/>
      <c r="K26" s="575"/>
      <c r="L26" s="575"/>
      <c r="M26" s="575"/>
      <c r="N26" s="575"/>
      <c r="O26" s="575"/>
      <c r="P26" s="575"/>
      <c r="Q26" s="575"/>
      <c r="R26" s="575"/>
      <c r="S26" s="575"/>
      <c r="T26" s="575"/>
      <c r="U26" s="575"/>
      <c r="V26" s="575"/>
      <c r="W26" s="575"/>
      <c r="X26" s="575"/>
      <c r="Y26" s="575"/>
      <c r="Z26" s="575" t="s">
        <v>246</v>
      </c>
      <c r="AA26" s="575"/>
      <c r="AB26" s="575"/>
      <c r="AC26" s="575"/>
      <c r="AD26" s="575"/>
      <c r="AE26" s="575"/>
      <c r="AF26" s="575"/>
      <c r="AG26" s="575"/>
      <c r="AH26" s="575"/>
      <c r="AI26" s="575"/>
      <c r="AJ26" s="575"/>
      <c r="AK26" s="575"/>
      <c r="AL26" s="575"/>
      <c r="AM26" s="575"/>
      <c r="AN26" s="575"/>
      <c r="AO26" s="575"/>
      <c r="AP26" s="575"/>
      <c r="AQ26" s="575"/>
      <c r="AR26" s="575"/>
      <c r="AS26" s="575"/>
      <c r="AT26" s="575"/>
      <c r="AU26" s="575"/>
      <c r="AV26" s="575"/>
      <c r="AW26" s="575"/>
      <c r="AX26" s="575"/>
      <c r="AY26" s="575"/>
      <c r="AZ26" s="575"/>
      <c r="BA26" s="575"/>
    </row>
    <row r="27" spans="1:53" s="575" customFormat="1" ht="21" x14ac:dyDescent="0.4">
      <c r="A27" s="614" t="s">
        <v>337</v>
      </c>
      <c r="B27" s="614"/>
      <c r="C27" s="614"/>
      <c r="D27" s="614"/>
      <c r="E27" s="614"/>
      <c r="F27" s="614"/>
      <c r="G27" s="614"/>
      <c r="H27" s="614"/>
      <c r="I27" s="614"/>
      <c r="J27" s="615"/>
      <c r="K27" s="615"/>
      <c r="L27" s="615"/>
      <c r="M27" s="615"/>
      <c r="N27" s="615"/>
      <c r="O27" s="615"/>
      <c r="P27" s="615"/>
      <c r="Q27" s="615"/>
      <c r="R27" s="615"/>
      <c r="S27" s="615"/>
      <c r="T27" s="615"/>
      <c r="U27" s="615"/>
      <c r="V27" s="615"/>
      <c r="W27" s="615"/>
      <c r="X27" s="615"/>
      <c r="Y27" s="615"/>
      <c r="Z27" s="615"/>
      <c r="AA27" s="615"/>
      <c r="AB27" s="615"/>
      <c r="AC27" s="615"/>
      <c r="AD27" s="615"/>
      <c r="AE27" s="615"/>
      <c r="AF27" s="615"/>
      <c r="AG27" s="615"/>
      <c r="AH27" s="615"/>
      <c r="AI27" s="615"/>
      <c r="AJ27" s="615"/>
      <c r="AK27" s="615"/>
      <c r="AL27" s="615"/>
      <c r="AM27" s="615"/>
      <c r="AN27" s="615"/>
      <c r="AO27" s="615"/>
      <c r="AP27" s="615"/>
      <c r="AQ27" s="615"/>
      <c r="AR27" s="615"/>
      <c r="AS27" s="615"/>
      <c r="AT27" s="615"/>
      <c r="AU27" s="615"/>
      <c r="AV27" s="576"/>
      <c r="AW27" s="576"/>
      <c r="AX27" s="576"/>
      <c r="AY27" s="576"/>
      <c r="AZ27" s="576"/>
      <c r="BA27" s="535"/>
    </row>
    <row r="28" spans="1:53" x14ac:dyDescent="0.3">
      <c r="AV28" s="576"/>
      <c r="AW28" s="576"/>
      <c r="AX28" s="576"/>
      <c r="AY28" s="576"/>
      <c r="AZ28" s="576"/>
    </row>
    <row r="29" spans="1:53" ht="21" x14ac:dyDescent="0.4">
      <c r="A29" s="577" t="s">
        <v>338</v>
      </c>
      <c r="B29" s="578"/>
      <c r="C29" s="578"/>
      <c r="D29" s="578"/>
      <c r="E29" s="578"/>
      <c r="F29" s="578"/>
      <c r="G29" s="578"/>
      <c r="H29" s="578"/>
      <c r="I29" s="578"/>
      <c r="J29" s="578"/>
      <c r="K29" s="578"/>
      <c r="L29" s="578"/>
      <c r="M29" s="578"/>
      <c r="N29" s="578"/>
      <c r="O29" s="578"/>
      <c r="P29" s="578"/>
      <c r="Q29" s="578"/>
      <c r="R29" s="578"/>
      <c r="S29" s="578"/>
      <c r="T29" s="578"/>
      <c r="U29" s="578"/>
      <c r="V29" s="578"/>
      <c r="W29" s="578"/>
      <c r="X29" s="578"/>
      <c r="Y29" s="578"/>
      <c r="Z29" s="578"/>
      <c r="AA29" s="616" t="s">
        <v>339</v>
      </c>
      <c r="AB29" s="616"/>
      <c r="AC29" s="616"/>
      <c r="AD29" s="616"/>
      <c r="AE29" s="616"/>
      <c r="AF29" s="616"/>
      <c r="AG29" s="616"/>
      <c r="AH29" s="616"/>
      <c r="AI29" s="616"/>
      <c r="AJ29" s="616"/>
      <c r="AK29" s="616"/>
      <c r="AL29" s="616"/>
      <c r="AM29" s="616"/>
      <c r="AN29" s="577"/>
      <c r="AO29" s="616" t="s">
        <v>340</v>
      </c>
      <c r="AP29" s="616"/>
      <c r="AQ29" s="616"/>
      <c r="AR29" s="616"/>
      <c r="AS29" s="616"/>
      <c r="AT29" s="616"/>
      <c r="AU29" s="616"/>
      <c r="AV29" s="616"/>
      <c r="AW29" s="616"/>
      <c r="AX29" s="616"/>
      <c r="AY29" s="616"/>
      <c r="AZ29" s="616"/>
      <c r="BA29" s="616"/>
    </row>
    <row r="30" spans="1:53" ht="18" x14ac:dyDescent="0.35">
      <c r="A30" s="579"/>
      <c r="B30" s="580"/>
      <c r="C30" s="580"/>
      <c r="D30" s="580"/>
      <c r="E30" s="580"/>
      <c r="F30" s="580"/>
      <c r="G30" s="580"/>
      <c r="H30" s="580"/>
      <c r="I30" s="580"/>
      <c r="J30" s="580"/>
      <c r="K30" s="580"/>
      <c r="L30" s="580"/>
      <c r="M30" s="580"/>
      <c r="N30" s="580"/>
      <c r="O30" s="580"/>
      <c r="P30" s="580"/>
      <c r="Q30" s="580"/>
      <c r="R30" s="580"/>
      <c r="S30" s="580"/>
      <c r="T30" s="580"/>
      <c r="U30" s="580"/>
      <c r="V30" s="580"/>
      <c r="W30" s="580"/>
      <c r="X30" s="580"/>
      <c r="Y30" s="580"/>
      <c r="Z30" s="580"/>
      <c r="AA30" s="580"/>
      <c r="AB30" s="580"/>
      <c r="AC30" s="580"/>
      <c r="AD30" s="580"/>
      <c r="AE30" s="580"/>
      <c r="AF30" s="580"/>
      <c r="AG30" s="580"/>
      <c r="AH30" s="580"/>
      <c r="AI30" s="580"/>
      <c r="AJ30" s="580"/>
      <c r="AK30" s="580"/>
      <c r="AL30" s="580"/>
      <c r="AM30" s="580"/>
      <c r="AN30" s="580"/>
      <c r="AO30" s="580"/>
      <c r="AP30" s="580"/>
      <c r="AQ30" s="580"/>
      <c r="AR30" s="580"/>
      <c r="AS30" s="580"/>
      <c r="AT30" s="580"/>
      <c r="AU30" s="580"/>
      <c r="AV30" s="580"/>
      <c r="AW30" s="580"/>
      <c r="AX30" s="580"/>
      <c r="AY30" s="580"/>
      <c r="AZ30" s="580"/>
      <c r="BA30" s="540"/>
    </row>
    <row r="31" spans="1:53" ht="15.75" customHeight="1" x14ac:dyDescent="0.3">
      <c r="A31" s="617" t="s">
        <v>316</v>
      </c>
      <c r="B31" s="618"/>
      <c r="C31" s="619" t="s">
        <v>341</v>
      </c>
      <c r="D31" s="619"/>
      <c r="E31" s="619" t="s">
        <v>342</v>
      </c>
      <c r="F31" s="619"/>
      <c r="G31" s="617" t="s">
        <v>343</v>
      </c>
      <c r="H31" s="617"/>
      <c r="I31" s="617"/>
      <c r="J31" s="617" t="s">
        <v>344</v>
      </c>
      <c r="K31" s="618"/>
      <c r="L31" s="618"/>
      <c r="M31" s="618"/>
      <c r="N31" s="617" t="s">
        <v>345</v>
      </c>
      <c r="O31" s="618"/>
      <c r="P31" s="618"/>
      <c r="Q31" s="617" t="s">
        <v>346</v>
      </c>
      <c r="R31" s="647"/>
      <c r="S31" s="647"/>
      <c r="T31" s="617" t="s">
        <v>347</v>
      </c>
      <c r="U31" s="618"/>
      <c r="V31" s="618"/>
      <c r="W31" s="617" t="s">
        <v>348</v>
      </c>
      <c r="X31" s="618"/>
      <c r="Y31" s="618"/>
      <c r="Z31" s="574"/>
      <c r="AA31" s="648" t="s">
        <v>349</v>
      </c>
      <c r="AB31" s="649"/>
      <c r="AC31" s="649"/>
      <c r="AD31" s="649"/>
      <c r="AE31" s="649"/>
      <c r="AF31" s="650"/>
      <c r="AG31" s="651"/>
      <c r="AH31" s="637" t="s">
        <v>350</v>
      </c>
      <c r="AI31" s="656"/>
      <c r="AJ31" s="656"/>
      <c r="AK31" s="620" t="s">
        <v>351</v>
      </c>
      <c r="AL31" s="621"/>
      <c r="AM31" s="622"/>
      <c r="AN31" s="581"/>
      <c r="AO31" s="626" t="s">
        <v>359</v>
      </c>
      <c r="AP31" s="627"/>
      <c r="AQ31" s="627"/>
      <c r="AR31" s="627"/>
      <c r="AS31" s="628" t="s">
        <v>352</v>
      </c>
      <c r="AT31" s="629"/>
      <c r="AU31" s="629"/>
      <c r="AV31" s="629"/>
      <c r="AW31" s="630"/>
      <c r="AX31" s="637" t="s">
        <v>350</v>
      </c>
      <c r="AY31" s="637"/>
      <c r="AZ31" s="637"/>
      <c r="BA31" s="638"/>
    </row>
    <row r="32" spans="1:53" ht="27" customHeight="1" x14ac:dyDescent="0.3">
      <c r="A32" s="618"/>
      <c r="B32" s="618"/>
      <c r="C32" s="619"/>
      <c r="D32" s="619"/>
      <c r="E32" s="619"/>
      <c r="F32" s="619"/>
      <c r="G32" s="617"/>
      <c r="H32" s="617"/>
      <c r="I32" s="617"/>
      <c r="J32" s="618"/>
      <c r="K32" s="618"/>
      <c r="L32" s="618"/>
      <c r="M32" s="618"/>
      <c r="N32" s="618"/>
      <c r="O32" s="618"/>
      <c r="P32" s="618"/>
      <c r="Q32" s="647"/>
      <c r="R32" s="647"/>
      <c r="S32" s="647"/>
      <c r="T32" s="618"/>
      <c r="U32" s="618"/>
      <c r="V32" s="618"/>
      <c r="W32" s="618"/>
      <c r="X32" s="618"/>
      <c r="Y32" s="618"/>
      <c r="Z32" s="574"/>
      <c r="AA32" s="652"/>
      <c r="AB32" s="653"/>
      <c r="AC32" s="653"/>
      <c r="AD32" s="653"/>
      <c r="AE32" s="653"/>
      <c r="AF32" s="654"/>
      <c r="AG32" s="655"/>
      <c r="AH32" s="656"/>
      <c r="AI32" s="656"/>
      <c r="AJ32" s="656"/>
      <c r="AK32" s="623"/>
      <c r="AL32" s="624"/>
      <c r="AM32" s="625"/>
      <c r="AN32" s="581"/>
      <c r="AO32" s="627"/>
      <c r="AP32" s="627"/>
      <c r="AQ32" s="627"/>
      <c r="AR32" s="627"/>
      <c r="AS32" s="631"/>
      <c r="AT32" s="632"/>
      <c r="AU32" s="632"/>
      <c r="AV32" s="632"/>
      <c r="AW32" s="633"/>
      <c r="AX32" s="637"/>
      <c r="AY32" s="637"/>
      <c r="AZ32" s="637"/>
      <c r="BA32" s="638"/>
    </row>
    <row r="33" spans="1:53" ht="41.25" customHeight="1" x14ac:dyDescent="0.3">
      <c r="A33" s="618"/>
      <c r="B33" s="618"/>
      <c r="C33" s="619"/>
      <c r="D33" s="619"/>
      <c r="E33" s="619"/>
      <c r="F33" s="619"/>
      <c r="G33" s="617"/>
      <c r="H33" s="617"/>
      <c r="I33" s="617"/>
      <c r="J33" s="618"/>
      <c r="K33" s="618"/>
      <c r="L33" s="618"/>
      <c r="M33" s="618"/>
      <c r="N33" s="618"/>
      <c r="O33" s="618"/>
      <c r="P33" s="618"/>
      <c r="Q33" s="647"/>
      <c r="R33" s="647"/>
      <c r="S33" s="647"/>
      <c r="T33" s="618"/>
      <c r="U33" s="618"/>
      <c r="V33" s="618"/>
      <c r="W33" s="618"/>
      <c r="X33" s="618"/>
      <c r="Y33" s="618"/>
      <c r="Z33" s="574"/>
      <c r="AA33" s="639" t="s">
        <v>118</v>
      </c>
      <c r="AB33" s="640"/>
      <c r="AC33" s="640"/>
      <c r="AD33" s="640"/>
      <c r="AE33" s="640"/>
      <c r="AF33" s="641"/>
      <c r="AG33" s="642"/>
      <c r="AH33" s="643">
        <v>2</v>
      </c>
      <c r="AI33" s="644"/>
      <c r="AJ33" s="645"/>
      <c r="AK33" s="646">
        <v>1</v>
      </c>
      <c r="AL33" s="646"/>
      <c r="AM33" s="646"/>
      <c r="AN33" s="581"/>
      <c r="AO33" s="627"/>
      <c r="AP33" s="627"/>
      <c r="AQ33" s="627"/>
      <c r="AR33" s="627"/>
      <c r="AS33" s="631"/>
      <c r="AT33" s="632"/>
      <c r="AU33" s="632"/>
      <c r="AV33" s="632"/>
      <c r="AW33" s="633"/>
      <c r="AX33" s="637"/>
      <c r="AY33" s="637"/>
      <c r="AZ33" s="637"/>
      <c r="BA33" s="638"/>
    </row>
    <row r="34" spans="1:53" ht="21" x14ac:dyDescent="0.4">
      <c r="A34" s="661">
        <v>1</v>
      </c>
      <c r="B34" s="661"/>
      <c r="C34" s="662">
        <v>2</v>
      </c>
      <c r="D34" s="662"/>
      <c r="E34" s="659">
        <v>36</v>
      </c>
      <c r="F34" s="659"/>
      <c r="G34" s="659">
        <v>2</v>
      </c>
      <c r="H34" s="659"/>
      <c r="I34" s="659"/>
      <c r="J34" s="659">
        <v>1</v>
      </c>
      <c r="K34" s="659"/>
      <c r="L34" s="659"/>
      <c r="M34" s="659"/>
      <c r="N34" s="659"/>
      <c r="O34" s="659"/>
      <c r="P34" s="659"/>
      <c r="Q34" s="657"/>
      <c r="R34" s="658"/>
      <c r="S34" s="658"/>
      <c r="T34" s="659">
        <v>11</v>
      </c>
      <c r="U34" s="660"/>
      <c r="V34" s="660"/>
      <c r="W34" s="659">
        <f>E34+G34+N34+Q34+T34+C34+J34</f>
        <v>52</v>
      </c>
      <c r="X34" s="660"/>
      <c r="Y34" s="660"/>
      <c r="Z34" s="574"/>
      <c r="AA34" s="639" t="s">
        <v>353</v>
      </c>
      <c r="AB34" s="640"/>
      <c r="AC34" s="640"/>
      <c r="AD34" s="640"/>
      <c r="AE34" s="640"/>
      <c r="AF34" s="641"/>
      <c r="AG34" s="642"/>
      <c r="AH34" s="643">
        <v>4</v>
      </c>
      <c r="AI34" s="644"/>
      <c r="AJ34" s="645"/>
      <c r="AK34" s="646">
        <v>1</v>
      </c>
      <c r="AL34" s="646"/>
      <c r="AM34" s="646"/>
      <c r="AN34" s="581"/>
      <c r="AO34" s="627"/>
      <c r="AP34" s="627"/>
      <c r="AQ34" s="627"/>
      <c r="AR34" s="627"/>
      <c r="AS34" s="634"/>
      <c r="AT34" s="635"/>
      <c r="AU34" s="635"/>
      <c r="AV34" s="635"/>
      <c r="AW34" s="636"/>
      <c r="AX34" s="637"/>
      <c r="AY34" s="637"/>
      <c r="AZ34" s="637"/>
      <c r="BA34" s="638"/>
    </row>
    <row r="35" spans="1:53" ht="21" x14ac:dyDescent="0.4">
      <c r="A35" s="661">
        <v>2</v>
      </c>
      <c r="B35" s="661"/>
      <c r="C35" s="662">
        <v>2</v>
      </c>
      <c r="D35" s="662"/>
      <c r="E35" s="659">
        <v>36</v>
      </c>
      <c r="F35" s="659"/>
      <c r="G35" s="659">
        <v>2</v>
      </c>
      <c r="H35" s="659"/>
      <c r="I35" s="659"/>
      <c r="J35" s="659">
        <v>1</v>
      </c>
      <c r="K35" s="659"/>
      <c r="L35" s="659"/>
      <c r="M35" s="659"/>
      <c r="N35" s="659"/>
      <c r="O35" s="659"/>
      <c r="P35" s="659"/>
      <c r="Q35" s="657"/>
      <c r="R35" s="658"/>
      <c r="S35" s="658"/>
      <c r="T35" s="659">
        <v>11</v>
      </c>
      <c r="U35" s="660"/>
      <c r="V35" s="660"/>
      <c r="W35" s="659">
        <f>E35+G35+J35+N35+Q35+T35+C35</f>
        <v>52</v>
      </c>
      <c r="X35" s="660"/>
      <c r="Y35" s="660"/>
      <c r="Z35" s="574"/>
      <c r="AA35" s="639" t="s">
        <v>354</v>
      </c>
      <c r="AB35" s="675"/>
      <c r="AC35" s="675"/>
      <c r="AD35" s="675"/>
      <c r="AE35" s="675"/>
      <c r="AF35" s="675"/>
      <c r="AG35" s="676"/>
      <c r="AH35" s="677">
        <v>6</v>
      </c>
      <c r="AI35" s="678"/>
      <c r="AJ35" s="679"/>
      <c r="AK35" s="646">
        <v>1</v>
      </c>
      <c r="AL35" s="646"/>
      <c r="AM35" s="646"/>
      <c r="AN35" s="581"/>
      <c r="AO35" s="646">
        <v>1</v>
      </c>
      <c r="AP35" s="646"/>
      <c r="AQ35" s="646"/>
      <c r="AR35" s="646"/>
      <c r="AS35" s="663" t="s">
        <v>130</v>
      </c>
      <c r="AT35" s="664"/>
      <c r="AU35" s="664"/>
      <c r="AV35" s="664"/>
      <c r="AW35" s="665"/>
      <c r="AX35" s="672">
        <v>8</v>
      </c>
      <c r="AY35" s="672"/>
      <c r="AZ35" s="672"/>
      <c r="BA35" s="672"/>
    </row>
    <row r="36" spans="1:53" ht="21" x14ac:dyDescent="0.4">
      <c r="A36" s="661">
        <v>3</v>
      </c>
      <c r="B36" s="661"/>
      <c r="C36" s="662">
        <v>2</v>
      </c>
      <c r="D36" s="662"/>
      <c r="E36" s="673">
        <v>36</v>
      </c>
      <c r="F36" s="674"/>
      <c r="G36" s="659">
        <v>2</v>
      </c>
      <c r="H36" s="659"/>
      <c r="I36" s="659"/>
      <c r="J36" s="659">
        <v>1</v>
      </c>
      <c r="K36" s="659"/>
      <c r="L36" s="659"/>
      <c r="M36" s="659"/>
      <c r="N36" s="659"/>
      <c r="O36" s="659"/>
      <c r="P36" s="659"/>
      <c r="Q36" s="657"/>
      <c r="R36" s="658"/>
      <c r="S36" s="658"/>
      <c r="T36" s="659">
        <v>11</v>
      </c>
      <c r="U36" s="660"/>
      <c r="V36" s="660"/>
      <c r="W36" s="659">
        <f t="shared" ref="W36" si="0">E36+G36+J36+N36+Q36+T36+C36</f>
        <v>52</v>
      </c>
      <c r="X36" s="660"/>
      <c r="Y36" s="660"/>
      <c r="Z36" s="574"/>
      <c r="AA36" s="694" t="s">
        <v>355</v>
      </c>
      <c r="AB36" s="650"/>
      <c r="AC36" s="650"/>
      <c r="AD36" s="650"/>
      <c r="AE36" s="650"/>
      <c r="AF36" s="650"/>
      <c r="AG36" s="651"/>
      <c r="AH36" s="677">
        <v>8</v>
      </c>
      <c r="AI36" s="688"/>
      <c r="AJ36" s="689"/>
      <c r="AK36" s="646">
        <v>1</v>
      </c>
      <c r="AL36" s="681"/>
      <c r="AM36" s="681"/>
      <c r="AN36" s="581"/>
      <c r="AO36" s="646"/>
      <c r="AP36" s="646"/>
      <c r="AQ36" s="646"/>
      <c r="AR36" s="646"/>
      <c r="AS36" s="666"/>
      <c r="AT36" s="667"/>
      <c r="AU36" s="667"/>
      <c r="AV36" s="667"/>
      <c r="AW36" s="668"/>
      <c r="AX36" s="672"/>
      <c r="AY36" s="672"/>
      <c r="AZ36" s="672"/>
      <c r="BA36" s="672"/>
    </row>
    <row r="37" spans="1:53" ht="20.25" customHeight="1" x14ac:dyDescent="0.4">
      <c r="A37" s="661">
        <v>4</v>
      </c>
      <c r="B37" s="661"/>
      <c r="C37" s="662">
        <v>2</v>
      </c>
      <c r="D37" s="662"/>
      <c r="E37" s="673">
        <v>32</v>
      </c>
      <c r="F37" s="674"/>
      <c r="G37" s="659">
        <v>2</v>
      </c>
      <c r="H37" s="659"/>
      <c r="I37" s="659"/>
      <c r="J37" s="659">
        <v>2</v>
      </c>
      <c r="K37" s="659"/>
      <c r="L37" s="659"/>
      <c r="M37" s="659"/>
      <c r="N37" s="659">
        <v>2</v>
      </c>
      <c r="O37" s="659"/>
      <c r="P37" s="659"/>
      <c r="Q37" s="686">
        <v>2</v>
      </c>
      <c r="R37" s="658"/>
      <c r="S37" s="658"/>
      <c r="T37" s="687"/>
      <c r="U37" s="659"/>
      <c r="V37" s="659"/>
      <c r="W37" s="659">
        <f>E37+G37+J37+N37+Q37+T37+C37</f>
        <v>42</v>
      </c>
      <c r="X37" s="660"/>
      <c r="Y37" s="660"/>
      <c r="Z37" s="574"/>
      <c r="AA37" s="695"/>
      <c r="AB37" s="654"/>
      <c r="AC37" s="654"/>
      <c r="AD37" s="654"/>
      <c r="AE37" s="654"/>
      <c r="AF37" s="654"/>
      <c r="AG37" s="655"/>
      <c r="AH37" s="690"/>
      <c r="AI37" s="691"/>
      <c r="AJ37" s="692"/>
      <c r="AK37" s="681"/>
      <c r="AL37" s="681"/>
      <c r="AM37" s="681"/>
      <c r="AN37" s="582"/>
      <c r="AO37" s="646"/>
      <c r="AP37" s="646"/>
      <c r="AQ37" s="646"/>
      <c r="AR37" s="646"/>
      <c r="AS37" s="666"/>
      <c r="AT37" s="667"/>
      <c r="AU37" s="667"/>
      <c r="AV37" s="667"/>
      <c r="AW37" s="668"/>
      <c r="AX37" s="672"/>
      <c r="AY37" s="672"/>
      <c r="AZ37" s="672"/>
      <c r="BA37" s="672"/>
    </row>
    <row r="38" spans="1:53" ht="21" x14ac:dyDescent="0.3">
      <c r="A38" s="646" t="s">
        <v>15</v>
      </c>
      <c r="B38" s="646"/>
      <c r="C38" s="662"/>
      <c r="D38" s="662"/>
      <c r="E38" s="683">
        <f>SUM(D34:F37)</f>
        <v>140</v>
      </c>
      <c r="F38" s="685"/>
      <c r="G38" s="646">
        <f>SUM(G34:I37)</f>
        <v>8</v>
      </c>
      <c r="H38" s="646"/>
      <c r="I38" s="646"/>
      <c r="J38" s="693">
        <f>SUM(J34:M37)</f>
        <v>5</v>
      </c>
      <c r="K38" s="693"/>
      <c r="L38" s="693"/>
      <c r="M38" s="693"/>
      <c r="N38" s="693">
        <f>SUM(N34:P37)</f>
        <v>2</v>
      </c>
      <c r="O38" s="693"/>
      <c r="P38" s="693"/>
      <c r="Q38" s="672">
        <f>SUM(Q34:S37)</f>
        <v>2</v>
      </c>
      <c r="R38" s="680"/>
      <c r="S38" s="680"/>
      <c r="T38" s="646">
        <f>SUM(T34:V37)</f>
        <v>33</v>
      </c>
      <c r="U38" s="681"/>
      <c r="V38" s="681"/>
      <c r="W38" s="646">
        <f>SUM(W34:Y37)</f>
        <v>198</v>
      </c>
      <c r="X38" s="681"/>
      <c r="Y38" s="681"/>
      <c r="Z38" s="574"/>
      <c r="AA38" s="682"/>
      <c r="AB38" s="641"/>
      <c r="AC38" s="641"/>
      <c r="AD38" s="641"/>
      <c r="AE38" s="641"/>
      <c r="AF38" s="641"/>
      <c r="AG38" s="642"/>
      <c r="AH38" s="683"/>
      <c r="AI38" s="684"/>
      <c r="AJ38" s="685"/>
      <c r="AK38" s="683"/>
      <c r="AL38" s="684"/>
      <c r="AM38" s="685"/>
      <c r="AN38" s="583"/>
      <c r="AO38" s="646"/>
      <c r="AP38" s="646"/>
      <c r="AQ38" s="646"/>
      <c r="AR38" s="646"/>
      <c r="AS38" s="669"/>
      <c r="AT38" s="670"/>
      <c r="AU38" s="670"/>
      <c r="AV38" s="670"/>
      <c r="AW38" s="671"/>
      <c r="AX38" s="672"/>
      <c r="AY38" s="672"/>
      <c r="AZ38" s="672"/>
      <c r="BA38" s="672"/>
    </row>
  </sheetData>
  <mergeCells count="114">
    <mergeCell ref="AH38:AJ38"/>
    <mergeCell ref="AK38:AM38"/>
    <mergeCell ref="N37:P37"/>
    <mergeCell ref="Q37:S37"/>
    <mergeCell ref="T37:V37"/>
    <mergeCell ref="W37:Y37"/>
    <mergeCell ref="AH36:AJ37"/>
    <mergeCell ref="AK36:AM37"/>
    <mergeCell ref="E38:F38"/>
    <mergeCell ref="G38:I38"/>
    <mergeCell ref="J38:M38"/>
    <mergeCell ref="N38:P38"/>
    <mergeCell ref="T36:V36"/>
    <mergeCell ref="W36:Y36"/>
    <mergeCell ref="AA36:AG37"/>
    <mergeCell ref="A37:B37"/>
    <mergeCell ref="C37:D37"/>
    <mergeCell ref="E37:F37"/>
    <mergeCell ref="G37:I37"/>
    <mergeCell ref="J37:M37"/>
    <mergeCell ref="Q38:S38"/>
    <mergeCell ref="T38:V38"/>
    <mergeCell ref="W38:Y38"/>
    <mergeCell ref="AA38:AG38"/>
    <mergeCell ref="AO35:AR38"/>
    <mergeCell ref="AS35:AW38"/>
    <mergeCell ref="AX35:BA38"/>
    <mergeCell ref="A36:B36"/>
    <mergeCell ref="C36:D36"/>
    <mergeCell ref="E36:F36"/>
    <mergeCell ref="G36:I36"/>
    <mergeCell ref="J36:M36"/>
    <mergeCell ref="N36:P36"/>
    <mergeCell ref="Q36:S36"/>
    <mergeCell ref="Q35:S35"/>
    <mergeCell ref="T35:V35"/>
    <mergeCell ref="W35:Y35"/>
    <mergeCell ref="AA35:AG35"/>
    <mergeCell ref="AH35:AJ35"/>
    <mergeCell ref="AK35:AM35"/>
    <mergeCell ref="A35:B35"/>
    <mergeCell ref="C35:D35"/>
    <mergeCell ref="E35:F35"/>
    <mergeCell ref="G35:I35"/>
    <mergeCell ref="J35:M35"/>
    <mergeCell ref="N35:P35"/>
    <mergeCell ref="A38:B38"/>
    <mergeCell ref="C38:D38"/>
    <mergeCell ref="W34:Y34"/>
    <mergeCell ref="AA34:AG34"/>
    <mergeCell ref="AH34:AJ34"/>
    <mergeCell ref="AK34:AM34"/>
    <mergeCell ref="A34:B34"/>
    <mergeCell ref="C34:D34"/>
    <mergeCell ref="E34:F34"/>
    <mergeCell ref="G34:I34"/>
    <mergeCell ref="J34:M34"/>
    <mergeCell ref="N34:P34"/>
    <mergeCell ref="AS22:AW22"/>
    <mergeCell ref="A27:AU27"/>
    <mergeCell ref="AA29:AM29"/>
    <mergeCell ref="AO29:BA29"/>
    <mergeCell ref="A31:B33"/>
    <mergeCell ref="C31:D33"/>
    <mergeCell ref="E31:F33"/>
    <mergeCell ref="G31:I33"/>
    <mergeCell ref="J31:M33"/>
    <mergeCell ref="AK31:AM32"/>
    <mergeCell ref="AO31:AR34"/>
    <mergeCell ref="AS31:AW34"/>
    <mergeCell ref="AX31:BA34"/>
    <mergeCell ref="AA33:AG33"/>
    <mergeCell ref="AH33:AJ33"/>
    <mergeCell ref="AK33:AM33"/>
    <mergeCell ref="N31:P33"/>
    <mergeCell ref="Q31:S33"/>
    <mergeCell ref="T31:V33"/>
    <mergeCell ref="W31:Y33"/>
    <mergeCell ref="AA31:AG32"/>
    <mergeCell ref="AH31:AJ32"/>
    <mergeCell ref="Q34:S34"/>
    <mergeCell ref="T34:V34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146"/>
  <sheetViews>
    <sheetView view="pageBreakPreview" topLeftCell="D7" zoomScale="90" zoomScaleNormal="100" zoomScaleSheetLayoutView="90" workbookViewId="0">
      <selection activeCell="B2" sqref="B2:B7"/>
    </sheetView>
  </sheetViews>
  <sheetFormatPr defaultColWidth="9.109375" defaultRowHeight="15.6" x14ac:dyDescent="0.3"/>
  <cols>
    <col min="1" max="1" width="11.33203125" style="420" customWidth="1"/>
    <col min="2" max="2" width="44.109375" style="96" customWidth="1"/>
    <col min="3" max="3" width="6.6640625" style="423" customWidth="1"/>
    <col min="4" max="4" width="12" style="424" customWidth="1"/>
    <col min="5" max="5" width="7.33203125" style="424" customWidth="1"/>
    <col min="6" max="6" width="6.44140625" style="423" customWidth="1"/>
    <col min="7" max="7" width="7.44140625" style="423" customWidth="1"/>
    <col min="8" max="8" width="9.88671875" style="423" customWidth="1"/>
    <col min="9" max="9" width="8.6640625" style="96" customWidth="1"/>
    <col min="10" max="10" width="8" style="96" customWidth="1"/>
    <col min="11" max="11" width="5.88671875" style="96" customWidth="1"/>
    <col min="12" max="12" width="7.88671875" style="96" customWidth="1"/>
    <col min="13" max="13" width="8.88671875" style="96" customWidth="1"/>
    <col min="14" max="14" width="6.44140625" style="96" customWidth="1"/>
    <col min="15" max="15" width="4.88671875" style="96" hidden="1" customWidth="1"/>
    <col min="16" max="16" width="6" style="96" customWidth="1"/>
    <col min="17" max="17" width="5.109375" style="96" customWidth="1"/>
    <col min="18" max="18" width="3.88671875" style="96" hidden="1" customWidth="1"/>
    <col min="19" max="19" width="4.6640625" style="96" customWidth="1"/>
    <col min="20" max="20" width="6.6640625" style="96" customWidth="1"/>
    <col min="21" max="21" width="1.109375" style="96" hidden="1" customWidth="1"/>
    <col min="22" max="22" width="5.33203125" style="96" customWidth="1"/>
    <col min="23" max="23" width="6.109375" style="96" customWidth="1"/>
    <col min="24" max="24" width="5.109375" style="96" customWidth="1"/>
    <col min="25" max="32" width="0" style="96" hidden="1" customWidth="1"/>
    <col min="33" max="34" width="12.6640625" style="97" hidden="1" customWidth="1"/>
    <col min="35" max="35" width="0" style="97" hidden="1" customWidth="1"/>
    <col min="36" max="37" width="12.6640625" style="97" hidden="1" customWidth="1"/>
    <col min="38" max="38" width="0" style="97" hidden="1" customWidth="1"/>
    <col min="39" max="39" width="12.6640625" style="97" hidden="1" customWidth="1"/>
    <col min="40" max="40" width="13.44140625" style="97" hidden="1" customWidth="1"/>
    <col min="41" max="41" width="0" style="97" hidden="1" customWidth="1"/>
    <col min="42" max="42" width="12.6640625" style="97" hidden="1" customWidth="1"/>
    <col min="43" max="43" width="10.5546875" style="97" hidden="1" customWidth="1"/>
    <col min="44" max="44" width="3.5546875" style="467" customWidth="1"/>
    <col min="45" max="45" width="4.5546875" style="96" customWidth="1"/>
    <col min="46" max="46" width="4" style="439" customWidth="1"/>
    <col min="47" max="48" width="3.33203125" style="439" customWidth="1"/>
    <col min="49" max="49" width="4.44140625" style="451" customWidth="1"/>
    <col min="50" max="52" width="3.33203125" style="439" customWidth="1"/>
    <col min="53" max="53" width="4.44140625" style="451" customWidth="1"/>
    <col min="54" max="54" width="4.109375" style="96" bestFit="1" customWidth="1"/>
    <col min="55" max="55" width="3.33203125" style="96" bestFit="1" customWidth="1"/>
    <col min="56" max="56" width="4.109375" style="96" bestFit="1" customWidth="1"/>
    <col min="57" max="57" width="5.109375" style="457" customWidth="1"/>
    <col min="58" max="60" width="3.33203125" style="96" bestFit="1" customWidth="1"/>
    <col min="61" max="61" width="5.88671875" style="457" customWidth="1"/>
    <col min="62" max="64" width="3.33203125" style="439" bestFit="1" customWidth="1"/>
    <col min="65" max="65" width="4.44140625" style="451" customWidth="1"/>
    <col min="66" max="68" width="3.33203125" style="439" bestFit="1" customWidth="1"/>
    <col min="69" max="69" width="3.33203125" style="451" bestFit="1" customWidth="1"/>
    <col min="70" max="77" width="3.33203125" style="96" bestFit="1" customWidth="1"/>
    <col min="78" max="85" width="3.33203125" style="439" bestFit="1" customWidth="1"/>
    <col min="86" max="93" width="3.33203125" style="96" bestFit="1" customWidth="1"/>
    <col min="94" max="101" width="3.33203125" style="439" bestFit="1" customWidth="1"/>
    <col min="102" max="109" width="3.33203125" style="96" bestFit="1" customWidth="1"/>
    <col min="110" max="16384" width="9.109375" style="96"/>
  </cols>
  <sheetData>
    <row r="1" spans="1:112" s="1" customFormat="1" ht="18" thickBot="1" x14ac:dyDescent="0.35">
      <c r="A1" s="696" t="s">
        <v>0</v>
      </c>
      <c r="B1" s="697"/>
      <c r="C1" s="697"/>
      <c r="D1" s="697"/>
      <c r="E1" s="697"/>
      <c r="F1" s="697"/>
      <c r="G1" s="697"/>
      <c r="H1" s="697"/>
      <c r="I1" s="697"/>
      <c r="J1" s="697"/>
      <c r="K1" s="697"/>
      <c r="L1" s="697"/>
      <c r="M1" s="697"/>
      <c r="N1" s="697"/>
      <c r="O1" s="697"/>
      <c r="P1" s="697"/>
      <c r="Q1" s="697"/>
      <c r="R1" s="697"/>
      <c r="S1" s="697"/>
      <c r="T1" s="697"/>
      <c r="U1" s="697"/>
      <c r="V1" s="697"/>
      <c r="W1" s="697"/>
      <c r="X1" s="698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464"/>
      <c r="AT1" s="433"/>
      <c r="AU1" s="433"/>
      <c r="AV1" s="433"/>
      <c r="AW1" s="447"/>
      <c r="AX1" s="433"/>
      <c r="AY1" s="433"/>
      <c r="AZ1" s="433"/>
      <c r="BA1" s="447"/>
      <c r="BE1" s="453"/>
      <c r="BI1" s="453"/>
      <c r="BJ1" s="433"/>
      <c r="BK1" s="433"/>
      <c r="BL1" s="433"/>
      <c r="BM1" s="447"/>
      <c r="BN1" s="433"/>
      <c r="BO1" s="433"/>
      <c r="BP1" s="433"/>
      <c r="BQ1" s="447"/>
      <c r="BZ1" s="433"/>
      <c r="CA1" s="433"/>
      <c r="CB1" s="433"/>
      <c r="CC1" s="433"/>
      <c r="CD1" s="433"/>
      <c r="CE1" s="433"/>
      <c r="CF1" s="433"/>
      <c r="CG1" s="433"/>
      <c r="CP1" s="433"/>
      <c r="CQ1" s="433"/>
      <c r="CR1" s="433"/>
      <c r="CS1" s="433"/>
      <c r="CT1" s="433"/>
      <c r="CU1" s="433"/>
      <c r="CV1" s="433"/>
      <c r="CW1" s="433"/>
    </row>
    <row r="2" spans="1:112" s="1" customFormat="1" ht="16.2" x14ac:dyDescent="0.3">
      <c r="A2" s="699" t="s">
        <v>1</v>
      </c>
      <c r="B2" s="702" t="s">
        <v>2</v>
      </c>
      <c r="C2" s="705" t="s">
        <v>3</v>
      </c>
      <c r="D2" s="706"/>
      <c r="E2" s="706"/>
      <c r="F2" s="707"/>
      <c r="G2" s="708" t="s">
        <v>4</v>
      </c>
      <c r="H2" s="711" t="s">
        <v>5</v>
      </c>
      <c r="I2" s="712"/>
      <c r="J2" s="712"/>
      <c r="K2" s="712"/>
      <c r="L2" s="712"/>
      <c r="M2" s="713"/>
      <c r="N2" s="714" t="s">
        <v>6</v>
      </c>
      <c r="O2" s="715"/>
      <c r="P2" s="715"/>
      <c r="Q2" s="715"/>
      <c r="R2" s="715"/>
      <c r="S2" s="715"/>
      <c r="T2" s="715"/>
      <c r="U2" s="715"/>
      <c r="V2" s="715"/>
      <c r="W2" s="715"/>
      <c r="X2" s="716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464"/>
      <c r="AT2" s="433"/>
      <c r="AU2" s="433"/>
      <c r="AV2" s="433"/>
      <c r="AW2" s="447"/>
      <c r="AX2" s="433"/>
      <c r="AY2" s="433"/>
      <c r="AZ2" s="433"/>
      <c r="BA2" s="447"/>
      <c r="BE2" s="453"/>
      <c r="BI2" s="453"/>
      <c r="BJ2" s="433"/>
      <c r="BK2" s="433"/>
      <c r="BL2" s="433"/>
      <c r="BM2" s="447"/>
      <c r="BN2" s="433"/>
      <c r="BO2" s="433"/>
      <c r="BP2" s="433"/>
      <c r="BQ2" s="447"/>
      <c r="BZ2" s="433"/>
      <c r="CA2" s="433"/>
      <c r="CB2" s="433"/>
      <c r="CC2" s="433"/>
      <c r="CD2" s="433"/>
      <c r="CE2" s="433"/>
      <c r="CF2" s="433"/>
      <c r="CG2" s="433"/>
      <c r="CP2" s="433"/>
      <c r="CQ2" s="433"/>
      <c r="CR2" s="433"/>
      <c r="CS2" s="433"/>
      <c r="CT2" s="433"/>
      <c r="CU2" s="433"/>
      <c r="CV2" s="433"/>
      <c r="CW2" s="433"/>
    </row>
    <row r="3" spans="1:112" s="1" customFormat="1" ht="16.8" thickBot="1" x14ac:dyDescent="0.35">
      <c r="A3" s="700"/>
      <c r="B3" s="703"/>
      <c r="C3" s="720" t="s">
        <v>7</v>
      </c>
      <c r="D3" s="722" t="s">
        <v>8</v>
      </c>
      <c r="E3" s="724" t="s">
        <v>9</v>
      </c>
      <c r="F3" s="725"/>
      <c r="G3" s="709"/>
      <c r="H3" s="743" t="s">
        <v>10</v>
      </c>
      <c r="I3" s="746" t="s">
        <v>11</v>
      </c>
      <c r="J3" s="747"/>
      <c r="K3" s="747"/>
      <c r="L3" s="748"/>
      <c r="M3" s="749" t="s">
        <v>12</v>
      </c>
      <c r="N3" s="717"/>
      <c r="O3" s="718"/>
      <c r="P3" s="718"/>
      <c r="Q3" s="718"/>
      <c r="R3" s="718"/>
      <c r="S3" s="718"/>
      <c r="T3" s="718"/>
      <c r="U3" s="718"/>
      <c r="V3" s="718"/>
      <c r="W3" s="718"/>
      <c r="X3" s="719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464"/>
      <c r="AT3" s="433"/>
      <c r="AU3" s="433"/>
      <c r="AV3" s="433"/>
      <c r="AW3" s="447"/>
      <c r="AX3" s="433"/>
      <c r="AY3" s="433"/>
      <c r="AZ3" s="433"/>
      <c r="BA3" s="447"/>
      <c r="BE3" s="453"/>
      <c r="BI3" s="453"/>
      <c r="BJ3" s="433"/>
      <c r="BK3" s="433"/>
      <c r="BL3" s="433"/>
      <c r="BM3" s="447"/>
      <c r="BN3" s="433"/>
      <c r="BO3" s="433"/>
      <c r="BP3" s="433"/>
      <c r="BQ3" s="447"/>
      <c r="BZ3" s="433"/>
      <c r="CA3" s="433"/>
      <c r="CB3" s="433"/>
      <c r="CC3" s="433"/>
      <c r="CD3" s="433"/>
      <c r="CE3" s="433"/>
      <c r="CF3" s="433"/>
      <c r="CG3" s="433"/>
      <c r="CP3" s="433"/>
      <c r="CQ3" s="433"/>
      <c r="CR3" s="433"/>
      <c r="CS3" s="433"/>
      <c r="CT3" s="433"/>
      <c r="CU3" s="433"/>
      <c r="CV3" s="433"/>
      <c r="CW3" s="433"/>
    </row>
    <row r="4" spans="1:112" s="1" customFormat="1" ht="16.2" thickBot="1" x14ac:dyDescent="0.35">
      <c r="A4" s="700"/>
      <c r="B4" s="703"/>
      <c r="C4" s="720"/>
      <c r="D4" s="722"/>
      <c r="E4" s="722" t="s">
        <v>13</v>
      </c>
      <c r="F4" s="753" t="s">
        <v>14</v>
      </c>
      <c r="G4" s="709"/>
      <c r="H4" s="744"/>
      <c r="I4" s="755" t="s">
        <v>15</v>
      </c>
      <c r="J4" s="755" t="s">
        <v>16</v>
      </c>
      <c r="K4" s="755" t="s">
        <v>17</v>
      </c>
      <c r="L4" s="755" t="s">
        <v>18</v>
      </c>
      <c r="M4" s="750"/>
      <c r="N4" s="740" t="s">
        <v>19</v>
      </c>
      <c r="O4" s="741"/>
      <c r="P4" s="742"/>
      <c r="Q4" s="740" t="s">
        <v>20</v>
      </c>
      <c r="R4" s="741"/>
      <c r="S4" s="742"/>
      <c r="T4" s="740" t="s">
        <v>21</v>
      </c>
      <c r="U4" s="741"/>
      <c r="V4" s="742"/>
      <c r="W4" s="740" t="s">
        <v>22</v>
      </c>
      <c r="X4" s="742"/>
      <c r="AG4" s="726" t="s">
        <v>19</v>
      </c>
      <c r="AH4" s="726"/>
      <c r="AI4" s="726"/>
      <c r="AJ4" s="726" t="s">
        <v>20</v>
      </c>
      <c r="AK4" s="726"/>
      <c r="AL4" s="726"/>
      <c r="AM4" s="726" t="s">
        <v>21</v>
      </c>
      <c r="AN4" s="726"/>
      <c r="AO4" s="726"/>
      <c r="AP4" s="726" t="s">
        <v>22</v>
      </c>
      <c r="AQ4" s="726"/>
      <c r="AR4" s="465"/>
      <c r="AT4" s="797" t="s">
        <v>254</v>
      </c>
      <c r="AU4" s="797"/>
      <c r="AV4" s="797"/>
      <c r="AW4" s="797"/>
      <c r="AX4" s="797"/>
      <c r="AY4" s="797"/>
      <c r="AZ4" s="797"/>
      <c r="BA4" s="797"/>
      <c r="BB4" s="816" t="s">
        <v>255</v>
      </c>
      <c r="BC4" s="816"/>
      <c r="BD4" s="816"/>
      <c r="BE4" s="816"/>
      <c r="BF4" s="816"/>
      <c r="BG4" s="816"/>
      <c r="BH4" s="816"/>
      <c r="BI4" s="816"/>
      <c r="BJ4" s="797" t="s">
        <v>256</v>
      </c>
      <c r="BK4" s="797"/>
      <c r="BL4" s="797"/>
      <c r="BM4" s="797"/>
      <c r="BN4" s="797"/>
      <c r="BO4" s="797"/>
      <c r="BP4" s="797"/>
      <c r="BQ4" s="797"/>
      <c r="BR4" s="816" t="s">
        <v>257</v>
      </c>
      <c r="BS4" s="816"/>
      <c r="BT4" s="816"/>
      <c r="BU4" s="816"/>
      <c r="BV4" s="816"/>
      <c r="BW4" s="816"/>
      <c r="BX4" s="816"/>
      <c r="BY4" s="816"/>
      <c r="BZ4" s="797" t="s">
        <v>258</v>
      </c>
      <c r="CA4" s="797"/>
      <c r="CB4" s="797"/>
      <c r="CC4" s="797"/>
      <c r="CD4" s="797"/>
      <c r="CE4" s="797"/>
      <c r="CF4" s="797"/>
      <c r="CG4" s="797"/>
      <c r="CH4" s="816" t="s">
        <v>259</v>
      </c>
      <c r="CI4" s="816"/>
      <c r="CJ4" s="816"/>
      <c r="CK4" s="816"/>
      <c r="CL4" s="816"/>
      <c r="CM4" s="816"/>
      <c r="CN4" s="816"/>
      <c r="CO4" s="816"/>
      <c r="CP4" s="797" t="s">
        <v>260</v>
      </c>
      <c r="CQ4" s="797"/>
      <c r="CR4" s="797"/>
      <c r="CS4" s="797"/>
      <c r="CT4" s="797"/>
      <c r="CU4" s="797"/>
      <c r="CV4" s="797"/>
      <c r="CW4" s="797"/>
      <c r="CX4" s="816" t="s">
        <v>261</v>
      </c>
      <c r="CY4" s="816"/>
      <c r="CZ4" s="816"/>
      <c r="DA4" s="816"/>
      <c r="DB4" s="816"/>
      <c r="DC4" s="816"/>
      <c r="DD4" s="816"/>
      <c r="DE4" s="816"/>
      <c r="DF4" s="425" t="s">
        <v>273</v>
      </c>
      <c r="DG4" s="425"/>
      <c r="DH4" s="425"/>
    </row>
    <row r="5" spans="1:112" s="1" customFormat="1" ht="16.2" thickBot="1" x14ac:dyDescent="0.35">
      <c r="A5" s="700"/>
      <c r="B5" s="703"/>
      <c r="C5" s="720"/>
      <c r="D5" s="722"/>
      <c r="E5" s="722"/>
      <c r="F5" s="753"/>
      <c r="G5" s="709"/>
      <c r="H5" s="744"/>
      <c r="I5" s="756"/>
      <c r="J5" s="756"/>
      <c r="K5" s="756"/>
      <c r="L5" s="756"/>
      <c r="M5" s="750"/>
      <c r="N5" s="3">
        <v>1</v>
      </c>
      <c r="O5" s="4" t="s">
        <v>23</v>
      </c>
      <c r="P5" s="5">
        <v>2</v>
      </c>
      <c r="Q5" s="3">
        <v>3</v>
      </c>
      <c r="R5" s="4" t="s">
        <v>25</v>
      </c>
      <c r="S5" s="6">
        <v>4</v>
      </c>
      <c r="T5" s="7">
        <v>5</v>
      </c>
      <c r="U5" s="4" t="s">
        <v>27</v>
      </c>
      <c r="V5" s="6">
        <v>6</v>
      </c>
      <c r="W5" s="3">
        <v>7</v>
      </c>
      <c r="X5" s="6">
        <v>8</v>
      </c>
      <c r="AG5" s="8">
        <v>1</v>
      </c>
      <c r="AH5" s="8" t="s">
        <v>23</v>
      </c>
      <c r="AI5" s="8" t="s">
        <v>24</v>
      </c>
      <c r="AJ5" s="8">
        <v>3</v>
      </c>
      <c r="AK5" s="8" t="s">
        <v>25</v>
      </c>
      <c r="AL5" s="8" t="s">
        <v>26</v>
      </c>
      <c r="AM5" s="8">
        <v>5</v>
      </c>
      <c r="AN5" s="8" t="s">
        <v>27</v>
      </c>
      <c r="AO5" s="8" t="s">
        <v>28</v>
      </c>
      <c r="AP5" s="8">
        <v>7</v>
      </c>
      <c r="AQ5" s="8">
        <v>8</v>
      </c>
      <c r="AR5" s="465"/>
      <c r="AT5" s="794" t="s">
        <v>247</v>
      </c>
      <c r="AU5" s="795"/>
      <c r="AV5" s="795"/>
      <c r="AW5" s="796"/>
      <c r="AX5" s="797" t="s">
        <v>251</v>
      </c>
      <c r="AY5" s="797"/>
      <c r="AZ5" s="797"/>
      <c r="BA5" s="797"/>
      <c r="BB5" s="817" t="s">
        <v>247</v>
      </c>
      <c r="BC5" s="818"/>
      <c r="BD5" s="818"/>
      <c r="BE5" s="819"/>
      <c r="BF5" s="816" t="s">
        <v>251</v>
      </c>
      <c r="BG5" s="816"/>
      <c r="BH5" s="816"/>
      <c r="BI5" s="816"/>
      <c r="BJ5" s="794" t="s">
        <v>247</v>
      </c>
      <c r="BK5" s="795"/>
      <c r="BL5" s="795"/>
      <c r="BM5" s="796"/>
      <c r="BN5" s="797" t="s">
        <v>251</v>
      </c>
      <c r="BO5" s="797"/>
      <c r="BP5" s="797"/>
      <c r="BQ5" s="797"/>
      <c r="BR5" s="817" t="s">
        <v>247</v>
      </c>
      <c r="BS5" s="818"/>
      <c r="BT5" s="818"/>
      <c r="BU5" s="819"/>
      <c r="BV5" s="816" t="s">
        <v>251</v>
      </c>
      <c r="BW5" s="816"/>
      <c r="BX5" s="816"/>
      <c r="BY5" s="816"/>
      <c r="BZ5" s="794" t="s">
        <v>247</v>
      </c>
      <c r="CA5" s="795"/>
      <c r="CB5" s="795"/>
      <c r="CC5" s="796"/>
      <c r="CD5" s="797" t="s">
        <v>251</v>
      </c>
      <c r="CE5" s="797"/>
      <c r="CF5" s="797"/>
      <c r="CG5" s="797"/>
      <c r="CH5" s="817" t="s">
        <v>247</v>
      </c>
      <c r="CI5" s="818"/>
      <c r="CJ5" s="818"/>
      <c r="CK5" s="819"/>
      <c r="CL5" s="816" t="s">
        <v>251</v>
      </c>
      <c r="CM5" s="816"/>
      <c r="CN5" s="816"/>
      <c r="CO5" s="816"/>
      <c r="CP5" s="794" t="s">
        <v>247</v>
      </c>
      <c r="CQ5" s="795"/>
      <c r="CR5" s="795"/>
      <c r="CS5" s="796"/>
      <c r="CT5" s="797" t="s">
        <v>251</v>
      </c>
      <c r="CU5" s="797"/>
      <c r="CV5" s="797"/>
      <c r="CW5" s="797"/>
      <c r="CX5" s="817" t="s">
        <v>247</v>
      </c>
      <c r="CY5" s="818"/>
      <c r="CZ5" s="818"/>
      <c r="DA5" s="819"/>
      <c r="DB5" s="816" t="s">
        <v>251</v>
      </c>
      <c r="DC5" s="816"/>
      <c r="DD5" s="816"/>
      <c r="DE5" s="816"/>
      <c r="DF5" s="425"/>
      <c r="DG5" s="425"/>
      <c r="DH5" s="425"/>
    </row>
    <row r="6" spans="1:112" s="1" customFormat="1" ht="41.4" thickBot="1" x14ac:dyDescent="0.35">
      <c r="A6" s="700"/>
      <c r="B6" s="703"/>
      <c r="C6" s="720"/>
      <c r="D6" s="722"/>
      <c r="E6" s="722"/>
      <c r="F6" s="753"/>
      <c r="G6" s="709"/>
      <c r="H6" s="744"/>
      <c r="I6" s="756"/>
      <c r="J6" s="756"/>
      <c r="K6" s="756"/>
      <c r="L6" s="756"/>
      <c r="M6" s="751"/>
      <c r="N6" s="727" t="s">
        <v>29</v>
      </c>
      <c r="O6" s="728"/>
      <c r="P6" s="729"/>
      <c r="Q6" s="729"/>
      <c r="R6" s="729"/>
      <c r="S6" s="729"/>
      <c r="T6" s="729"/>
      <c r="U6" s="729"/>
      <c r="V6" s="729"/>
      <c r="W6" s="729"/>
      <c r="X6" s="730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464"/>
      <c r="AT6" s="434" t="s">
        <v>248</v>
      </c>
      <c r="AU6" s="434" t="s">
        <v>250</v>
      </c>
      <c r="AV6" s="434" t="s">
        <v>249</v>
      </c>
      <c r="AW6" s="448" t="s">
        <v>252</v>
      </c>
      <c r="AX6" s="434" t="s">
        <v>248</v>
      </c>
      <c r="AY6" s="434" t="s">
        <v>250</v>
      </c>
      <c r="AZ6" s="434" t="s">
        <v>249</v>
      </c>
      <c r="BA6" s="448" t="s">
        <v>252</v>
      </c>
      <c r="BB6" s="427" t="s">
        <v>248</v>
      </c>
      <c r="BC6" s="427" t="s">
        <v>250</v>
      </c>
      <c r="BD6" s="427" t="s">
        <v>249</v>
      </c>
      <c r="BE6" s="454" t="s">
        <v>252</v>
      </c>
      <c r="BF6" s="427" t="s">
        <v>248</v>
      </c>
      <c r="BG6" s="427" t="s">
        <v>250</v>
      </c>
      <c r="BH6" s="427" t="s">
        <v>249</v>
      </c>
      <c r="BI6" s="454" t="s">
        <v>252</v>
      </c>
      <c r="BJ6" s="434" t="s">
        <v>248</v>
      </c>
      <c r="BK6" s="434" t="s">
        <v>250</v>
      </c>
      <c r="BL6" s="434" t="s">
        <v>249</v>
      </c>
      <c r="BM6" s="448" t="s">
        <v>252</v>
      </c>
      <c r="BN6" s="434" t="s">
        <v>248</v>
      </c>
      <c r="BO6" s="434" t="s">
        <v>250</v>
      </c>
      <c r="BP6" s="434" t="s">
        <v>249</v>
      </c>
      <c r="BQ6" s="448" t="s">
        <v>252</v>
      </c>
      <c r="BR6" s="427" t="s">
        <v>248</v>
      </c>
      <c r="BS6" s="427" t="s">
        <v>250</v>
      </c>
      <c r="BT6" s="427" t="s">
        <v>249</v>
      </c>
      <c r="BU6" s="427" t="s">
        <v>252</v>
      </c>
      <c r="BV6" s="427" t="s">
        <v>248</v>
      </c>
      <c r="BW6" s="427" t="s">
        <v>250</v>
      </c>
      <c r="BX6" s="427" t="s">
        <v>249</v>
      </c>
      <c r="BY6" s="427" t="s">
        <v>252</v>
      </c>
      <c r="BZ6" s="434" t="s">
        <v>248</v>
      </c>
      <c r="CA6" s="434" t="s">
        <v>250</v>
      </c>
      <c r="CB6" s="434" t="s">
        <v>249</v>
      </c>
      <c r="CC6" s="434" t="s">
        <v>252</v>
      </c>
      <c r="CD6" s="434" t="s">
        <v>248</v>
      </c>
      <c r="CE6" s="434" t="s">
        <v>250</v>
      </c>
      <c r="CF6" s="434" t="s">
        <v>249</v>
      </c>
      <c r="CG6" s="434" t="s">
        <v>252</v>
      </c>
      <c r="CH6" s="427" t="s">
        <v>248</v>
      </c>
      <c r="CI6" s="427" t="s">
        <v>250</v>
      </c>
      <c r="CJ6" s="427" t="s">
        <v>249</v>
      </c>
      <c r="CK6" s="427" t="s">
        <v>252</v>
      </c>
      <c r="CL6" s="427" t="s">
        <v>248</v>
      </c>
      <c r="CM6" s="427" t="s">
        <v>250</v>
      </c>
      <c r="CN6" s="427" t="s">
        <v>249</v>
      </c>
      <c r="CO6" s="427" t="s">
        <v>252</v>
      </c>
      <c r="CP6" s="434" t="s">
        <v>248</v>
      </c>
      <c r="CQ6" s="434" t="s">
        <v>250</v>
      </c>
      <c r="CR6" s="434" t="s">
        <v>249</v>
      </c>
      <c r="CS6" s="434" t="s">
        <v>252</v>
      </c>
      <c r="CT6" s="434" t="s">
        <v>248</v>
      </c>
      <c r="CU6" s="434" t="s">
        <v>250</v>
      </c>
      <c r="CV6" s="434" t="s">
        <v>249</v>
      </c>
      <c r="CW6" s="434" t="s">
        <v>252</v>
      </c>
      <c r="CX6" s="427" t="s">
        <v>248</v>
      </c>
      <c r="CY6" s="427" t="s">
        <v>250</v>
      </c>
      <c r="CZ6" s="427" t="s">
        <v>249</v>
      </c>
      <c r="DA6" s="427" t="s">
        <v>252</v>
      </c>
      <c r="DB6" s="427" t="s">
        <v>248</v>
      </c>
      <c r="DC6" s="427" t="s">
        <v>250</v>
      </c>
      <c r="DD6" s="427" t="s">
        <v>249</v>
      </c>
      <c r="DE6" s="427" t="s">
        <v>252</v>
      </c>
      <c r="DF6" s="425" t="s">
        <v>248</v>
      </c>
      <c r="DG6" s="425" t="s">
        <v>250</v>
      </c>
      <c r="DH6" s="425" t="s">
        <v>274</v>
      </c>
    </row>
    <row r="7" spans="1:112" s="1" customFormat="1" ht="23.25" customHeight="1" thickBot="1" x14ac:dyDescent="0.35">
      <c r="A7" s="701"/>
      <c r="B7" s="704"/>
      <c r="C7" s="721"/>
      <c r="D7" s="723"/>
      <c r="E7" s="723"/>
      <c r="F7" s="754"/>
      <c r="G7" s="710"/>
      <c r="H7" s="745"/>
      <c r="I7" s="757"/>
      <c r="J7" s="757"/>
      <c r="K7" s="757"/>
      <c r="L7" s="757"/>
      <c r="M7" s="752"/>
      <c r="N7" s="3">
        <v>15</v>
      </c>
      <c r="O7" s="4">
        <v>9</v>
      </c>
      <c r="P7" s="6">
        <v>18</v>
      </c>
      <c r="Q7" s="3">
        <v>15</v>
      </c>
      <c r="R7" s="4">
        <v>9</v>
      </c>
      <c r="S7" s="6">
        <v>18</v>
      </c>
      <c r="T7" s="3">
        <v>15</v>
      </c>
      <c r="U7" s="4">
        <v>9</v>
      </c>
      <c r="V7" s="6">
        <v>18</v>
      </c>
      <c r="W7" s="3">
        <v>15</v>
      </c>
      <c r="X7" s="6">
        <v>13</v>
      </c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464"/>
      <c r="AT7" s="435"/>
      <c r="AU7" s="435"/>
      <c r="AV7" s="435"/>
      <c r="AW7" s="446">
        <f>SUM(AT7:AV7)</f>
        <v>0</v>
      </c>
      <c r="AX7" s="435"/>
      <c r="AY7" s="435"/>
      <c r="AZ7" s="435"/>
      <c r="BA7" s="446">
        <f>SUM(AX7:AZ7)</f>
        <v>0</v>
      </c>
      <c r="BB7" s="425"/>
      <c r="BC7" s="425"/>
      <c r="BD7" s="425"/>
      <c r="BE7" s="460">
        <f>SUM(BB7:BD7)</f>
        <v>0</v>
      </c>
      <c r="BF7" s="425"/>
      <c r="BG7" s="425"/>
      <c r="BH7" s="425"/>
      <c r="BI7" s="460">
        <f>SUM(BF7:BH7)</f>
        <v>0</v>
      </c>
      <c r="BJ7" s="435"/>
      <c r="BK7" s="435"/>
      <c r="BL7" s="435"/>
      <c r="BM7" s="460">
        <f>SUM(BJ7:BL7)</f>
        <v>0</v>
      </c>
      <c r="BN7" s="435"/>
      <c r="BO7" s="435"/>
      <c r="BP7" s="435"/>
      <c r="BQ7" s="446">
        <f>SUM(BN7:BP7)</f>
        <v>0</v>
      </c>
      <c r="BR7" s="425"/>
      <c r="BS7" s="425"/>
      <c r="BT7" s="425"/>
      <c r="BU7" s="425"/>
      <c r="BV7" s="425"/>
      <c r="BW7" s="425"/>
      <c r="BX7" s="425"/>
      <c r="BY7" s="428"/>
      <c r="BZ7" s="435"/>
      <c r="CA7" s="435"/>
      <c r="CB7" s="435"/>
      <c r="CC7" s="435"/>
      <c r="CD7" s="435"/>
      <c r="CE7" s="435"/>
      <c r="CF7" s="435"/>
      <c r="CG7" s="435"/>
      <c r="CH7" s="425"/>
      <c r="CI7" s="425"/>
      <c r="CJ7" s="425"/>
      <c r="CK7" s="425"/>
      <c r="CL7" s="425"/>
      <c r="CM7" s="425"/>
      <c r="CN7" s="425"/>
      <c r="CO7" s="425"/>
      <c r="CP7" s="435"/>
      <c r="CQ7" s="435"/>
      <c r="CR7" s="435"/>
      <c r="CS7" s="435"/>
      <c r="CT7" s="435"/>
      <c r="CU7" s="435"/>
      <c r="CV7" s="435"/>
      <c r="CW7" s="435"/>
      <c r="CX7" s="425"/>
      <c r="CY7" s="425"/>
      <c r="CZ7" s="425"/>
      <c r="DA7" s="425"/>
      <c r="DB7" s="425"/>
      <c r="DC7" s="425"/>
      <c r="DD7" s="425"/>
      <c r="DE7" s="425"/>
      <c r="DF7" s="425"/>
      <c r="DG7" s="425"/>
      <c r="DH7" s="425"/>
    </row>
    <row r="8" spans="1:112" s="1" customFormat="1" ht="16.8" thickBot="1" x14ac:dyDescent="0.35">
      <c r="A8" s="9">
        <v>1</v>
      </c>
      <c r="B8" s="10">
        <v>2</v>
      </c>
      <c r="C8" s="11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12">
        <v>13</v>
      </c>
      <c r="N8" s="3">
        <v>14</v>
      </c>
      <c r="O8" s="13">
        <v>15</v>
      </c>
      <c r="P8" s="3">
        <v>15</v>
      </c>
      <c r="Q8" s="13">
        <v>16</v>
      </c>
      <c r="R8" s="3">
        <v>18</v>
      </c>
      <c r="S8" s="13">
        <v>17</v>
      </c>
      <c r="T8" s="3">
        <v>18</v>
      </c>
      <c r="U8" s="13">
        <v>21</v>
      </c>
      <c r="V8" s="3">
        <v>19</v>
      </c>
      <c r="W8" s="13">
        <v>20</v>
      </c>
      <c r="X8" s="10">
        <v>21</v>
      </c>
      <c r="Y8" s="14">
        <v>25</v>
      </c>
      <c r="Z8" s="15">
        <v>26</v>
      </c>
      <c r="AA8" s="16">
        <v>27</v>
      </c>
      <c r="AB8" s="15">
        <v>28</v>
      </c>
      <c r="AC8" s="16">
        <v>29</v>
      </c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464"/>
      <c r="AT8" s="435"/>
      <c r="AU8" s="435"/>
      <c r="AV8" s="435"/>
      <c r="AW8" s="446">
        <f t="shared" ref="AW8:AW53" si="0">SUM(AT8:AV8)</f>
        <v>0</v>
      </c>
      <c r="AX8" s="435"/>
      <c r="AY8" s="435"/>
      <c r="AZ8" s="435"/>
      <c r="BA8" s="446">
        <f t="shared" ref="BA8:BA28" si="1">SUM(AX8:AZ8)</f>
        <v>0</v>
      </c>
      <c r="BB8" s="425"/>
      <c r="BC8" s="425"/>
      <c r="BD8" s="425"/>
      <c r="BE8" s="460">
        <f>SUM(BB8:BD8)</f>
        <v>0</v>
      </c>
      <c r="BF8" s="425"/>
      <c r="BG8" s="425"/>
      <c r="BH8" s="425"/>
      <c r="BI8" s="460">
        <f t="shared" ref="BI8:BI28" si="2">SUM(BF8:BH8)</f>
        <v>0</v>
      </c>
      <c r="BJ8" s="435"/>
      <c r="BK8" s="435"/>
      <c r="BL8" s="435"/>
      <c r="BM8" s="460">
        <f t="shared" ref="BM8:BM28" si="3">SUM(BJ8:BL8)</f>
        <v>0</v>
      </c>
      <c r="BN8" s="435"/>
      <c r="BO8" s="435"/>
      <c r="BP8" s="435"/>
      <c r="BQ8" s="446">
        <f t="shared" ref="BQ8:BQ28" si="4">SUM(BN8:BP8)</f>
        <v>0</v>
      </c>
      <c r="BR8" s="425"/>
      <c r="BS8" s="425"/>
      <c r="BT8" s="425"/>
      <c r="BU8" s="425"/>
      <c r="BV8" s="425"/>
      <c r="BW8" s="425"/>
      <c r="BX8" s="425"/>
      <c r="BY8" s="428"/>
      <c r="BZ8" s="435"/>
      <c r="CA8" s="435"/>
      <c r="CB8" s="435"/>
      <c r="CC8" s="435"/>
      <c r="CD8" s="435"/>
      <c r="CE8" s="435"/>
      <c r="CF8" s="435"/>
      <c r="CG8" s="435"/>
      <c r="CH8" s="425"/>
      <c r="CI8" s="425"/>
      <c r="CJ8" s="425"/>
      <c r="CK8" s="425"/>
      <c r="CL8" s="425"/>
      <c r="CM8" s="425"/>
      <c r="CN8" s="425"/>
      <c r="CO8" s="425"/>
      <c r="CP8" s="435"/>
      <c r="CQ8" s="435"/>
      <c r="CR8" s="435"/>
      <c r="CS8" s="435"/>
      <c r="CT8" s="435"/>
      <c r="CU8" s="435"/>
      <c r="CV8" s="435"/>
      <c r="CW8" s="435"/>
      <c r="CX8" s="425"/>
      <c r="CY8" s="425"/>
      <c r="CZ8" s="425"/>
      <c r="DA8" s="425"/>
      <c r="DB8" s="425"/>
      <c r="DC8" s="425"/>
      <c r="DD8" s="425"/>
      <c r="DE8" s="425"/>
      <c r="DF8" s="425"/>
      <c r="DG8" s="425"/>
      <c r="DH8" s="425"/>
    </row>
    <row r="9" spans="1:112" s="1" customFormat="1" ht="16.8" thickBot="1" x14ac:dyDescent="0.35">
      <c r="A9" s="731" t="s">
        <v>30</v>
      </c>
      <c r="B9" s="732"/>
      <c r="C9" s="733"/>
      <c r="D9" s="733"/>
      <c r="E9" s="733"/>
      <c r="F9" s="733"/>
      <c r="G9" s="733"/>
      <c r="H9" s="733"/>
      <c r="I9" s="733"/>
      <c r="J9" s="733"/>
      <c r="K9" s="733"/>
      <c r="L9" s="733"/>
      <c r="M9" s="733"/>
      <c r="N9" s="732"/>
      <c r="O9" s="732"/>
      <c r="P9" s="732"/>
      <c r="Q9" s="732"/>
      <c r="R9" s="732"/>
      <c r="S9" s="732"/>
      <c r="T9" s="732"/>
      <c r="U9" s="732"/>
      <c r="V9" s="732"/>
      <c r="W9" s="732"/>
      <c r="X9" s="734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464"/>
      <c r="AT9" s="435"/>
      <c r="AU9" s="435"/>
      <c r="AV9" s="435"/>
      <c r="AW9" s="446">
        <f t="shared" si="0"/>
        <v>0</v>
      </c>
      <c r="AX9" s="435"/>
      <c r="AY9" s="435"/>
      <c r="AZ9" s="435"/>
      <c r="BA9" s="446">
        <f t="shared" si="1"/>
        <v>0</v>
      </c>
      <c r="BB9" s="425"/>
      <c r="BC9" s="425"/>
      <c r="BD9" s="425"/>
      <c r="BE9" s="460">
        <f t="shared" ref="BE9:BE28" si="5">SUM(BB9:BD9)</f>
        <v>0</v>
      </c>
      <c r="BF9" s="425"/>
      <c r="BG9" s="425"/>
      <c r="BH9" s="425"/>
      <c r="BI9" s="460">
        <f t="shared" si="2"/>
        <v>0</v>
      </c>
      <c r="BJ9" s="435"/>
      <c r="BK9" s="435"/>
      <c r="BL9" s="435"/>
      <c r="BM9" s="460">
        <f t="shared" si="3"/>
        <v>0</v>
      </c>
      <c r="BN9" s="435"/>
      <c r="BO9" s="435"/>
      <c r="BP9" s="435"/>
      <c r="BQ9" s="446">
        <f t="shared" si="4"/>
        <v>0</v>
      </c>
      <c r="BR9" s="425"/>
      <c r="BS9" s="425"/>
      <c r="BT9" s="425"/>
      <c r="BU9" s="425"/>
      <c r="BV9" s="425"/>
      <c r="BW9" s="425"/>
      <c r="BX9" s="425"/>
      <c r="BY9" s="428"/>
      <c r="BZ9" s="435"/>
      <c r="CA9" s="435"/>
      <c r="CB9" s="435"/>
      <c r="CC9" s="435"/>
      <c r="CD9" s="435"/>
      <c r="CE9" s="435"/>
      <c r="CF9" s="435"/>
      <c r="CG9" s="435"/>
      <c r="CH9" s="425"/>
      <c r="CI9" s="425"/>
      <c r="CJ9" s="425"/>
      <c r="CK9" s="425"/>
      <c r="CL9" s="425"/>
      <c r="CM9" s="425"/>
      <c r="CN9" s="425"/>
      <c r="CO9" s="425"/>
      <c r="CP9" s="435"/>
      <c r="CQ9" s="435"/>
      <c r="CR9" s="435"/>
      <c r="CS9" s="435"/>
      <c r="CT9" s="435"/>
      <c r="CU9" s="435"/>
      <c r="CV9" s="435"/>
      <c r="CW9" s="435"/>
      <c r="CX9" s="425"/>
      <c r="CY9" s="425"/>
      <c r="CZ9" s="425"/>
      <c r="DA9" s="425"/>
      <c r="DB9" s="425"/>
      <c r="DC9" s="425"/>
      <c r="DD9" s="425"/>
      <c r="DE9" s="425"/>
      <c r="DF9" s="425"/>
      <c r="DG9" s="425"/>
      <c r="DH9" s="425"/>
    </row>
    <row r="10" spans="1:112" s="1" customFormat="1" ht="16.8" thickBot="1" x14ac:dyDescent="0.35">
      <c r="A10" s="735" t="s">
        <v>31</v>
      </c>
      <c r="B10" s="736"/>
      <c r="C10" s="736"/>
      <c r="D10" s="736"/>
      <c r="E10" s="736"/>
      <c r="F10" s="736"/>
      <c r="G10" s="736"/>
      <c r="H10" s="736"/>
      <c r="I10" s="736"/>
      <c r="J10" s="736"/>
      <c r="K10" s="736"/>
      <c r="L10" s="736"/>
      <c r="M10" s="736"/>
      <c r="N10" s="736"/>
      <c r="O10" s="736"/>
      <c r="P10" s="736"/>
      <c r="Q10" s="736"/>
      <c r="R10" s="736"/>
      <c r="S10" s="736"/>
      <c r="T10" s="736"/>
      <c r="U10" s="736"/>
      <c r="V10" s="736"/>
      <c r="W10" s="736"/>
      <c r="X10" s="737"/>
      <c r="AE10" s="17" t="s">
        <v>19</v>
      </c>
      <c r="AF10" s="18">
        <f>AG28+AH28</f>
        <v>42</v>
      </c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464"/>
      <c r="AT10" s="435"/>
      <c r="AU10" s="435"/>
      <c r="AV10" s="435"/>
      <c r="AW10" s="446">
        <f t="shared" si="0"/>
        <v>0</v>
      </c>
      <c r="AX10" s="435"/>
      <c r="AY10" s="435"/>
      <c r="AZ10" s="435"/>
      <c r="BA10" s="446">
        <f t="shared" si="1"/>
        <v>0</v>
      </c>
      <c r="BB10" s="425"/>
      <c r="BC10" s="425"/>
      <c r="BD10" s="425"/>
      <c r="BE10" s="460">
        <f t="shared" si="5"/>
        <v>0</v>
      </c>
      <c r="BF10" s="425"/>
      <c r="BG10" s="425"/>
      <c r="BH10" s="425"/>
      <c r="BI10" s="460">
        <f t="shared" si="2"/>
        <v>0</v>
      </c>
      <c r="BJ10" s="435"/>
      <c r="BK10" s="435"/>
      <c r="BL10" s="435"/>
      <c r="BM10" s="460">
        <f t="shared" si="3"/>
        <v>0</v>
      </c>
      <c r="BN10" s="435"/>
      <c r="BO10" s="435"/>
      <c r="BP10" s="435"/>
      <c r="BQ10" s="446">
        <f t="shared" si="4"/>
        <v>0</v>
      </c>
      <c r="BR10" s="425"/>
      <c r="BS10" s="425"/>
      <c r="BT10" s="425"/>
      <c r="BU10" s="425"/>
      <c r="BV10" s="425"/>
      <c r="BW10" s="425"/>
      <c r="BX10" s="425"/>
      <c r="BY10" s="428"/>
      <c r="BZ10" s="435"/>
      <c r="CA10" s="435"/>
      <c r="CB10" s="435"/>
      <c r="CC10" s="435"/>
      <c r="CD10" s="435"/>
      <c r="CE10" s="435"/>
      <c r="CF10" s="435"/>
      <c r="CG10" s="435"/>
      <c r="CH10" s="425"/>
      <c r="CI10" s="425"/>
      <c r="CJ10" s="425"/>
      <c r="CK10" s="425"/>
      <c r="CL10" s="425"/>
      <c r="CM10" s="425"/>
      <c r="CN10" s="425"/>
      <c r="CO10" s="425"/>
      <c r="CP10" s="435"/>
      <c r="CQ10" s="435"/>
      <c r="CR10" s="435"/>
      <c r="CS10" s="435"/>
      <c r="CT10" s="435"/>
      <c r="CU10" s="435"/>
      <c r="CV10" s="435"/>
      <c r="CW10" s="435"/>
      <c r="CX10" s="425"/>
      <c r="CY10" s="425"/>
      <c r="CZ10" s="425"/>
      <c r="DA10" s="425"/>
      <c r="DB10" s="425"/>
      <c r="DC10" s="425"/>
      <c r="DD10" s="425"/>
      <c r="DE10" s="425"/>
      <c r="DF10" s="425"/>
      <c r="DG10" s="425"/>
      <c r="DH10" s="425"/>
    </row>
    <row r="11" spans="1:112" s="17" customFormat="1" ht="16.2" x14ac:dyDescent="0.3">
      <c r="A11" s="506" t="s">
        <v>32</v>
      </c>
      <c r="B11" s="20" t="s">
        <v>33</v>
      </c>
      <c r="C11" s="21"/>
      <c r="D11" s="22"/>
      <c r="E11" s="23"/>
      <c r="F11" s="24"/>
      <c r="G11" s="25">
        <f>G12+G13+G14+G15</f>
        <v>12</v>
      </c>
      <c r="H11" s="26">
        <f>SUM(H12:H15)</f>
        <v>360</v>
      </c>
      <c r="I11" s="27">
        <f>SUM(I12:I15)</f>
        <v>16</v>
      </c>
      <c r="J11" s="28"/>
      <c r="K11" s="28"/>
      <c r="L11" s="28"/>
      <c r="M11" s="29">
        <f>SUM(M12:M15)</f>
        <v>344</v>
      </c>
      <c r="N11" s="30"/>
      <c r="O11" s="31"/>
      <c r="P11" s="32"/>
      <c r="Q11" s="33"/>
      <c r="R11" s="31"/>
      <c r="S11" s="32"/>
      <c r="T11" s="33"/>
      <c r="U11" s="31"/>
      <c r="V11" s="32"/>
      <c r="W11" s="33"/>
      <c r="X11" s="32"/>
      <c r="AE11" s="17" t="s">
        <v>20</v>
      </c>
      <c r="AF11" s="18">
        <f>AJ28+AK28</f>
        <v>14</v>
      </c>
      <c r="AG11" s="34" t="b">
        <f>ISBLANK(N11)</f>
        <v>1</v>
      </c>
      <c r="AH11" s="34" t="b">
        <f>ISBLANK(O11)</f>
        <v>1</v>
      </c>
      <c r="AI11" s="34"/>
      <c r="AJ11" s="34" t="b">
        <f t="shared" ref="AJ11:AQ26" si="6">ISBLANK(Q11)</f>
        <v>1</v>
      </c>
      <c r="AK11" s="34" t="b">
        <f t="shared" si="6"/>
        <v>1</v>
      </c>
      <c r="AL11" s="34"/>
      <c r="AM11" s="34" t="b">
        <f>ISBLANK(T11)</f>
        <v>1</v>
      </c>
      <c r="AN11" s="34" t="b">
        <f>ISBLANK(U11)</f>
        <v>1</v>
      </c>
      <c r="AO11" s="34"/>
      <c r="AP11" s="34" t="b">
        <f>ISBLANK(W11)</f>
        <v>1</v>
      </c>
      <c r="AQ11" s="34" t="b">
        <f>ISBLANK(X11)</f>
        <v>1</v>
      </c>
      <c r="AR11" s="466"/>
      <c r="AT11" s="436"/>
      <c r="AU11" s="436"/>
      <c r="AV11" s="436"/>
      <c r="AW11" s="446">
        <f t="shared" si="0"/>
        <v>0</v>
      </c>
      <c r="AX11" s="436"/>
      <c r="AY11" s="436"/>
      <c r="AZ11" s="436"/>
      <c r="BA11" s="446">
        <f t="shared" si="1"/>
        <v>0</v>
      </c>
      <c r="BB11" s="335"/>
      <c r="BC11" s="335"/>
      <c r="BD11" s="335"/>
      <c r="BE11" s="460">
        <f t="shared" si="5"/>
        <v>0</v>
      </c>
      <c r="BF11" s="335"/>
      <c r="BG11" s="335"/>
      <c r="BH11" s="335"/>
      <c r="BI11" s="460">
        <f t="shared" si="2"/>
        <v>0</v>
      </c>
      <c r="BJ11" s="436"/>
      <c r="BK11" s="436"/>
      <c r="BL11" s="436"/>
      <c r="BM11" s="460">
        <f t="shared" si="3"/>
        <v>0</v>
      </c>
      <c r="BN11" s="436"/>
      <c r="BO11" s="436"/>
      <c r="BP11" s="436"/>
      <c r="BQ11" s="446">
        <f t="shared" si="4"/>
        <v>0</v>
      </c>
      <c r="BR11" s="335"/>
      <c r="BS11" s="335"/>
      <c r="BT11" s="335"/>
      <c r="BU11" s="335"/>
      <c r="BV11" s="335"/>
      <c r="BW11" s="335"/>
      <c r="BX11" s="335"/>
      <c r="BY11" s="429"/>
      <c r="BZ11" s="436"/>
      <c r="CA11" s="436"/>
      <c r="CB11" s="436"/>
      <c r="CC11" s="436"/>
      <c r="CD11" s="436"/>
      <c r="CE11" s="436"/>
      <c r="CF11" s="436"/>
      <c r="CG11" s="436"/>
      <c r="CH11" s="335"/>
      <c r="CI11" s="335"/>
      <c r="CJ11" s="335"/>
      <c r="CK11" s="335"/>
      <c r="CL11" s="335"/>
      <c r="CM11" s="335"/>
      <c r="CN11" s="335"/>
      <c r="CO11" s="335"/>
      <c r="CP11" s="436"/>
      <c r="CQ11" s="436"/>
      <c r="CR11" s="436"/>
      <c r="CS11" s="436"/>
      <c r="CT11" s="436"/>
      <c r="CU11" s="436"/>
      <c r="CV11" s="436"/>
      <c r="CW11" s="436"/>
      <c r="CX11" s="335"/>
      <c r="CY11" s="335"/>
      <c r="CZ11" s="335"/>
      <c r="DA11" s="335"/>
      <c r="DB11" s="335"/>
      <c r="DC11" s="335"/>
      <c r="DD11" s="335"/>
      <c r="DE11" s="335"/>
      <c r="DF11" s="335">
        <f>AT11+AX11+BB11+BF11+BJ11+BN11+BR11+BV11+BZ11+CD11+CH11+CL11+CP11+CT11+CX11+DB11</f>
        <v>0</v>
      </c>
      <c r="DG11" s="335">
        <f>AU11+AY11+BC11+BG11+BK11+BO11+BS11+BW11+CA11+CE11+CI11+CM11+CQ11+CU11+CY11+DC11</f>
        <v>0</v>
      </c>
      <c r="DH11" s="335">
        <f>AV11+AZ11+BD11+BH11+BL11+BP11+BT11+BX11+CB11+CF11+CJ11+CN11+CR11+CV11+CZ11+DD11</f>
        <v>0</v>
      </c>
    </row>
    <row r="12" spans="1:112" s="17" customFormat="1" ht="16.2" x14ac:dyDescent="0.3">
      <c r="A12" s="35" t="s">
        <v>34</v>
      </c>
      <c r="B12" s="36" t="s">
        <v>33</v>
      </c>
      <c r="C12" s="37"/>
      <c r="D12" s="38">
        <v>1</v>
      </c>
      <c r="E12" s="39"/>
      <c r="F12" s="40"/>
      <c r="G12" s="41">
        <v>3</v>
      </c>
      <c r="H12" s="42">
        <f t="shared" ref="H12:H27" si="7">G12*30</f>
        <v>90</v>
      </c>
      <c r="I12" s="43">
        <v>4</v>
      </c>
      <c r="J12" s="44"/>
      <c r="K12" s="44"/>
      <c r="L12" s="44" t="s">
        <v>253</v>
      </c>
      <c r="M12" s="45">
        <f t="shared" ref="M12:M27" si="8">H12-I12</f>
        <v>86</v>
      </c>
      <c r="N12" s="46" t="s">
        <v>253</v>
      </c>
      <c r="O12" s="47"/>
      <c r="P12" s="48"/>
      <c r="Q12" s="49"/>
      <c r="R12" s="47"/>
      <c r="S12" s="48"/>
      <c r="T12" s="49"/>
      <c r="U12" s="47"/>
      <c r="V12" s="48"/>
      <c r="W12" s="49"/>
      <c r="X12" s="48"/>
      <c r="AD12" s="17" t="s">
        <v>35</v>
      </c>
      <c r="AE12" s="17" t="s">
        <v>21</v>
      </c>
      <c r="AF12" s="18">
        <f>AM28+AN28</f>
        <v>0</v>
      </c>
      <c r="AG12" s="34" t="b">
        <f t="shared" ref="AG12:AH27" si="9">ISBLANK(N12)</f>
        <v>0</v>
      </c>
      <c r="AH12" s="34" t="b">
        <f t="shared" si="9"/>
        <v>1</v>
      </c>
      <c r="AI12" s="34"/>
      <c r="AJ12" s="34" t="b">
        <f t="shared" si="6"/>
        <v>1</v>
      </c>
      <c r="AK12" s="34" t="b">
        <f t="shared" si="6"/>
        <v>1</v>
      </c>
      <c r="AL12" s="34"/>
      <c r="AM12" s="34" t="b">
        <f t="shared" si="6"/>
        <v>1</v>
      </c>
      <c r="AN12" s="34" t="b">
        <f t="shared" si="6"/>
        <v>1</v>
      </c>
      <c r="AO12" s="34"/>
      <c r="AP12" s="34" t="b">
        <f t="shared" si="6"/>
        <v>1</v>
      </c>
      <c r="AQ12" s="34" t="b">
        <f t="shared" si="6"/>
        <v>1</v>
      </c>
      <c r="AR12" s="466"/>
      <c r="AT12" s="436"/>
      <c r="AU12" s="436"/>
      <c r="AV12" s="436">
        <v>4</v>
      </c>
      <c r="AW12" s="446">
        <f t="shared" si="0"/>
        <v>4</v>
      </c>
      <c r="AX12" s="436"/>
      <c r="AY12" s="436"/>
      <c r="AZ12" s="436"/>
      <c r="BA12" s="446">
        <f t="shared" si="1"/>
        <v>0</v>
      </c>
      <c r="BB12" s="335"/>
      <c r="BC12" s="335"/>
      <c r="BD12" s="335"/>
      <c r="BE12" s="460">
        <f t="shared" si="5"/>
        <v>0</v>
      </c>
      <c r="BF12" s="335"/>
      <c r="BG12" s="335"/>
      <c r="BH12" s="335"/>
      <c r="BI12" s="460">
        <f t="shared" si="2"/>
        <v>0</v>
      </c>
      <c r="BJ12" s="436"/>
      <c r="BK12" s="436"/>
      <c r="BL12" s="436"/>
      <c r="BM12" s="460">
        <f t="shared" si="3"/>
        <v>0</v>
      </c>
      <c r="BN12" s="436"/>
      <c r="BO12" s="436"/>
      <c r="BP12" s="436"/>
      <c r="BQ12" s="446">
        <f t="shared" si="4"/>
        <v>0</v>
      </c>
      <c r="BR12" s="335"/>
      <c r="BS12" s="335"/>
      <c r="BT12" s="335"/>
      <c r="BU12" s="335"/>
      <c r="BV12" s="335"/>
      <c r="BW12" s="335"/>
      <c r="BX12" s="335"/>
      <c r="BY12" s="429"/>
      <c r="BZ12" s="436"/>
      <c r="CA12" s="436"/>
      <c r="CB12" s="436"/>
      <c r="CC12" s="436"/>
      <c r="CD12" s="436"/>
      <c r="CE12" s="436"/>
      <c r="CF12" s="436"/>
      <c r="CG12" s="436"/>
      <c r="CH12" s="335"/>
      <c r="CI12" s="335"/>
      <c r="CJ12" s="335"/>
      <c r="CK12" s="335"/>
      <c r="CL12" s="335"/>
      <c r="CM12" s="335"/>
      <c r="CN12" s="335"/>
      <c r="CO12" s="335"/>
      <c r="CP12" s="436"/>
      <c r="CQ12" s="436"/>
      <c r="CR12" s="436"/>
      <c r="CS12" s="436"/>
      <c r="CT12" s="436"/>
      <c r="CU12" s="436"/>
      <c r="CV12" s="436"/>
      <c r="CW12" s="436"/>
      <c r="CX12" s="335"/>
      <c r="CY12" s="335"/>
      <c r="CZ12" s="335"/>
      <c r="DA12" s="335"/>
      <c r="DB12" s="335"/>
      <c r="DC12" s="335"/>
      <c r="DD12" s="335"/>
      <c r="DE12" s="335"/>
      <c r="DF12" s="335">
        <f t="shared" ref="DF12:DH30" si="10">AT12+AX12+BB12+BF12+BJ12+BN12+BR12+BV12+BZ12+CD12+CH12+CL12+CP12+CT12+CX12+DB12</f>
        <v>0</v>
      </c>
      <c r="DG12" s="335">
        <f t="shared" si="10"/>
        <v>0</v>
      </c>
      <c r="DH12" s="335">
        <f t="shared" si="10"/>
        <v>4</v>
      </c>
    </row>
    <row r="13" spans="1:112" s="17" customFormat="1" ht="16.2" x14ac:dyDescent="0.3">
      <c r="A13" s="35" t="s">
        <v>36</v>
      </c>
      <c r="B13" s="36" t="s">
        <v>33</v>
      </c>
      <c r="C13" s="37"/>
      <c r="D13" s="38">
        <v>2</v>
      </c>
      <c r="E13" s="39"/>
      <c r="F13" s="40"/>
      <c r="G13" s="41">
        <v>3</v>
      </c>
      <c r="H13" s="42">
        <f t="shared" si="7"/>
        <v>90</v>
      </c>
      <c r="I13" s="43">
        <v>4</v>
      </c>
      <c r="J13" s="44"/>
      <c r="K13" s="44"/>
      <c r="L13" s="44" t="s">
        <v>253</v>
      </c>
      <c r="M13" s="45">
        <f t="shared" si="8"/>
        <v>86</v>
      </c>
      <c r="N13" s="46"/>
      <c r="O13" s="47"/>
      <c r="P13" s="48" t="s">
        <v>253</v>
      </c>
      <c r="Q13" s="49"/>
      <c r="R13" s="47"/>
      <c r="S13" s="48"/>
      <c r="T13" s="49"/>
      <c r="U13" s="47"/>
      <c r="V13" s="48"/>
      <c r="W13" s="49"/>
      <c r="X13" s="48"/>
      <c r="AD13" s="17" t="s">
        <v>35</v>
      </c>
      <c r="AE13" s="17" t="s">
        <v>22</v>
      </c>
      <c r="AF13" s="18">
        <f>AP28+AQ28</f>
        <v>0</v>
      </c>
      <c r="AG13" s="34" t="b">
        <f t="shared" si="9"/>
        <v>1</v>
      </c>
      <c r="AH13" s="34" t="b">
        <f t="shared" si="9"/>
        <v>1</v>
      </c>
      <c r="AI13" s="34"/>
      <c r="AJ13" s="34" t="b">
        <f t="shared" si="6"/>
        <v>1</v>
      </c>
      <c r="AK13" s="34" t="b">
        <f t="shared" si="6"/>
        <v>1</v>
      </c>
      <c r="AL13" s="34"/>
      <c r="AM13" s="34" t="b">
        <f t="shared" si="6"/>
        <v>1</v>
      </c>
      <c r="AN13" s="34" t="b">
        <f t="shared" si="6"/>
        <v>1</v>
      </c>
      <c r="AO13" s="34"/>
      <c r="AP13" s="34" t="b">
        <f t="shared" si="6"/>
        <v>1</v>
      </c>
      <c r="AQ13" s="34" t="b">
        <f t="shared" si="6"/>
        <v>1</v>
      </c>
      <c r="AR13" s="466"/>
      <c r="AT13" s="436"/>
      <c r="AU13" s="436"/>
      <c r="AV13" s="436"/>
      <c r="AW13" s="446">
        <f t="shared" si="0"/>
        <v>0</v>
      </c>
      <c r="AX13" s="436"/>
      <c r="AY13" s="436"/>
      <c r="AZ13" s="436"/>
      <c r="BA13" s="446">
        <f t="shared" si="1"/>
        <v>0</v>
      </c>
      <c r="BB13" s="335"/>
      <c r="BC13" s="335"/>
      <c r="BD13" s="335">
        <v>4</v>
      </c>
      <c r="BE13" s="460">
        <f t="shared" si="5"/>
        <v>4</v>
      </c>
      <c r="BF13" s="335"/>
      <c r="BG13" s="335"/>
      <c r="BH13" s="335"/>
      <c r="BI13" s="460">
        <f t="shared" si="2"/>
        <v>0</v>
      </c>
      <c r="BJ13" s="436"/>
      <c r="BK13" s="436"/>
      <c r="BL13" s="436"/>
      <c r="BM13" s="460">
        <f t="shared" si="3"/>
        <v>0</v>
      </c>
      <c r="BN13" s="436"/>
      <c r="BO13" s="436"/>
      <c r="BP13" s="436"/>
      <c r="BQ13" s="446">
        <f t="shared" si="4"/>
        <v>0</v>
      </c>
      <c r="BR13" s="335"/>
      <c r="BS13" s="335"/>
      <c r="BT13" s="335"/>
      <c r="BU13" s="335"/>
      <c r="BV13" s="335"/>
      <c r="BW13" s="335"/>
      <c r="BX13" s="335"/>
      <c r="BY13" s="429"/>
      <c r="BZ13" s="436"/>
      <c r="CA13" s="436"/>
      <c r="CB13" s="436"/>
      <c r="CC13" s="436"/>
      <c r="CD13" s="436"/>
      <c r="CE13" s="436"/>
      <c r="CF13" s="436"/>
      <c r="CG13" s="436"/>
      <c r="CH13" s="335"/>
      <c r="CI13" s="335"/>
      <c r="CJ13" s="335"/>
      <c r="CK13" s="335"/>
      <c r="CL13" s="335"/>
      <c r="CM13" s="335"/>
      <c r="CN13" s="335"/>
      <c r="CO13" s="335"/>
      <c r="CP13" s="436"/>
      <c r="CQ13" s="436"/>
      <c r="CR13" s="436"/>
      <c r="CS13" s="436"/>
      <c r="CT13" s="436"/>
      <c r="CU13" s="436"/>
      <c r="CV13" s="436"/>
      <c r="CW13" s="436"/>
      <c r="CX13" s="335"/>
      <c r="CY13" s="335"/>
      <c r="CZ13" s="335"/>
      <c r="DA13" s="335"/>
      <c r="DB13" s="335"/>
      <c r="DC13" s="335"/>
      <c r="DD13" s="335"/>
      <c r="DE13" s="335"/>
      <c r="DF13" s="335">
        <f t="shared" si="10"/>
        <v>0</v>
      </c>
      <c r="DG13" s="335">
        <f t="shared" si="10"/>
        <v>0</v>
      </c>
      <c r="DH13" s="335">
        <f t="shared" si="10"/>
        <v>4</v>
      </c>
    </row>
    <row r="14" spans="1:112" s="17" customFormat="1" ht="16.2" x14ac:dyDescent="0.3">
      <c r="A14" s="35" t="s">
        <v>37</v>
      </c>
      <c r="B14" s="36" t="s">
        <v>33</v>
      </c>
      <c r="C14" s="37"/>
      <c r="D14" s="38">
        <v>3</v>
      </c>
      <c r="E14" s="50"/>
      <c r="F14" s="40"/>
      <c r="G14" s="41">
        <v>3</v>
      </c>
      <c r="H14" s="42">
        <f t="shared" si="7"/>
        <v>90</v>
      </c>
      <c r="I14" s="43">
        <v>4</v>
      </c>
      <c r="J14" s="44"/>
      <c r="K14" s="44"/>
      <c r="L14" s="44" t="s">
        <v>253</v>
      </c>
      <c r="M14" s="45">
        <f t="shared" si="8"/>
        <v>86</v>
      </c>
      <c r="N14" s="46"/>
      <c r="O14" s="47"/>
      <c r="P14" s="48"/>
      <c r="Q14" s="49" t="s">
        <v>253</v>
      </c>
      <c r="R14" s="47"/>
      <c r="S14" s="48"/>
      <c r="T14" s="49"/>
      <c r="U14" s="47"/>
      <c r="V14" s="48"/>
      <c r="W14" s="51"/>
      <c r="X14" s="52"/>
      <c r="AD14" s="17" t="s">
        <v>35</v>
      </c>
      <c r="AF14" s="18">
        <f>SUM(AF10:AF13)</f>
        <v>56</v>
      </c>
      <c r="AG14" s="34" t="b">
        <f t="shared" si="9"/>
        <v>1</v>
      </c>
      <c r="AH14" s="34" t="b">
        <f t="shared" si="9"/>
        <v>1</v>
      </c>
      <c r="AI14" s="34"/>
      <c r="AJ14" s="34" t="b">
        <f t="shared" si="6"/>
        <v>0</v>
      </c>
      <c r="AK14" s="34" t="b">
        <f t="shared" si="6"/>
        <v>1</v>
      </c>
      <c r="AL14" s="34"/>
      <c r="AM14" s="34" t="b">
        <f t="shared" si="6"/>
        <v>1</v>
      </c>
      <c r="AN14" s="34" t="b">
        <f t="shared" si="6"/>
        <v>1</v>
      </c>
      <c r="AO14" s="34"/>
      <c r="AP14" s="34" t="b">
        <f t="shared" si="6"/>
        <v>1</v>
      </c>
      <c r="AQ14" s="34" t="b">
        <f t="shared" si="6"/>
        <v>1</v>
      </c>
      <c r="AR14" s="466"/>
      <c r="AT14" s="436"/>
      <c r="AU14" s="436"/>
      <c r="AV14" s="436"/>
      <c r="AW14" s="446">
        <f t="shared" si="0"/>
        <v>0</v>
      </c>
      <c r="AX14" s="436"/>
      <c r="AY14" s="436"/>
      <c r="AZ14" s="436"/>
      <c r="BA14" s="446">
        <f t="shared" si="1"/>
        <v>0</v>
      </c>
      <c r="BB14" s="335"/>
      <c r="BC14" s="335"/>
      <c r="BD14" s="335"/>
      <c r="BE14" s="460">
        <f t="shared" si="5"/>
        <v>0</v>
      </c>
      <c r="BF14" s="335"/>
      <c r="BG14" s="335"/>
      <c r="BH14" s="335"/>
      <c r="BI14" s="460">
        <f t="shared" si="2"/>
        <v>0</v>
      </c>
      <c r="BJ14" s="436"/>
      <c r="BK14" s="436"/>
      <c r="BL14" s="436">
        <v>4</v>
      </c>
      <c r="BM14" s="460">
        <f t="shared" si="3"/>
        <v>4</v>
      </c>
      <c r="BN14" s="436"/>
      <c r="BO14" s="436"/>
      <c r="BP14" s="436"/>
      <c r="BQ14" s="446">
        <f t="shared" si="4"/>
        <v>0</v>
      </c>
      <c r="BR14" s="335"/>
      <c r="BS14" s="335"/>
      <c r="BT14" s="335"/>
      <c r="BU14" s="335"/>
      <c r="BV14" s="335"/>
      <c r="BW14" s="335"/>
      <c r="BX14" s="335"/>
      <c r="BY14" s="429"/>
      <c r="BZ14" s="436"/>
      <c r="CA14" s="436"/>
      <c r="CB14" s="436"/>
      <c r="CC14" s="436"/>
      <c r="CD14" s="436"/>
      <c r="CE14" s="436"/>
      <c r="CF14" s="436"/>
      <c r="CG14" s="436"/>
      <c r="CH14" s="335"/>
      <c r="CI14" s="335"/>
      <c r="CJ14" s="335"/>
      <c r="CK14" s="335"/>
      <c r="CL14" s="335"/>
      <c r="CM14" s="335"/>
      <c r="CN14" s="335"/>
      <c r="CO14" s="335"/>
      <c r="CP14" s="436"/>
      <c r="CQ14" s="436"/>
      <c r="CR14" s="436"/>
      <c r="CS14" s="436"/>
      <c r="CT14" s="436"/>
      <c r="CU14" s="436"/>
      <c r="CV14" s="436"/>
      <c r="CW14" s="436"/>
      <c r="CX14" s="335"/>
      <c r="CY14" s="335"/>
      <c r="CZ14" s="335"/>
      <c r="DA14" s="335"/>
      <c r="DB14" s="335"/>
      <c r="DC14" s="335"/>
      <c r="DD14" s="335"/>
      <c r="DE14" s="335"/>
      <c r="DF14" s="335">
        <f t="shared" si="10"/>
        <v>0</v>
      </c>
      <c r="DG14" s="335">
        <f t="shared" si="10"/>
        <v>0</v>
      </c>
      <c r="DH14" s="335">
        <f t="shared" si="10"/>
        <v>4</v>
      </c>
    </row>
    <row r="15" spans="1:112" s="17" customFormat="1" ht="16.2" x14ac:dyDescent="0.3">
      <c r="A15" s="35" t="s">
        <v>38</v>
      </c>
      <c r="B15" s="36" t="s">
        <v>33</v>
      </c>
      <c r="C15" s="53"/>
      <c r="D15" s="54" t="s">
        <v>39</v>
      </c>
      <c r="E15" s="54"/>
      <c r="F15" s="55"/>
      <c r="G15" s="56">
        <v>3</v>
      </c>
      <c r="H15" s="42">
        <f t="shared" si="7"/>
        <v>90</v>
      </c>
      <c r="I15" s="43">
        <v>4</v>
      </c>
      <c r="J15" s="57"/>
      <c r="K15" s="57"/>
      <c r="L15" s="44" t="s">
        <v>253</v>
      </c>
      <c r="M15" s="45">
        <f t="shared" si="8"/>
        <v>86</v>
      </c>
      <c r="N15" s="58"/>
      <c r="O15" s="59"/>
      <c r="P15" s="60"/>
      <c r="Q15" s="61"/>
      <c r="R15" s="59"/>
      <c r="S15" s="60" t="s">
        <v>253</v>
      </c>
      <c r="T15" s="61"/>
      <c r="U15" s="59"/>
      <c r="V15" s="60"/>
      <c r="W15" s="61"/>
      <c r="X15" s="60"/>
      <c r="AD15" s="17" t="s">
        <v>35</v>
      </c>
      <c r="AG15" s="34" t="b">
        <f t="shared" si="9"/>
        <v>1</v>
      </c>
      <c r="AH15" s="34" t="b">
        <f t="shared" si="9"/>
        <v>1</v>
      </c>
      <c r="AI15" s="34"/>
      <c r="AJ15" s="34" t="b">
        <f t="shared" si="6"/>
        <v>1</v>
      </c>
      <c r="AK15" s="34" t="b">
        <f t="shared" si="6"/>
        <v>1</v>
      </c>
      <c r="AL15" s="34"/>
      <c r="AM15" s="34" t="b">
        <f t="shared" si="6"/>
        <v>1</v>
      </c>
      <c r="AN15" s="34" t="b">
        <f t="shared" si="6"/>
        <v>1</v>
      </c>
      <c r="AO15" s="34"/>
      <c r="AP15" s="34" t="b">
        <f t="shared" si="6"/>
        <v>1</v>
      </c>
      <c r="AQ15" s="34" t="b">
        <f t="shared" si="6"/>
        <v>1</v>
      </c>
      <c r="AR15" s="466"/>
      <c r="AT15" s="436"/>
      <c r="AU15" s="436"/>
      <c r="AV15" s="436"/>
      <c r="AW15" s="446">
        <f t="shared" si="0"/>
        <v>0</v>
      </c>
      <c r="AX15" s="436"/>
      <c r="AY15" s="436"/>
      <c r="AZ15" s="436"/>
      <c r="BA15" s="446">
        <f t="shared" si="1"/>
        <v>0</v>
      </c>
      <c r="BB15" s="335"/>
      <c r="BC15" s="335"/>
      <c r="BD15" s="335"/>
      <c r="BE15" s="460">
        <f t="shared" si="5"/>
        <v>0</v>
      </c>
      <c r="BF15" s="335"/>
      <c r="BG15" s="335"/>
      <c r="BH15" s="335"/>
      <c r="BI15" s="460">
        <f t="shared" si="2"/>
        <v>0</v>
      </c>
      <c r="BJ15" s="436"/>
      <c r="BK15" s="436"/>
      <c r="BL15" s="436"/>
      <c r="BM15" s="460">
        <f t="shared" si="3"/>
        <v>0</v>
      </c>
      <c r="BN15" s="436"/>
      <c r="BO15" s="436"/>
      <c r="BP15" s="436"/>
      <c r="BQ15" s="446">
        <f t="shared" si="4"/>
        <v>0</v>
      </c>
      <c r="BR15" s="335"/>
      <c r="BS15" s="335"/>
      <c r="BT15" s="335">
        <v>4</v>
      </c>
      <c r="BU15" s="335"/>
      <c r="BV15" s="335"/>
      <c r="BW15" s="335"/>
      <c r="BX15" s="335"/>
      <c r="BY15" s="429"/>
      <c r="BZ15" s="436"/>
      <c r="CA15" s="436"/>
      <c r="CB15" s="436"/>
      <c r="CC15" s="436"/>
      <c r="CD15" s="436"/>
      <c r="CE15" s="436"/>
      <c r="CF15" s="436"/>
      <c r="CG15" s="436"/>
      <c r="CH15" s="335"/>
      <c r="CI15" s="335"/>
      <c r="CJ15" s="335"/>
      <c r="CK15" s="335"/>
      <c r="CL15" s="335"/>
      <c r="CM15" s="335"/>
      <c r="CN15" s="335"/>
      <c r="CO15" s="335"/>
      <c r="CP15" s="436"/>
      <c r="CQ15" s="436"/>
      <c r="CR15" s="436"/>
      <c r="CS15" s="436"/>
      <c r="CT15" s="436"/>
      <c r="CU15" s="436"/>
      <c r="CV15" s="436"/>
      <c r="CW15" s="436"/>
      <c r="CX15" s="335"/>
      <c r="CY15" s="335"/>
      <c r="CZ15" s="335"/>
      <c r="DA15" s="335"/>
      <c r="DB15" s="335"/>
      <c r="DC15" s="335"/>
      <c r="DD15" s="335"/>
      <c r="DE15" s="335"/>
      <c r="DF15" s="335">
        <f t="shared" si="10"/>
        <v>0</v>
      </c>
      <c r="DG15" s="335">
        <f t="shared" si="10"/>
        <v>0</v>
      </c>
      <c r="DH15" s="335">
        <f t="shared" si="10"/>
        <v>4</v>
      </c>
    </row>
    <row r="16" spans="1:112" s="17" customFormat="1" ht="16.2" x14ac:dyDescent="0.3">
      <c r="A16" s="62" t="s">
        <v>40</v>
      </c>
      <c r="B16" s="63" t="s">
        <v>41</v>
      </c>
      <c r="C16" s="37"/>
      <c r="D16" s="64" t="s">
        <v>42</v>
      </c>
      <c r="E16" s="50"/>
      <c r="F16" s="65"/>
      <c r="G16" s="66">
        <v>2</v>
      </c>
      <c r="H16" s="67">
        <f t="shared" si="7"/>
        <v>60</v>
      </c>
      <c r="I16" s="37">
        <v>4</v>
      </c>
      <c r="J16" s="442" t="s">
        <v>253</v>
      </c>
      <c r="K16" s="68"/>
      <c r="L16" s="68"/>
      <c r="M16" s="69">
        <f t="shared" si="8"/>
        <v>56</v>
      </c>
      <c r="N16" s="46" t="s">
        <v>253</v>
      </c>
      <c r="O16" s="47"/>
      <c r="P16" s="48"/>
      <c r="Q16" s="49"/>
      <c r="R16" s="47"/>
      <c r="S16" s="48"/>
      <c r="T16" s="49"/>
      <c r="U16" s="47"/>
      <c r="V16" s="48"/>
      <c r="W16" s="49"/>
      <c r="X16" s="70"/>
      <c r="AD16" s="17" t="s">
        <v>35</v>
      </c>
      <c r="AG16" s="34" t="b">
        <f t="shared" si="9"/>
        <v>0</v>
      </c>
      <c r="AH16" s="34" t="b">
        <f t="shared" si="9"/>
        <v>1</v>
      </c>
      <c r="AI16" s="34"/>
      <c r="AJ16" s="34" t="b">
        <f t="shared" si="6"/>
        <v>1</v>
      </c>
      <c r="AK16" s="34" t="b">
        <f t="shared" si="6"/>
        <v>1</v>
      </c>
      <c r="AL16" s="34"/>
      <c r="AM16" s="34" t="b">
        <f t="shared" si="6"/>
        <v>1</v>
      </c>
      <c r="AN16" s="34" t="b">
        <f t="shared" si="6"/>
        <v>1</v>
      </c>
      <c r="AO16" s="34"/>
      <c r="AP16" s="34" t="b">
        <f t="shared" si="6"/>
        <v>1</v>
      </c>
      <c r="AQ16" s="34" t="b">
        <f t="shared" si="6"/>
        <v>1</v>
      </c>
      <c r="AR16" s="466"/>
      <c r="AT16" s="436">
        <v>4</v>
      </c>
      <c r="AU16" s="436"/>
      <c r="AV16" s="436"/>
      <c r="AW16" s="446">
        <f t="shared" si="0"/>
        <v>4</v>
      </c>
      <c r="AX16" s="436"/>
      <c r="AY16" s="436"/>
      <c r="AZ16" s="436"/>
      <c r="BA16" s="446">
        <f t="shared" si="1"/>
        <v>0</v>
      </c>
      <c r="BB16" s="335"/>
      <c r="BC16" s="335"/>
      <c r="BD16" s="335"/>
      <c r="BE16" s="460">
        <f t="shared" si="5"/>
        <v>0</v>
      </c>
      <c r="BF16" s="335"/>
      <c r="BG16" s="335"/>
      <c r="BH16" s="335"/>
      <c r="BI16" s="460">
        <f t="shared" si="2"/>
        <v>0</v>
      </c>
      <c r="BJ16" s="436"/>
      <c r="BK16" s="436"/>
      <c r="BL16" s="436"/>
      <c r="BM16" s="460">
        <f t="shared" si="3"/>
        <v>0</v>
      </c>
      <c r="BN16" s="436"/>
      <c r="BO16" s="436"/>
      <c r="BP16" s="436"/>
      <c r="BQ16" s="446">
        <f t="shared" si="4"/>
        <v>0</v>
      </c>
      <c r="BR16" s="335"/>
      <c r="BS16" s="335"/>
      <c r="BT16" s="335"/>
      <c r="BU16" s="335"/>
      <c r="BV16" s="335"/>
      <c r="BW16" s="335"/>
      <c r="BX16" s="335"/>
      <c r="BY16" s="429"/>
      <c r="BZ16" s="436"/>
      <c r="CA16" s="436"/>
      <c r="CB16" s="436"/>
      <c r="CC16" s="436"/>
      <c r="CD16" s="436"/>
      <c r="CE16" s="436"/>
      <c r="CF16" s="436"/>
      <c r="CG16" s="436"/>
      <c r="CH16" s="335"/>
      <c r="CI16" s="335"/>
      <c r="CJ16" s="335"/>
      <c r="CK16" s="335"/>
      <c r="CL16" s="335"/>
      <c r="CM16" s="335"/>
      <c r="CN16" s="335"/>
      <c r="CO16" s="335"/>
      <c r="CP16" s="436"/>
      <c r="CQ16" s="436"/>
      <c r="CR16" s="436"/>
      <c r="CS16" s="436"/>
      <c r="CT16" s="436"/>
      <c r="CU16" s="436"/>
      <c r="CV16" s="436"/>
      <c r="CW16" s="436"/>
      <c r="CX16" s="335"/>
      <c r="CY16" s="335"/>
      <c r="CZ16" s="335"/>
      <c r="DA16" s="335"/>
      <c r="DB16" s="335"/>
      <c r="DC16" s="335"/>
      <c r="DD16" s="335"/>
      <c r="DE16" s="335"/>
      <c r="DF16" s="335">
        <f t="shared" si="10"/>
        <v>4</v>
      </c>
      <c r="DG16" s="335">
        <f t="shared" si="10"/>
        <v>0</v>
      </c>
      <c r="DH16" s="335">
        <f t="shared" si="10"/>
        <v>0</v>
      </c>
    </row>
    <row r="17" spans="1:112" s="17" customFormat="1" ht="16.2" x14ac:dyDescent="0.3">
      <c r="A17" s="62" t="s">
        <v>43</v>
      </c>
      <c r="B17" s="63" t="s">
        <v>44</v>
      </c>
      <c r="C17" s="37">
        <v>1</v>
      </c>
      <c r="D17" s="64"/>
      <c r="E17" s="50"/>
      <c r="F17" s="65"/>
      <c r="G17" s="66">
        <v>6</v>
      </c>
      <c r="H17" s="67">
        <f t="shared" si="7"/>
        <v>180</v>
      </c>
      <c r="I17" s="37">
        <v>8</v>
      </c>
      <c r="J17" s="442" t="s">
        <v>262</v>
      </c>
      <c r="K17" s="68"/>
      <c r="L17" s="68"/>
      <c r="M17" s="69">
        <f t="shared" si="8"/>
        <v>172</v>
      </c>
      <c r="N17" s="46" t="s">
        <v>262</v>
      </c>
      <c r="O17" s="47"/>
      <c r="P17" s="48"/>
      <c r="Q17" s="49"/>
      <c r="R17" s="47"/>
      <c r="S17" s="48"/>
      <c r="T17" s="49"/>
      <c r="U17" s="47"/>
      <c r="V17" s="48"/>
      <c r="W17" s="49"/>
      <c r="X17" s="70"/>
      <c r="AD17" s="17" t="s">
        <v>35</v>
      </c>
      <c r="AG17" s="34" t="b">
        <f t="shared" si="9"/>
        <v>0</v>
      </c>
      <c r="AH17" s="34" t="b">
        <f t="shared" si="9"/>
        <v>1</v>
      </c>
      <c r="AI17" s="34"/>
      <c r="AJ17" s="34" t="b">
        <f t="shared" si="6"/>
        <v>1</v>
      </c>
      <c r="AK17" s="34" t="b">
        <f t="shared" si="6"/>
        <v>1</v>
      </c>
      <c r="AL17" s="34"/>
      <c r="AM17" s="34" t="b">
        <f t="shared" si="6"/>
        <v>1</v>
      </c>
      <c r="AN17" s="34" t="b">
        <f t="shared" si="6"/>
        <v>1</v>
      </c>
      <c r="AO17" s="34"/>
      <c r="AP17" s="34" t="b">
        <f t="shared" si="6"/>
        <v>1</v>
      </c>
      <c r="AQ17" s="34" t="b">
        <f t="shared" si="6"/>
        <v>1</v>
      </c>
      <c r="AR17" s="466"/>
      <c r="AT17" s="436">
        <v>8</v>
      </c>
      <c r="AU17" s="436"/>
      <c r="AV17" s="436"/>
      <c r="AW17" s="446">
        <f t="shared" si="0"/>
        <v>8</v>
      </c>
      <c r="AX17" s="436"/>
      <c r="AY17" s="436"/>
      <c r="AZ17" s="436"/>
      <c r="BA17" s="446">
        <f t="shared" si="1"/>
        <v>0</v>
      </c>
      <c r="BB17" s="335"/>
      <c r="BC17" s="335"/>
      <c r="BD17" s="335"/>
      <c r="BE17" s="460">
        <f t="shared" si="5"/>
        <v>0</v>
      </c>
      <c r="BF17" s="335"/>
      <c r="BG17" s="335"/>
      <c r="BH17" s="335"/>
      <c r="BI17" s="460">
        <f t="shared" si="2"/>
        <v>0</v>
      </c>
      <c r="BJ17" s="436"/>
      <c r="BK17" s="436"/>
      <c r="BL17" s="436"/>
      <c r="BM17" s="460">
        <f t="shared" si="3"/>
        <v>0</v>
      </c>
      <c r="BN17" s="436"/>
      <c r="BO17" s="436"/>
      <c r="BP17" s="436"/>
      <c r="BQ17" s="446">
        <f t="shared" si="4"/>
        <v>0</v>
      </c>
      <c r="BR17" s="335"/>
      <c r="BS17" s="335"/>
      <c r="BT17" s="335"/>
      <c r="BU17" s="335"/>
      <c r="BV17" s="335"/>
      <c r="BW17" s="335"/>
      <c r="BX17" s="335"/>
      <c r="BY17" s="429"/>
      <c r="BZ17" s="436"/>
      <c r="CA17" s="436"/>
      <c r="CB17" s="436"/>
      <c r="CC17" s="436"/>
      <c r="CD17" s="436"/>
      <c r="CE17" s="436"/>
      <c r="CF17" s="436"/>
      <c r="CG17" s="436"/>
      <c r="CH17" s="335"/>
      <c r="CI17" s="335"/>
      <c r="CJ17" s="335"/>
      <c r="CK17" s="335"/>
      <c r="CL17" s="335"/>
      <c r="CM17" s="335"/>
      <c r="CN17" s="335"/>
      <c r="CO17" s="335"/>
      <c r="CP17" s="436"/>
      <c r="CQ17" s="436"/>
      <c r="CR17" s="436"/>
      <c r="CS17" s="436"/>
      <c r="CT17" s="436"/>
      <c r="CU17" s="436"/>
      <c r="CV17" s="436"/>
      <c r="CW17" s="436"/>
      <c r="CX17" s="335"/>
      <c r="CY17" s="335"/>
      <c r="CZ17" s="335"/>
      <c r="DA17" s="335"/>
      <c r="DB17" s="335"/>
      <c r="DC17" s="335"/>
      <c r="DD17" s="335"/>
      <c r="DE17" s="335"/>
      <c r="DF17" s="335">
        <f t="shared" si="10"/>
        <v>8</v>
      </c>
      <c r="DG17" s="335">
        <f t="shared" si="10"/>
        <v>0</v>
      </c>
      <c r="DH17" s="335">
        <f t="shared" si="10"/>
        <v>0</v>
      </c>
    </row>
    <row r="18" spans="1:112" s="17" customFormat="1" ht="31.2" x14ac:dyDescent="0.3">
      <c r="A18" s="62" t="s">
        <v>45</v>
      </c>
      <c r="B18" s="63" t="s">
        <v>46</v>
      </c>
      <c r="C18" s="37"/>
      <c r="D18" s="68" t="s">
        <v>47</v>
      </c>
      <c r="E18" s="71"/>
      <c r="F18" s="72"/>
      <c r="G18" s="66">
        <v>3</v>
      </c>
      <c r="H18" s="67">
        <f t="shared" si="7"/>
        <v>90</v>
      </c>
      <c r="I18" s="37">
        <v>4</v>
      </c>
      <c r="J18" s="68"/>
      <c r="K18" s="68"/>
      <c r="L18" s="68" t="s">
        <v>253</v>
      </c>
      <c r="M18" s="69">
        <f t="shared" si="8"/>
        <v>86</v>
      </c>
      <c r="N18" s="46"/>
      <c r="O18" s="47"/>
      <c r="P18" s="70" t="s">
        <v>253</v>
      </c>
      <c r="Q18" s="49"/>
      <c r="R18" s="47"/>
      <c r="S18" s="48"/>
      <c r="T18" s="49"/>
      <c r="U18" s="47"/>
      <c r="V18" s="48"/>
      <c r="W18" s="49"/>
      <c r="X18" s="48"/>
      <c r="AD18" s="17" t="s">
        <v>35</v>
      </c>
      <c r="AG18" s="34" t="b">
        <f t="shared" si="9"/>
        <v>1</v>
      </c>
      <c r="AH18" s="34" t="b">
        <f t="shared" si="9"/>
        <v>1</v>
      </c>
      <c r="AI18" s="34"/>
      <c r="AJ18" s="34" t="b">
        <f t="shared" si="6"/>
        <v>1</v>
      </c>
      <c r="AK18" s="34" t="b">
        <f t="shared" si="6"/>
        <v>1</v>
      </c>
      <c r="AL18" s="34"/>
      <c r="AM18" s="34" t="b">
        <f t="shared" si="6"/>
        <v>1</v>
      </c>
      <c r="AN18" s="34" t="b">
        <f t="shared" si="6"/>
        <v>1</v>
      </c>
      <c r="AO18" s="34"/>
      <c r="AP18" s="34" t="b">
        <f t="shared" si="6"/>
        <v>1</v>
      </c>
      <c r="AQ18" s="34" t="b">
        <f t="shared" si="6"/>
        <v>1</v>
      </c>
      <c r="AR18" s="466"/>
      <c r="AT18" s="436"/>
      <c r="AU18" s="436"/>
      <c r="AV18" s="436"/>
      <c r="AW18" s="446">
        <f t="shared" si="0"/>
        <v>0</v>
      </c>
      <c r="AX18" s="436"/>
      <c r="AY18" s="436"/>
      <c r="AZ18" s="436"/>
      <c r="BA18" s="446">
        <f t="shared" si="1"/>
        <v>0</v>
      </c>
      <c r="BB18" s="335"/>
      <c r="BC18" s="335"/>
      <c r="BD18" s="335">
        <v>4</v>
      </c>
      <c r="BE18" s="460">
        <f t="shared" si="5"/>
        <v>4</v>
      </c>
      <c r="BF18" s="335"/>
      <c r="BG18" s="335"/>
      <c r="BH18" s="335"/>
      <c r="BI18" s="460">
        <f t="shared" si="2"/>
        <v>0</v>
      </c>
      <c r="BJ18" s="436"/>
      <c r="BK18" s="436"/>
      <c r="BL18" s="436"/>
      <c r="BM18" s="460">
        <f t="shared" si="3"/>
        <v>0</v>
      </c>
      <c r="BN18" s="436"/>
      <c r="BO18" s="436"/>
      <c r="BP18" s="436"/>
      <c r="BQ18" s="446">
        <f t="shared" si="4"/>
        <v>0</v>
      </c>
      <c r="BR18" s="335"/>
      <c r="BS18" s="335"/>
      <c r="BT18" s="335"/>
      <c r="BU18" s="335"/>
      <c r="BV18" s="335"/>
      <c r="BW18" s="335"/>
      <c r="BX18" s="335"/>
      <c r="BY18" s="429"/>
      <c r="BZ18" s="436"/>
      <c r="CA18" s="436"/>
      <c r="CB18" s="436"/>
      <c r="CC18" s="436"/>
      <c r="CD18" s="436"/>
      <c r="CE18" s="436"/>
      <c r="CF18" s="436"/>
      <c r="CG18" s="436"/>
      <c r="CH18" s="335"/>
      <c r="CI18" s="335"/>
      <c r="CJ18" s="335"/>
      <c r="CK18" s="335"/>
      <c r="CL18" s="335"/>
      <c r="CM18" s="335"/>
      <c r="CN18" s="335"/>
      <c r="CO18" s="335"/>
      <c r="CP18" s="436"/>
      <c r="CQ18" s="436"/>
      <c r="CR18" s="436"/>
      <c r="CS18" s="436"/>
      <c r="CT18" s="436"/>
      <c r="CU18" s="436"/>
      <c r="CV18" s="436"/>
      <c r="CW18" s="436"/>
      <c r="CX18" s="335"/>
      <c r="CY18" s="335"/>
      <c r="CZ18" s="335"/>
      <c r="DA18" s="335"/>
      <c r="DB18" s="335"/>
      <c r="DC18" s="335"/>
      <c r="DD18" s="335"/>
      <c r="DE18" s="335"/>
      <c r="DF18" s="335">
        <f t="shared" si="10"/>
        <v>0</v>
      </c>
      <c r="DG18" s="335">
        <f t="shared" si="10"/>
        <v>0</v>
      </c>
      <c r="DH18" s="335">
        <f t="shared" si="10"/>
        <v>4</v>
      </c>
    </row>
    <row r="19" spans="1:112" s="17" customFormat="1" ht="16.2" x14ac:dyDescent="0.3">
      <c r="A19" s="62" t="s">
        <v>48</v>
      </c>
      <c r="B19" s="63" t="s">
        <v>49</v>
      </c>
      <c r="C19" s="37">
        <v>2</v>
      </c>
      <c r="D19" s="68"/>
      <c r="E19" s="71"/>
      <c r="F19" s="72"/>
      <c r="G19" s="66">
        <v>3</v>
      </c>
      <c r="H19" s="67">
        <f>G19*30</f>
        <v>90</v>
      </c>
      <c r="I19" s="37">
        <v>4</v>
      </c>
      <c r="J19" s="68" t="s">
        <v>253</v>
      </c>
      <c r="K19" s="68"/>
      <c r="L19" s="68"/>
      <c r="M19" s="69">
        <f>H19-I19</f>
        <v>86</v>
      </c>
      <c r="N19" s="46"/>
      <c r="O19" s="47"/>
      <c r="P19" s="70" t="s">
        <v>253</v>
      </c>
      <c r="Q19" s="49"/>
      <c r="R19" s="47"/>
      <c r="S19" s="48"/>
      <c r="T19" s="49"/>
      <c r="U19" s="47"/>
      <c r="V19" s="48"/>
      <c r="W19" s="49"/>
      <c r="X19" s="48"/>
      <c r="AD19" s="17" t="s">
        <v>35</v>
      </c>
      <c r="AG19" s="34" t="b">
        <f t="shared" si="9"/>
        <v>1</v>
      </c>
      <c r="AH19" s="34" t="b">
        <f t="shared" si="9"/>
        <v>1</v>
      </c>
      <c r="AI19" s="34"/>
      <c r="AJ19" s="34" t="b">
        <f t="shared" si="6"/>
        <v>1</v>
      </c>
      <c r="AK19" s="34" t="b">
        <f t="shared" si="6"/>
        <v>1</v>
      </c>
      <c r="AL19" s="34"/>
      <c r="AM19" s="34" t="b">
        <f t="shared" si="6"/>
        <v>1</v>
      </c>
      <c r="AN19" s="34" t="b">
        <f t="shared" si="6"/>
        <v>1</v>
      </c>
      <c r="AO19" s="34"/>
      <c r="AP19" s="34" t="b">
        <f t="shared" si="6"/>
        <v>1</v>
      </c>
      <c r="AQ19" s="34" t="b">
        <f t="shared" si="6"/>
        <v>1</v>
      </c>
      <c r="AR19" s="466"/>
      <c r="AT19" s="436"/>
      <c r="AU19" s="436"/>
      <c r="AV19" s="436"/>
      <c r="AW19" s="446">
        <f t="shared" si="0"/>
        <v>0</v>
      </c>
      <c r="AX19" s="436"/>
      <c r="AY19" s="436"/>
      <c r="AZ19" s="436"/>
      <c r="BA19" s="446">
        <f t="shared" si="1"/>
        <v>0</v>
      </c>
      <c r="BB19" s="335">
        <v>4</v>
      </c>
      <c r="BC19" s="335"/>
      <c r="BD19" s="335"/>
      <c r="BE19" s="460">
        <f t="shared" si="5"/>
        <v>4</v>
      </c>
      <c r="BF19" s="335"/>
      <c r="BG19" s="335"/>
      <c r="BH19" s="335"/>
      <c r="BI19" s="460">
        <f t="shared" si="2"/>
        <v>0</v>
      </c>
      <c r="BJ19" s="436"/>
      <c r="BK19" s="436"/>
      <c r="BL19" s="436"/>
      <c r="BM19" s="460">
        <f t="shared" si="3"/>
        <v>0</v>
      </c>
      <c r="BN19" s="436"/>
      <c r="BO19" s="436"/>
      <c r="BP19" s="436"/>
      <c r="BQ19" s="446">
        <f t="shared" si="4"/>
        <v>0</v>
      </c>
      <c r="BR19" s="335"/>
      <c r="BS19" s="335"/>
      <c r="BT19" s="335"/>
      <c r="BU19" s="335"/>
      <c r="BV19" s="335"/>
      <c r="BW19" s="335"/>
      <c r="BX19" s="335"/>
      <c r="BY19" s="429"/>
      <c r="BZ19" s="436"/>
      <c r="CA19" s="436"/>
      <c r="CB19" s="436"/>
      <c r="CC19" s="436"/>
      <c r="CD19" s="436"/>
      <c r="CE19" s="436"/>
      <c r="CF19" s="436"/>
      <c r="CG19" s="436"/>
      <c r="CH19" s="335"/>
      <c r="CI19" s="335"/>
      <c r="CJ19" s="335"/>
      <c r="CK19" s="335"/>
      <c r="CL19" s="335"/>
      <c r="CM19" s="335"/>
      <c r="CN19" s="335"/>
      <c r="CO19" s="335"/>
      <c r="CP19" s="436"/>
      <c r="CQ19" s="436"/>
      <c r="CR19" s="436"/>
      <c r="CS19" s="436"/>
      <c r="CT19" s="436"/>
      <c r="CU19" s="436"/>
      <c r="CV19" s="436"/>
      <c r="CW19" s="436"/>
      <c r="CX19" s="335"/>
      <c r="CY19" s="335"/>
      <c r="CZ19" s="335"/>
      <c r="DA19" s="335"/>
      <c r="DB19" s="335"/>
      <c r="DC19" s="335"/>
      <c r="DD19" s="335"/>
      <c r="DE19" s="335"/>
      <c r="DF19" s="335">
        <f t="shared" si="10"/>
        <v>4</v>
      </c>
      <c r="DG19" s="335">
        <f t="shared" si="10"/>
        <v>0</v>
      </c>
      <c r="DH19" s="335">
        <f t="shared" si="10"/>
        <v>0</v>
      </c>
    </row>
    <row r="20" spans="1:112" s="76" customFormat="1" ht="16.2" x14ac:dyDescent="0.3">
      <c r="A20" s="62" t="s">
        <v>50</v>
      </c>
      <c r="B20" s="63" t="s">
        <v>51</v>
      </c>
      <c r="C20" s="37">
        <v>1</v>
      </c>
      <c r="D20" s="68"/>
      <c r="E20" s="71"/>
      <c r="F20" s="72"/>
      <c r="G20" s="66">
        <v>6</v>
      </c>
      <c r="H20" s="67">
        <f t="shared" si="7"/>
        <v>180</v>
      </c>
      <c r="I20" s="37">
        <v>20</v>
      </c>
      <c r="J20" s="68" t="s">
        <v>263</v>
      </c>
      <c r="K20" s="68"/>
      <c r="L20" s="68" t="s">
        <v>264</v>
      </c>
      <c r="M20" s="69">
        <f t="shared" ref="M20:M24" si="11">H20-I20</f>
        <v>160</v>
      </c>
      <c r="N20" s="73" t="s">
        <v>265</v>
      </c>
      <c r="O20" s="74"/>
      <c r="P20" s="75"/>
      <c r="Q20" s="43"/>
      <c r="R20" s="74"/>
      <c r="S20" s="45"/>
      <c r="T20" s="43"/>
      <c r="U20" s="74"/>
      <c r="V20" s="45"/>
      <c r="W20" s="43"/>
      <c r="X20" s="45"/>
      <c r="AD20" s="76" t="s">
        <v>35</v>
      </c>
      <c r="AG20" s="34" t="b">
        <f t="shared" si="9"/>
        <v>0</v>
      </c>
      <c r="AH20" s="34" t="b">
        <f t="shared" si="9"/>
        <v>1</v>
      </c>
      <c r="AI20" s="77"/>
      <c r="AJ20" s="34" t="b">
        <f t="shared" si="6"/>
        <v>1</v>
      </c>
      <c r="AK20" s="34" t="b">
        <f t="shared" si="6"/>
        <v>1</v>
      </c>
      <c r="AL20" s="77"/>
      <c r="AM20" s="34" t="b">
        <f t="shared" si="6"/>
        <v>1</v>
      </c>
      <c r="AN20" s="34" t="b">
        <f t="shared" si="6"/>
        <v>1</v>
      </c>
      <c r="AO20" s="77"/>
      <c r="AP20" s="34" t="b">
        <f t="shared" si="6"/>
        <v>1</v>
      </c>
      <c r="AQ20" s="34" t="b">
        <f t="shared" si="6"/>
        <v>1</v>
      </c>
      <c r="AR20" s="466"/>
      <c r="AT20" s="437">
        <v>12</v>
      </c>
      <c r="AU20" s="437"/>
      <c r="AV20" s="437">
        <v>4</v>
      </c>
      <c r="AW20" s="446">
        <f t="shared" si="0"/>
        <v>16</v>
      </c>
      <c r="AX20" s="437"/>
      <c r="AY20" s="437"/>
      <c r="AZ20" s="437">
        <v>4</v>
      </c>
      <c r="BA20" s="446">
        <f t="shared" si="1"/>
        <v>4</v>
      </c>
      <c r="BB20" s="426"/>
      <c r="BC20" s="426"/>
      <c r="BD20" s="426"/>
      <c r="BE20" s="460">
        <f t="shared" si="5"/>
        <v>0</v>
      </c>
      <c r="BF20" s="426"/>
      <c r="BG20" s="426"/>
      <c r="BH20" s="426"/>
      <c r="BI20" s="460">
        <f t="shared" si="2"/>
        <v>0</v>
      </c>
      <c r="BJ20" s="437"/>
      <c r="BK20" s="437"/>
      <c r="BL20" s="437"/>
      <c r="BM20" s="460">
        <f t="shared" si="3"/>
        <v>0</v>
      </c>
      <c r="BN20" s="437"/>
      <c r="BO20" s="437"/>
      <c r="BP20" s="437"/>
      <c r="BQ20" s="446">
        <f t="shared" si="4"/>
        <v>0</v>
      </c>
      <c r="BR20" s="426"/>
      <c r="BS20" s="426"/>
      <c r="BT20" s="426"/>
      <c r="BU20" s="426"/>
      <c r="BV20" s="426"/>
      <c r="BW20" s="426"/>
      <c r="BX20" s="426"/>
      <c r="BY20" s="430"/>
      <c r="BZ20" s="437"/>
      <c r="CA20" s="437"/>
      <c r="CB20" s="437"/>
      <c r="CC20" s="437"/>
      <c r="CD20" s="437"/>
      <c r="CE20" s="437"/>
      <c r="CF20" s="437"/>
      <c r="CG20" s="437"/>
      <c r="CH20" s="426"/>
      <c r="CI20" s="426"/>
      <c r="CJ20" s="426"/>
      <c r="CK20" s="426"/>
      <c r="CL20" s="426"/>
      <c r="CM20" s="426"/>
      <c r="CN20" s="426"/>
      <c r="CO20" s="426"/>
      <c r="CP20" s="437"/>
      <c r="CQ20" s="437"/>
      <c r="CR20" s="437"/>
      <c r="CS20" s="437"/>
      <c r="CT20" s="437"/>
      <c r="CU20" s="437"/>
      <c r="CV20" s="437"/>
      <c r="CW20" s="437"/>
      <c r="CX20" s="426"/>
      <c r="CY20" s="426"/>
      <c r="CZ20" s="426"/>
      <c r="DA20" s="426"/>
      <c r="DB20" s="426"/>
      <c r="DC20" s="426"/>
      <c r="DD20" s="426"/>
      <c r="DE20" s="426"/>
      <c r="DF20" s="335">
        <f t="shared" si="10"/>
        <v>12</v>
      </c>
      <c r="DG20" s="335">
        <f t="shared" si="10"/>
        <v>0</v>
      </c>
      <c r="DH20" s="335">
        <f t="shared" si="10"/>
        <v>8</v>
      </c>
    </row>
    <row r="21" spans="1:112" s="17" customFormat="1" ht="31.2" x14ac:dyDescent="0.3">
      <c r="A21" s="62" t="s">
        <v>52</v>
      </c>
      <c r="B21" s="63" t="s">
        <v>53</v>
      </c>
      <c r="C21" s="78">
        <v>2</v>
      </c>
      <c r="D21" s="68"/>
      <c r="E21" s="71"/>
      <c r="F21" s="69"/>
      <c r="G21" s="66">
        <v>6</v>
      </c>
      <c r="H21" s="67">
        <f t="shared" si="7"/>
        <v>180</v>
      </c>
      <c r="I21" s="37">
        <v>12</v>
      </c>
      <c r="J21" s="68" t="s">
        <v>262</v>
      </c>
      <c r="K21" s="68"/>
      <c r="L21" s="68" t="s">
        <v>253</v>
      </c>
      <c r="M21" s="69">
        <f t="shared" si="11"/>
        <v>168</v>
      </c>
      <c r="N21" s="73"/>
      <c r="O21" s="74" t="s">
        <v>263</v>
      </c>
      <c r="P21" s="45" t="s">
        <v>263</v>
      </c>
      <c r="Q21" s="43"/>
      <c r="R21" s="74"/>
      <c r="S21" s="45"/>
      <c r="T21" s="43"/>
      <c r="U21" s="74"/>
      <c r="V21" s="45"/>
      <c r="W21" s="43"/>
      <c r="X21" s="45"/>
      <c r="AD21" s="17" t="s">
        <v>35</v>
      </c>
      <c r="AG21" s="34" t="b">
        <f t="shared" si="9"/>
        <v>1</v>
      </c>
      <c r="AH21" s="34" t="b">
        <f t="shared" si="9"/>
        <v>0</v>
      </c>
      <c r="AI21" s="34"/>
      <c r="AJ21" s="34" t="b">
        <f t="shared" si="6"/>
        <v>1</v>
      </c>
      <c r="AK21" s="34" t="b">
        <f t="shared" si="6"/>
        <v>1</v>
      </c>
      <c r="AL21" s="34"/>
      <c r="AM21" s="34" t="b">
        <f t="shared" si="6"/>
        <v>1</v>
      </c>
      <c r="AN21" s="34" t="b">
        <f t="shared" si="6"/>
        <v>1</v>
      </c>
      <c r="AO21" s="34"/>
      <c r="AP21" s="34" t="b">
        <f t="shared" si="6"/>
        <v>1</v>
      </c>
      <c r="AQ21" s="34" t="b">
        <f t="shared" si="6"/>
        <v>1</v>
      </c>
      <c r="AR21" s="466"/>
      <c r="AT21" s="436"/>
      <c r="AU21" s="436"/>
      <c r="AV21" s="436"/>
      <c r="AW21" s="446">
        <f t="shared" si="0"/>
        <v>0</v>
      </c>
      <c r="AX21" s="436"/>
      <c r="AY21" s="436"/>
      <c r="AZ21" s="436"/>
      <c r="BA21" s="446">
        <f t="shared" si="1"/>
        <v>0</v>
      </c>
      <c r="BB21" s="335">
        <v>8</v>
      </c>
      <c r="BC21" s="335"/>
      <c r="BD21" s="335">
        <v>4</v>
      </c>
      <c r="BE21" s="460">
        <f t="shared" si="5"/>
        <v>12</v>
      </c>
      <c r="BF21" s="335"/>
      <c r="BG21" s="335"/>
      <c r="BH21" s="335"/>
      <c r="BI21" s="460">
        <f t="shared" si="2"/>
        <v>0</v>
      </c>
      <c r="BJ21" s="436"/>
      <c r="BK21" s="436"/>
      <c r="BL21" s="436"/>
      <c r="BM21" s="460">
        <f t="shared" si="3"/>
        <v>0</v>
      </c>
      <c r="BN21" s="436"/>
      <c r="BO21" s="436"/>
      <c r="BP21" s="436"/>
      <c r="BQ21" s="446">
        <f t="shared" si="4"/>
        <v>0</v>
      </c>
      <c r="BR21" s="335"/>
      <c r="BS21" s="335"/>
      <c r="BT21" s="335"/>
      <c r="BU21" s="335"/>
      <c r="BV21" s="335"/>
      <c r="BW21" s="335"/>
      <c r="BX21" s="335"/>
      <c r="BY21" s="429"/>
      <c r="BZ21" s="436"/>
      <c r="CA21" s="436"/>
      <c r="CB21" s="436"/>
      <c r="CC21" s="436"/>
      <c r="CD21" s="436"/>
      <c r="CE21" s="436"/>
      <c r="CF21" s="436"/>
      <c r="CG21" s="436"/>
      <c r="CH21" s="335"/>
      <c r="CI21" s="335"/>
      <c r="CJ21" s="335"/>
      <c r="CK21" s="335"/>
      <c r="CL21" s="335"/>
      <c r="CM21" s="335"/>
      <c r="CN21" s="335"/>
      <c r="CO21" s="335"/>
      <c r="CP21" s="436"/>
      <c r="CQ21" s="436"/>
      <c r="CR21" s="436"/>
      <c r="CS21" s="436"/>
      <c r="CT21" s="436"/>
      <c r="CU21" s="436"/>
      <c r="CV21" s="436"/>
      <c r="CW21" s="436"/>
      <c r="CX21" s="335"/>
      <c r="CY21" s="335"/>
      <c r="CZ21" s="335"/>
      <c r="DA21" s="335"/>
      <c r="DB21" s="335"/>
      <c r="DC21" s="335"/>
      <c r="DD21" s="335"/>
      <c r="DE21" s="335"/>
      <c r="DF21" s="335">
        <f t="shared" si="10"/>
        <v>8</v>
      </c>
      <c r="DG21" s="335">
        <f t="shared" si="10"/>
        <v>0</v>
      </c>
      <c r="DH21" s="335">
        <f t="shared" si="10"/>
        <v>4</v>
      </c>
    </row>
    <row r="22" spans="1:112" s="17" customFormat="1" ht="16.2" x14ac:dyDescent="0.3">
      <c r="A22" s="62" t="s">
        <v>54</v>
      </c>
      <c r="B22" s="79" t="s">
        <v>55</v>
      </c>
      <c r="C22" s="78"/>
      <c r="D22" s="68">
        <v>1</v>
      </c>
      <c r="E22" s="68"/>
      <c r="F22" s="69"/>
      <c r="G22" s="80">
        <v>4</v>
      </c>
      <c r="H22" s="67">
        <f t="shared" si="7"/>
        <v>120</v>
      </c>
      <c r="I22" s="37">
        <v>16</v>
      </c>
      <c r="J22" s="68" t="s">
        <v>262</v>
      </c>
      <c r="K22" s="68" t="s">
        <v>264</v>
      </c>
      <c r="L22" s="68"/>
      <c r="M22" s="69">
        <f t="shared" si="11"/>
        <v>104</v>
      </c>
      <c r="N22" s="73" t="s">
        <v>266</v>
      </c>
      <c r="O22" s="74"/>
      <c r="P22" s="45"/>
      <c r="Q22" s="43"/>
      <c r="R22" s="74"/>
      <c r="S22" s="45"/>
      <c r="T22" s="43"/>
      <c r="U22" s="74"/>
      <c r="V22" s="45"/>
      <c r="W22" s="43"/>
      <c r="X22" s="45"/>
      <c r="AD22" s="17" t="s">
        <v>35</v>
      </c>
      <c r="AG22" s="34" t="b">
        <f t="shared" si="9"/>
        <v>0</v>
      </c>
      <c r="AH22" s="34" t="b">
        <f t="shared" si="9"/>
        <v>1</v>
      </c>
      <c r="AI22" s="34"/>
      <c r="AJ22" s="34" t="b">
        <f t="shared" si="6"/>
        <v>1</v>
      </c>
      <c r="AK22" s="34" t="b">
        <f t="shared" si="6"/>
        <v>1</v>
      </c>
      <c r="AL22" s="34"/>
      <c r="AM22" s="34" t="b">
        <f t="shared" si="6"/>
        <v>1</v>
      </c>
      <c r="AN22" s="34" t="b">
        <f t="shared" si="6"/>
        <v>1</v>
      </c>
      <c r="AO22" s="34"/>
      <c r="AP22" s="34" t="b">
        <f t="shared" si="6"/>
        <v>1</v>
      </c>
      <c r="AQ22" s="34" t="b">
        <f t="shared" si="6"/>
        <v>1</v>
      </c>
      <c r="AR22" s="466"/>
      <c r="AT22" s="436">
        <v>8</v>
      </c>
      <c r="AU22" s="436">
        <v>4</v>
      </c>
      <c r="AV22" s="436"/>
      <c r="AW22" s="446">
        <f t="shared" si="0"/>
        <v>12</v>
      </c>
      <c r="AX22" s="436"/>
      <c r="AY22" s="436">
        <v>4</v>
      </c>
      <c r="AZ22" s="436"/>
      <c r="BA22" s="446">
        <f t="shared" si="1"/>
        <v>4</v>
      </c>
      <c r="BB22" s="335"/>
      <c r="BC22" s="335"/>
      <c r="BD22" s="335"/>
      <c r="BE22" s="460">
        <f t="shared" si="5"/>
        <v>0</v>
      </c>
      <c r="BF22" s="335"/>
      <c r="BG22" s="335"/>
      <c r="BH22" s="335"/>
      <c r="BI22" s="460">
        <f t="shared" si="2"/>
        <v>0</v>
      </c>
      <c r="BJ22" s="436"/>
      <c r="BK22" s="436"/>
      <c r="BL22" s="436"/>
      <c r="BM22" s="460">
        <f t="shared" si="3"/>
        <v>0</v>
      </c>
      <c r="BN22" s="436"/>
      <c r="BO22" s="436"/>
      <c r="BP22" s="436"/>
      <c r="BQ22" s="446">
        <f t="shared" si="4"/>
        <v>0</v>
      </c>
      <c r="BR22" s="335"/>
      <c r="BS22" s="335"/>
      <c r="BT22" s="335"/>
      <c r="BU22" s="335"/>
      <c r="BV22" s="335"/>
      <c r="BW22" s="335"/>
      <c r="BX22" s="335"/>
      <c r="BY22" s="429"/>
      <c r="BZ22" s="436"/>
      <c r="CA22" s="436"/>
      <c r="CB22" s="436"/>
      <c r="CC22" s="436"/>
      <c r="CD22" s="436"/>
      <c r="CE22" s="436"/>
      <c r="CF22" s="436"/>
      <c r="CG22" s="436"/>
      <c r="CH22" s="335"/>
      <c r="CI22" s="335"/>
      <c r="CJ22" s="335"/>
      <c r="CK22" s="335"/>
      <c r="CL22" s="335"/>
      <c r="CM22" s="335"/>
      <c r="CN22" s="335"/>
      <c r="CO22" s="335"/>
      <c r="CP22" s="436"/>
      <c r="CQ22" s="436"/>
      <c r="CR22" s="436"/>
      <c r="CS22" s="436"/>
      <c r="CT22" s="436"/>
      <c r="CU22" s="436"/>
      <c r="CV22" s="436"/>
      <c r="CW22" s="436"/>
      <c r="CX22" s="335"/>
      <c r="CY22" s="335"/>
      <c r="CZ22" s="335"/>
      <c r="DA22" s="335"/>
      <c r="DB22" s="335"/>
      <c r="DC22" s="335"/>
      <c r="DD22" s="335"/>
      <c r="DE22" s="335"/>
      <c r="DF22" s="335">
        <f t="shared" si="10"/>
        <v>8</v>
      </c>
      <c r="DG22" s="335">
        <f t="shared" si="10"/>
        <v>8</v>
      </c>
      <c r="DH22" s="335">
        <f t="shared" si="10"/>
        <v>0</v>
      </c>
    </row>
    <row r="23" spans="1:112" s="17" customFormat="1" ht="16.2" x14ac:dyDescent="0.3">
      <c r="A23" s="62" t="s">
        <v>56</v>
      </c>
      <c r="B23" s="79" t="s">
        <v>57</v>
      </c>
      <c r="C23" s="78">
        <v>1</v>
      </c>
      <c r="D23" s="68"/>
      <c r="E23" s="68"/>
      <c r="F23" s="69"/>
      <c r="G23" s="80">
        <v>5</v>
      </c>
      <c r="H23" s="67">
        <f t="shared" si="7"/>
        <v>150</v>
      </c>
      <c r="I23" s="37">
        <v>12</v>
      </c>
      <c r="J23" s="68" t="s">
        <v>262</v>
      </c>
      <c r="K23" s="68"/>
      <c r="L23" s="68" t="s">
        <v>267</v>
      </c>
      <c r="M23" s="69">
        <f t="shared" si="11"/>
        <v>138</v>
      </c>
      <c r="N23" s="46" t="s">
        <v>268</v>
      </c>
      <c r="O23" s="47"/>
      <c r="P23" s="48"/>
      <c r="Q23" s="49"/>
      <c r="R23" s="47"/>
      <c r="S23" s="48"/>
      <c r="T23" s="49"/>
      <c r="U23" s="47"/>
      <c r="V23" s="48"/>
      <c r="W23" s="49"/>
      <c r="X23" s="48"/>
      <c r="AD23" s="17" t="s">
        <v>35</v>
      </c>
      <c r="AG23" s="34" t="b">
        <f t="shared" si="9"/>
        <v>0</v>
      </c>
      <c r="AH23" s="34" t="b">
        <f t="shared" si="9"/>
        <v>1</v>
      </c>
      <c r="AI23" s="34"/>
      <c r="AJ23" s="34" t="b">
        <f t="shared" si="6"/>
        <v>1</v>
      </c>
      <c r="AK23" s="34" t="b">
        <f t="shared" si="6"/>
        <v>1</v>
      </c>
      <c r="AL23" s="34"/>
      <c r="AM23" s="34" t="b">
        <f t="shared" si="6"/>
        <v>1</v>
      </c>
      <c r="AN23" s="34" t="b">
        <f t="shared" si="6"/>
        <v>1</v>
      </c>
      <c r="AO23" s="34"/>
      <c r="AP23" s="34" t="b">
        <f t="shared" si="6"/>
        <v>1</v>
      </c>
      <c r="AQ23" s="34" t="b">
        <f t="shared" si="6"/>
        <v>1</v>
      </c>
      <c r="AR23" s="466"/>
      <c r="AT23" s="436">
        <v>8</v>
      </c>
      <c r="AU23" s="436"/>
      <c r="AV23" s="436"/>
      <c r="AW23" s="446">
        <f t="shared" si="0"/>
        <v>8</v>
      </c>
      <c r="AX23" s="436"/>
      <c r="AY23" s="436"/>
      <c r="AZ23" s="436">
        <v>4</v>
      </c>
      <c r="BA23" s="446">
        <f t="shared" si="1"/>
        <v>4</v>
      </c>
      <c r="BB23" s="335"/>
      <c r="BC23" s="335"/>
      <c r="BD23" s="335"/>
      <c r="BE23" s="460">
        <f t="shared" si="5"/>
        <v>0</v>
      </c>
      <c r="BF23" s="335"/>
      <c r="BG23" s="335"/>
      <c r="BH23" s="335"/>
      <c r="BI23" s="460">
        <f t="shared" si="2"/>
        <v>0</v>
      </c>
      <c r="BJ23" s="436"/>
      <c r="BK23" s="436"/>
      <c r="BL23" s="436"/>
      <c r="BM23" s="460">
        <f t="shared" si="3"/>
        <v>0</v>
      </c>
      <c r="BN23" s="436"/>
      <c r="BO23" s="436"/>
      <c r="BP23" s="436"/>
      <c r="BQ23" s="446">
        <f t="shared" si="4"/>
        <v>0</v>
      </c>
      <c r="BR23" s="335"/>
      <c r="BS23" s="335"/>
      <c r="BT23" s="335"/>
      <c r="BU23" s="335"/>
      <c r="BV23" s="335"/>
      <c r="BW23" s="335"/>
      <c r="BX23" s="335"/>
      <c r="BY23" s="429"/>
      <c r="BZ23" s="436"/>
      <c r="CA23" s="436"/>
      <c r="CB23" s="436"/>
      <c r="CC23" s="436"/>
      <c r="CD23" s="436"/>
      <c r="CE23" s="436"/>
      <c r="CF23" s="436"/>
      <c r="CG23" s="436"/>
      <c r="CH23" s="335"/>
      <c r="CI23" s="335"/>
      <c r="CJ23" s="335"/>
      <c r="CK23" s="335"/>
      <c r="CL23" s="335"/>
      <c r="CM23" s="335"/>
      <c r="CN23" s="335"/>
      <c r="CO23" s="335"/>
      <c r="CP23" s="436"/>
      <c r="CQ23" s="436"/>
      <c r="CR23" s="436"/>
      <c r="CS23" s="436"/>
      <c r="CT23" s="436"/>
      <c r="CU23" s="436"/>
      <c r="CV23" s="436"/>
      <c r="CW23" s="436"/>
      <c r="CX23" s="335"/>
      <c r="CY23" s="335"/>
      <c r="CZ23" s="335"/>
      <c r="DA23" s="335"/>
      <c r="DB23" s="335"/>
      <c r="DC23" s="335"/>
      <c r="DD23" s="335"/>
      <c r="DE23" s="335"/>
      <c r="DF23" s="335">
        <f t="shared" si="10"/>
        <v>8</v>
      </c>
      <c r="DG23" s="335">
        <f t="shared" si="10"/>
        <v>0</v>
      </c>
      <c r="DH23" s="335">
        <f t="shared" si="10"/>
        <v>4</v>
      </c>
    </row>
    <row r="24" spans="1:112" s="17" customFormat="1" ht="31.2" x14ac:dyDescent="0.3">
      <c r="A24" s="62" t="s">
        <v>58</v>
      </c>
      <c r="B24" s="79" t="s">
        <v>59</v>
      </c>
      <c r="C24" s="78">
        <v>2</v>
      </c>
      <c r="D24" s="68"/>
      <c r="E24" s="68"/>
      <c r="F24" s="69"/>
      <c r="G24" s="80">
        <v>6</v>
      </c>
      <c r="H24" s="67">
        <f t="shared" si="7"/>
        <v>180</v>
      </c>
      <c r="I24" s="37">
        <v>20</v>
      </c>
      <c r="J24" s="68" t="s">
        <v>268</v>
      </c>
      <c r="K24" s="68"/>
      <c r="L24" s="68" t="s">
        <v>264</v>
      </c>
      <c r="M24" s="69">
        <f t="shared" si="11"/>
        <v>160</v>
      </c>
      <c r="N24" s="46"/>
      <c r="O24" s="47" t="s">
        <v>269</v>
      </c>
      <c r="P24" s="443" t="s">
        <v>269</v>
      </c>
      <c r="Q24" s="49"/>
      <c r="R24" s="47"/>
      <c r="S24" s="48"/>
      <c r="T24" s="49"/>
      <c r="U24" s="47"/>
      <c r="V24" s="48"/>
      <c r="W24" s="49"/>
      <c r="X24" s="48"/>
      <c r="AD24" s="17" t="s">
        <v>35</v>
      </c>
      <c r="AG24" s="34" t="b">
        <f t="shared" si="9"/>
        <v>1</v>
      </c>
      <c r="AH24" s="34" t="b">
        <f t="shared" si="9"/>
        <v>0</v>
      </c>
      <c r="AI24" s="34"/>
      <c r="AJ24" s="34" t="b">
        <f t="shared" si="6"/>
        <v>1</v>
      </c>
      <c r="AK24" s="34" t="b">
        <f t="shared" si="6"/>
        <v>1</v>
      </c>
      <c r="AL24" s="34"/>
      <c r="AM24" s="34" t="b">
        <f t="shared" si="6"/>
        <v>1</v>
      </c>
      <c r="AN24" s="34" t="b">
        <f t="shared" si="6"/>
        <v>1</v>
      </c>
      <c r="AO24" s="34"/>
      <c r="AP24" s="34" t="b">
        <f t="shared" si="6"/>
        <v>1</v>
      </c>
      <c r="AQ24" s="34" t="b">
        <f t="shared" si="6"/>
        <v>1</v>
      </c>
      <c r="AR24" s="466"/>
      <c r="AT24" s="436"/>
      <c r="AU24" s="436"/>
      <c r="AV24" s="436"/>
      <c r="AW24" s="446">
        <f t="shared" si="0"/>
        <v>0</v>
      </c>
      <c r="AX24" s="436"/>
      <c r="AY24" s="436"/>
      <c r="AZ24" s="436"/>
      <c r="BA24" s="446">
        <f t="shared" si="1"/>
        <v>0</v>
      </c>
      <c r="BB24" s="335">
        <v>8</v>
      </c>
      <c r="BC24" s="335"/>
      <c r="BD24" s="335">
        <v>4</v>
      </c>
      <c r="BE24" s="460">
        <f t="shared" si="5"/>
        <v>12</v>
      </c>
      <c r="BF24" s="335">
        <v>4</v>
      </c>
      <c r="BG24" s="335"/>
      <c r="BH24" s="335">
        <v>4</v>
      </c>
      <c r="BI24" s="460">
        <f t="shared" si="2"/>
        <v>8</v>
      </c>
      <c r="BJ24" s="436"/>
      <c r="BK24" s="436"/>
      <c r="BL24" s="436"/>
      <c r="BM24" s="460">
        <f t="shared" si="3"/>
        <v>0</v>
      </c>
      <c r="BN24" s="436"/>
      <c r="BO24" s="436"/>
      <c r="BP24" s="436"/>
      <c r="BQ24" s="446">
        <f t="shared" si="4"/>
        <v>0</v>
      </c>
      <c r="BR24" s="335"/>
      <c r="BS24" s="335"/>
      <c r="BT24" s="335"/>
      <c r="BU24" s="335"/>
      <c r="BV24" s="335"/>
      <c r="BW24" s="335"/>
      <c r="BX24" s="335"/>
      <c r="BY24" s="429"/>
      <c r="BZ24" s="436"/>
      <c r="CA24" s="436"/>
      <c r="CB24" s="436"/>
      <c r="CC24" s="436"/>
      <c r="CD24" s="436"/>
      <c r="CE24" s="436"/>
      <c r="CF24" s="436"/>
      <c r="CG24" s="436"/>
      <c r="CH24" s="335"/>
      <c r="CI24" s="335"/>
      <c r="CJ24" s="335"/>
      <c r="CK24" s="335"/>
      <c r="CL24" s="335"/>
      <c r="CM24" s="335"/>
      <c r="CN24" s="335"/>
      <c r="CO24" s="335"/>
      <c r="CP24" s="436"/>
      <c r="CQ24" s="436"/>
      <c r="CR24" s="436"/>
      <c r="CS24" s="436"/>
      <c r="CT24" s="436"/>
      <c r="CU24" s="436"/>
      <c r="CV24" s="436"/>
      <c r="CW24" s="436"/>
      <c r="CX24" s="335"/>
      <c r="CY24" s="335"/>
      <c r="CZ24" s="335"/>
      <c r="DA24" s="335"/>
      <c r="DB24" s="335"/>
      <c r="DC24" s="335"/>
      <c r="DD24" s="335"/>
      <c r="DE24" s="335"/>
      <c r="DF24" s="335">
        <f t="shared" si="10"/>
        <v>12</v>
      </c>
      <c r="DG24" s="335">
        <f t="shared" si="10"/>
        <v>0</v>
      </c>
      <c r="DH24" s="335">
        <f t="shared" si="10"/>
        <v>8</v>
      </c>
    </row>
    <row r="25" spans="1:112" s="17" customFormat="1" ht="16.2" x14ac:dyDescent="0.3">
      <c r="A25" s="62" t="s">
        <v>50</v>
      </c>
      <c r="B25" s="63" t="s">
        <v>60</v>
      </c>
      <c r="C25" s="37">
        <v>1</v>
      </c>
      <c r="D25" s="68"/>
      <c r="E25" s="71"/>
      <c r="F25" s="72"/>
      <c r="G25" s="66">
        <v>4</v>
      </c>
      <c r="H25" s="67">
        <f>G25*30</f>
        <v>120</v>
      </c>
      <c r="I25" s="37">
        <v>4</v>
      </c>
      <c r="J25" s="68" t="s">
        <v>253</v>
      </c>
      <c r="K25" s="68"/>
      <c r="L25" s="68"/>
      <c r="M25" s="71">
        <f>H25-I25</f>
        <v>116</v>
      </c>
      <c r="N25" s="44" t="s">
        <v>253</v>
      </c>
      <c r="O25" s="81"/>
      <c r="P25" s="81"/>
      <c r="Q25" s="81"/>
      <c r="R25" s="81"/>
      <c r="S25" s="81"/>
      <c r="T25" s="81"/>
      <c r="U25" s="81"/>
      <c r="V25" s="81"/>
      <c r="W25" s="81"/>
      <c r="X25" s="81"/>
      <c r="AG25" s="34" t="b">
        <f>ISBLANK(N25)</f>
        <v>0</v>
      </c>
      <c r="AH25" s="34" t="b">
        <f>ISBLANK(O25)</f>
        <v>1</v>
      </c>
      <c r="AI25" s="34"/>
      <c r="AJ25" s="34"/>
      <c r="AK25" s="34"/>
      <c r="AL25" s="34"/>
      <c r="AM25" s="34"/>
      <c r="AN25" s="34"/>
      <c r="AO25" s="34"/>
      <c r="AP25" s="34"/>
      <c r="AQ25" s="34"/>
      <c r="AR25" s="466"/>
      <c r="AT25" s="436">
        <v>4</v>
      </c>
      <c r="AU25" s="436"/>
      <c r="AV25" s="436"/>
      <c r="AW25" s="446">
        <f t="shared" si="0"/>
        <v>4</v>
      </c>
      <c r="AX25" s="436"/>
      <c r="AY25" s="436"/>
      <c r="AZ25" s="436"/>
      <c r="BA25" s="446">
        <f t="shared" si="1"/>
        <v>0</v>
      </c>
      <c r="BB25" s="335"/>
      <c r="BC25" s="335"/>
      <c r="BD25" s="335"/>
      <c r="BE25" s="460">
        <f t="shared" si="5"/>
        <v>0</v>
      </c>
      <c r="BF25" s="335"/>
      <c r="BG25" s="335"/>
      <c r="BH25" s="335"/>
      <c r="BI25" s="460">
        <f t="shared" si="2"/>
        <v>0</v>
      </c>
      <c r="BJ25" s="436"/>
      <c r="BK25" s="436"/>
      <c r="BL25" s="436"/>
      <c r="BM25" s="460">
        <f t="shared" si="3"/>
        <v>0</v>
      </c>
      <c r="BN25" s="436"/>
      <c r="BO25" s="436"/>
      <c r="BP25" s="436"/>
      <c r="BQ25" s="446">
        <f t="shared" si="4"/>
        <v>0</v>
      </c>
      <c r="BR25" s="335"/>
      <c r="BS25" s="335"/>
      <c r="BT25" s="335"/>
      <c r="BU25" s="335"/>
      <c r="BV25" s="335"/>
      <c r="BW25" s="335"/>
      <c r="BX25" s="335"/>
      <c r="BY25" s="429"/>
      <c r="BZ25" s="436"/>
      <c r="CA25" s="436"/>
      <c r="CB25" s="436"/>
      <c r="CC25" s="436"/>
      <c r="CD25" s="436"/>
      <c r="CE25" s="436"/>
      <c r="CF25" s="436"/>
      <c r="CG25" s="436"/>
      <c r="CH25" s="335"/>
      <c r="CI25" s="335"/>
      <c r="CJ25" s="335"/>
      <c r="CK25" s="335"/>
      <c r="CL25" s="335"/>
      <c r="CM25" s="335"/>
      <c r="CN25" s="335"/>
      <c r="CO25" s="335"/>
      <c r="CP25" s="436"/>
      <c r="CQ25" s="436"/>
      <c r="CR25" s="436"/>
      <c r="CS25" s="436"/>
      <c r="CT25" s="436"/>
      <c r="CU25" s="436"/>
      <c r="CV25" s="436"/>
      <c r="CW25" s="436"/>
      <c r="CX25" s="335"/>
      <c r="CY25" s="335"/>
      <c r="CZ25" s="335"/>
      <c r="DA25" s="335"/>
      <c r="DB25" s="335"/>
      <c r="DC25" s="335"/>
      <c r="DD25" s="335"/>
      <c r="DE25" s="335"/>
      <c r="DF25" s="335">
        <f t="shared" si="10"/>
        <v>4</v>
      </c>
      <c r="DG25" s="335">
        <f t="shared" si="10"/>
        <v>0</v>
      </c>
      <c r="DH25" s="335">
        <f t="shared" si="10"/>
        <v>0</v>
      </c>
    </row>
    <row r="26" spans="1:112" s="17" customFormat="1" ht="16.2" x14ac:dyDescent="0.3">
      <c r="A26" s="82" t="s">
        <v>61</v>
      </c>
      <c r="B26" s="83" t="s">
        <v>62</v>
      </c>
      <c r="C26" s="84"/>
      <c r="D26" s="68">
        <v>3</v>
      </c>
      <c r="E26" s="68"/>
      <c r="F26" s="68"/>
      <c r="G26" s="85">
        <v>6</v>
      </c>
      <c r="H26" s="68">
        <f t="shared" si="7"/>
        <v>180</v>
      </c>
      <c r="I26" s="505">
        <v>8</v>
      </c>
      <c r="J26" s="68" t="s">
        <v>253</v>
      </c>
      <c r="K26" s="68"/>
      <c r="L26" s="68" t="s">
        <v>253</v>
      </c>
      <c r="M26" s="87">
        <f t="shared" si="8"/>
        <v>172</v>
      </c>
      <c r="N26" s="81"/>
      <c r="O26" s="81"/>
      <c r="P26" s="81"/>
      <c r="Q26" s="81" t="s">
        <v>262</v>
      </c>
      <c r="R26" s="81"/>
      <c r="S26" s="81"/>
      <c r="T26" s="81"/>
      <c r="U26" s="81"/>
      <c r="V26" s="81"/>
      <c r="W26" s="81"/>
      <c r="X26" s="81"/>
      <c r="AD26" s="17" t="s">
        <v>35</v>
      </c>
      <c r="AG26" s="34" t="b">
        <f t="shared" si="9"/>
        <v>1</v>
      </c>
      <c r="AH26" s="34" t="b">
        <f t="shared" si="9"/>
        <v>1</v>
      </c>
      <c r="AI26" s="34"/>
      <c r="AJ26" s="34" t="b">
        <f t="shared" si="6"/>
        <v>0</v>
      </c>
      <c r="AK26" s="34" t="b">
        <f t="shared" si="6"/>
        <v>1</v>
      </c>
      <c r="AL26" s="34"/>
      <c r="AM26" s="34" t="b">
        <f t="shared" si="6"/>
        <v>1</v>
      </c>
      <c r="AN26" s="34" t="b">
        <f t="shared" si="6"/>
        <v>1</v>
      </c>
      <c r="AO26" s="34"/>
      <c r="AP26" s="34" t="b">
        <f t="shared" si="6"/>
        <v>1</v>
      </c>
      <c r="AQ26" s="34" t="b">
        <f t="shared" si="6"/>
        <v>1</v>
      </c>
      <c r="AR26" s="466"/>
      <c r="AT26" s="436"/>
      <c r="AU26" s="436"/>
      <c r="AV26" s="436"/>
      <c r="AW26" s="446">
        <f t="shared" si="0"/>
        <v>0</v>
      </c>
      <c r="AX26" s="436"/>
      <c r="AY26" s="436"/>
      <c r="AZ26" s="436"/>
      <c r="BA26" s="446">
        <f t="shared" si="1"/>
        <v>0</v>
      </c>
      <c r="BB26" s="335"/>
      <c r="BC26" s="335"/>
      <c r="BD26" s="335"/>
      <c r="BE26" s="460">
        <f t="shared" si="5"/>
        <v>0</v>
      </c>
      <c r="BF26" s="335"/>
      <c r="BG26" s="335"/>
      <c r="BH26" s="335"/>
      <c r="BI26" s="460">
        <f t="shared" si="2"/>
        <v>0</v>
      </c>
      <c r="BJ26" s="436">
        <v>4</v>
      </c>
      <c r="BK26" s="436"/>
      <c r="BL26" s="436">
        <v>4</v>
      </c>
      <c r="BM26" s="460">
        <f t="shared" si="3"/>
        <v>8</v>
      </c>
      <c r="BN26" s="436"/>
      <c r="BO26" s="436"/>
      <c r="BP26" s="436"/>
      <c r="BQ26" s="446">
        <f t="shared" si="4"/>
        <v>0</v>
      </c>
      <c r="BR26" s="335"/>
      <c r="BS26" s="335"/>
      <c r="BT26" s="335"/>
      <c r="BU26" s="335"/>
      <c r="BV26" s="335"/>
      <c r="BW26" s="335"/>
      <c r="BX26" s="335"/>
      <c r="BY26" s="429"/>
      <c r="BZ26" s="436"/>
      <c r="CA26" s="436"/>
      <c r="CB26" s="436"/>
      <c r="CC26" s="436"/>
      <c r="CD26" s="436"/>
      <c r="CE26" s="436"/>
      <c r="CF26" s="436"/>
      <c r="CG26" s="436"/>
      <c r="CH26" s="335"/>
      <c r="CI26" s="335"/>
      <c r="CJ26" s="335"/>
      <c r="CK26" s="335"/>
      <c r="CL26" s="335"/>
      <c r="CM26" s="335"/>
      <c r="CN26" s="335"/>
      <c r="CO26" s="335"/>
      <c r="CP26" s="436"/>
      <c r="CQ26" s="436"/>
      <c r="CR26" s="436"/>
      <c r="CS26" s="436"/>
      <c r="CT26" s="436"/>
      <c r="CU26" s="436"/>
      <c r="CV26" s="436"/>
      <c r="CW26" s="436"/>
      <c r="CX26" s="335"/>
      <c r="CY26" s="335"/>
      <c r="CZ26" s="335"/>
      <c r="DA26" s="335"/>
      <c r="DB26" s="335"/>
      <c r="DC26" s="335"/>
      <c r="DD26" s="335"/>
      <c r="DE26" s="335"/>
      <c r="DF26" s="335">
        <f t="shared" si="10"/>
        <v>4</v>
      </c>
      <c r="DG26" s="335">
        <f t="shared" si="10"/>
        <v>0</v>
      </c>
      <c r="DH26" s="335">
        <f t="shared" si="10"/>
        <v>4</v>
      </c>
    </row>
    <row r="27" spans="1:112" s="17" customFormat="1" ht="16.8" thickBot="1" x14ac:dyDescent="0.35">
      <c r="A27" s="82" t="s">
        <v>63</v>
      </c>
      <c r="B27" s="83" t="s">
        <v>64</v>
      </c>
      <c r="C27" s="84"/>
      <c r="D27" s="68">
        <v>3</v>
      </c>
      <c r="E27" s="68"/>
      <c r="F27" s="68"/>
      <c r="G27" s="85">
        <v>5</v>
      </c>
      <c r="H27" s="71">
        <f t="shared" si="7"/>
        <v>150</v>
      </c>
      <c r="I27" s="68">
        <v>4</v>
      </c>
      <c r="J27" s="68" t="s">
        <v>253</v>
      </c>
      <c r="K27" s="68"/>
      <c r="L27" s="68"/>
      <c r="M27" s="68">
        <f t="shared" si="8"/>
        <v>146</v>
      </c>
      <c r="N27" s="46"/>
      <c r="O27" s="81"/>
      <c r="P27" s="81"/>
      <c r="Q27" s="81" t="s">
        <v>253</v>
      </c>
      <c r="R27" s="81"/>
      <c r="S27" s="81"/>
      <c r="T27" s="81"/>
      <c r="U27" s="81"/>
      <c r="V27" s="81"/>
      <c r="W27" s="81"/>
      <c r="X27" s="81"/>
      <c r="AD27" s="17" t="s">
        <v>35</v>
      </c>
      <c r="AG27" s="34" t="b">
        <f t="shared" si="9"/>
        <v>1</v>
      </c>
      <c r="AH27" s="34" t="b">
        <f t="shared" si="9"/>
        <v>1</v>
      </c>
      <c r="AI27" s="34"/>
      <c r="AJ27" s="34" t="b">
        <f t="shared" ref="AJ27:AQ27" si="12">ISBLANK(Q27)</f>
        <v>0</v>
      </c>
      <c r="AK27" s="34" t="b">
        <f t="shared" si="12"/>
        <v>1</v>
      </c>
      <c r="AL27" s="34"/>
      <c r="AM27" s="34" t="b">
        <f t="shared" si="12"/>
        <v>1</v>
      </c>
      <c r="AN27" s="34" t="b">
        <f t="shared" si="12"/>
        <v>1</v>
      </c>
      <c r="AO27" s="34"/>
      <c r="AP27" s="34" t="b">
        <f t="shared" si="12"/>
        <v>1</v>
      </c>
      <c r="AQ27" s="34" t="b">
        <f t="shared" si="12"/>
        <v>1</v>
      </c>
      <c r="AR27" s="466"/>
      <c r="AT27" s="436"/>
      <c r="AU27" s="436"/>
      <c r="AV27" s="436"/>
      <c r="AW27" s="446">
        <f t="shared" si="0"/>
        <v>0</v>
      </c>
      <c r="AX27" s="436"/>
      <c r="AY27" s="436"/>
      <c r="AZ27" s="436"/>
      <c r="BA27" s="446">
        <f t="shared" si="1"/>
        <v>0</v>
      </c>
      <c r="BB27" s="335"/>
      <c r="BC27" s="335"/>
      <c r="BD27" s="335"/>
      <c r="BE27" s="460">
        <f t="shared" si="5"/>
        <v>0</v>
      </c>
      <c r="BF27" s="335"/>
      <c r="BG27" s="335"/>
      <c r="BH27" s="335"/>
      <c r="BI27" s="460">
        <f t="shared" si="2"/>
        <v>0</v>
      </c>
      <c r="BJ27" s="436">
        <v>4</v>
      </c>
      <c r="BK27" s="436"/>
      <c r="BL27" s="436"/>
      <c r="BM27" s="460">
        <f t="shared" si="3"/>
        <v>4</v>
      </c>
      <c r="BN27" s="436"/>
      <c r="BO27" s="436"/>
      <c r="BP27" s="436"/>
      <c r="BQ27" s="446">
        <f t="shared" si="4"/>
        <v>0</v>
      </c>
      <c r="BR27" s="335"/>
      <c r="BS27" s="335"/>
      <c r="BT27" s="335"/>
      <c r="BU27" s="335"/>
      <c r="BV27" s="335"/>
      <c r="BW27" s="335"/>
      <c r="BX27" s="335"/>
      <c r="BY27" s="429"/>
      <c r="BZ27" s="436"/>
      <c r="CA27" s="436"/>
      <c r="CB27" s="436"/>
      <c r="CC27" s="436"/>
      <c r="CD27" s="436"/>
      <c r="CE27" s="436"/>
      <c r="CF27" s="436"/>
      <c r="CG27" s="436"/>
      <c r="CH27" s="335"/>
      <c r="CI27" s="335"/>
      <c r="CJ27" s="335"/>
      <c r="CK27" s="335"/>
      <c r="CL27" s="335"/>
      <c r="CM27" s="335"/>
      <c r="CN27" s="335"/>
      <c r="CO27" s="335"/>
      <c r="CP27" s="436"/>
      <c r="CQ27" s="436"/>
      <c r="CR27" s="436"/>
      <c r="CS27" s="436"/>
      <c r="CT27" s="436"/>
      <c r="CU27" s="436"/>
      <c r="CV27" s="436"/>
      <c r="CW27" s="436"/>
      <c r="CX27" s="335"/>
      <c r="CY27" s="335"/>
      <c r="CZ27" s="335"/>
      <c r="DA27" s="335"/>
      <c r="DB27" s="335"/>
      <c r="DC27" s="335"/>
      <c r="DD27" s="335"/>
      <c r="DE27" s="335"/>
      <c r="DF27" s="335">
        <f t="shared" si="10"/>
        <v>4</v>
      </c>
      <c r="DG27" s="335">
        <f t="shared" si="10"/>
        <v>0</v>
      </c>
      <c r="DH27" s="335">
        <f t="shared" si="10"/>
        <v>0</v>
      </c>
    </row>
    <row r="28" spans="1:112" s="1" customFormat="1" ht="16.8" thickBot="1" x14ac:dyDescent="0.35">
      <c r="A28" s="738" t="s">
        <v>65</v>
      </c>
      <c r="B28" s="739"/>
      <c r="C28" s="504"/>
      <c r="D28" s="89"/>
      <c r="E28" s="503"/>
      <c r="F28" s="503"/>
      <c r="G28" s="91">
        <f t="shared" ref="G28:M28" si="13">SUM(G16:G27)+G11</f>
        <v>68</v>
      </c>
      <c r="H28" s="461">
        <f t="shared" si="13"/>
        <v>2040</v>
      </c>
      <c r="I28" s="463">
        <f t="shared" si="13"/>
        <v>132</v>
      </c>
      <c r="J28" s="463"/>
      <c r="K28" s="463"/>
      <c r="L28" s="463"/>
      <c r="M28" s="463">
        <f t="shared" si="13"/>
        <v>1908</v>
      </c>
      <c r="N28" s="462" t="s">
        <v>271</v>
      </c>
      <c r="O28" s="459"/>
      <c r="P28" s="459" t="s">
        <v>275</v>
      </c>
      <c r="Q28" s="459" t="s">
        <v>272</v>
      </c>
      <c r="R28" s="459"/>
      <c r="S28" s="459" t="s">
        <v>253</v>
      </c>
      <c r="T28" s="459"/>
      <c r="U28" s="459"/>
      <c r="V28" s="459"/>
      <c r="W28" s="459"/>
      <c r="X28" s="459"/>
      <c r="Y28" s="92">
        <f>SUM(Y11:Y25)</f>
        <v>0</v>
      </c>
      <c r="Z28" s="93">
        <f>SUM(Z11:Z25)</f>
        <v>0</v>
      </c>
      <c r="AA28" s="93">
        <f>SUM(AA11:AA25)</f>
        <v>0</v>
      </c>
      <c r="AB28" s="93">
        <f>SUM(AB11:AB25)</f>
        <v>0</v>
      </c>
      <c r="AC28" s="93">
        <f>SUM(AC11:AC25)</f>
        <v>0</v>
      </c>
      <c r="AD28" s="1">
        <f>30*G28</f>
        <v>2040</v>
      </c>
      <c r="AG28" s="94">
        <f t="shared" ref="AG28:AQ28" si="14">SUMIF(AG11:AG27,FALSE,$G11:$G27)</f>
        <v>30</v>
      </c>
      <c r="AH28" s="94">
        <f t="shared" si="14"/>
        <v>12</v>
      </c>
      <c r="AI28" s="94">
        <f t="shared" si="14"/>
        <v>0</v>
      </c>
      <c r="AJ28" s="94">
        <f t="shared" si="14"/>
        <v>14</v>
      </c>
      <c r="AK28" s="94">
        <f t="shared" si="14"/>
        <v>0</v>
      </c>
      <c r="AL28" s="94">
        <f t="shared" si="14"/>
        <v>0</v>
      </c>
      <c r="AM28" s="94">
        <f t="shared" si="14"/>
        <v>0</v>
      </c>
      <c r="AN28" s="94">
        <f t="shared" si="14"/>
        <v>0</v>
      </c>
      <c r="AO28" s="94">
        <f t="shared" si="14"/>
        <v>0</v>
      </c>
      <c r="AP28" s="94">
        <f t="shared" si="14"/>
        <v>0</v>
      </c>
      <c r="AQ28" s="94">
        <f t="shared" si="14"/>
        <v>0</v>
      </c>
      <c r="AR28" s="444"/>
      <c r="AS28" s="445" t="s">
        <v>270</v>
      </c>
      <c r="AT28" s="435">
        <f>SUM(AT7:AT27)</f>
        <v>44</v>
      </c>
      <c r="AU28" s="435">
        <f t="shared" ref="AU28:DE28" si="15">SUM(AU7:AU27)</f>
        <v>4</v>
      </c>
      <c r="AV28" s="435">
        <f t="shared" si="15"/>
        <v>8</v>
      </c>
      <c r="AW28" s="446">
        <f t="shared" si="0"/>
        <v>56</v>
      </c>
      <c r="AX28" s="435">
        <f t="shared" si="15"/>
        <v>0</v>
      </c>
      <c r="AY28" s="435">
        <f t="shared" si="15"/>
        <v>4</v>
      </c>
      <c r="AZ28" s="435">
        <f t="shared" si="15"/>
        <v>8</v>
      </c>
      <c r="BA28" s="446">
        <f t="shared" si="1"/>
        <v>12</v>
      </c>
      <c r="BB28" s="435">
        <f t="shared" si="15"/>
        <v>20</v>
      </c>
      <c r="BC28" s="435">
        <f t="shared" si="15"/>
        <v>0</v>
      </c>
      <c r="BD28" s="435">
        <f t="shared" si="15"/>
        <v>16</v>
      </c>
      <c r="BE28" s="460">
        <f t="shared" si="5"/>
        <v>36</v>
      </c>
      <c r="BF28" s="435">
        <f t="shared" si="15"/>
        <v>4</v>
      </c>
      <c r="BG28" s="435">
        <f t="shared" si="15"/>
        <v>0</v>
      </c>
      <c r="BH28" s="435">
        <f t="shared" si="15"/>
        <v>4</v>
      </c>
      <c r="BI28" s="460">
        <f t="shared" si="2"/>
        <v>8</v>
      </c>
      <c r="BJ28" s="435">
        <f t="shared" si="15"/>
        <v>8</v>
      </c>
      <c r="BK28" s="435">
        <f t="shared" si="15"/>
        <v>0</v>
      </c>
      <c r="BL28" s="435">
        <f t="shared" si="15"/>
        <v>8</v>
      </c>
      <c r="BM28" s="460">
        <f t="shared" si="3"/>
        <v>16</v>
      </c>
      <c r="BN28" s="435">
        <f t="shared" si="15"/>
        <v>0</v>
      </c>
      <c r="BO28" s="435">
        <f t="shared" si="15"/>
        <v>0</v>
      </c>
      <c r="BP28" s="435">
        <f t="shared" si="15"/>
        <v>0</v>
      </c>
      <c r="BQ28" s="446">
        <f t="shared" si="4"/>
        <v>0</v>
      </c>
      <c r="BR28" s="435">
        <f t="shared" si="15"/>
        <v>0</v>
      </c>
      <c r="BS28" s="435">
        <f t="shared" si="15"/>
        <v>0</v>
      </c>
      <c r="BT28" s="435">
        <f>SUM(BT7:BT27)</f>
        <v>4</v>
      </c>
      <c r="BU28" s="435">
        <f t="shared" si="15"/>
        <v>0</v>
      </c>
      <c r="BV28" s="435">
        <f t="shared" si="15"/>
        <v>0</v>
      </c>
      <c r="BW28" s="435">
        <f t="shared" si="15"/>
        <v>0</v>
      </c>
      <c r="BX28" s="435">
        <f t="shared" si="15"/>
        <v>0</v>
      </c>
      <c r="BY28" s="435">
        <f t="shared" si="15"/>
        <v>0</v>
      </c>
      <c r="BZ28" s="435">
        <f t="shared" si="15"/>
        <v>0</v>
      </c>
      <c r="CA28" s="435">
        <f t="shared" si="15"/>
        <v>0</v>
      </c>
      <c r="CB28" s="435">
        <f t="shared" si="15"/>
        <v>0</v>
      </c>
      <c r="CC28" s="435">
        <f t="shared" si="15"/>
        <v>0</v>
      </c>
      <c r="CD28" s="435">
        <f t="shared" si="15"/>
        <v>0</v>
      </c>
      <c r="CE28" s="435">
        <f t="shared" si="15"/>
        <v>0</v>
      </c>
      <c r="CF28" s="435">
        <f t="shared" si="15"/>
        <v>0</v>
      </c>
      <c r="CG28" s="435">
        <f t="shared" si="15"/>
        <v>0</v>
      </c>
      <c r="CH28" s="435">
        <f t="shared" si="15"/>
        <v>0</v>
      </c>
      <c r="CI28" s="435">
        <f t="shared" si="15"/>
        <v>0</v>
      </c>
      <c r="CJ28" s="435">
        <f t="shared" si="15"/>
        <v>0</v>
      </c>
      <c r="CK28" s="435">
        <f t="shared" si="15"/>
        <v>0</v>
      </c>
      <c r="CL28" s="435">
        <f t="shared" si="15"/>
        <v>0</v>
      </c>
      <c r="CM28" s="435">
        <f t="shared" si="15"/>
        <v>0</v>
      </c>
      <c r="CN28" s="435">
        <f t="shared" si="15"/>
        <v>0</v>
      </c>
      <c r="CO28" s="435">
        <f t="shared" si="15"/>
        <v>0</v>
      </c>
      <c r="CP28" s="435">
        <f t="shared" si="15"/>
        <v>0</v>
      </c>
      <c r="CQ28" s="435">
        <f t="shared" si="15"/>
        <v>0</v>
      </c>
      <c r="CR28" s="435">
        <f t="shared" si="15"/>
        <v>0</v>
      </c>
      <c r="CS28" s="435">
        <f t="shared" si="15"/>
        <v>0</v>
      </c>
      <c r="CT28" s="435">
        <f t="shared" si="15"/>
        <v>0</v>
      </c>
      <c r="CU28" s="435">
        <f t="shared" si="15"/>
        <v>0</v>
      </c>
      <c r="CV28" s="435">
        <f t="shared" si="15"/>
        <v>0</v>
      </c>
      <c r="CW28" s="435">
        <f t="shared" si="15"/>
        <v>0</v>
      </c>
      <c r="CX28" s="435">
        <f t="shared" si="15"/>
        <v>0</v>
      </c>
      <c r="CY28" s="435">
        <f t="shared" si="15"/>
        <v>0</v>
      </c>
      <c r="CZ28" s="435">
        <f t="shared" si="15"/>
        <v>0</v>
      </c>
      <c r="DA28" s="435">
        <f t="shared" si="15"/>
        <v>0</v>
      </c>
      <c r="DB28" s="435">
        <f t="shared" si="15"/>
        <v>0</v>
      </c>
      <c r="DC28" s="435">
        <f t="shared" si="15"/>
        <v>0</v>
      </c>
      <c r="DD28" s="435">
        <f t="shared" si="15"/>
        <v>0</v>
      </c>
      <c r="DE28" s="435">
        <f t="shared" si="15"/>
        <v>0</v>
      </c>
      <c r="DF28" s="335">
        <f t="shared" si="10"/>
        <v>76</v>
      </c>
      <c r="DG28" s="335">
        <f t="shared" si="10"/>
        <v>8</v>
      </c>
      <c r="DH28" s="335">
        <f t="shared" si="10"/>
        <v>48</v>
      </c>
    </row>
    <row r="29" spans="1:112" ht="16.5" customHeight="1" thickBot="1" x14ac:dyDescent="0.35">
      <c r="A29" s="760" t="s">
        <v>66</v>
      </c>
      <c r="B29" s="761"/>
      <c r="C29" s="761"/>
      <c r="D29" s="761"/>
      <c r="E29" s="761"/>
      <c r="F29" s="761"/>
      <c r="G29" s="761"/>
      <c r="H29" s="761"/>
      <c r="I29" s="762"/>
      <c r="J29" s="762"/>
      <c r="K29" s="762"/>
      <c r="L29" s="762"/>
      <c r="M29" s="762"/>
      <c r="N29" s="762"/>
      <c r="O29" s="762"/>
      <c r="P29" s="762"/>
      <c r="Q29" s="762"/>
      <c r="R29" s="762"/>
      <c r="S29" s="762"/>
      <c r="T29" s="762"/>
      <c r="U29" s="762"/>
      <c r="V29" s="762"/>
      <c r="W29" s="762"/>
      <c r="X29" s="763"/>
      <c r="AT29" s="438"/>
      <c r="AU29" s="438"/>
      <c r="AV29" s="438"/>
      <c r="AW29" s="449"/>
      <c r="AX29" s="438"/>
      <c r="AY29" s="438"/>
      <c r="AZ29" s="438"/>
      <c r="BA29" s="449"/>
      <c r="BB29" s="336"/>
      <c r="BC29" s="336"/>
      <c r="BD29" s="336"/>
      <c r="BE29" s="455"/>
      <c r="BF29" s="336"/>
      <c r="BG29" s="336"/>
      <c r="BH29" s="336"/>
      <c r="BI29" s="455"/>
      <c r="BJ29" s="438"/>
      <c r="BK29" s="438"/>
      <c r="BL29" s="438"/>
      <c r="BM29" s="449"/>
      <c r="BN29" s="438"/>
      <c r="BO29" s="438"/>
      <c r="BP29" s="438"/>
      <c r="BQ29" s="449"/>
      <c r="BR29" s="336"/>
      <c r="BS29" s="336"/>
      <c r="BT29" s="336"/>
      <c r="BU29" s="336"/>
      <c r="BV29" s="336"/>
      <c r="BW29" s="336"/>
      <c r="BX29" s="336"/>
      <c r="BY29" s="431"/>
      <c r="BZ29" s="438"/>
      <c r="CA29" s="438"/>
      <c r="CB29" s="438"/>
      <c r="CC29" s="438"/>
      <c r="CD29" s="438"/>
      <c r="CE29" s="438"/>
      <c r="CF29" s="438"/>
      <c r="CG29" s="438"/>
      <c r="CH29" s="336"/>
      <c r="CI29" s="336"/>
      <c r="CJ29" s="336"/>
      <c r="CK29" s="336"/>
      <c r="CL29" s="336"/>
      <c r="CM29" s="336"/>
      <c r="CN29" s="336"/>
      <c r="CO29" s="336"/>
      <c r="CP29" s="438"/>
      <c r="CQ29" s="438"/>
      <c r="CR29" s="438"/>
      <c r="CS29" s="438"/>
      <c r="CT29" s="438"/>
      <c r="CU29" s="438"/>
      <c r="CV29" s="438"/>
      <c r="CW29" s="438"/>
      <c r="CX29" s="336"/>
      <c r="CY29" s="336"/>
      <c r="CZ29" s="336"/>
      <c r="DA29" s="336"/>
      <c r="DB29" s="336"/>
      <c r="DC29" s="336"/>
      <c r="DD29" s="336"/>
      <c r="DE29" s="336"/>
      <c r="DF29" s="335">
        <f t="shared" si="10"/>
        <v>0</v>
      </c>
      <c r="DG29" s="335">
        <f t="shared" si="10"/>
        <v>0</v>
      </c>
      <c r="DH29" s="335">
        <f t="shared" si="10"/>
        <v>0</v>
      </c>
    </row>
    <row r="30" spans="1:112" ht="16.5" customHeight="1" x14ac:dyDescent="0.3">
      <c r="A30" s="98" t="s">
        <v>67</v>
      </c>
      <c r="B30" s="99" t="s">
        <v>68</v>
      </c>
      <c r="C30" s="100"/>
      <c r="D30" s="101" t="s">
        <v>69</v>
      </c>
      <c r="E30" s="101"/>
      <c r="F30" s="102"/>
      <c r="G30" s="103">
        <v>4</v>
      </c>
      <c r="H30" s="104">
        <f>G30*30</f>
        <v>120</v>
      </c>
      <c r="I30" s="105">
        <v>12</v>
      </c>
      <c r="J30" s="106" t="s">
        <v>262</v>
      </c>
      <c r="K30" s="106"/>
      <c r="L30" s="106" t="s">
        <v>267</v>
      </c>
      <c r="M30" s="107">
        <f>H30-I30</f>
        <v>108</v>
      </c>
      <c r="N30" s="470"/>
      <c r="O30" s="471"/>
      <c r="P30" s="472"/>
      <c r="Q30" s="473"/>
      <c r="R30" s="474"/>
      <c r="S30" s="472"/>
      <c r="T30" s="473" t="s">
        <v>268</v>
      </c>
      <c r="U30" s="476"/>
      <c r="V30" s="472"/>
      <c r="W30" s="477"/>
      <c r="X30" s="472"/>
      <c r="AD30" s="96" t="s">
        <v>35</v>
      </c>
      <c r="AE30" s="17" t="s">
        <v>19</v>
      </c>
      <c r="AF30" s="96">
        <f>AG54+AH54</f>
        <v>0</v>
      </c>
      <c r="AG30" s="34" t="b">
        <f>ISBLANK(N30)</f>
        <v>1</v>
      </c>
      <c r="AH30" s="34" t="b">
        <f>ISBLANK(O30)</f>
        <v>1</v>
      </c>
      <c r="AJ30" s="34" t="b">
        <f>ISBLANK(Q30)</f>
        <v>1</v>
      </c>
      <c r="AK30" s="34" t="b">
        <f>ISBLANK(R30)</f>
        <v>1</v>
      </c>
      <c r="AM30" s="34" t="b">
        <f>ISBLANK(T30)</f>
        <v>0</v>
      </c>
      <c r="AN30" s="34" t="b">
        <f>ISBLANK(U30)</f>
        <v>1</v>
      </c>
      <c r="AP30" s="34" t="b">
        <f>ISBLANK(W30)</f>
        <v>1</v>
      </c>
      <c r="AQ30" s="34" t="b">
        <f>ISBLANK(X30)</f>
        <v>1</v>
      </c>
      <c r="AR30" s="466"/>
      <c r="AT30" s="438"/>
      <c r="AU30" s="438"/>
      <c r="AV30" s="438"/>
      <c r="AW30" s="446">
        <f t="shared" si="0"/>
        <v>0</v>
      </c>
      <c r="AX30" s="438"/>
      <c r="AY30" s="438"/>
      <c r="AZ30" s="438"/>
      <c r="BA30" s="446">
        <f t="shared" ref="BA30:BA64" si="16">SUM(AX30:AZ30)</f>
        <v>0</v>
      </c>
      <c r="BB30" s="336"/>
      <c r="BC30" s="336"/>
      <c r="BD30" s="336"/>
      <c r="BE30" s="460">
        <f>SUM(BB30:BD30)</f>
        <v>0</v>
      </c>
      <c r="BF30" s="336"/>
      <c r="BG30" s="336"/>
      <c r="BH30" s="336"/>
      <c r="BI30" s="455"/>
      <c r="BJ30" s="438"/>
      <c r="BK30" s="438"/>
      <c r="BL30" s="438"/>
      <c r="BM30" s="449"/>
      <c r="BN30" s="438"/>
      <c r="BO30" s="438"/>
      <c r="BP30" s="438"/>
      <c r="BQ30" s="449"/>
      <c r="BR30" s="336"/>
      <c r="BS30" s="336"/>
      <c r="BT30" s="336"/>
      <c r="BU30" s="336"/>
      <c r="BV30" s="336"/>
      <c r="BW30" s="336"/>
      <c r="BX30" s="336"/>
      <c r="BY30" s="431"/>
      <c r="BZ30" s="438">
        <v>8</v>
      </c>
      <c r="CA30" s="438"/>
      <c r="CB30" s="438"/>
      <c r="CC30" s="438"/>
      <c r="CD30" s="438"/>
      <c r="CE30" s="438"/>
      <c r="CF30" s="438">
        <v>4</v>
      </c>
      <c r="CG30" s="438"/>
      <c r="CH30" s="336"/>
      <c r="CI30" s="336"/>
      <c r="CJ30" s="336"/>
      <c r="CK30" s="336"/>
      <c r="CL30" s="336"/>
      <c r="CM30" s="336"/>
      <c r="CN30" s="336"/>
      <c r="CO30" s="336"/>
      <c r="CP30" s="438"/>
      <c r="CQ30" s="438"/>
      <c r="CR30" s="438"/>
      <c r="CS30" s="438"/>
      <c r="CT30" s="438"/>
      <c r="CU30" s="438"/>
      <c r="CV30" s="438"/>
      <c r="CW30" s="438"/>
      <c r="CX30" s="336"/>
      <c r="CY30" s="336"/>
      <c r="CZ30" s="336"/>
      <c r="DA30" s="336"/>
      <c r="DB30" s="336"/>
      <c r="DC30" s="336"/>
      <c r="DD30" s="336"/>
      <c r="DE30" s="336"/>
      <c r="DF30" s="335">
        <f t="shared" si="10"/>
        <v>8</v>
      </c>
      <c r="DG30" s="335">
        <f t="shared" si="10"/>
        <v>0</v>
      </c>
      <c r="DH30" s="335">
        <f t="shared" si="10"/>
        <v>4</v>
      </c>
    </row>
    <row r="31" spans="1:112" ht="16.2" x14ac:dyDescent="0.3">
      <c r="A31" s="109" t="s">
        <v>70</v>
      </c>
      <c r="B31" s="110" t="s">
        <v>71</v>
      </c>
      <c r="C31" s="37">
        <v>4</v>
      </c>
      <c r="D31" s="68"/>
      <c r="E31" s="71"/>
      <c r="F31" s="72"/>
      <c r="G31" s="66">
        <v>6</v>
      </c>
      <c r="H31" s="67">
        <f>G31*30</f>
        <v>180</v>
      </c>
      <c r="I31" s="37">
        <v>8</v>
      </c>
      <c r="J31" s="68" t="s">
        <v>277</v>
      </c>
      <c r="K31" s="68"/>
      <c r="L31" s="68" t="s">
        <v>278</v>
      </c>
      <c r="M31" s="69">
        <f>H31-I31</f>
        <v>172</v>
      </c>
      <c r="N31" s="478"/>
      <c r="O31" s="479"/>
      <c r="P31" s="480"/>
      <c r="Q31" s="481"/>
      <c r="R31" s="479"/>
      <c r="S31" s="443" t="s">
        <v>276</v>
      </c>
      <c r="T31" s="481"/>
      <c r="U31" s="479"/>
      <c r="V31" s="443"/>
      <c r="W31" s="481"/>
      <c r="X31" s="443"/>
      <c r="AD31" s="96" t="s">
        <v>35</v>
      </c>
      <c r="AE31" s="17" t="s">
        <v>20</v>
      </c>
      <c r="AF31" s="96">
        <f>AJ54+AK54</f>
        <v>12</v>
      </c>
      <c r="AG31" s="34" t="b">
        <f t="shared" ref="AG31:AQ52" si="17">ISBLANK(N31)</f>
        <v>1</v>
      </c>
      <c r="AH31" s="34" t="b">
        <f t="shared" si="17"/>
        <v>1</v>
      </c>
      <c r="AJ31" s="34" t="b">
        <f t="shared" si="17"/>
        <v>1</v>
      </c>
      <c r="AK31" s="34" t="b">
        <f t="shared" si="17"/>
        <v>1</v>
      </c>
      <c r="AM31" s="34" t="b">
        <f t="shared" si="17"/>
        <v>1</v>
      </c>
      <c r="AN31" s="34" t="b">
        <f t="shared" si="17"/>
        <v>1</v>
      </c>
      <c r="AP31" s="34" t="b">
        <f t="shared" si="17"/>
        <v>1</v>
      </c>
      <c r="AQ31" s="34" t="b">
        <f t="shared" si="17"/>
        <v>1</v>
      </c>
      <c r="AR31" s="466"/>
      <c r="AT31" s="438"/>
      <c r="AU31" s="438"/>
      <c r="AV31" s="438"/>
      <c r="AW31" s="446">
        <f t="shared" si="0"/>
        <v>0</v>
      </c>
      <c r="AX31" s="438"/>
      <c r="AY31" s="438"/>
      <c r="AZ31" s="438"/>
      <c r="BA31" s="446">
        <f t="shared" si="16"/>
        <v>0</v>
      </c>
      <c r="BB31" s="336"/>
      <c r="BC31" s="336"/>
      <c r="BD31" s="336"/>
      <c r="BE31" s="460">
        <f t="shared" ref="BE31:BE55" si="18">SUM(BB31:BD31)</f>
        <v>0</v>
      </c>
      <c r="BF31" s="336"/>
      <c r="BG31" s="336"/>
      <c r="BH31" s="336"/>
      <c r="BI31" s="455"/>
      <c r="BJ31" s="438"/>
      <c r="BK31" s="438"/>
      <c r="BL31" s="438"/>
      <c r="BM31" s="449"/>
      <c r="BN31" s="438"/>
      <c r="BO31" s="438"/>
      <c r="BP31" s="438"/>
      <c r="BQ31" s="449"/>
      <c r="BR31" s="336">
        <v>6</v>
      </c>
      <c r="BS31" s="336"/>
      <c r="BT31" s="336"/>
      <c r="BU31" s="336"/>
      <c r="BV31" s="336"/>
      <c r="BW31" s="336"/>
      <c r="BX31" s="336">
        <v>2</v>
      </c>
      <c r="BY31" s="431"/>
      <c r="BZ31" s="438"/>
      <c r="CA31" s="438"/>
      <c r="CB31" s="438"/>
      <c r="CC31" s="438"/>
      <c r="CD31" s="438"/>
      <c r="CE31" s="438"/>
      <c r="CF31" s="438"/>
      <c r="CG31" s="438"/>
      <c r="CH31" s="336"/>
      <c r="CI31" s="336"/>
      <c r="CJ31" s="336"/>
      <c r="CK31" s="336"/>
      <c r="CL31" s="336"/>
      <c r="CM31" s="336"/>
      <c r="CN31" s="336"/>
      <c r="CO31" s="336"/>
      <c r="CP31" s="438"/>
      <c r="CQ31" s="438"/>
      <c r="CR31" s="438"/>
      <c r="CS31" s="438"/>
      <c r="CT31" s="438"/>
      <c r="CU31" s="438"/>
      <c r="CV31" s="438"/>
      <c r="CW31" s="438"/>
      <c r="CX31" s="336"/>
      <c r="CY31" s="336"/>
      <c r="CZ31" s="336"/>
      <c r="DA31" s="336"/>
      <c r="DB31" s="336"/>
      <c r="DC31" s="336"/>
      <c r="DD31" s="336"/>
      <c r="DE31" s="336"/>
      <c r="DF31" s="336"/>
      <c r="DG31" s="336"/>
      <c r="DH31" s="336"/>
    </row>
    <row r="32" spans="1:112" ht="16.2" x14ac:dyDescent="0.3">
      <c r="A32" s="109" t="s">
        <v>72</v>
      </c>
      <c r="B32" s="111" t="s">
        <v>73</v>
      </c>
      <c r="C32" s="78">
        <v>3</v>
      </c>
      <c r="D32" s="68"/>
      <c r="E32" s="71"/>
      <c r="F32" s="69"/>
      <c r="G32" s="66">
        <v>5</v>
      </c>
      <c r="H32" s="67">
        <f>G32*30</f>
        <v>150</v>
      </c>
      <c r="I32" s="37">
        <v>12</v>
      </c>
      <c r="J32" s="68" t="s">
        <v>262</v>
      </c>
      <c r="K32" s="68"/>
      <c r="L32" s="68" t="s">
        <v>253</v>
      </c>
      <c r="M32" s="69">
        <f>H32-I32</f>
        <v>138</v>
      </c>
      <c r="N32" s="482"/>
      <c r="O32" s="483"/>
      <c r="P32" s="484"/>
      <c r="Q32" s="485" t="s">
        <v>263</v>
      </c>
      <c r="R32" s="483"/>
      <c r="S32" s="484"/>
      <c r="T32" s="485"/>
      <c r="U32" s="483"/>
      <c r="V32" s="484"/>
      <c r="W32" s="485"/>
      <c r="X32" s="484"/>
      <c r="AD32" s="96" t="s">
        <v>35</v>
      </c>
      <c r="AE32" s="17" t="s">
        <v>21</v>
      </c>
      <c r="AF32" s="96">
        <f>AM54+AN54</f>
        <v>22</v>
      </c>
      <c r="AG32" s="34" t="b">
        <f t="shared" si="17"/>
        <v>1</v>
      </c>
      <c r="AH32" s="34" t="b">
        <f t="shared" si="17"/>
        <v>1</v>
      </c>
      <c r="AJ32" s="34" t="b">
        <f t="shared" si="17"/>
        <v>0</v>
      </c>
      <c r="AK32" s="34" t="b">
        <f t="shared" si="17"/>
        <v>1</v>
      </c>
      <c r="AM32" s="34" t="b">
        <f t="shared" si="17"/>
        <v>1</v>
      </c>
      <c r="AN32" s="34" t="b">
        <f t="shared" si="17"/>
        <v>1</v>
      </c>
      <c r="AP32" s="34" t="b">
        <f t="shared" si="17"/>
        <v>1</v>
      </c>
      <c r="AQ32" s="34" t="b">
        <f t="shared" si="17"/>
        <v>1</v>
      </c>
      <c r="AR32" s="466"/>
      <c r="AT32" s="438"/>
      <c r="AU32" s="438"/>
      <c r="AV32" s="438"/>
      <c r="AW32" s="446">
        <f t="shared" si="0"/>
        <v>0</v>
      </c>
      <c r="AX32" s="438"/>
      <c r="AY32" s="438"/>
      <c r="AZ32" s="438"/>
      <c r="BA32" s="446">
        <f t="shared" si="16"/>
        <v>0</v>
      </c>
      <c r="BB32" s="336"/>
      <c r="BC32" s="336"/>
      <c r="BD32" s="336"/>
      <c r="BE32" s="460">
        <f t="shared" si="18"/>
        <v>0</v>
      </c>
      <c r="BF32" s="336"/>
      <c r="BG32" s="336"/>
      <c r="BH32" s="336"/>
      <c r="BI32" s="455"/>
      <c r="BJ32" s="438">
        <v>8</v>
      </c>
      <c r="BK32" s="438"/>
      <c r="BL32" s="438">
        <v>4</v>
      </c>
      <c r="BM32" s="449"/>
      <c r="BN32" s="438"/>
      <c r="BO32" s="438"/>
      <c r="BP32" s="438"/>
      <c r="BQ32" s="449"/>
      <c r="BR32" s="336"/>
      <c r="BS32" s="336"/>
      <c r="BT32" s="336"/>
      <c r="BU32" s="336"/>
      <c r="BV32" s="336"/>
      <c r="BW32" s="336"/>
      <c r="BX32" s="336"/>
      <c r="BY32" s="431"/>
      <c r="BZ32" s="438"/>
      <c r="CA32" s="438"/>
      <c r="CB32" s="438"/>
      <c r="CC32" s="438"/>
      <c r="CD32" s="438"/>
      <c r="CE32" s="438"/>
      <c r="CF32" s="438"/>
      <c r="CG32" s="438"/>
      <c r="CH32" s="336"/>
      <c r="CI32" s="336"/>
      <c r="CJ32" s="336"/>
      <c r="CK32" s="336"/>
      <c r="CL32" s="336"/>
      <c r="CM32" s="336"/>
      <c r="CN32" s="336"/>
      <c r="CO32" s="336"/>
      <c r="CP32" s="438"/>
      <c r="CQ32" s="438"/>
      <c r="CR32" s="438"/>
      <c r="CS32" s="438"/>
      <c r="CT32" s="438"/>
      <c r="CU32" s="438"/>
      <c r="CV32" s="438"/>
      <c r="CW32" s="438"/>
      <c r="CX32" s="336"/>
      <c r="CY32" s="336"/>
      <c r="CZ32" s="336"/>
      <c r="DA32" s="336"/>
      <c r="DB32" s="336"/>
      <c r="DC32" s="336"/>
      <c r="DD32" s="336"/>
      <c r="DE32" s="336"/>
      <c r="DF32" s="336"/>
      <c r="DG32" s="336"/>
      <c r="DH32" s="336"/>
    </row>
    <row r="33" spans="1:112" s="17" customFormat="1" ht="16.2" x14ac:dyDescent="0.3">
      <c r="A33" s="82" t="s">
        <v>45</v>
      </c>
      <c r="B33" s="79" t="s">
        <v>74</v>
      </c>
      <c r="C33" s="78"/>
      <c r="D33" s="68">
        <v>2</v>
      </c>
      <c r="E33" s="71"/>
      <c r="F33" s="69"/>
      <c r="G33" s="80">
        <v>6</v>
      </c>
      <c r="H33" s="67">
        <f>G33*30</f>
        <v>180</v>
      </c>
      <c r="I33" s="37">
        <v>8</v>
      </c>
      <c r="J33" s="68" t="s">
        <v>253</v>
      </c>
      <c r="K33" s="68"/>
      <c r="L33" s="68" t="s">
        <v>267</v>
      </c>
      <c r="M33" s="69">
        <f>H33-I33</f>
        <v>172</v>
      </c>
      <c r="N33" s="482"/>
      <c r="O33" s="483"/>
      <c r="P33" s="484" t="s">
        <v>264</v>
      </c>
      <c r="Q33" s="485"/>
      <c r="R33" s="483"/>
      <c r="S33" s="484"/>
      <c r="T33" s="485"/>
      <c r="U33" s="483"/>
      <c r="V33" s="484"/>
      <c r="W33" s="485"/>
      <c r="X33" s="484"/>
      <c r="AD33" s="17" t="s">
        <v>35</v>
      </c>
      <c r="AE33" s="17" t="s">
        <v>22</v>
      </c>
      <c r="AF33" s="96">
        <f>AP54+AQ54</f>
        <v>24</v>
      </c>
      <c r="AG33" s="34" t="b">
        <f t="shared" si="17"/>
        <v>1</v>
      </c>
      <c r="AH33" s="34" t="b">
        <f t="shared" si="17"/>
        <v>1</v>
      </c>
      <c r="AI33" s="34"/>
      <c r="AJ33" s="34" t="b">
        <f t="shared" si="17"/>
        <v>1</v>
      </c>
      <c r="AK33" s="34" t="b">
        <f t="shared" si="17"/>
        <v>1</v>
      </c>
      <c r="AL33" s="34"/>
      <c r="AM33" s="34" t="b">
        <f t="shared" si="17"/>
        <v>1</v>
      </c>
      <c r="AN33" s="34" t="b">
        <f t="shared" si="17"/>
        <v>1</v>
      </c>
      <c r="AO33" s="34"/>
      <c r="AP33" s="34" t="b">
        <f t="shared" si="17"/>
        <v>1</v>
      </c>
      <c r="AQ33" s="34" t="b">
        <f t="shared" si="17"/>
        <v>1</v>
      </c>
      <c r="AR33" s="466"/>
      <c r="AT33" s="436"/>
      <c r="AU33" s="436"/>
      <c r="AV33" s="436"/>
      <c r="AW33" s="446">
        <f t="shared" si="0"/>
        <v>0</v>
      </c>
      <c r="AX33" s="436"/>
      <c r="AY33" s="436"/>
      <c r="AZ33" s="436"/>
      <c r="BA33" s="446">
        <f t="shared" si="16"/>
        <v>0</v>
      </c>
      <c r="BB33" s="335">
        <v>4</v>
      </c>
      <c r="BC33" s="335"/>
      <c r="BD33" s="335"/>
      <c r="BE33" s="460">
        <f t="shared" si="18"/>
        <v>4</v>
      </c>
      <c r="BF33" s="335"/>
      <c r="BG33" s="335"/>
      <c r="BH33" s="335">
        <v>4</v>
      </c>
      <c r="BI33" s="456"/>
      <c r="BJ33" s="436"/>
      <c r="BK33" s="436"/>
      <c r="BL33" s="436"/>
      <c r="BM33" s="450"/>
      <c r="BN33" s="436"/>
      <c r="BO33" s="436"/>
      <c r="BP33" s="436"/>
      <c r="BQ33" s="450"/>
      <c r="BR33" s="335"/>
      <c r="BS33" s="335"/>
      <c r="BT33" s="335"/>
      <c r="BU33" s="335"/>
      <c r="BV33" s="335"/>
      <c r="BW33" s="335"/>
      <c r="BX33" s="335"/>
      <c r="BY33" s="429"/>
      <c r="BZ33" s="436"/>
      <c r="CA33" s="436"/>
      <c r="CB33" s="436"/>
      <c r="CC33" s="436"/>
      <c r="CD33" s="436"/>
      <c r="CE33" s="436"/>
      <c r="CF33" s="436"/>
      <c r="CG33" s="436"/>
      <c r="CH33" s="335"/>
      <c r="CI33" s="335"/>
      <c r="CJ33" s="335"/>
      <c r="CK33" s="335"/>
      <c r="CL33" s="335"/>
      <c r="CM33" s="335"/>
      <c r="CN33" s="335"/>
      <c r="CO33" s="335"/>
      <c r="CP33" s="436"/>
      <c r="CQ33" s="436"/>
      <c r="CR33" s="436"/>
      <c r="CS33" s="436"/>
      <c r="CT33" s="436"/>
      <c r="CU33" s="436"/>
      <c r="CV33" s="436"/>
      <c r="CW33" s="436"/>
      <c r="CX33" s="335"/>
      <c r="CY33" s="335"/>
      <c r="CZ33" s="335"/>
      <c r="DA33" s="335"/>
      <c r="DB33" s="335"/>
      <c r="DC33" s="335"/>
      <c r="DD33" s="335"/>
      <c r="DE33" s="335"/>
      <c r="DF33" s="335"/>
      <c r="DG33" s="335"/>
      <c r="DH33" s="335"/>
    </row>
    <row r="34" spans="1:112" ht="16.2" x14ac:dyDescent="0.3">
      <c r="A34" s="109" t="s">
        <v>75</v>
      </c>
      <c r="B34" s="111" t="s">
        <v>76</v>
      </c>
      <c r="C34" s="78"/>
      <c r="D34" s="68">
        <v>3</v>
      </c>
      <c r="E34" s="71"/>
      <c r="F34" s="69"/>
      <c r="G34" s="66">
        <v>1</v>
      </c>
      <c r="H34" s="67">
        <f>G34*30</f>
        <v>30</v>
      </c>
      <c r="I34" s="37">
        <v>4</v>
      </c>
      <c r="J34" s="68"/>
      <c r="K34" s="68"/>
      <c r="L34" s="68" t="s">
        <v>253</v>
      </c>
      <c r="M34" s="69">
        <f>H34-I34</f>
        <v>26</v>
      </c>
      <c r="N34" s="482"/>
      <c r="O34" s="483"/>
      <c r="P34" s="484"/>
      <c r="Q34" s="485" t="s">
        <v>253</v>
      </c>
      <c r="R34" s="483"/>
      <c r="S34" s="484"/>
      <c r="T34" s="485"/>
      <c r="U34" s="483"/>
      <c r="V34" s="484"/>
      <c r="W34" s="485"/>
      <c r="X34" s="484"/>
      <c r="AD34" s="96" t="s">
        <v>35</v>
      </c>
      <c r="AF34" s="112">
        <f>SUM(AF30:AF33)</f>
        <v>58</v>
      </c>
      <c r="AG34" s="34" t="b">
        <f t="shared" si="17"/>
        <v>1</v>
      </c>
      <c r="AH34" s="34" t="b">
        <f t="shared" si="17"/>
        <v>1</v>
      </c>
      <c r="AJ34" s="34" t="b">
        <f t="shared" si="17"/>
        <v>0</v>
      </c>
      <c r="AK34" s="34" t="b">
        <f t="shared" si="17"/>
        <v>1</v>
      </c>
      <c r="AM34" s="34" t="b">
        <f t="shared" si="17"/>
        <v>1</v>
      </c>
      <c r="AN34" s="34" t="b">
        <f>ISBLANK(U34)</f>
        <v>1</v>
      </c>
      <c r="AP34" s="34" t="b">
        <f t="shared" si="17"/>
        <v>1</v>
      </c>
      <c r="AQ34" s="34" t="b">
        <f t="shared" si="17"/>
        <v>1</v>
      </c>
      <c r="AR34" s="466"/>
      <c r="AT34" s="438"/>
      <c r="AU34" s="438"/>
      <c r="AV34" s="438"/>
      <c r="AW34" s="446">
        <f t="shared" si="0"/>
        <v>0</v>
      </c>
      <c r="AX34" s="438"/>
      <c r="AY34" s="438"/>
      <c r="AZ34" s="438"/>
      <c r="BA34" s="446">
        <f t="shared" si="16"/>
        <v>0</v>
      </c>
      <c r="BB34" s="336"/>
      <c r="BC34" s="336"/>
      <c r="BD34" s="336"/>
      <c r="BE34" s="460">
        <f t="shared" si="18"/>
        <v>0</v>
      </c>
      <c r="BF34" s="336"/>
      <c r="BG34" s="336"/>
      <c r="BH34" s="336"/>
      <c r="BI34" s="455"/>
      <c r="BJ34" s="438"/>
      <c r="BK34" s="438"/>
      <c r="BL34" s="438">
        <v>4</v>
      </c>
      <c r="BM34" s="449"/>
      <c r="BN34" s="438"/>
      <c r="BO34" s="438"/>
      <c r="BP34" s="438"/>
      <c r="BQ34" s="449"/>
      <c r="BR34" s="336"/>
      <c r="BS34" s="336"/>
      <c r="BT34" s="336"/>
      <c r="BU34" s="336"/>
      <c r="BV34" s="336"/>
      <c r="BW34" s="336"/>
      <c r="BX34" s="336"/>
      <c r="BY34" s="431"/>
      <c r="BZ34" s="438"/>
      <c r="CA34" s="438"/>
      <c r="CB34" s="438"/>
      <c r="CC34" s="438"/>
      <c r="CD34" s="438"/>
      <c r="CE34" s="438"/>
      <c r="CF34" s="438"/>
      <c r="CG34" s="438"/>
      <c r="CH34" s="336"/>
      <c r="CI34" s="336"/>
      <c r="CJ34" s="336"/>
      <c r="CK34" s="336"/>
      <c r="CL34" s="336"/>
      <c r="CM34" s="336"/>
      <c r="CN34" s="336"/>
      <c r="CO34" s="336"/>
      <c r="CP34" s="438"/>
      <c r="CQ34" s="438"/>
      <c r="CR34" s="438"/>
      <c r="CS34" s="438"/>
      <c r="CT34" s="438"/>
      <c r="CU34" s="438"/>
      <c r="CV34" s="438"/>
      <c r="CW34" s="438"/>
      <c r="CX34" s="336"/>
      <c r="CY34" s="336"/>
      <c r="CZ34" s="336"/>
      <c r="DA34" s="336"/>
      <c r="DB34" s="336"/>
      <c r="DC34" s="336"/>
      <c r="DD34" s="336"/>
      <c r="DE34" s="336"/>
      <c r="DF34" s="336"/>
      <c r="DG34" s="336"/>
      <c r="DH34" s="336"/>
    </row>
    <row r="35" spans="1:112" ht="16.2" x14ac:dyDescent="0.3">
      <c r="A35" s="109" t="s">
        <v>77</v>
      </c>
      <c r="B35" s="110" t="s">
        <v>78</v>
      </c>
      <c r="C35" s="37"/>
      <c r="D35" s="68"/>
      <c r="E35" s="71"/>
      <c r="F35" s="72"/>
      <c r="G35" s="66">
        <f t="shared" ref="G35:K35" si="19">G36+G37</f>
        <v>7</v>
      </c>
      <c r="H35" s="113">
        <f t="shared" si="19"/>
        <v>210</v>
      </c>
      <c r="I35" s="507"/>
      <c r="J35" s="115"/>
      <c r="K35" s="115">
        <f t="shared" si="19"/>
        <v>0</v>
      </c>
      <c r="L35" s="115"/>
      <c r="M35" s="116"/>
      <c r="N35" s="478"/>
      <c r="O35" s="479"/>
      <c r="P35" s="486"/>
      <c r="Q35" s="481"/>
      <c r="R35" s="479"/>
      <c r="S35" s="443"/>
      <c r="T35" s="481"/>
      <c r="U35" s="479"/>
      <c r="V35" s="443"/>
      <c r="W35" s="481"/>
      <c r="X35" s="443"/>
      <c r="AD35" s="96" t="s">
        <v>35</v>
      </c>
      <c r="AG35" s="34" t="b">
        <f t="shared" si="17"/>
        <v>1</v>
      </c>
      <c r="AH35" s="34" t="b">
        <f t="shared" si="17"/>
        <v>1</v>
      </c>
      <c r="AJ35" s="34" t="b">
        <f t="shared" si="17"/>
        <v>1</v>
      </c>
      <c r="AK35" s="34" t="b">
        <f t="shared" si="17"/>
        <v>1</v>
      </c>
      <c r="AM35" s="34" t="b">
        <f t="shared" si="17"/>
        <v>1</v>
      </c>
      <c r="AN35" s="34" t="b">
        <f t="shared" si="17"/>
        <v>1</v>
      </c>
      <c r="AP35" s="34" t="b">
        <f t="shared" si="17"/>
        <v>1</v>
      </c>
      <c r="AQ35" s="34" t="b">
        <f t="shared" si="17"/>
        <v>1</v>
      </c>
      <c r="AR35" s="466"/>
      <c r="AT35" s="438"/>
      <c r="AU35" s="438"/>
      <c r="AV35" s="438"/>
      <c r="AW35" s="446">
        <f t="shared" si="0"/>
        <v>0</v>
      </c>
      <c r="AX35" s="438"/>
      <c r="AY35" s="438"/>
      <c r="AZ35" s="438"/>
      <c r="BA35" s="446">
        <f t="shared" si="16"/>
        <v>0</v>
      </c>
      <c r="BB35" s="336"/>
      <c r="BC35" s="336"/>
      <c r="BD35" s="336"/>
      <c r="BE35" s="460">
        <f t="shared" si="18"/>
        <v>0</v>
      </c>
      <c r="BF35" s="336"/>
      <c r="BG35" s="336"/>
      <c r="BH35" s="336"/>
      <c r="BI35" s="455"/>
      <c r="BJ35" s="438"/>
      <c r="BK35" s="438"/>
      <c r="BL35" s="438"/>
      <c r="BM35" s="449"/>
      <c r="BN35" s="438"/>
      <c r="BO35" s="438"/>
      <c r="BP35" s="438"/>
      <c r="BQ35" s="449"/>
      <c r="BR35" s="336"/>
      <c r="BS35" s="336"/>
      <c r="BT35" s="336"/>
      <c r="BU35" s="336"/>
      <c r="BV35" s="336"/>
      <c r="BW35" s="336"/>
      <c r="BX35" s="336"/>
      <c r="BY35" s="431"/>
      <c r="BZ35" s="438"/>
      <c r="CA35" s="438"/>
      <c r="CB35" s="438"/>
      <c r="CC35" s="438"/>
      <c r="CD35" s="438"/>
      <c r="CE35" s="438"/>
      <c r="CF35" s="438"/>
      <c r="CG35" s="438"/>
      <c r="CH35" s="336"/>
      <c r="CI35" s="336"/>
      <c r="CJ35" s="336"/>
      <c r="CK35" s="336"/>
      <c r="CL35" s="336"/>
      <c r="CM35" s="336"/>
      <c r="CN35" s="336"/>
      <c r="CO35" s="336"/>
      <c r="CP35" s="438"/>
      <c r="CQ35" s="438"/>
      <c r="CR35" s="438"/>
      <c r="CS35" s="438"/>
      <c r="CT35" s="438"/>
      <c r="CU35" s="438"/>
      <c r="CV35" s="438"/>
      <c r="CW35" s="438"/>
      <c r="CX35" s="336"/>
      <c r="CY35" s="336"/>
      <c r="CZ35" s="336"/>
      <c r="DA35" s="336"/>
      <c r="DB35" s="336"/>
      <c r="DC35" s="336"/>
      <c r="DD35" s="336"/>
      <c r="DE35" s="336"/>
      <c r="DF35" s="336"/>
      <c r="DG35" s="336"/>
      <c r="DH35" s="336"/>
    </row>
    <row r="36" spans="1:112" ht="26.25" customHeight="1" x14ac:dyDescent="0.3">
      <c r="A36" s="117" t="s">
        <v>79</v>
      </c>
      <c r="B36" s="118" t="s">
        <v>78</v>
      </c>
      <c r="C36" s="119">
        <v>3</v>
      </c>
      <c r="D36" s="120"/>
      <c r="E36" s="120"/>
      <c r="F36" s="121"/>
      <c r="G36" s="122">
        <v>6</v>
      </c>
      <c r="H36" s="42">
        <f t="shared" ref="H36:H39" si="20">G36*30</f>
        <v>180</v>
      </c>
      <c r="I36" s="43">
        <v>10</v>
      </c>
      <c r="J36" s="44" t="s">
        <v>262</v>
      </c>
      <c r="K36" s="44"/>
      <c r="L36" s="44" t="s">
        <v>278</v>
      </c>
      <c r="M36" s="45">
        <f t="shared" ref="M36:M39" si="21">H36-I36</f>
        <v>170</v>
      </c>
      <c r="N36" s="482"/>
      <c r="O36" s="483"/>
      <c r="P36" s="484"/>
      <c r="Q36" s="485" t="s">
        <v>279</v>
      </c>
      <c r="R36" s="483"/>
      <c r="S36" s="484"/>
      <c r="T36" s="485"/>
      <c r="U36" s="483"/>
      <c r="V36" s="484"/>
      <c r="W36" s="482"/>
      <c r="X36" s="484"/>
      <c r="AD36" s="96" t="s">
        <v>35</v>
      </c>
      <c r="AG36" s="34" t="b">
        <f t="shared" si="17"/>
        <v>1</v>
      </c>
      <c r="AH36" s="34" t="b">
        <f t="shared" si="17"/>
        <v>1</v>
      </c>
      <c r="AJ36" s="34" t="b">
        <f t="shared" si="17"/>
        <v>0</v>
      </c>
      <c r="AK36" s="34" t="b">
        <f t="shared" si="17"/>
        <v>1</v>
      </c>
      <c r="AM36" s="34" t="b">
        <f t="shared" si="17"/>
        <v>1</v>
      </c>
      <c r="AN36" s="34" t="b">
        <f t="shared" si="17"/>
        <v>1</v>
      </c>
      <c r="AP36" s="34" t="b">
        <f t="shared" si="17"/>
        <v>1</v>
      </c>
      <c r="AQ36" s="34" t="b">
        <f t="shared" si="17"/>
        <v>1</v>
      </c>
      <c r="AR36" s="466"/>
      <c r="AT36" s="438"/>
      <c r="AU36" s="438"/>
      <c r="AV36" s="438"/>
      <c r="AW36" s="446">
        <f t="shared" si="0"/>
        <v>0</v>
      </c>
      <c r="AX36" s="438"/>
      <c r="AY36" s="438"/>
      <c r="AZ36" s="438"/>
      <c r="BA36" s="446">
        <f t="shared" si="16"/>
        <v>0</v>
      </c>
      <c r="BB36" s="336"/>
      <c r="BC36" s="336"/>
      <c r="BD36" s="336"/>
      <c r="BE36" s="460">
        <f t="shared" si="18"/>
        <v>0</v>
      </c>
      <c r="BF36" s="336"/>
      <c r="BG36" s="336"/>
      <c r="BH36" s="336"/>
      <c r="BI36" s="455"/>
      <c r="BJ36" s="438">
        <v>8</v>
      </c>
      <c r="BK36" s="438"/>
      <c r="BL36" s="438"/>
      <c r="BM36" s="449"/>
      <c r="BN36" s="438"/>
      <c r="BO36" s="438"/>
      <c r="BP36" s="438">
        <v>2</v>
      </c>
      <c r="BQ36" s="449"/>
      <c r="BR36" s="336"/>
      <c r="BS36" s="336"/>
      <c r="BT36" s="336"/>
      <c r="BU36" s="336"/>
      <c r="BV36" s="336"/>
      <c r="BW36" s="336"/>
      <c r="BX36" s="336"/>
      <c r="BY36" s="431"/>
      <c r="BZ36" s="438"/>
      <c r="CA36" s="438"/>
      <c r="CB36" s="438"/>
      <c r="CC36" s="438"/>
      <c r="CD36" s="438"/>
      <c r="CE36" s="438"/>
      <c r="CF36" s="438"/>
      <c r="CG36" s="438"/>
      <c r="CH36" s="336"/>
      <c r="CI36" s="336"/>
      <c r="CJ36" s="336"/>
      <c r="CK36" s="336"/>
      <c r="CL36" s="336"/>
      <c r="CM36" s="336"/>
      <c r="CN36" s="336"/>
      <c r="CO36" s="336"/>
      <c r="CP36" s="438"/>
      <c r="CQ36" s="438"/>
      <c r="CR36" s="438"/>
      <c r="CS36" s="438"/>
      <c r="CT36" s="438"/>
      <c r="CU36" s="438"/>
      <c r="CV36" s="438"/>
      <c r="CW36" s="438"/>
      <c r="CX36" s="336"/>
      <c r="CY36" s="336"/>
      <c r="CZ36" s="336"/>
      <c r="DA36" s="336"/>
      <c r="DB36" s="336"/>
      <c r="DC36" s="336"/>
      <c r="DD36" s="336"/>
      <c r="DE36" s="336"/>
      <c r="DF36" s="336"/>
      <c r="DG36" s="336"/>
      <c r="DH36" s="336"/>
    </row>
    <row r="37" spans="1:112" ht="16.2" x14ac:dyDescent="0.3">
      <c r="A37" s="117" t="s">
        <v>80</v>
      </c>
      <c r="B37" s="118" t="s">
        <v>81</v>
      </c>
      <c r="C37" s="119"/>
      <c r="D37" s="127"/>
      <c r="E37" s="128"/>
      <c r="F37" s="121" t="s">
        <v>82</v>
      </c>
      <c r="G37" s="122">
        <v>1</v>
      </c>
      <c r="H37" s="42">
        <f t="shared" si="20"/>
        <v>30</v>
      </c>
      <c r="I37" s="43">
        <v>4</v>
      </c>
      <c r="J37" s="44"/>
      <c r="K37" s="44"/>
      <c r="L37" s="44" t="s">
        <v>253</v>
      </c>
      <c r="M37" s="45">
        <f t="shared" si="21"/>
        <v>26</v>
      </c>
      <c r="N37" s="482"/>
      <c r="O37" s="483"/>
      <c r="P37" s="484"/>
      <c r="Q37" s="485"/>
      <c r="R37" s="487"/>
      <c r="S37" s="129" t="s">
        <v>253</v>
      </c>
      <c r="T37" s="485"/>
      <c r="U37" s="487"/>
      <c r="V37" s="484"/>
      <c r="W37" s="482"/>
      <c r="X37" s="484"/>
      <c r="AD37" s="96" t="s">
        <v>35</v>
      </c>
      <c r="AG37" s="34" t="b">
        <f t="shared" si="17"/>
        <v>1</v>
      </c>
      <c r="AH37" s="34" t="b">
        <f t="shared" si="17"/>
        <v>1</v>
      </c>
      <c r="AJ37" s="34" t="b">
        <f t="shared" si="17"/>
        <v>1</v>
      </c>
      <c r="AK37" s="34" t="b">
        <f t="shared" si="17"/>
        <v>1</v>
      </c>
      <c r="AM37" s="34" t="b">
        <f t="shared" si="17"/>
        <v>1</v>
      </c>
      <c r="AN37" s="34" t="b">
        <f>ISBLANK(U37)</f>
        <v>1</v>
      </c>
      <c r="AP37" s="34" t="b">
        <f t="shared" si="17"/>
        <v>1</v>
      </c>
      <c r="AQ37" s="34" t="b">
        <f t="shared" si="17"/>
        <v>1</v>
      </c>
      <c r="AR37" s="466"/>
      <c r="AT37" s="438"/>
      <c r="AU37" s="438"/>
      <c r="AV37" s="438"/>
      <c r="AW37" s="446">
        <f t="shared" si="0"/>
        <v>0</v>
      </c>
      <c r="AX37" s="438"/>
      <c r="AY37" s="438"/>
      <c r="AZ37" s="438"/>
      <c r="BA37" s="446">
        <f t="shared" si="16"/>
        <v>0</v>
      </c>
      <c r="BB37" s="336"/>
      <c r="BC37" s="336"/>
      <c r="BD37" s="336"/>
      <c r="BE37" s="460">
        <f t="shared" si="18"/>
        <v>0</v>
      </c>
      <c r="BF37" s="336"/>
      <c r="BG37" s="336"/>
      <c r="BH37" s="336"/>
      <c r="BI37" s="455"/>
      <c r="BJ37" s="438"/>
      <c r="BK37" s="438"/>
      <c r="BL37" s="438"/>
      <c r="BM37" s="449"/>
      <c r="BN37" s="438"/>
      <c r="BO37" s="438"/>
      <c r="BP37" s="438"/>
      <c r="BQ37" s="449"/>
      <c r="BR37" s="336"/>
      <c r="BS37" s="336"/>
      <c r="BT37" s="336">
        <v>4</v>
      </c>
      <c r="BU37" s="336"/>
      <c r="BV37" s="336"/>
      <c r="BW37" s="336"/>
      <c r="BX37" s="336"/>
      <c r="BY37" s="431"/>
      <c r="BZ37" s="438"/>
      <c r="CA37" s="438"/>
      <c r="CB37" s="438"/>
      <c r="CC37" s="438"/>
      <c r="CD37" s="438"/>
      <c r="CE37" s="438"/>
      <c r="CF37" s="438"/>
      <c r="CG37" s="438"/>
      <c r="CH37" s="336"/>
      <c r="CI37" s="336"/>
      <c r="CJ37" s="336"/>
      <c r="CK37" s="336"/>
      <c r="CL37" s="336"/>
      <c r="CM37" s="336"/>
      <c r="CN37" s="336"/>
      <c r="CO37" s="336"/>
      <c r="CP37" s="438"/>
      <c r="CQ37" s="438"/>
      <c r="CR37" s="438"/>
      <c r="CS37" s="438"/>
      <c r="CT37" s="438"/>
      <c r="CU37" s="438"/>
      <c r="CV37" s="438"/>
      <c r="CW37" s="438"/>
      <c r="CX37" s="336"/>
      <c r="CY37" s="336"/>
      <c r="CZ37" s="336"/>
      <c r="DA37" s="336"/>
      <c r="DB37" s="336"/>
      <c r="DC37" s="336"/>
      <c r="DD37" s="336"/>
      <c r="DE37" s="336"/>
      <c r="DF37" s="336"/>
      <c r="DG37" s="336"/>
      <c r="DH37" s="336"/>
    </row>
    <row r="38" spans="1:112" ht="16.2" x14ac:dyDescent="0.3">
      <c r="A38" s="109" t="s">
        <v>83</v>
      </c>
      <c r="B38" s="110" t="s">
        <v>84</v>
      </c>
      <c r="C38" s="37">
        <v>5</v>
      </c>
      <c r="D38" s="68"/>
      <c r="E38" s="71"/>
      <c r="F38" s="72"/>
      <c r="G38" s="66">
        <v>5</v>
      </c>
      <c r="H38" s="67">
        <f t="shared" si="20"/>
        <v>150</v>
      </c>
      <c r="I38" s="37">
        <v>8</v>
      </c>
      <c r="J38" s="68" t="s">
        <v>262</v>
      </c>
      <c r="K38" s="68"/>
      <c r="L38" s="68"/>
      <c r="M38" s="69">
        <f t="shared" si="21"/>
        <v>142</v>
      </c>
      <c r="N38" s="482"/>
      <c r="O38" s="483"/>
      <c r="P38" s="488"/>
      <c r="Q38" s="485"/>
      <c r="R38" s="483"/>
      <c r="S38" s="484"/>
      <c r="T38" s="485" t="s">
        <v>262</v>
      </c>
      <c r="U38" s="483"/>
      <c r="V38" s="484"/>
      <c r="W38" s="485"/>
      <c r="X38" s="484"/>
      <c r="AD38" s="96" t="s">
        <v>35</v>
      </c>
      <c r="AG38" s="34" t="b">
        <f t="shared" si="17"/>
        <v>1</v>
      </c>
      <c r="AH38" s="34" t="b">
        <f t="shared" si="17"/>
        <v>1</v>
      </c>
      <c r="AJ38" s="34" t="b">
        <f t="shared" si="17"/>
        <v>1</v>
      </c>
      <c r="AK38" s="34" t="b">
        <f t="shared" si="17"/>
        <v>1</v>
      </c>
      <c r="AM38" s="34" t="b">
        <f t="shared" si="17"/>
        <v>0</v>
      </c>
      <c r="AN38" s="34" t="b">
        <f t="shared" si="17"/>
        <v>1</v>
      </c>
      <c r="AP38" s="34" t="b">
        <f t="shared" si="17"/>
        <v>1</v>
      </c>
      <c r="AQ38" s="34" t="b">
        <f t="shared" si="17"/>
        <v>1</v>
      </c>
      <c r="AR38" s="466"/>
      <c r="AT38" s="438"/>
      <c r="AU38" s="438"/>
      <c r="AV38" s="438"/>
      <c r="AW38" s="446">
        <f t="shared" si="0"/>
        <v>0</v>
      </c>
      <c r="AX38" s="438"/>
      <c r="AY38" s="438"/>
      <c r="AZ38" s="438"/>
      <c r="BA38" s="446">
        <f t="shared" si="16"/>
        <v>0</v>
      </c>
      <c r="BB38" s="336"/>
      <c r="BC38" s="336"/>
      <c r="BD38" s="336"/>
      <c r="BE38" s="460">
        <f t="shared" si="18"/>
        <v>0</v>
      </c>
      <c r="BF38" s="336"/>
      <c r="BG38" s="336"/>
      <c r="BH38" s="336"/>
      <c r="BI38" s="455"/>
      <c r="BJ38" s="438"/>
      <c r="BK38" s="438"/>
      <c r="BL38" s="438"/>
      <c r="BM38" s="449"/>
      <c r="BN38" s="438"/>
      <c r="BO38" s="438"/>
      <c r="BP38" s="438"/>
      <c r="BQ38" s="449"/>
      <c r="BR38" s="336"/>
      <c r="BS38" s="336"/>
      <c r="BT38" s="336"/>
      <c r="BU38" s="336"/>
      <c r="BV38" s="336"/>
      <c r="BW38" s="336"/>
      <c r="BX38" s="336"/>
      <c r="BY38" s="431"/>
      <c r="BZ38" s="438">
        <v>8</v>
      </c>
      <c r="CA38" s="438"/>
      <c r="CB38" s="438"/>
      <c r="CC38" s="438"/>
      <c r="CD38" s="438"/>
      <c r="CE38" s="438"/>
      <c r="CF38" s="438"/>
      <c r="CG38" s="438"/>
      <c r="CH38" s="336"/>
      <c r="CI38" s="336"/>
      <c r="CJ38" s="336"/>
      <c r="CK38" s="336"/>
      <c r="CL38" s="336"/>
      <c r="CM38" s="336"/>
      <c r="CN38" s="336"/>
      <c r="CO38" s="336"/>
      <c r="CP38" s="438"/>
      <c r="CQ38" s="438"/>
      <c r="CR38" s="438"/>
      <c r="CS38" s="438"/>
      <c r="CT38" s="438"/>
      <c r="CU38" s="438"/>
      <c r="CV38" s="438"/>
      <c r="CW38" s="438"/>
      <c r="CX38" s="336"/>
      <c r="CY38" s="336"/>
      <c r="CZ38" s="336"/>
      <c r="DA38" s="336"/>
      <c r="DB38" s="336"/>
      <c r="DC38" s="336"/>
      <c r="DD38" s="336"/>
      <c r="DE38" s="336"/>
      <c r="DF38" s="336"/>
      <c r="DG38" s="336"/>
      <c r="DH38" s="336"/>
    </row>
    <row r="39" spans="1:112" ht="16.2" x14ac:dyDescent="0.3">
      <c r="A39" s="109" t="s">
        <v>85</v>
      </c>
      <c r="B39" s="110" t="s">
        <v>86</v>
      </c>
      <c r="C39" s="37">
        <v>5</v>
      </c>
      <c r="D39" s="68"/>
      <c r="E39" s="71"/>
      <c r="F39" s="72"/>
      <c r="G39" s="66">
        <v>4</v>
      </c>
      <c r="H39" s="67">
        <f t="shared" si="20"/>
        <v>120</v>
      </c>
      <c r="I39" s="37">
        <v>8</v>
      </c>
      <c r="J39" s="68" t="s">
        <v>262</v>
      </c>
      <c r="K39" s="68"/>
      <c r="L39" s="68"/>
      <c r="M39" s="69">
        <f t="shared" si="21"/>
        <v>112</v>
      </c>
      <c r="N39" s="482"/>
      <c r="O39" s="483"/>
      <c r="P39" s="488"/>
      <c r="Q39" s="485"/>
      <c r="R39" s="483"/>
      <c r="S39" s="484"/>
      <c r="T39" s="485" t="s">
        <v>262</v>
      </c>
      <c r="U39" s="483"/>
      <c r="V39" s="484"/>
      <c r="W39" s="485"/>
      <c r="X39" s="484"/>
      <c r="AD39" s="96" t="s">
        <v>35</v>
      </c>
      <c r="AG39" s="34" t="b">
        <f t="shared" si="17"/>
        <v>1</v>
      </c>
      <c r="AH39" s="34" t="b">
        <f t="shared" si="17"/>
        <v>1</v>
      </c>
      <c r="AJ39" s="34" t="b">
        <f t="shared" si="17"/>
        <v>1</v>
      </c>
      <c r="AK39" s="34" t="b">
        <f t="shared" si="17"/>
        <v>1</v>
      </c>
      <c r="AM39" s="34" t="b">
        <f t="shared" si="17"/>
        <v>0</v>
      </c>
      <c r="AN39" s="34" t="b">
        <f t="shared" si="17"/>
        <v>1</v>
      </c>
      <c r="AP39" s="34" t="b">
        <f t="shared" si="17"/>
        <v>1</v>
      </c>
      <c r="AQ39" s="34" t="b">
        <f t="shared" si="17"/>
        <v>1</v>
      </c>
      <c r="AR39" s="466"/>
      <c r="AT39" s="438"/>
      <c r="AU39" s="438"/>
      <c r="AV39" s="438"/>
      <c r="AW39" s="446">
        <f t="shared" si="0"/>
        <v>0</v>
      </c>
      <c r="AX39" s="438"/>
      <c r="AY39" s="438"/>
      <c r="AZ39" s="438"/>
      <c r="BA39" s="446">
        <f t="shared" si="16"/>
        <v>0</v>
      </c>
      <c r="BB39" s="336"/>
      <c r="BC39" s="336"/>
      <c r="BD39" s="336"/>
      <c r="BE39" s="460">
        <f t="shared" si="18"/>
        <v>0</v>
      </c>
      <c r="BF39" s="336"/>
      <c r="BG39" s="336"/>
      <c r="BH39" s="336"/>
      <c r="BI39" s="455"/>
      <c r="BJ39" s="438"/>
      <c r="BK39" s="438"/>
      <c r="BL39" s="438"/>
      <c r="BM39" s="449"/>
      <c r="BN39" s="438"/>
      <c r="BO39" s="438"/>
      <c r="BP39" s="438"/>
      <c r="BQ39" s="449"/>
      <c r="BR39" s="336"/>
      <c r="BS39" s="336"/>
      <c r="BT39" s="336"/>
      <c r="BU39" s="336"/>
      <c r="BV39" s="336"/>
      <c r="BW39" s="336"/>
      <c r="BX39" s="336"/>
      <c r="BY39" s="431"/>
      <c r="BZ39" s="438">
        <v>8</v>
      </c>
      <c r="CA39" s="438"/>
      <c r="CB39" s="438"/>
      <c r="CC39" s="438"/>
      <c r="CD39" s="438"/>
      <c r="CE39" s="438"/>
      <c r="CF39" s="438"/>
      <c r="CG39" s="438"/>
      <c r="CH39" s="336"/>
      <c r="CI39" s="336"/>
      <c r="CJ39" s="336"/>
      <c r="CK39" s="336"/>
      <c r="CL39" s="336"/>
      <c r="CM39" s="336"/>
      <c r="CN39" s="336"/>
      <c r="CO39" s="336"/>
      <c r="CP39" s="438"/>
      <c r="CQ39" s="438"/>
      <c r="CR39" s="438"/>
      <c r="CS39" s="438"/>
      <c r="CT39" s="438"/>
      <c r="CU39" s="438"/>
      <c r="CV39" s="438"/>
      <c r="CW39" s="438"/>
      <c r="CX39" s="336"/>
      <c r="CY39" s="336"/>
      <c r="CZ39" s="336"/>
      <c r="DA39" s="336"/>
      <c r="DB39" s="336"/>
      <c r="DC39" s="336"/>
      <c r="DD39" s="336"/>
      <c r="DE39" s="336"/>
      <c r="DF39" s="336"/>
      <c r="DG39" s="336"/>
      <c r="DH39" s="336"/>
    </row>
    <row r="40" spans="1:112" ht="16.2" x14ac:dyDescent="0.3">
      <c r="A40" s="109" t="s">
        <v>87</v>
      </c>
      <c r="B40" s="110" t="s">
        <v>88</v>
      </c>
      <c r="C40" s="37"/>
      <c r="D40" s="68"/>
      <c r="E40" s="71"/>
      <c r="F40" s="72"/>
      <c r="G40" s="66">
        <f t="shared" ref="G40:H40" si="22">G41+G42</f>
        <v>6</v>
      </c>
      <c r="H40" s="113">
        <f t="shared" si="22"/>
        <v>180</v>
      </c>
      <c r="I40" s="507"/>
      <c r="J40" s="115"/>
      <c r="K40" s="115"/>
      <c r="L40" s="115"/>
      <c r="M40" s="116"/>
      <c r="N40" s="478"/>
      <c r="O40" s="479"/>
      <c r="P40" s="486"/>
      <c r="Q40" s="481"/>
      <c r="R40" s="479"/>
      <c r="S40" s="443"/>
      <c r="T40" s="481"/>
      <c r="U40" s="479"/>
      <c r="V40" s="443"/>
      <c r="W40" s="481"/>
      <c r="X40" s="443"/>
      <c r="AG40" s="34" t="b">
        <f t="shared" si="17"/>
        <v>1</v>
      </c>
      <c r="AH40" s="34" t="b">
        <f t="shared" si="17"/>
        <v>1</v>
      </c>
      <c r="AJ40" s="34" t="b">
        <f t="shared" si="17"/>
        <v>1</v>
      </c>
      <c r="AK40" s="34" t="b">
        <f t="shared" si="17"/>
        <v>1</v>
      </c>
      <c r="AM40" s="34" t="b">
        <f t="shared" si="17"/>
        <v>1</v>
      </c>
      <c r="AN40" s="34" t="b">
        <f t="shared" si="17"/>
        <v>1</v>
      </c>
      <c r="AP40" s="34" t="b">
        <f t="shared" si="17"/>
        <v>1</v>
      </c>
      <c r="AQ40" s="34" t="b">
        <f t="shared" si="17"/>
        <v>1</v>
      </c>
      <c r="AR40" s="466"/>
      <c r="AT40" s="438"/>
      <c r="AU40" s="438"/>
      <c r="AV40" s="438"/>
      <c r="AW40" s="446">
        <f t="shared" si="0"/>
        <v>0</v>
      </c>
      <c r="AX40" s="438"/>
      <c r="AY40" s="438"/>
      <c r="AZ40" s="438"/>
      <c r="BA40" s="446">
        <f t="shared" si="16"/>
        <v>0</v>
      </c>
      <c r="BB40" s="336"/>
      <c r="BC40" s="336"/>
      <c r="BD40" s="336"/>
      <c r="BE40" s="460">
        <f t="shared" si="18"/>
        <v>0</v>
      </c>
      <c r="BF40" s="336"/>
      <c r="BG40" s="336"/>
      <c r="BH40" s="336"/>
      <c r="BI40" s="455"/>
      <c r="BJ40" s="438"/>
      <c r="BK40" s="438"/>
      <c r="BL40" s="438"/>
      <c r="BM40" s="449"/>
      <c r="BN40" s="438"/>
      <c r="BO40" s="438"/>
      <c r="BP40" s="438"/>
      <c r="BQ40" s="449"/>
      <c r="BR40" s="336"/>
      <c r="BS40" s="336"/>
      <c r="BT40" s="336"/>
      <c r="BU40" s="336"/>
      <c r="BV40" s="336"/>
      <c r="BW40" s="336"/>
      <c r="BX40" s="336"/>
      <c r="BY40" s="431"/>
      <c r="BZ40" s="438"/>
      <c r="CA40" s="438"/>
      <c r="CB40" s="438"/>
      <c r="CC40" s="438"/>
      <c r="CD40" s="438"/>
      <c r="CE40" s="438"/>
      <c r="CF40" s="438"/>
      <c r="CG40" s="438"/>
      <c r="CH40" s="336"/>
      <c r="CI40" s="336"/>
      <c r="CJ40" s="336"/>
      <c r="CK40" s="336"/>
      <c r="CL40" s="336"/>
      <c r="CM40" s="336"/>
      <c r="CN40" s="336"/>
      <c r="CO40" s="336"/>
      <c r="CP40" s="438"/>
      <c r="CQ40" s="438"/>
      <c r="CR40" s="438"/>
      <c r="CS40" s="438"/>
      <c r="CT40" s="438"/>
      <c r="CU40" s="438"/>
      <c r="CV40" s="438"/>
      <c r="CW40" s="438"/>
      <c r="CX40" s="336"/>
      <c r="CY40" s="336"/>
      <c r="CZ40" s="336"/>
      <c r="DA40" s="336"/>
      <c r="DB40" s="336"/>
      <c r="DC40" s="336"/>
      <c r="DD40" s="336"/>
      <c r="DE40" s="336"/>
      <c r="DF40" s="336"/>
      <c r="DG40" s="336"/>
      <c r="DH40" s="336"/>
    </row>
    <row r="41" spans="1:112" ht="16.2" x14ac:dyDescent="0.3">
      <c r="A41" s="117" t="s">
        <v>89</v>
      </c>
      <c r="B41" s="118" t="s">
        <v>88</v>
      </c>
      <c r="C41" s="119">
        <v>4</v>
      </c>
      <c r="D41" s="120"/>
      <c r="E41" s="120"/>
      <c r="F41" s="121"/>
      <c r="G41" s="122">
        <v>5</v>
      </c>
      <c r="H41" s="42">
        <f>G41*30</f>
        <v>150</v>
      </c>
      <c r="I41" s="43">
        <v>10</v>
      </c>
      <c r="J41" s="44" t="s">
        <v>262</v>
      </c>
      <c r="K41" s="44"/>
      <c r="L41" s="44" t="s">
        <v>278</v>
      </c>
      <c r="M41" s="45">
        <f>H41-I41</f>
        <v>140</v>
      </c>
      <c r="N41" s="482"/>
      <c r="O41" s="483"/>
      <c r="P41" s="484"/>
      <c r="Q41" s="485"/>
      <c r="R41" s="483"/>
      <c r="S41" s="484" t="s">
        <v>279</v>
      </c>
      <c r="T41" s="485"/>
      <c r="U41" s="483"/>
      <c r="V41" s="484"/>
      <c r="W41" s="482"/>
      <c r="X41" s="484"/>
      <c r="AD41" s="96" t="s">
        <v>35</v>
      </c>
      <c r="AG41" s="34" t="b">
        <f t="shared" si="17"/>
        <v>1</v>
      </c>
      <c r="AH41" s="34" t="b">
        <f t="shared" si="17"/>
        <v>1</v>
      </c>
      <c r="AJ41" s="34" t="b">
        <f t="shared" si="17"/>
        <v>1</v>
      </c>
      <c r="AK41" s="34" t="b">
        <f t="shared" si="17"/>
        <v>1</v>
      </c>
      <c r="AM41" s="34" t="b">
        <f t="shared" si="17"/>
        <v>1</v>
      </c>
      <c r="AN41" s="34" t="b">
        <f t="shared" si="17"/>
        <v>1</v>
      </c>
      <c r="AP41" s="34" t="b">
        <f t="shared" si="17"/>
        <v>1</v>
      </c>
      <c r="AQ41" s="34" t="b">
        <f t="shared" si="17"/>
        <v>1</v>
      </c>
      <c r="AR41" s="466"/>
      <c r="AT41" s="438"/>
      <c r="AU41" s="438"/>
      <c r="AV41" s="438"/>
      <c r="AW41" s="446">
        <f t="shared" si="0"/>
        <v>0</v>
      </c>
      <c r="AX41" s="438"/>
      <c r="AY41" s="438"/>
      <c r="AZ41" s="438"/>
      <c r="BA41" s="446">
        <f t="shared" si="16"/>
        <v>0</v>
      </c>
      <c r="BB41" s="336"/>
      <c r="BC41" s="336"/>
      <c r="BD41" s="336"/>
      <c r="BE41" s="460">
        <f t="shared" si="18"/>
        <v>0</v>
      </c>
      <c r="BF41" s="336"/>
      <c r="BG41" s="336"/>
      <c r="BH41" s="336"/>
      <c r="BI41" s="455"/>
      <c r="BJ41" s="438"/>
      <c r="BK41" s="438"/>
      <c r="BL41" s="438"/>
      <c r="BM41" s="449"/>
      <c r="BN41" s="438"/>
      <c r="BO41" s="438"/>
      <c r="BP41" s="438"/>
      <c r="BQ41" s="449"/>
      <c r="BR41" s="336">
        <v>8</v>
      </c>
      <c r="BS41" s="336"/>
      <c r="BT41" s="336"/>
      <c r="BU41" s="336"/>
      <c r="BV41" s="336"/>
      <c r="BW41" s="336"/>
      <c r="BX41" s="336">
        <v>2</v>
      </c>
      <c r="BY41" s="431"/>
      <c r="BZ41" s="438"/>
      <c r="CA41" s="438"/>
      <c r="CB41" s="438"/>
      <c r="CC41" s="438"/>
      <c r="CD41" s="438"/>
      <c r="CE41" s="438"/>
      <c r="CF41" s="438"/>
      <c r="CG41" s="438"/>
      <c r="CH41" s="336"/>
      <c r="CI41" s="336"/>
      <c r="CJ41" s="336"/>
      <c r="CK41" s="336"/>
      <c r="CL41" s="336"/>
      <c r="CM41" s="336"/>
      <c r="CN41" s="336"/>
      <c r="CO41" s="336"/>
      <c r="CP41" s="438"/>
      <c r="CQ41" s="438"/>
      <c r="CR41" s="438"/>
      <c r="CS41" s="438"/>
      <c r="CT41" s="438"/>
      <c r="CU41" s="438"/>
      <c r="CV41" s="438"/>
      <c r="CW41" s="438"/>
      <c r="CX41" s="336"/>
      <c r="CY41" s="336"/>
      <c r="CZ41" s="336"/>
      <c r="DA41" s="336"/>
      <c r="DB41" s="336"/>
      <c r="DC41" s="336"/>
      <c r="DD41" s="336"/>
      <c r="DE41" s="336"/>
      <c r="DF41" s="336"/>
      <c r="DG41" s="336"/>
      <c r="DH41" s="336"/>
    </row>
    <row r="42" spans="1:112" ht="16.2" x14ac:dyDescent="0.3">
      <c r="A42" s="117" t="s">
        <v>90</v>
      </c>
      <c r="B42" s="118" t="s">
        <v>91</v>
      </c>
      <c r="C42" s="119"/>
      <c r="D42" s="127"/>
      <c r="E42" s="128"/>
      <c r="F42" s="121" t="s">
        <v>69</v>
      </c>
      <c r="G42" s="122">
        <v>1</v>
      </c>
      <c r="H42" s="42">
        <f>G42*30</f>
        <v>30</v>
      </c>
      <c r="I42" s="43">
        <v>4</v>
      </c>
      <c r="J42" s="44"/>
      <c r="K42" s="44"/>
      <c r="L42" s="44" t="s">
        <v>253</v>
      </c>
      <c r="M42" s="45">
        <f>H42-I42</f>
        <v>26</v>
      </c>
      <c r="N42" s="482"/>
      <c r="O42" s="483"/>
      <c r="P42" s="484"/>
      <c r="Q42" s="485"/>
      <c r="R42" s="483"/>
      <c r="S42" s="129"/>
      <c r="T42" s="485" t="s">
        <v>253</v>
      </c>
      <c r="U42" s="483"/>
      <c r="V42" s="484"/>
      <c r="W42" s="482"/>
      <c r="X42" s="484"/>
      <c r="AD42" s="96" t="s">
        <v>35</v>
      </c>
      <c r="AG42" s="34" t="b">
        <f t="shared" si="17"/>
        <v>1</v>
      </c>
      <c r="AH42" s="34" t="b">
        <f t="shared" si="17"/>
        <v>1</v>
      </c>
      <c r="AJ42" s="34" t="b">
        <f t="shared" si="17"/>
        <v>1</v>
      </c>
      <c r="AK42" s="34" t="b">
        <f t="shared" si="17"/>
        <v>1</v>
      </c>
      <c r="AM42" s="34" t="b">
        <f t="shared" si="17"/>
        <v>0</v>
      </c>
      <c r="AN42" s="34" t="b">
        <f t="shared" si="17"/>
        <v>1</v>
      </c>
      <c r="AP42" s="34" t="b">
        <f t="shared" si="17"/>
        <v>1</v>
      </c>
      <c r="AQ42" s="34" t="b">
        <f t="shared" si="17"/>
        <v>1</v>
      </c>
      <c r="AR42" s="466"/>
      <c r="AT42" s="438"/>
      <c r="AU42" s="438"/>
      <c r="AV42" s="438"/>
      <c r="AW42" s="446">
        <f t="shared" si="0"/>
        <v>0</v>
      </c>
      <c r="AX42" s="438"/>
      <c r="AY42" s="438"/>
      <c r="AZ42" s="438"/>
      <c r="BA42" s="446">
        <f t="shared" si="16"/>
        <v>0</v>
      </c>
      <c r="BB42" s="336"/>
      <c r="BC42" s="336"/>
      <c r="BD42" s="336"/>
      <c r="BE42" s="460">
        <f t="shared" si="18"/>
        <v>0</v>
      </c>
      <c r="BF42" s="336"/>
      <c r="BG42" s="336"/>
      <c r="BH42" s="336"/>
      <c r="BI42" s="455"/>
      <c r="BJ42" s="438"/>
      <c r="BK42" s="438"/>
      <c r="BL42" s="438"/>
      <c r="BM42" s="449"/>
      <c r="BN42" s="438"/>
      <c r="BO42" s="438"/>
      <c r="BP42" s="438"/>
      <c r="BQ42" s="449"/>
      <c r="BR42" s="336"/>
      <c r="BS42" s="336"/>
      <c r="BT42" s="336"/>
      <c r="BU42" s="336"/>
      <c r="BV42" s="336"/>
      <c r="BW42" s="336"/>
      <c r="BX42" s="336"/>
      <c r="BY42" s="431"/>
      <c r="BZ42" s="438"/>
      <c r="CA42" s="438"/>
      <c r="CB42" s="438">
        <v>4</v>
      </c>
      <c r="CC42" s="438"/>
      <c r="CD42" s="438"/>
      <c r="CE42" s="438"/>
      <c r="CF42" s="438"/>
      <c r="CG42" s="438"/>
      <c r="CH42" s="336"/>
      <c r="CI42" s="336"/>
      <c r="CJ42" s="336"/>
      <c r="CK42" s="336"/>
      <c r="CL42" s="336"/>
      <c r="CM42" s="336"/>
      <c r="CN42" s="336"/>
      <c r="CO42" s="336"/>
      <c r="CP42" s="438"/>
      <c r="CQ42" s="438"/>
      <c r="CR42" s="438"/>
      <c r="CS42" s="438"/>
      <c r="CT42" s="438"/>
      <c r="CU42" s="438"/>
      <c r="CV42" s="438"/>
      <c r="CW42" s="438"/>
      <c r="CX42" s="336"/>
      <c r="CY42" s="336"/>
      <c r="CZ42" s="336"/>
      <c r="DA42" s="336"/>
      <c r="DB42" s="336"/>
      <c r="DC42" s="336"/>
      <c r="DD42" s="336"/>
      <c r="DE42" s="336"/>
      <c r="DF42" s="336"/>
      <c r="DG42" s="336"/>
      <c r="DH42" s="336"/>
    </row>
    <row r="43" spans="1:112" ht="16.2" x14ac:dyDescent="0.3">
      <c r="A43" s="109" t="s">
        <v>92</v>
      </c>
      <c r="B43" s="110" t="s">
        <v>93</v>
      </c>
      <c r="C43" s="37"/>
      <c r="D43" s="68"/>
      <c r="E43" s="71"/>
      <c r="F43" s="72"/>
      <c r="G43" s="66">
        <f t="shared" ref="G43:K43" si="23">G44+G45</f>
        <v>6</v>
      </c>
      <c r="H43" s="113">
        <f t="shared" si="23"/>
        <v>180</v>
      </c>
      <c r="I43" s="507"/>
      <c r="J43" s="115"/>
      <c r="K43" s="115">
        <f t="shared" si="23"/>
        <v>0</v>
      </c>
      <c r="L43" s="115"/>
      <c r="M43" s="116"/>
      <c r="N43" s="478"/>
      <c r="O43" s="479"/>
      <c r="P43" s="486"/>
      <c r="Q43" s="481"/>
      <c r="R43" s="479"/>
      <c r="S43" s="443"/>
      <c r="T43" s="481"/>
      <c r="U43" s="479"/>
      <c r="V43" s="443"/>
      <c r="W43" s="481"/>
      <c r="X43" s="443"/>
      <c r="AG43" s="34" t="b">
        <f>ISBLANK(N43)</f>
        <v>1</v>
      </c>
      <c r="AH43" s="34" t="b">
        <f t="shared" si="17"/>
        <v>1</v>
      </c>
      <c r="AJ43" s="34" t="b">
        <f t="shared" si="17"/>
        <v>1</v>
      </c>
      <c r="AK43" s="34" t="b">
        <f t="shared" si="17"/>
        <v>1</v>
      </c>
      <c r="AM43" s="34" t="b">
        <f t="shared" si="17"/>
        <v>1</v>
      </c>
      <c r="AN43" s="34" t="b">
        <f t="shared" si="17"/>
        <v>1</v>
      </c>
      <c r="AP43" s="34" t="b">
        <f t="shared" si="17"/>
        <v>1</v>
      </c>
      <c r="AQ43" s="34" t="b">
        <f t="shared" si="17"/>
        <v>1</v>
      </c>
      <c r="AR43" s="466"/>
      <c r="AT43" s="438"/>
      <c r="AU43" s="438"/>
      <c r="AV43" s="438"/>
      <c r="AW43" s="446">
        <f t="shared" si="0"/>
        <v>0</v>
      </c>
      <c r="AX43" s="438"/>
      <c r="AY43" s="438"/>
      <c r="AZ43" s="438"/>
      <c r="BA43" s="446">
        <f t="shared" si="16"/>
        <v>0</v>
      </c>
      <c r="BB43" s="336"/>
      <c r="BC43" s="336"/>
      <c r="BD43" s="336"/>
      <c r="BE43" s="460">
        <f t="shared" si="18"/>
        <v>0</v>
      </c>
      <c r="BF43" s="336"/>
      <c r="BG43" s="336"/>
      <c r="BH43" s="336"/>
      <c r="BI43" s="455"/>
      <c r="BJ43" s="438"/>
      <c r="BK43" s="438"/>
      <c r="BL43" s="438"/>
      <c r="BM43" s="449"/>
      <c r="BN43" s="438"/>
      <c r="BO43" s="438"/>
      <c r="BP43" s="438"/>
      <c r="BQ43" s="449"/>
      <c r="BR43" s="336"/>
      <c r="BS43" s="336"/>
      <c r="BT43" s="336"/>
      <c r="BU43" s="336"/>
      <c r="BV43" s="336"/>
      <c r="BW43" s="336"/>
      <c r="BX43" s="336"/>
      <c r="BY43" s="431"/>
      <c r="BZ43" s="438"/>
      <c r="CA43" s="438"/>
      <c r="CB43" s="438"/>
      <c r="CC43" s="438"/>
      <c r="CD43" s="438"/>
      <c r="CE43" s="438"/>
      <c r="CF43" s="438"/>
      <c r="CG43" s="438"/>
      <c r="CH43" s="336"/>
      <c r="CI43" s="336"/>
      <c r="CJ43" s="336"/>
      <c r="CK43" s="336"/>
      <c r="CL43" s="336"/>
      <c r="CM43" s="336"/>
      <c r="CN43" s="336"/>
      <c r="CO43" s="336"/>
      <c r="CP43" s="438"/>
      <c r="CQ43" s="438"/>
      <c r="CR43" s="438"/>
      <c r="CS43" s="438"/>
      <c r="CT43" s="438"/>
      <c r="CU43" s="438"/>
      <c r="CV43" s="438"/>
      <c r="CW43" s="438"/>
      <c r="CX43" s="336"/>
      <c r="CY43" s="336"/>
      <c r="CZ43" s="336"/>
      <c r="DA43" s="336"/>
      <c r="DB43" s="336"/>
      <c r="DC43" s="336"/>
      <c r="DD43" s="336"/>
      <c r="DE43" s="336"/>
      <c r="DF43" s="336"/>
      <c r="DG43" s="336"/>
      <c r="DH43" s="336"/>
    </row>
    <row r="44" spans="1:112" ht="16.2" x14ac:dyDescent="0.3">
      <c r="A44" s="117" t="s">
        <v>94</v>
      </c>
      <c r="B44" s="118" t="s">
        <v>93</v>
      </c>
      <c r="C44" s="119">
        <v>6</v>
      </c>
      <c r="D44" s="120"/>
      <c r="E44" s="120"/>
      <c r="F44" s="121"/>
      <c r="G44" s="122">
        <v>5</v>
      </c>
      <c r="H44" s="42">
        <f t="shared" ref="H44:H53" si="24">G44*30</f>
        <v>150</v>
      </c>
      <c r="I44" s="43">
        <v>12</v>
      </c>
      <c r="J44" s="44" t="s">
        <v>262</v>
      </c>
      <c r="K44" s="44"/>
      <c r="L44" s="44" t="s">
        <v>253</v>
      </c>
      <c r="M44" s="45">
        <f t="shared" ref="M44:M53" si="25">H44-I44</f>
        <v>138</v>
      </c>
      <c r="N44" s="482"/>
      <c r="O44" s="483"/>
      <c r="P44" s="484"/>
      <c r="Q44" s="485"/>
      <c r="R44" s="483"/>
      <c r="S44" s="484"/>
      <c r="T44" s="485"/>
      <c r="U44" s="483"/>
      <c r="V44" s="484" t="s">
        <v>263</v>
      </c>
      <c r="W44" s="482"/>
      <c r="X44" s="484"/>
      <c r="AD44" s="96" t="s">
        <v>35</v>
      </c>
      <c r="AG44" s="34" t="b">
        <f t="shared" si="17"/>
        <v>1</v>
      </c>
      <c r="AH44" s="34" t="b">
        <f t="shared" si="17"/>
        <v>1</v>
      </c>
      <c r="AJ44" s="34" t="b">
        <f t="shared" si="17"/>
        <v>1</v>
      </c>
      <c r="AK44" s="34" t="b">
        <f t="shared" si="17"/>
        <v>1</v>
      </c>
      <c r="AM44" s="34" t="b">
        <f t="shared" si="17"/>
        <v>1</v>
      </c>
      <c r="AN44" s="34" t="b">
        <f t="shared" si="17"/>
        <v>1</v>
      </c>
      <c r="AP44" s="34" t="b">
        <f t="shared" si="17"/>
        <v>1</v>
      </c>
      <c r="AQ44" s="34" t="b">
        <f t="shared" si="17"/>
        <v>1</v>
      </c>
      <c r="AR44" s="466"/>
      <c r="AT44" s="438"/>
      <c r="AU44" s="438"/>
      <c r="AV44" s="438"/>
      <c r="AW44" s="446">
        <f t="shared" si="0"/>
        <v>0</v>
      </c>
      <c r="AX44" s="438"/>
      <c r="AY44" s="438"/>
      <c r="AZ44" s="438"/>
      <c r="BA44" s="446">
        <f t="shared" si="16"/>
        <v>0</v>
      </c>
      <c r="BB44" s="336"/>
      <c r="BC44" s="336"/>
      <c r="BD44" s="336"/>
      <c r="BE44" s="460">
        <f t="shared" si="18"/>
        <v>0</v>
      </c>
      <c r="BF44" s="336"/>
      <c r="BG44" s="336"/>
      <c r="BH44" s="336"/>
      <c r="BI44" s="455"/>
      <c r="BJ44" s="438"/>
      <c r="BK44" s="438"/>
      <c r="BL44" s="438"/>
      <c r="BM44" s="449"/>
      <c r="BN44" s="438"/>
      <c r="BO44" s="438"/>
      <c r="BP44" s="438"/>
      <c r="BQ44" s="449"/>
      <c r="BR44" s="336"/>
      <c r="BS44" s="336"/>
      <c r="BT44" s="336"/>
      <c r="BU44" s="336"/>
      <c r="BV44" s="336"/>
      <c r="BW44" s="336"/>
      <c r="BX44" s="336"/>
      <c r="BY44" s="431"/>
      <c r="BZ44" s="438"/>
      <c r="CA44" s="438"/>
      <c r="CB44" s="438"/>
      <c r="CC44" s="438"/>
      <c r="CD44" s="438"/>
      <c r="CE44" s="438"/>
      <c r="CF44" s="438"/>
      <c r="CG44" s="438"/>
      <c r="CH44" s="336">
        <v>8</v>
      </c>
      <c r="CI44" s="336"/>
      <c r="CJ44" s="336">
        <v>4</v>
      </c>
      <c r="CK44" s="336"/>
      <c r="CL44" s="336"/>
      <c r="CM44" s="336"/>
      <c r="CN44" s="336"/>
      <c r="CO44" s="336"/>
      <c r="CP44" s="438"/>
      <c r="CQ44" s="438"/>
      <c r="CR44" s="438"/>
      <c r="CS44" s="438"/>
      <c r="CT44" s="438"/>
      <c r="CU44" s="438"/>
      <c r="CV44" s="438"/>
      <c r="CW44" s="438"/>
      <c r="CX44" s="336"/>
      <c r="CY44" s="336"/>
      <c r="CZ44" s="336"/>
      <c r="DA44" s="336"/>
      <c r="DB44" s="336"/>
      <c r="DC44" s="336"/>
      <c r="DD44" s="336"/>
      <c r="DE44" s="336"/>
      <c r="DF44" s="336"/>
      <c r="DG44" s="336"/>
      <c r="DH44" s="336"/>
    </row>
    <row r="45" spans="1:112" ht="16.2" x14ac:dyDescent="0.3">
      <c r="A45" s="117" t="s">
        <v>95</v>
      </c>
      <c r="B45" s="118" t="s">
        <v>96</v>
      </c>
      <c r="C45" s="119"/>
      <c r="D45" s="127"/>
      <c r="E45" s="128"/>
      <c r="F45" s="121" t="s">
        <v>97</v>
      </c>
      <c r="G45" s="122">
        <v>1</v>
      </c>
      <c r="H45" s="42">
        <f t="shared" si="24"/>
        <v>30</v>
      </c>
      <c r="I45" s="43">
        <v>4</v>
      </c>
      <c r="J45" s="44"/>
      <c r="K45" s="44"/>
      <c r="L45" s="44" t="s">
        <v>253</v>
      </c>
      <c r="M45" s="45">
        <f t="shared" si="25"/>
        <v>26</v>
      </c>
      <c r="N45" s="482"/>
      <c r="O45" s="483"/>
      <c r="P45" s="484"/>
      <c r="Q45" s="485"/>
      <c r="R45" s="483"/>
      <c r="S45" s="129"/>
      <c r="T45" s="485"/>
      <c r="U45" s="483"/>
      <c r="V45" s="484"/>
      <c r="W45" s="482" t="s">
        <v>253</v>
      </c>
      <c r="X45" s="484"/>
      <c r="AD45" s="96" t="s">
        <v>35</v>
      </c>
      <c r="AG45" s="34" t="b">
        <f t="shared" si="17"/>
        <v>1</v>
      </c>
      <c r="AH45" s="34" t="b">
        <f t="shared" si="17"/>
        <v>1</v>
      </c>
      <c r="AJ45" s="34" t="b">
        <f t="shared" si="17"/>
        <v>1</v>
      </c>
      <c r="AK45" s="34" t="b">
        <f t="shared" si="17"/>
        <v>1</v>
      </c>
      <c r="AM45" s="34" t="b">
        <f t="shared" si="17"/>
        <v>1</v>
      </c>
      <c r="AN45" s="34" t="b">
        <f t="shared" si="17"/>
        <v>1</v>
      </c>
      <c r="AP45" s="34" t="b">
        <f t="shared" si="17"/>
        <v>0</v>
      </c>
      <c r="AQ45" s="34" t="b">
        <f t="shared" si="17"/>
        <v>1</v>
      </c>
      <c r="AR45" s="466"/>
      <c r="AT45" s="438"/>
      <c r="AU45" s="438"/>
      <c r="AV45" s="438"/>
      <c r="AW45" s="446">
        <f t="shared" si="0"/>
        <v>0</v>
      </c>
      <c r="AX45" s="438"/>
      <c r="AY45" s="438"/>
      <c r="AZ45" s="438"/>
      <c r="BA45" s="446">
        <f t="shared" si="16"/>
        <v>0</v>
      </c>
      <c r="BB45" s="336"/>
      <c r="BC45" s="336"/>
      <c r="BD45" s="336"/>
      <c r="BE45" s="460">
        <f t="shared" si="18"/>
        <v>0</v>
      </c>
      <c r="BF45" s="336"/>
      <c r="BG45" s="336"/>
      <c r="BH45" s="336"/>
      <c r="BI45" s="455"/>
      <c r="BJ45" s="438"/>
      <c r="BK45" s="438"/>
      <c r="BL45" s="438"/>
      <c r="BM45" s="449"/>
      <c r="BN45" s="438"/>
      <c r="BO45" s="438"/>
      <c r="BP45" s="438"/>
      <c r="BQ45" s="449"/>
      <c r="BR45" s="336"/>
      <c r="BS45" s="336"/>
      <c r="BT45" s="336"/>
      <c r="BU45" s="336"/>
      <c r="BV45" s="336"/>
      <c r="BW45" s="336"/>
      <c r="BX45" s="336"/>
      <c r="BY45" s="431"/>
      <c r="BZ45" s="438"/>
      <c r="CA45" s="438"/>
      <c r="CB45" s="438"/>
      <c r="CC45" s="438"/>
      <c r="CD45" s="438"/>
      <c r="CE45" s="438"/>
      <c r="CF45" s="438"/>
      <c r="CG45" s="438"/>
      <c r="CH45" s="336"/>
      <c r="CI45" s="336"/>
      <c r="CJ45" s="336"/>
      <c r="CK45" s="336"/>
      <c r="CL45" s="336"/>
      <c r="CM45" s="336"/>
      <c r="CN45" s="336"/>
      <c r="CO45" s="336"/>
      <c r="CP45" s="438"/>
      <c r="CQ45" s="438"/>
      <c r="CR45" s="438">
        <v>4</v>
      </c>
      <c r="CS45" s="438"/>
      <c r="CT45" s="438"/>
      <c r="CU45" s="438"/>
      <c r="CV45" s="438"/>
      <c r="CW45" s="438"/>
      <c r="CX45" s="336"/>
      <c r="CY45" s="336"/>
      <c r="CZ45" s="336"/>
      <c r="DA45" s="336"/>
      <c r="DB45" s="336"/>
      <c r="DC45" s="336"/>
      <c r="DD45" s="336"/>
      <c r="DE45" s="336"/>
      <c r="DF45" s="336"/>
      <c r="DG45" s="336"/>
      <c r="DH45" s="336"/>
    </row>
    <row r="46" spans="1:112" ht="16.2" x14ac:dyDescent="0.3">
      <c r="A46" s="130" t="s">
        <v>98</v>
      </c>
      <c r="B46" s="111" t="s">
        <v>99</v>
      </c>
      <c r="C46" s="78">
        <v>7</v>
      </c>
      <c r="D46" s="68"/>
      <c r="E46" s="68"/>
      <c r="F46" s="69"/>
      <c r="G46" s="80">
        <v>7</v>
      </c>
      <c r="H46" s="67">
        <f t="shared" si="24"/>
        <v>210</v>
      </c>
      <c r="I46" s="37">
        <v>12</v>
      </c>
      <c r="J46" s="68" t="s">
        <v>276</v>
      </c>
      <c r="K46" s="68"/>
      <c r="L46" s="68" t="s">
        <v>280</v>
      </c>
      <c r="M46" s="69">
        <f t="shared" si="25"/>
        <v>198</v>
      </c>
      <c r="N46" s="478"/>
      <c r="O46" s="479"/>
      <c r="P46" s="443"/>
      <c r="Q46" s="481"/>
      <c r="R46" s="479"/>
      <c r="S46" s="443"/>
      <c r="T46" s="481"/>
      <c r="U46" s="479"/>
      <c r="V46" s="443"/>
      <c r="W46" s="481" t="s">
        <v>268</v>
      </c>
      <c r="X46" s="443"/>
      <c r="AD46" s="96" t="s">
        <v>35</v>
      </c>
      <c r="AG46" s="34" t="b">
        <f t="shared" si="17"/>
        <v>1</v>
      </c>
      <c r="AH46" s="34" t="b">
        <f t="shared" si="17"/>
        <v>1</v>
      </c>
      <c r="AJ46" s="34" t="b">
        <f t="shared" si="17"/>
        <v>1</v>
      </c>
      <c r="AK46" s="34" t="b">
        <f t="shared" si="17"/>
        <v>1</v>
      </c>
      <c r="AM46" s="34" t="b">
        <f t="shared" si="17"/>
        <v>1</v>
      </c>
      <c r="AN46" s="34" t="b">
        <f t="shared" si="17"/>
        <v>1</v>
      </c>
      <c r="AP46" s="34" t="b">
        <f t="shared" si="17"/>
        <v>0</v>
      </c>
      <c r="AQ46" s="34" t="b">
        <f t="shared" si="17"/>
        <v>1</v>
      </c>
      <c r="AR46" s="466"/>
      <c r="AT46" s="438"/>
      <c r="AU46" s="438"/>
      <c r="AV46" s="438"/>
      <c r="AW46" s="446">
        <f t="shared" si="0"/>
        <v>0</v>
      </c>
      <c r="AX46" s="438"/>
      <c r="AY46" s="438"/>
      <c r="AZ46" s="438"/>
      <c r="BA46" s="446">
        <f t="shared" si="16"/>
        <v>0</v>
      </c>
      <c r="BB46" s="336"/>
      <c r="BC46" s="336"/>
      <c r="BD46" s="336"/>
      <c r="BE46" s="460">
        <f t="shared" si="18"/>
        <v>0</v>
      </c>
      <c r="BF46" s="336"/>
      <c r="BG46" s="336"/>
      <c r="BH46" s="336"/>
      <c r="BI46" s="455"/>
      <c r="BJ46" s="438"/>
      <c r="BK46" s="438"/>
      <c r="BL46" s="438"/>
      <c r="BM46" s="449"/>
      <c r="BN46" s="438"/>
      <c r="BO46" s="438"/>
      <c r="BP46" s="438"/>
      <c r="BQ46" s="449"/>
      <c r="BR46" s="336"/>
      <c r="BS46" s="336"/>
      <c r="BT46" s="336"/>
      <c r="BU46" s="336"/>
      <c r="BV46" s="336"/>
      <c r="BW46" s="336"/>
      <c r="BX46" s="336"/>
      <c r="BY46" s="431"/>
      <c r="BZ46" s="438"/>
      <c r="CA46" s="438"/>
      <c r="CB46" s="438"/>
      <c r="CC46" s="438"/>
      <c r="CD46" s="438"/>
      <c r="CE46" s="438"/>
      <c r="CF46" s="438"/>
      <c r="CG46" s="438"/>
      <c r="CH46" s="336"/>
      <c r="CI46" s="336"/>
      <c r="CJ46" s="336"/>
      <c r="CK46" s="336"/>
      <c r="CL46" s="336"/>
      <c r="CM46" s="336"/>
      <c r="CN46" s="336"/>
      <c r="CO46" s="336"/>
      <c r="CP46" s="438">
        <v>6</v>
      </c>
      <c r="CQ46" s="438"/>
      <c r="CR46" s="438">
        <v>2</v>
      </c>
      <c r="CS46" s="438"/>
      <c r="CT46" s="438">
        <v>2</v>
      </c>
      <c r="CU46" s="438"/>
      <c r="CV46" s="438">
        <v>2</v>
      </c>
      <c r="CW46" s="438"/>
      <c r="CX46" s="336"/>
      <c r="CY46" s="336"/>
      <c r="CZ46" s="336"/>
      <c r="DA46" s="336"/>
      <c r="DB46" s="336"/>
      <c r="DC46" s="336"/>
      <c r="DD46" s="336"/>
      <c r="DE46" s="336"/>
      <c r="DF46" s="336"/>
      <c r="DG46" s="336"/>
      <c r="DH46" s="336"/>
    </row>
    <row r="47" spans="1:112" ht="16.8" thickBot="1" x14ac:dyDescent="0.35">
      <c r="A47" s="130" t="s">
        <v>100</v>
      </c>
      <c r="B47" s="111" t="s">
        <v>101</v>
      </c>
      <c r="C47" s="78">
        <v>8</v>
      </c>
      <c r="D47" s="68"/>
      <c r="E47" s="68"/>
      <c r="F47" s="69"/>
      <c r="G47" s="80">
        <v>6</v>
      </c>
      <c r="H47" s="67">
        <f t="shared" si="24"/>
        <v>180</v>
      </c>
      <c r="I47" s="132">
        <v>12</v>
      </c>
      <c r="J47" s="136" t="s">
        <v>262</v>
      </c>
      <c r="K47" s="136"/>
      <c r="L47" s="136" t="s">
        <v>253</v>
      </c>
      <c r="M47" s="137">
        <f t="shared" si="25"/>
        <v>168</v>
      </c>
      <c r="N47" s="482"/>
      <c r="O47" s="483"/>
      <c r="P47" s="484"/>
      <c r="Q47" s="485"/>
      <c r="R47" s="483"/>
      <c r="S47" s="484"/>
      <c r="T47" s="485"/>
      <c r="U47" s="483"/>
      <c r="V47" s="484"/>
      <c r="W47" s="485"/>
      <c r="X47" s="484" t="s">
        <v>263</v>
      </c>
      <c r="AD47" s="96" t="s">
        <v>35</v>
      </c>
      <c r="AG47" s="34" t="b">
        <f t="shared" si="17"/>
        <v>1</v>
      </c>
      <c r="AH47" s="34" t="b">
        <f t="shared" si="17"/>
        <v>1</v>
      </c>
      <c r="AJ47" s="34" t="b">
        <f t="shared" si="17"/>
        <v>1</v>
      </c>
      <c r="AK47" s="34" t="b">
        <f t="shared" si="17"/>
        <v>1</v>
      </c>
      <c r="AM47" s="34" t="b">
        <f t="shared" si="17"/>
        <v>1</v>
      </c>
      <c r="AN47" s="34" t="b">
        <f t="shared" si="17"/>
        <v>1</v>
      </c>
      <c r="AP47" s="34" t="b">
        <f t="shared" si="17"/>
        <v>1</v>
      </c>
      <c r="AQ47" s="34" t="b">
        <f t="shared" si="17"/>
        <v>0</v>
      </c>
      <c r="AR47" s="466"/>
      <c r="AT47" s="438"/>
      <c r="AU47" s="438"/>
      <c r="AV47" s="438"/>
      <c r="AW47" s="446">
        <f t="shared" si="0"/>
        <v>0</v>
      </c>
      <c r="AX47" s="438"/>
      <c r="AY47" s="438"/>
      <c r="AZ47" s="438"/>
      <c r="BA47" s="446">
        <f t="shared" si="16"/>
        <v>0</v>
      </c>
      <c r="BB47" s="336"/>
      <c r="BC47" s="336"/>
      <c r="BD47" s="336"/>
      <c r="BE47" s="460">
        <f t="shared" si="18"/>
        <v>0</v>
      </c>
      <c r="BF47" s="336"/>
      <c r="BG47" s="336"/>
      <c r="BH47" s="336"/>
      <c r="BI47" s="455"/>
      <c r="BJ47" s="438"/>
      <c r="BK47" s="438"/>
      <c r="BL47" s="438"/>
      <c r="BM47" s="449"/>
      <c r="BN47" s="438"/>
      <c r="BO47" s="438"/>
      <c r="BP47" s="438"/>
      <c r="BQ47" s="449"/>
      <c r="BR47" s="336"/>
      <c r="BS47" s="336"/>
      <c r="BT47" s="336"/>
      <c r="BU47" s="336"/>
      <c r="BV47" s="336"/>
      <c r="BW47" s="336"/>
      <c r="BX47" s="336"/>
      <c r="BY47" s="336"/>
      <c r="BZ47" s="438"/>
      <c r="CA47" s="438"/>
      <c r="CB47" s="438"/>
      <c r="CC47" s="438"/>
      <c r="CD47" s="438"/>
      <c r="CE47" s="438"/>
      <c r="CF47" s="438"/>
      <c r="CG47" s="438"/>
      <c r="CH47" s="336"/>
      <c r="CI47" s="336"/>
      <c r="CJ47" s="336"/>
      <c r="CK47" s="336"/>
      <c r="CL47" s="336"/>
      <c r="CM47" s="336"/>
      <c r="CN47" s="336"/>
      <c r="CO47" s="336"/>
      <c r="CP47" s="438"/>
      <c r="CQ47" s="438"/>
      <c r="CR47" s="438"/>
      <c r="CS47" s="438"/>
      <c r="CT47" s="438"/>
      <c r="CU47" s="438"/>
      <c r="CV47" s="438"/>
      <c r="CW47" s="438"/>
      <c r="CX47" s="336">
        <v>8</v>
      </c>
      <c r="CY47" s="336"/>
      <c r="CZ47" s="336">
        <v>4</v>
      </c>
      <c r="DA47" s="336"/>
      <c r="DB47" s="336"/>
      <c r="DC47" s="336"/>
      <c r="DD47" s="336"/>
      <c r="DE47" s="336"/>
      <c r="DF47" s="336"/>
      <c r="DG47" s="336"/>
      <c r="DH47" s="336"/>
    </row>
    <row r="48" spans="1:112" ht="16.8" thickBot="1" x14ac:dyDescent="0.35">
      <c r="A48" s="130" t="s">
        <v>102</v>
      </c>
      <c r="B48" s="135" t="s">
        <v>103</v>
      </c>
      <c r="C48" s="78">
        <v>5</v>
      </c>
      <c r="D48" s="68"/>
      <c r="E48" s="68"/>
      <c r="F48" s="69"/>
      <c r="G48" s="80">
        <v>4</v>
      </c>
      <c r="H48" s="67">
        <f t="shared" si="24"/>
        <v>120</v>
      </c>
      <c r="I48" s="132">
        <v>12</v>
      </c>
      <c r="J48" s="136" t="s">
        <v>262</v>
      </c>
      <c r="K48" s="136"/>
      <c r="L48" s="136" t="s">
        <v>267</v>
      </c>
      <c r="M48" s="137">
        <f t="shared" si="25"/>
        <v>108</v>
      </c>
      <c r="N48" s="478"/>
      <c r="O48" s="479"/>
      <c r="P48" s="443"/>
      <c r="Q48" s="481"/>
      <c r="R48" s="479"/>
      <c r="S48" s="443"/>
      <c r="T48" s="481" t="s">
        <v>268</v>
      </c>
      <c r="U48" s="479"/>
      <c r="V48" s="443"/>
      <c r="W48" s="481"/>
      <c r="X48" s="443"/>
      <c r="AD48" s="96" t="s">
        <v>35</v>
      </c>
      <c r="AG48" s="34" t="b">
        <f t="shared" si="17"/>
        <v>1</v>
      </c>
      <c r="AH48" s="34" t="b">
        <f t="shared" si="17"/>
        <v>1</v>
      </c>
      <c r="AJ48" s="34" t="b">
        <f t="shared" si="17"/>
        <v>1</v>
      </c>
      <c r="AK48" s="34" t="b">
        <f t="shared" si="17"/>
        <v>1</v>
      </c>
      <c r="AM48" s="34" t="b">
        <f t="shared" si="17"/>
        <v>0</v>
      </c>
      <c r="AN48" s="34" t="b">
        <f t="shared" si="17"/>
        <v>1</v>
      </c>
      <c r="AP48" s="34" t="b">
        <f t="shared" si="17"/>
        <v>1</v>
      </c>
      <c r="AQ48" s="34" t="b">
        <f t="shared" si="17"/>
        <v>1</v>
      </c>
      <c r="AR48" s="466"/>
      <c r="AT48" s="438"/>
      <c r="AU48" s="438"/>
      <c r="AV48" s="438"/>
      <c r="AW48" s="446">
        <f t="shared" si="0"/>
        <v>0</v>
      </c>
      <c r="AX48" s="438"/>
      <c r="AY48" s="438"/>
      <c r="AZ48" s="438"/>
      <c r="BA48" s="446">
        <f t="shared" si="16"/>
        <v>0</v>
      </c>
      <c r="BB48" s="336"/>
      <c r="BC48" s="336"/>
      <c r="BD48" s="336"/>
      <c r="BE48" s="460">
        <f t="shared" si="18"/>
        <v>0</v>
      </c>
      <c r="BF48" s="336"/>
      <c r="BG48" s="336"/>
      <c r="BH48" s="336"/>
      <c r="BI48" s="455"/>
      <c r="BJ48" s="438"/>
      <c r="BK48" s="438"/>
      <c r="BL48" s="438"/>
      <c r="BM48" s="449"/>
      <c r="BN48" s="438"/>
      <c r="BO48" s="438"/>
      <c r="BP48" s="438"/>
      <c r="BQ48" s="449"/>
      <c r="BR48" s="336"/>
      <c r="BS48" s="336"/>
      <c r="BT48" s="336"/>
      <c r="BU48" s="336"/>
      <c r="BV48" s="336"/>
      <c r="BW48" s="336"/>
      <c r="BX48" s="336"/>
      <c r="BY48" s="336"/>
      <c r="BZ48" s="438">
        <v>8</v>
      </c>
      <c r="CA48" s="438"/>
      <c r="CB48" s="438"/>
      <c r="CC48" s="438"/>
      <c r="CD48" s="438"/>
      <c r="CE48" s="438"/>
      <c r="CF48" s="438">
        <v>4</v>
      </c>
      <c r="CG48" s="438"/>
      <c r="CH48" s="336"/>
      <c r="CI48" s="336"/>
      <c r="CJ48" s="336"/>
      <c r="CK48" s="336"/>
      <c r="CL48" s="336"/>
      <c r="CM48" s="336"/>
      <c r="CN48" s="336"/>
      <c r="CO48" s="336"/>
      <c r="CP48" s="438"/>
      <c r="CQ48" s="438"/>
      <c r="CR48" s="438"/>
      <c r="CS48" s="438"/>
      <c r="CT48" s="438"/>
      <c r="CU48" s="438"/>
      <c r="CV48" s="438"/>
      <c r="CW48" s="438"/>
      <c r="CX48" s="336"/>
      <c r="CY48" s="336"/>
      <c r="CZ48" s="336"/>
      <c r="DA48" s="336"/>
      <c r="DB48" s="336"/>
      <c r="DC48" s="336"/>
      <c r="DD48" s="336"/>
      <c r="DE48" s="336"/>
      <c r="DF48" s="336"/>
      <c r="DG48" s="336"/>
      <c r="DH48" s="336"/>
    </row>
    <row r="49" spans="1:112" ht="16.8" thickBot="1" x14ac:dyDescent="0.35">
      <c r="A49" s="130" t="s">
        <v>104</v>
      </c>
      <c r="B49" s="138" t="s">
        <v>105</v>
      </c>
      <c r="C49" s="78">
        <v>6</v>
      </c>
      <c r="D49" s="68"/>
      <c r="E49" s="68"/>
      <c r="F49" s="69"/>
      <c r="G49" s="80">
        <v>5</v>
      </c>
      <c r="H49" s="67">
        <f t="shared" si="24"/>
        <v>150</v>
      </c>
      <c r="I49" s="132">
        <v>8</v>
      </c>
      <c r="J49" s="136" t="s">
        <v>277</v>
      </c>
      <c r="K49" s="136"/>
      <c r="L49" s="136" t="s">
        <v>281</v>
      </c>
      <c r="M49" s="137">
        <f t="shared" si="25"/>
        <v>142</v>
      </c>
      <c r="N49" s="478"/>
      <c r="O49" s="479"/>
      <c r="P49" s="443"/>
      <c r="Q49" s="481"/>
      <c r="R49" s="479"/>
      <c r="S49" s="443"/>
      <c r="T49" s="481"/>
      <c r="U49" s="479"/>
      <c r="V49" s="443" t="s">
        <v>262</v>
      </c>
      <c r="W49" s="481"/>
      <c r="X49" s="443"/>
      <c r="AD49" s="96" t="s">
        <v>35</v>
      </c>
      <c r="AG49" s="34" t="b">
        <f t="shared" si="17"/>
        <v>1</v>
      </c>
      <c r="AH49" s="34" t="b">
        <f t="shared" si="17"/>
        <v>1</v>
      </c>
      <c r="AJ49" s="34" t="b">
        <f t="shared" si="17"/>
        <v>1</v>
      </c>
      <c r="AK49" s="34" t="b">
        <f t="shared" si="17"/>
        <v>1</v>
      </c>
      <c r="AM49" s="34" t="b">
        <f t="shared" si="17"/>
        <v>1</v>
      </c>
      <c r="AN49" s="34" t="b">
        <f t="shared" si="17"/>
        <v>1</v>
      </c>
      <c r="AP49" s="34" t="b">
        <f t="shared" si="17"/>
        <v>1</v>
      </c>
      <c r="AQ49" s="34" t="b">
        <f t="shared" si="17"/>
        <v>1</v>
      </c>
      <c r="AR49" s="466"/>
      <c r="AT49" s="438"/>
      <c r="AU49" s="438"/>
      <c r="AV49" s="438"/>
      <c r="AW49" s="446">
        <f t="shared" si="0"/>
        <v>0</v>
      </c>
      <c r="AX49" s="438"/>
      <c r="AY49" s="438"/>
      <c r="AZ49" s="438"/>
      <c r="BA49" s="446">
        <f t="shared" si="16"/>
        <v>0</v>
      </c>
      <c r="BB49" s="336"/>
      <c r="BC49" s="336"/>
      <c r="BD49" s="336"/>
      <c r="BE49" s="460">
        <f t="shared" si="18"/>
        <v>0</v>
      </c>
      <c r="BF49" s="336"/>
      <c r="BG49" s="336"/>
      <c r="BH49" s="336"/>
      <c r="BI49" s="455"/>
      <c r="BJ49" s="438"/>
      <c r="BK49" s="438"/>
      <c r="BL49" s="438"/>
      <c r="BM49" s="449"/>
      <c r="BN49" s="438"/>
      <c r="BO49" s="438"/>
      <c r="BP49" s="438"/>
      <c r="BQ49" s="449"/>
      <c r="BR49" s="336"/>
      <c r="BS49" s="336"/>
      <c r="BT49" s="336"/>
      <c r="BU49" s="336"/>
      <c r="BV49" s="336"/>
      <c r="BW49" s="336"/>
      <c r="BX49" s="336"/>
      <c r="BY49" s="336"/>
      <c r="BZ49" s="438"/>
      <c r="CA49" s="438"/>
      <c r="CB49" s="438"/>
      <c r="CC49" s="438"/>
      <c r="CD49" s="438"/>
      <c r="CE49" s="438"/>
      <c r="CF49" s="438"/>
      <c r="CG49" s="438"/>
      <c r="CH49" s="336">
        <v>6</v>
      </c>
      <c r="CI49" s="336"/>
      <c r="CJ49" s="336">
        <v>2</v>
      </c>
      <c r="CK49" s="336"/>
      <c r="CL49" s="336"/>
      <c r="CM49" s="336"/>
      <c r="CN49" s="336"/>
      <c r="CO49" s="336"/>
      <c r="CP49" s="438"/>
      <c r="CQ49" s="438"/>
      <c r="CR49" s="438"/>
      <c r="CS49" s="438"/>
      <c r="CT49" s="438"/>
      <c r="CU49" s="438"/>
      <c r="CV49" s="438"/>
      <c r="CW49" s="438"/>
      <c r="CX49" s="336"/>
      <c r="CY49" s="336"/>
      <c r="CZ49" s="336"/>
      <c r="DA49" s="336"/>
      <c r="DB49" s="336"/>
      <c r="DC49" s="336"/>
      <c r="DD49" s="336"/>
      <c r="DE49" s="336"/>
      <c r="DF49" s="336"/>
      <c r="DG49" s="336"/>
      <c r="DH49" s="336"/>
    </row>
    <row r="50" spans="1:112" ht="16.8" thickBot="1" x14ac:dyDescent="0.35">
      <c r="A50" s="130" t="s">
        <v>106</v>
      </c>
      <c r="B50" s="138" t="s">
        <v>107</v>
      </c>
      <c r="C50" s="78"/>
      <c r="D50" s="68">
        <v>5</v>
      </c>
      <c r="E50" s="68"/>
      <c r="F50" s="69"/>
      <c r="G50" s="80">
        <v>4</v>
      </c>
      <c r="H50" s="67">
        <f t="shared" si="24"/>
        <v>120</v>
      </c>
      <c r="I50" s="132">
        <v>8</v>
      </c>
      <c r="J50" s="136" t="s">
        <v>277</v>
      </c>
      <c r="K50" s="136"/>
      <c r="L50" s="136" t="s">
        <v>278</v>
      </c>
      <c r="M50" s="137">
        <f t="shared" si="25"/>
        <v>112</v>
      </c>
      <c r="N50" s="478"/>
      <c r="O50" s="479"/>
      <c r="P50" s="443"/>
      <c r="Q50" s="481"/>
      <c r="R50" s="479"/>
      <c r="S50" s="443"/>
      <c r="T50" s="481" t="s">
        <v>276</v>
      </c>
      <c r="U50" s="479"/>
      <c r="V50" s="443"/>
      <c r="W50" s="481"/>
      <c r="X50" s="443"/>
      <c r="AD50" s="96" t="s">
        <v>35</v>
      </c>
      <c r="AG50" s="34" t="b">
        <f t="shared" si="17"/>
        <v>1</v>
      </c>
      <c r="AH50" s="34" t="b">
        <f t="shared" si="17"/>
        <v>1</v>
      </c>
      <c r="AJ50" s="34" t="b">
        <f t="shared" si="17"/>
        <v>1</v>
      </c>
      <c r="AK50" s="34" t="b">
        <f t="shared" si="17"/>
        <v>1</v>
      </c>
      <c r="AM50" s="34" t="b">
        <f t="shared" si="17"/>
        <v>0</v>
      </c>
      <c r="AN50" s="34" t="b">
        <f t="shared" si="17"/>
        <v>1</v>
      </c>
      <c r="AP50" s="34" t="b">
        <f t="shared" si="17"/>
        <v>1</v>
      </c>
      <c r="AQ50" s="34" t="b">
        <f t="shared" si="17"/>
        <v>1</v>
      </c>
      <c r="AR50" s="466"/>
      <c r="AT50" s="438"/>
      <c r="AU50" s="438"/>
      <c r="AV50" s="438"/>
      <c r="AW50" s="446">
        <f t="shared" si="0"/>
        <v>0</v>
      </c>
      <c r="AX50" s="438"/>
      <c r="AY50" s="438"/>
      <c r="AZ50" s="438"/>
      <c r="BA50" s="446">
        <f t="shared" si="16"/>
        <v>0</v>
      </c>
      <c r="BB50" s="336"/>
      <c r="BC50" s="336"/>
      <c r="BD50" s="336"/>
      <c r="BE50" s="460">
        <f t="shared" si="18"/>
        <v>0</v>
      </c>
      <c r="BF50" s="336"/>
      <c r="BG50" s="336"/>
      <c r="BH50" s="336"/>
      <c r="BI50" s="455"/>
      <c r="BJ50" s="438"/>
      <c r="BK50" s="438"/>
      <c r="BL50" s="438"/>
      <c r="BM50" s="449"/>
      <c r="BN50" s="438"/>
      <c r="BO50" s="438"/>
      <c r="BP50" s="438"/>
      <c r="BQ50" s="449"/>
      <c r="BR50" s="336"/>
      <c r="BS50" s="336"/>
      <c r="BT50" s="336"/>
      <c r="BU50" s="336"/>
      <c r="BV50" s="336"/>
      <c r="BW50" s="336"/>
      <c r="BX50" s="336"/>
      <c r="BY50" s="336"/>
      <c r="BZ50" s="438"/>
      <c r="CA50" s="438"/>
      <c r="CB50" s="438"/>
      <c r="CC50" s="438"/>
      <c r="CD50" s="438"/>
      <c r="CE50" s="438"/>
      <c r="CF50" s="438"/>
      <c r="CG50" s="438"/>
      <c r="CH50" s="336"/>
      <c r="CI50" s="336"/>
      <c r="CJ50" s="336"/>
      <c r="CK50" s="336"/>
      <c r="CL50" s="336"/>
      <c r="CM50" s="336"/>
      <c r="CN50" s="336"/>
      <c r="CO50" s="336"/>
      <c r="CP50" s="438"/>
      <c r="CQ50" s="438"/>
      <c r="CR50" s="438"/>
      <c r="CS50" s="438"/>
      <c r="CT50" s="438"/>
      <c r="CU50" s="438"/>
      <c r="CV50" s="438"/>
      <c r="CW50" s="438"/>
      <c r="CX50" s="336"/>
      <c r="CY50" s="336"/>
      <c r="CZ50" s="336"/>
      <c r="DA50" s="336"/>
      <c r="DB50" s="336"/>
      <c r="DC50" s="336"/>
      <c r="DD50" s="336"/>
      <c r="DE50" s="336"/>
      <c r="DF50" s="336"/>
      <c r="DG50" s="336"/>
      <c r="DH50" s="336"/>
    </row>
    <row r="51" spans="1:112" ht="16.8" thickBot="1" x14ac:dyDescent="0.35">
      <c r="A51" s="130" t="s">
        <v>108</v>
      </c>
      <c r="B51" s="138" t="s">
        <v>109</v>
      </c>
      <c r="C51" s="78">
        <v>6</v>
      </c>
      <c r="D51" s="68"/>
      <c r="E51" s="68"/>
      <c r="F51" s="69"/>
      <c r="G51" s="80">
        <v>5</v>
      </c>
      <c r="H51" s="67">
        <f t="shared" si="24"/>
        <v>150</v>
      </c>
      <c r="I51" s="132">
        <v>12</v>
      </c>
      <c r="J51" s="136" t="s">
        <v>262</v>
      </c>
      <c r="K51" s="136"/>
      <c r="L51" s="136" t="s">
        <v>267</v>
      </c>
      <c r="M51" s="137">
        <f t="shared" si="25"/>
        <v>138</v>
      </c>
      <c r="N51" s="478"/>
      <c r="O51" s="479"/>
      <c r="P51" s="443"/>
      <c r="Q51" s="481"/>
      <c r="R51" s="479"/>
      <c r="S51" s="443"/>
      <c r="T51" s="481"/>
      <c r="U51" s="479"/>
      <c r="V51" s="443" t="s">
        <v>268</v>
      </c>
      <c r="W51" s="481"/>
      <c r="X51" s="443"/>
      <c r="AD51" s="96" t="s">
        <v>35</v>
      </c>
      <c r="AG51" s="34" t="b">
        <f t="shared" si="17"/>
        <v>1</v>
      </c>
      <c r="AH51" s="34" t="b">
        <f t="shared" si="17"/>
        <v>1</v>
      </c>
      <c r="AJ51" s="34" t="b">
        <f t="shared" si="17"/>
        <v>1</v>
      </c>
      <c r="AK51" s="34" t="b">
        <f t="shared" si="17"/>
        <v>1</v>
      </c>
      <c r="AM51" s="34" t="b">
        <f t="shared" si="17"/>
        <v>1</v>
      </c>
      <c r="AN51" s="34" t="b">
        <f t="shared" si="17"/>
        <v>1</v>
      </c>
      <c r="AP51" s="34" t="b">
        <f t="shared" si="17"/>
        <v>1</v>
      </c>
      <c r="AQ51" s="34" t="b">
        <f t="shared" si="17"/>
        <v>1</v>
      </c>
      <c r="AR51" s="466"/>
      <c r="AT51" s="438"/>
      <c r="AU51" s="438"/>
      <c r="AV51" s="438"/>
      <c r="AW51" s="446">
        <f t="shared" si="0"/>
        <v>0</v>
      </c>
      <c r="AX51" s="438"/>
      <c r="AY51" s="438"/>
      <c r="AZ51" s="438"/>
      <c r="BA51" s="446">
        <f t="shared" si="16"/>
        <v>0</v>
      </c>
      <c r="BB51" s="336"/>
      <c r="BC51" s="336"/>
      <c r="BD51" s="336"/>
      <c r="BE51" s="460">
        <f t="shared" si="18"/>
        <v>0</v>
      </c>
      <c r="BF51" s="336"/>
      <c r="BG51" s="336"/>
      <c r="BH51" s="336"/>
      <c r="BI51" s="455"/>
      <c r="BJ51" s="438"/>
      <c r="BK51" s="438"/>
      <c r="BL51" s="438"/>
      <c r="BM51" s="449"/>
      <c r="BN51" s="438"/>
      <c r="BO51" s="438"/>
      <c r="BP51" s="438"/>
      <c r="BQ51" s="449"/>
      <c r="BR51" s="336"/>
      <c r="BS51" s="336"/>
      <c r="BT51" s="336"/>
      <c r="BU51" s="336"/>
      <c r="BV51" s="336"/>
      <c r="BW51" s="336"/>
      <c r="BX51" s="336"/>
      <c r="BY51" s="336"/>
      <c r="BZ51" s="438"/>
      <c r="CA51" s="438"/>
      <c r="CB51" s="438"/>
      <c r="CC51" s="438"/>
      <c r="CD51" s="438"/>
      <c r="CE51" s="438"/>
      <c r="CF51" s="438"/>
      <c r="CG51" s="438"/>
      <c r="CH51" s="336">
        <v>8</v>
      </c>
      <c r="CI51" s="336"/>
      <c r="CJ51" s="336"/>
      <c r="CK51" s="336"/>
      <c r="CL51" s="336"/>
      <c r="CM51" s="336"/>
      <c r="CN51" s="336">
        <v>4</v>
      </c>
      <c r="CO51" s="336"/>
      <c r="CP51" s="438"/>
      <c r="CQ51" s="438"/>
      <c r="CR51" s="438"/>
      <c r="CS51" s="438"/>
      <c r="CT51" s="438"/>
      <c r="CU51" s="438"/>
      <c r="CV51" s="438"/>
      <c r="CW51" s="438"/>
      <c r="CX51" s="336"/>
      <c r="CY51" s="336"/>
      <c r="CZ51" s="336"/>
      <c r="DA51" s="336"/>
      <c r="DB51" s="336"/>
      <c r="DC51" s="336"/>
      <c r="DD51" s="336"/>
      <c r="DE51" s="336"/>
      <c r="DF51" s="336"/>
      <c r="DG51" s="336"/>
      <c r="DH51" s="336"/>
    </row>
    <row r="52" spans="1:112" ht="16.8" thickBot="1" x14ac:dyDescent="0.35">
      <c r="A52" s="109" t="s">
        <v>110</v>
      </c>
      <c r="B52" s="139" t="s">
        <v>111</v>
      </c>
      <c r="C52" s="78"/>
      <c r="D52" s="68">
        <v>7</v>
      </c>
      <c r="E52" s="68"/>
      <c r="F52" s="69"/>
      <c r="G52" s="80">
        <v>5</v>
      </c>
      <c r="H52" s="67">
        <f t="shared" si="24"/>
        <v>150</v>
      </c>
      <c r="I52" s="132">
        <v>8</v>
      </c>
      <c r="J52" s="136" t="s">
        <v>277</v>
      </c>
      <c r="K52" s="136"/>
      <c r="L52" s="136" t="s">
        <v>281</v>
      </c>
      <c r="M52" s="137">
        <f t="shared" si="25"/>
        <v>142</v>
      </c>
      <c r="N52" s="482"/>
      <c r="O52" s="483"/>
      <c r="P52" s="484"/>
      <c r="Q52" s="485"/>
      <c r="R52" s="483"/>
      <c r="S52" s="484"/>
      <c r="T52" s="485"/>
      <c r="U52" s="483"/>
      <c r="V52" s="484"/>
      <c r="W52" s="485" t="s">
        <v>262</v>
      </c>
      <c r="X52" s="443"/>
      <c r="AG52" s="34" t="b">
        <f t="shared" si="17"/>
        <v>1</v>
      </c>
      <c r="AH52" s="34" t="b">
        <f t="shared" si="17"/>
        <v>1</v>
      </c>
      <c r="AJ52" s="34" t="b">
        <f t="shared" si="17"/>
        <v>1</v>
      </c>
      <c r="AK52" s="34" t="b">
        <f t="shared" si="17"/>
        <v>1</v>
      </c>
      <c r="AM52" s="34" t="b">
        <f t="shared" si="17"/>
        <v>1</v>
      </c>
      <c r="AN52" s="34" t="b">
        <f t="shared" si="17"/>
        <v>1</v>
      </c>
      <c r="AP52" s="34" t="b">
        <f t="shared" si="17"/>
        <v>0</v>
      </c>
      <c r="AQ52" s="34" t="b">
        <f t="shared" si="17"/>
        <v>1</v>
      </c>
      <c r="AR52" s="466"/>
      <c r="AT52" s="438"/>
      <c r="AU52" s="438"/>
      <c r="AV52" s="438"/>
      <c r="AW52" s="446">
        <f t="shared" si="0"/>
        <v>0</v>
      </c>
      <c r="AX52" s="438"/>
      <c r="AY52" s="438"/>
      <c r="AZ52" s="438"/>
      <c r="BA52" s="446">
        <f t="shared" si="16"/>
        <v>0</v>
      </c>
      <c r="BB52" s="336"/>
      <c r="BC52" s="336"/>
      <c r="BD52" s="336"/>
      <c r="BE52" s="460">
        <f t="shared" si="18"/>
        <v>0</v>
      </c>
      <c r="BF52" s="336"/>
      <c r="BG52" s="336"/>
      <c r="BH52" s="336"/>
      <c r="BI52" s="455"/>
      <c r="BJ52" s="438"/>
      <c r="BK52" s="438"/>
      <c r="BL52" s="438"/>
      <c r="BM52" s="449"/>
      <c r="BN52" s="438"/>
      <c r="BO52" s="438"/>
      <c r="BP52" s="438"/>
      <c r="BQ52" s="449"/>
      <c r="BR52" s="336"/>
      <c r="BS52" s="336"/>
      <c r="BT52" s="336"/>
      <c r="BU52" s="336"/>
      <c r="BV52" s="336"/>
      <c r="BW52" s="336"/>
      <c r="BX52" s="336"/>
      <c r="BY52" s="336"/>
      <c r="BZ52" s="438"/>
      <c r="CA52" s="438"/>
      <c r="CB52" s="438"/>
      <c r="CC52" s="438"/>
      <c r="CD52" s="438"/>
      <c r="CE52" s="438"/>
      <c r="CF52" s="438"/>
      <c r="CG52" s="438"/>
      <c r="CH52" s="336"/>
      <c r="CI52" s="336"/>
      <c r="CJ52" s="336"/>
      <c r="CK52" s="336"/>
      <c r="CL52" s="336"/>
      <c r="CM52" s="336"/>
      <c r="CN52" s="336"/>
      <c r="CO52" s="336"/>
      <c r="CP52" s="438">
        <v>6</v>
      </c>
      <c r="CQ52" s="438"/>
      <c r="CR52" s="438">
        <v>2</v>
      </c>
      <c r="CS52" s="438"/>
      <c r="CT52" s="438"/>
      <c r="CU52" s="438"/>
      <c r="CV52" s="438"/>
      <c r="CW52" s="438"/>
      <c r="CX52" s="336"/>
      <c r="CY52" s="336"/>
      <c r="CZ52" s="336"/>
      <c r="DA52" s="336"/>
      <c r="DB52" s="336"/>
      <c r="DC52" s="336"/>
      <c r="DD52" s="336"/>
      <c r="DE52" s="336"/>
      <c r="DF52" s="336"/>
      <c r="DG52" s="336"/>
      <c r="DH52" s="336"/>
    </row>
    <row r="53" spans="1:112" ht="16.8" thickBot="1" x14ac:dyDescent="0.35">
      <c r="A53" s="109" t="s">
        <v>112</v>
      </c>
      <c r="B53" s="139" t="s">
        <v>113</v>
      </c>
      <c r="C53" s="78">
        <v>7</v>
      </c>
      <c r="D53" s="68"/>
      <c r="E53" s="68"/>
      <c r="F53" s="69"/>
      <c r="G53" s="80">
        <v>5</v>
      </c>
      <c r="H53" s="67">
        <f t="shared" si="24"/>
        <v>150</v>
      </c>
      <c r="I53" s="132">
        <v>8</v>
      </c>
      <c r="J53" s="136" t="s">
        <v>277</v>
      </c>
      <c r="K53" s="136"/>
      <c r="L53" s="136" t="s">
        <v>281</v>
      </c>
      <c r="M53" s="137">
        <f t="shared" si="25"/>
        <v>142</v>
      </c>
      <c r="N53" s="482"/>
      <c r="O53" s="483"/>
      <c r="P53" s="484"/>
      <c r="Q53" s="485"/>
      <c r="R53" s="483"/>
      <c r="S53" s="484"/>
      <c r="T53" s="485"/>
      <c r="U53" s="483"/>
      <c r="V53" s="484"/>
      <c r="W53" s="485" t="s">
        <v>262</v>
      </c>
      <c r="X53" s="443"/>
      <c r="AG53" s="34" t="b">
        <f t="shared" ref="AG53:AH53" si="26">ISBLANK(N53)</f>
        <v>1</v>
      </c>
      <c r="AH53" s="34" t="b">
        <f t="shared" si="26"/>
        <v>1</v>
      </c>
      <c r="AJ53" s="34" t="b">
        <f t="shared" ref="AJ53:AK53" si="27">ISBLANK(Q53)</f>
        <v>1</v>
      </c>
      <c r="AK53" s="34" t="b">
        <f t="shared" si="27"/>
        <v>1</v>
      </c>
      <c r="AM53" s="34" t="b">
        <f t="shared" ref="AM53:AN53" si="28">ISBLANK(T53)</f>
        <v>1</v>
      </c>
      <c r="AN53" s="34" t="b">
        <f t="shared" si="28"/>
        <v>1</v>
      </c>
      <c r="AP53" s="34" t="b">
        <f t="shared" ref="AP53:AQ53" si="29">ISBLANK(W53)</f>
        <v>0</v>
      </c>
      <c r="AQ53" s="34" t="b">
        <f t="shared" si="29"/>
        <v>1</v>
      </c>
      <c r="AR53" s="466"/>
      <c r="AT53" s="438"/>
      <c r="AU53" s="438"/>
      <c r="AV53" s="438"/>
      <c r="AW53" s="446">
        <f t="shared" si="0"/>
        <v>0</v>
      </c>
      <c r="AX53" s="438"/>
      <c r="AY53" s="438"/>
      <c r="AZ53" s="438"/>
      <c r="BA53" s="446">
        <f t="shared" si="16"/>
        <v>0</v>
      </c>
      <c r="BB53" s="336"/>
      <c r="BC53" s="336"/>
      <c r="BD53" s="336"/>
      <c r="BE53" s="460">
        <f t="shared" si="18"/>
        <v>0</v>
      </c>
      <c r="BF53" s="336"/>
      <c r="BG53" s="336"/>
      <c r="BH53" s="336"/>
      <c r="BI53" s="455"/>
      <c r="BJ53" s="438"/>
      <c r="BK53" s="438"/>
      <c r="BL53" s="438"/>
      <c r="BM53" s="449"/>
      <c r="BN53" s="438"/>
      <c r="BO53" s="438"/>
      <c r="BP53" s="438"/>
      <c r="BQ53" s="449"/>
      <c r="BR53" s="336"/>
      <c r="BS53" s="336"/>
      <c r="BT53" s="336"/>
      <c r="BU53" s="336"/>
      <c r="BV53" s="336"/>
      <c r="BW53" s="336"/>
      <c r="BX53" s="336"/>
      <c r="BY53" s="336"/>
      <c r="BZ53" s="438"/>
      <c r="CA53" s="438"/>
      <c r="CB53" s="438"/>
      <c r="CC53" s="438"/>
      <c r="CD53" s="438"/>
      <c r="CE53" s="438"/>
      <c r="CF53" s="438"/>
      <c r="CG53" s="438"/>
      <c r="CH53" s="336"/>
      <c r="CI53" s="336"/>
      <c r="CJ53" s="336"/>
      <c r="CK53" s="336"/>
      <c r="CL53" s="336"/>
      <c r="CM53" s="336"/>
      <c r="CN53" s="336"/>
      <c r="CO53" s="336"/>
      <c r="CP53" s="438">
        <v>6</v>
      </c>
      <c r="CQ53" s="438"/>
      <c r="CR53" s="438">
        <v>2</v>
      </c>
      <c r="CS53" s="438"/>
      <c r="CT53" s="438"/>
      <c r="CU53" s="438"/>
      <c r="CV53" s="438"/>
      <c r="CW53" s="438"/>
      <c r="CX53" s="336"/>
      <c r="CY53" s="336"/>
      <c r="CZ53" s="336"/>
      <c r="DA53" s="336"/>
      <c r="DB53" s="336"/>
      <c r="DC53" s="336"/>
      <c r="DD53" s="336"/>
      <c r="DE53" s="336"/>
      <c r="DF53" s="336"/>
      <c r="DG53" s="336"/>
      <c r="DH53" s="336"/>
    </row>
    <row r="54" spans="1:112" ht="31.8" thickBot="1" x14ac:dyDescent="0.35">
      <c r="A54" s="738" t="s">
        <v>114</v>
      </c>
      <c r="B54" s="764"/>
      <c r="C54" s="764"/>
      <c r="D54" s="764"/>
      <c r="E54" s="764"/>
      <c r="F54" s="765"/>
      <c r="G54" s="143">
        <f>SUM(G30:G53)-G36-G37-G41-G42-G44-G45</f>
        <v>91</v>
      </c>
      <c r="H54" s="144">
        <f>SUM(H30:H53)-H36-H37-H41-H42-H44-H45</f>
        <v>2730</v>
      </c>
      <c r="I54" s="144">
        <f>SUM(I30:I53)</f>
        <v>184</v>
      </c>
      <c r="J54" s="144"/>
      <c r="K54" s="144"/>
      <c r="L54" s="144"/>
      <c r="M54" s="144">
        <f>SUM(M30:M53)</f>
        <v>2546</v>
      </c>
      <c r="N54" s="498" t="s">
        <v>286</v>
      </c>
      <c r="O54" s="498"/>
      <c r="P54" s="498" t="s">
        <v>264</v>
      </c>
      <c r="Q54" s="498" t="s">
        <v>282</v>
      </c>
      <c r="R54" s="498"/>
      <c r="S54" s="498" t="s">
        <v>283</v>
      </c>
      <c r="T54" s="498" t="s">
        <v>284</v>
      </c>
      <c r="U54" s="498"/>
      <c r="V54" s="498" t="s">
        <v>285</v>
      </c>
      <c r="W54" s="498" t="s">
        <v>285</v>
      </c>
      <c r="X54" s="498" t="s">
        <v>263</v>
      </c>
      <c r="Y54" s="145">
        <f t="shared" ref="Y54:AC54" si="30">SUM(Y30:Y47)</f>
        <v>0</v>
      </c>
      <c r="Z54" s="144">
        <f t="shared" si="30"/>
        <v>0</v>
      </c>
      <c r="AA54" s="144">
        <f t="shared" si="30"/>
        <v>0</v>
      </c>
      <c r="AB54" s="144">
        <f t="shared" si="30"/>
        <v>0</v>
      </c>
      <c r="AC54" s="144">
        <f t="shared" si="30"/>
        <v>0</v>
      </c>
      <c r="AD54" s="1">
        <f>30*G54</f>
        <v>2730</v>
      </c>
      <c r="AG54" s="146">
        <f>SUMIF(AG30:AG53,FALSE,$G30:$G53)</f>
        <v>0</v>
      </c>
      <c r="AH54" s="146">
        <f t="shared" ref="AH54:AQ54" si="31">SUMIF(AH30:AH53,FALSE,$G30:$G53)</f>
        <v>0</v>
      </c>
      <c r="AI54" s="146">
        <f t="shared" si="31"/>
        <v>0</v>
      </c>
      <c r="AJ54" s="146">
        <f t="shared" si="31"/>
        <v>12</v>
      </c>
      <c r="AK54" s="146">
        <f t="shared" si="31"/>
        <v>0</v>
      </c>
      <c r="AL54" s="146">
        <f t="shared" si="31"/>
        <v>0</v>
      </c>
      <c r="AM54" s="146">
        <f t="shared" si="31"/>
        <v>22</v>
      </c>
      <c r="AN54" s="146">
        <f t="shared" si="31"/>
        <v>0</v>
      </c>
      <c r="AO54" s="146">
        <f t="shared" si="31"/>
        <v>0</v>
      </c>
      <c r="AP54" s="146">
        <f t="shared" si="31"/>
        <v>18</v>
      </c>
      <c r="AQ54" s="146">
        <f t="shared" si="31"/>
        <v>6</v>
      </c>
      <c r="AR54" s="468"/>
      <c r="AS54" s="112">
        <f>SUM(AG54:AQ54)</f>
        <v>58</v>
      </c>
      <c r="AT54" s="438"/>
      <c r="AU54" s="438"/>
      <c r="AV54" s="438"/>
      <c r="AW54" s="449"/>
      <c r="AX54" s="438"/>
      <c r="AY54" s="438"/>
      <c r="AZ54" s="438"/>
      <c r="BA54" s="446">
        <f t="shared" si="16"/>
        <v>0</v>
      </c>
      <c r="BB54" s="336"/>
      <c r="BC54" s="336"/>
      <c r="BD54" s="336"/>
      <c r="BE54" s="460">
        <f t="shared" si="18"/>
        <v>0</v>
      </c>
      <c r="BF54" s="336"/>
      <c r="BG54" s="336"/>
      <c r="BH54" s="336"/>
      <c r="BI54" s="455"/>
      <c r="BJ54" s="438"/>
      <c r="BK54" s="438"/>
      <c r="BL54" s="438"/>
      <c r="BM54" s="449"/>
      <c r="BN54" s="438"/>
      <c r="BO54" s="438"/>
      <c r="BP54" s="438"/>
      <c r="BQ54" s="449"/>
      <c r="BR54" s="336"/>
      <c r="BS54" s="336"/>
      <c r="BT54" s="336"/>
      <c r="BU54" s="336"/>
      <c r="BV54" s="336"/>
      <c r="BW54" s="336"/>
      <c r="BX54" s="336"/>
      <c r="BY54" s="336"/>
      <c r="BZ54" s="438"/>
      <c r="CA54" s="438"/>
      <c r="CB54" s="438"/>
      <c r="CC54" s="438"/>
      <c r="CD54" s="438"/>
      <c r="CE54" s="438"/>
      <c r="CF54" s="438"/>
      <c r="CG54" s="438"/>
      <c r="CH54" s="336"/>
      <c r="CI54" s="336"/>
      <c r="CJ54" s="336"/>
      <c r="CK54" s="336"/>
      <c r="CL54" s="336"/>
      <c r="CM54" s="336"/>
      <c r="CN54" s="336"/>
      <c r="CO54" s="336"/>
      <c r="CP54" s="438"/>
      <c r="CQ54" s="438"/>
      <c r="CR54" s="438"/>
      <c r="CS54" s="438"/>
      <c r="CT54" s="438"/>
      <c r="CU54" s="438"/>
      <c r="CV54" s="438"/>
      <c r="CW54" s="438"/>
      <c r="CX54" s="336"/>
      <c r="CY54" s="336"/>
      <c r="CZ54" s="336"/>
      <c r="DA54" s="336"/>
      <c r="DB54" s="336"/>
      <c r="DC54" s="336"/>
      <c r="DD54" s="336"/>
      <c r="DE54" s="336"/>
      <c r="DF54" s="336"/>
      <c r="DG54" s="336"/>
      <c r="DH54" s="336"/>
    </row>
    <row r="55" spans="1:112" ht="16.8" thickBot="1" x14ac:dyDescent="0.35">
      <c r="A55" s="766" t="s">
        <v>115</v>
      </c>
      <c r="B55" s="767"/>
      <c r="C55" s="767"/>
      <c r="D55" s="767"/>
      <c r="E55" s="767"/>
      <c r="F55" s="767"/>
      <c r="G55" s="767"/>
      <c r="H55" s="767"/>
      <c r="I55" s="768"/>
      <c r="J55" s="768"/>
      <c r="K55" s="768"/>
      <c r="L55" s="768"/>
      <c r="M55" s="768"/>
      <c r="N55" s="767"/>
      <c r="O55" s="767"/>
      <c r="P55" s="767"/>
      <c r="Q55" s="767"/>
      <c r="R55" s="767"/>
      <c r="S55" s="767"/>
      <c r="T55" s="767"/>
      <c r="U55" s="767"/>
      <c r="V55" s="767"/>
      <c r="W55" s="767"/>
      <c r="X55" s="769"/>
      <c r="AE55" s="96" t="s">
        <v>116</v>
      </c>
      <c r="AT55" s="438"/>
      <c r="AU55" s="438"/>
      <c r="AV55" s="438"/>
      <c r="AW55" s="449"/>
      <c r="AX55" s="438"/>
      <c r="AY55" s="438"/>
      <c r="AZ55" s="438"/>
      <c r="BA55" s="446">
        <f t="shared" si="16"/>
        <v>0</v>
      </c>
      <c r="BB55" s="336"/>
      <c r="BC55" s="336"/>
      <c r="BD55" s="336"/>
      <c r="BE55" s="460">
        <f t="shared" si="18"/>
        <v>0</v>
      </c>
      <c r="BF55" s="336"/>
      <c r="BG55" s="336"/>
      <c r="BH55" s="336"/>
      <c r="BI55" s="455"/>
      <c r="BJ55" s="438"/>
      <c r="BK55" s="438"/>
      <c r="BL55" s="438"/>
      <c r="BM55" s="449"/>
      <c r="BN55" s="438"/>
      <c r="BO55" s="438"/>
      <c r="BP55" s="438"/>
      <c r="BQ55" s="449"/>
      <c r="BR55" s="336"/>
      <c r="BS55" s="336"/>
      <c r="BT55" s="336"/>
      <c r="BU55" s="336"/>
      <c r="BV55" s="336"/>
      <c r="BW55" s="336"/>
      <c r="BX55" s="336"/>
      <c r="BY55" s="336"/>
      <c r="BZ55" s="438"/>
      <c r="CA55" s="438"/>
      <c r="CB55" s="438"/>
      <c r="CC55" s="438"/>
      <c r="CD55" s="438"/>
      <c r="CE55" s="438"/>
      <c r="CF55" s="438"/>
      <c r="CG55" s="438"/>
      <c r="CH55" s="336"/>
      <c r="CI55" s="336"/>
      <c r="CJ55" s="336"/>
      <c r="CK55" s="336"/>
      <c r="CL55" s="336"/>
      <c r="CM55" s="336"/>
      <c r="CN55" s="336"/>
      <c r="CO55" s="336"/>
      <c r="CP55" s="438"/>
      <c r="CQ55" s="438"/>
      <c r="CR55" s="438"/>
      <c r="CS55" s="438"/>
      <c r="CT55" s="438"/>
      <c r="CU55" s="438"/>
      <c r="CV55" s="438"/>
      <c r="CW55" s="438"/>
      <c r="CX55" s="336"/>
      <c r="CY55" s="336"/>
      <c r="CZ55" s="336"/>
      <c r="DA55" s="336"/>
      <c r="DB55" s="336"/>
      <c r="DC55" s="336"/>
      <c r="DD55" s="336"/>
      <c r="DE55" s="336"/>
      <c r="DF55" s="336"/>
      <c r="DG55" s="336"/>
      <c r="DH55" s="336"/>
    </row>
    <row r="56" spans="1:112" s="1" customFormat="1" ht="16.8" thickBot="1" x14ac:dyDescent="0.35">
      <c r="A56" s="506" t="s">
        <v>117</v>
      </c>
      <c r="B56" s="147" t="s">
        <v>118</v>
      </c>
      <c r="C56" s="148"/>
      <c r="D56" s="149">
        <v>2</v>
      </c>
      <c r="E56" s="149"/>
      <c r="F56" s="150"/>
      <c r="G56" s="151">
        <v>3</v>
      </c>
      <c r="H56" s="152">
        <f>G56*30</f>
        <v>90</v>
      </c>
      <c r="I56" s="21">
        <v>0</v>
      </c>
      <c r="J56" s="153"/>
      <c r="K56" s="153"/>
      <c r="L56" s="153"/>
      <c r="M56" s="108">
        <f>H56-I56</f>
        <v>90</v>
      </c>
      <c r="N56" s="154"/>
      <c r="O56" s="155"/>
      <c r="P56" s="156"/>
      <c r="Q56" s="157"/>
      <c r="R56" s="158"/>
      <c r="S56" s="156"/>
      <c r="T56" s="157"/>
      <c r="U56" s="158"/>
      <c r="V56" s="156"/>
      <c r="W56" s="157"/>
      <c r="X56" s="156"/>
      <c r="AE56" s="17" t="s">
        <v>19</v>
      </c>
      <c r="AF56" s="159">
        <f>G56</f>
        <v>3</v>
      </c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464"/>
      <c r="AT56" s="435"/>
      <c r="AU56" s="435"/>
      <c r="AV56" s="435"/>
      <c r="AW56" s="446"/>
      <c r="AX56" s="435"/>
      <c r="AY56" s="435"/>
      <c r="AZ56" s="435"/>
      <c r="BA56" s="446">
        <f t="shared" si="16"/>
        <v>0</v>
      </c>
      <c r="BB56" s="425"/>
      <c r="BC56" s="425"/>
      <c r="BD56" s="425"/>
      <c r="BE56" s="460"/>
      <c r="BF56" s="425"/>
      <c r="BG56" s="425"/>
      <c r="BH56" s="425"/>
      <c r="BI56" s="460"/>
      <c r="BJ56" s="435"/>
      <c r="BK56" s="435"/>
      <c r="BL56" s="435"/>
      <c r="BM56" s="446"/>
      <c r="BN56" s="435"/>
      <c r="BO56" s="435"/>
      <c r="BP56" s="435"/>
      <c r="BQ56" s="446"/>
      <c r="BR56" s="425"/>
      <c r="BS56" s="425"/>
      <c r="BT56" s="425"/>
      <c r="BU56" s="425"/>
      <c r="BV56" s="425"/>
      <c r="BW56" s="425"/>
      <c r="BX56" s="425"/>
      <c r="BY56" s="425"/>
      <c r="BZ56" s="435"/>
      <c r="CA56" s="435"/>
      <c r="CB56" s="435"/>
      <c r="CC56" s="435"/>
      <c r="CD56" s="435"/>
      <c r="CE56" s="435"/>
      <c r="CF56" s="435"/>
      <c r="CG56" s="435"/>
      <c r="CH56" s="425"/>
      <c r="CI56" s="425"/>
      <c r="CJ56" s="425"/>
      <c r="CK56" s="425"/>
      <c r="CL56" s="425"/>
      <c r="CM56" s="425"/>
      <c r="CN56" s="425"/>
      <c r="CO56" s="425"/>
      <c r="CP56" s="435"/>
      <c r="CQ56" s="435"/>
      <c r="CR56" s="435"/>
      <c r="CS56" s="435"/>
      <c r="CT56" s="435"/>
      <c r="CU56" s="435"/>
      <c r="CV56" s="435"/>
      <c r="CW56" s="435"/>
      <c r="CX56" s="425"/>
      <c r="CY56" s="425"/>
      <c r="CZ56" s="425"/>
      <c r="DA56" s="425"/>
      <c r="DB56" s="425"/>
      <c r="DC56" s="425"/>
      <c r="DD56" s="425"/>
      <c r="DE56" s="425"/>
      <c r="DF56" s="425"/>
      <c r="DG56" s="425"/>
      <c r="DH56" s="425"/>
    </row>
    <row r="57" spans="1:112" s="1" customFormat="1" ht="16.8" thickBot="1" x14ac:dyDescent="0.35">
      <c r="A57" s="506" t="s">
        <v>119</v>
      </c>
      <c r="B57" s="160" t="s">
        <v>120</v>
      </c>
      <c r="C57" s="161"/>
      <c r="D57" s="162" t="s">
        <v>82</v>
      </c>
      <c r="E57" s="162"/>
      <c r="F57" s="163"/>
      <c r="G57" s="164">
        <v>3</v>
      </c>
      <c r="H57" s="165">
        <f>G57*30</f>
        <v>90</v>
      </c>
      <c r="I57" s="37">
        <f>J57+K57+L57</f>
        <v>0</v>
      </c>
      <c r="J57" s="68"/>
      <c r="K57" s="68"/>
      <c r="L57" s="68"/>
      <c r="M57" s="69">
        <f>H57-I57</f>
        <v>90</v>
      </c>
      <c r="N57" s="166"/>
      <c r="O57" s="167"/>
      <c r="P57" s="168"/>
      <c r="Q57" s="169"/>
      <c r="R57" s="167"/>
      <c r="S57" s="168"/>
      <c r="T57" s="169"/>
      <c r="U57" s="167"/>
      <c r="V57" s="168"/>
      <c r="W57" s="169"/>
      <c r="X57" s="168"/>
      <c r="AE57" s="17" t="s">
        <v>20</v>
      </c>
      <c r="AF57" s="159">
        <f>G57</f>
        <v>3</v>
      </c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464"/>
      <c r="AT57" s="435"/>
      <c r="AU57" s="435"/>
      <c r="AV57" s="435"/>
      <c r="AW57" s="446"/>
      <c r="AX57" s="435"/>
      <c r="AY57" s="435"/>
      <c r="AZ57" s="435"/>
      <c r="BA57" s="446">
        <f t="shared" si="16"/>
        <v>0</v>
      </c>
      <c r="BB57" s="425"/>
      <c r="BC57" s="425"/>
      <c r="BD57" s="425"/>
      <c r="BE57" s="460"/>
      <c r="BF57" s="425"/>
      <c r="BG57" s="425"/>
      <c r="BH57" s="425"/>
      <c r="BI57" s="460"/>
      <c r="BJ57" s="435"/>
      <c r="BK57" s="435"/>
      <c r="BL57" s="435"/>
      <c r="BM57" s="446"/>
      <c r="BN57" s="435"/>
      <c r="BO57" s="435"/>
      <c r="BP57" s="435"/>
      <c r="BQ57" s="446"/>
      <c r="BR57" s="425"/>
      <c r="BS57" s="425"/>
      <c r="BT57" s="425"/>
      <c r="BU57" s="425"/>
      <c r="BV57" s="425"/>
      <c r="BW57" s="425"/>
      <c r="BX57" s="425"/>
      <c r="BY57" s="425"/>
      <c r="BZ57" s="435"/>
      <c r="CA57" s="435"/>
      <c r="CB57" s="435"/>
      <c r="CC57" s="435"/>
      <c r="CD57" s="435"/>
      <c r="CE57" s="435"/>
      <c r="CF57" s="435"/>
      <c r="CG57" s="435"/>
      <c r="CH57" s="425"/>
      <c r="CI57" s="425"/>
      <c r="CJ57" s="425"/>
      <c r="CK57" s="425"/>
      <c r="CL57" s="425"/>
      <c r="CM57" s="425"/>
      <c r="CN57" s="425"/>
      <c r="CO57" s="425"/>
      <c r="CP57" s="435"/>
      <c r="CQ57" s="435"/>
      <c r="CR57" s="435"/>
      <c r="CS57" s="435"/>
      <c r="CT57" s="435"/>
      <c r="CU57" s="435"/>
      <c r="CV57" s="435"/>
      <c r="CW57" s="435"/>
      <c r="CX57" s="425"/>
      <c r="CY57" s="425"/>
      <c r="CZ57" s="425"/>
      <c r="DA57" s="425"/>
      <c r="DB57" s="425"/>
      <c r="DC57" s="425"/>
      <c r="DD57" s="425"/>
      <c r="DE57" s="425"/>
      <c r="DF57" s="425"/>
      <c r="DG57" s="425"/>
      <c r="DH57" s="425"/>
    </row>
    <row r="58" spans="1:112" s="1" customFormat="1" ht="16.8" thickBot="1" x14ac:dyDescent="0.35">
      <c r="A58" s="506" t="s">
        <v>121</v>
      </c>
      <c r="B58" s="170" t="s">
        <v>122</v>
      </c>
      <c r="C58" s="171"/>
      <c r="D58" s="172" t="s">
        <v>123</v>
      </c>
      <c r="E58" s="172"/>
      <c r="F58" s="173"/>
      <c r="G58" s="174">
        <v>3</v>
      </c>
      <c r="H58" s="165">
        <f>G58*30</f>
        <v>90</v>
      </c>
      <c r="I58" s="37">
        <f>J58+K58+L58</f>
        <v>0</v>
      </c>
      <c r="J58" s="68"/>
      <c r="K58" s="68"/>
      <c r="L58" s="68"/>
      <c r="M58" s="69">
        <f>H58-I58</f>
        <v>90</v>
      </c>
      <c r="N58" s="166"/>
      <c r="O58" s="167"/>
      <c r="P58" s="168"/>
      <c r="Q58" s="169"/>
      <c r="R58" s="167"/>
      <c r="S58" s="168"/>
      <c r="T58" s="169"/>
      <c r="U58" s="167"/>
      <c r="V58" s="168"/>
      <c r="W58" s="169"/>
      <c r="X58" s="168"/>
      <c r="AE58" s="17" t="s">
        <v>21</v>
      </c>
      <c r="AF58" s="159">
        <f>G58</f>
        <v>3</v>
      </c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464"/>
      <c r="AT58" s="435"/>
      <c r="AU58" s="435"/>
      <c r="AV58" s="435"/>
      <c r="AW58" s="446"/>
      <c r="AX58" s="435"/>
      <c r="AY58" s="435"/>
      <c r="AZ58" s="435"/>
      <c r="BA58" s="446">
        <f t="shared" si="16"/>
        <v>0</v>
      </c>
      <c r="BB58" s="425"/>
      <c r="BC58" s="425"/>
      <c r="BD58" s="425"/>
      <c r="BE58" s="460"/>
      <c r="BF58" s="425"/>
      <c r="BG58" s="425"/>
      <c r="BH58" s="425"/>
      <c r="BI58" s="460"/>
      <c r="BJ58" s="435"/>
      <c r="BK58" s="435"/>
      <c r="BL58" s="435"/>
      <c r="BM58" s="446"/>
      <c r="BN58" s="435"/>
      <c r="BO58" s="435"/>
      <c r="BP58" s="435"/>
      <c r="BQ58" s="446"/>
      <c r="BR58" s="425"/>
      <c r="BS58" s="425"/>
      <c r="BT58" s="425"/>
      <c r="BU58" s="425"/>
      <c r="BV58" s="425"/>
      <c r="BW58" s="425"/>
      <c r="BX58" s="425"/>
      <c r="BY58" s="425"/>
      <c r="BZ58" s="435"/>
      <c r="CA58" s="435"/>
      <c r="CB58" s="435"/>
      <c r="CC58" s="435"/>
      <c r="CD58" s="435"/>
      <c r="CE58" s="435"/>
      <c r="CF58" s="435"/>
      <c r="CG58" s="435"/>
      <c r="CH58" s="425"/>
      <c r="CI58" s="425"/>
      <c r="CJ58" s="425"/>
      <c r="CK58" s="425"/>
      <c r="CL58" s="425"/>
      <c r="CM58" s="425"/>
      <c r="CN58" s="425"/>
      <c r="CO58" s="425"/>
      <c r="CP58" s="435"/>
      <c r="CQ58" s="435"/>
      <c r="CR58" s="435"/>
      <c r="CS58" s="435"/>
      <c r="CT58" s="435"/>
      <c r="CU58" s="435"/>
      <c r="CV58" s="435"/>
      <c r="CW58" s="435"/>
      <c r="CX58" s="425"/>
      <c r="CY58" s="425"/>
      <c r="CZ58" s="425"/>
      <c r="DA58" s="425"/>
      <c r="DB58" s="425"/>
      <c r="DC58" s="425"/>
      <c r="DD58" s="425"/>
      <c r="DE58" s="425"/>
      <c r="DF58" s="425"/>
      <c r="DG58" s="425"/>
      <c r="DH58" s="425"/>
    </row>
    <row r="59" spans="1:112" s="1" customFormat="1" ht="16.8" thickBot="1" x14ac:dyDescent="0.35">
      <c r="A59" s="506" t="s">
        <v>124</v>
      </c>
      <c r="B59" s="175" t="s">
        <v>125</v>
      </c>
      <c r="C59" s="176"/>
      <c r="D59" s="177" t="s">
        <v>126</v>
      </c>
      <c r="E59" s="177"/>
      <c r="F59" s="178"/>
      <c r="G59" s="179">
        <v>6</v>
      </c>
      <c r="H59" s="180">
        <f>G59*30</f>
        <v>180</v>
      </c>
      <c r="I59" s="132">
        <f>J59+K59+L59</f>
        <v>0</v>
      </c>
      <c r="J59" s="136"/>
      <c r="K59" s="136"/>
      <c r="L59" s="136"/>
      <c r="M59" s="137">
        <f>H59-I59</f>
        <v>180</v>
      </c>
      <c r="N59" s="181"/>
      <c r="O59" s="182"/>
      <c r="P59" s="183"/>
      <c r="Q59" s="184"/>
      <c r="R59" s="182"/>
      <c r="S59" s="183"/>
      <c r="T59" s="184"/>
      <c r="U59" s="182"/>
      <c r="V59" s="183"/>
      <c r="W59" s="184"/>
      <c r="X59" s="183"/>
      <c r="AE59" s="17" t="s">
        <v>22</v>
      </c>
      <c r="AF59" s="159">
        <f>G59+G62</f>
        <v>12</v>
      </c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464"/>
      <c r="AT59" s="435"/>
      <c r="AU59" s="435"/>
      <c r="AV59" s="435"/>
      <c r="AW59" s="446"/>
      <c r="AX59" s="435"/>
      <c r="AY59" s="435"/>
      <c r="AZ59" s="435"/>
      <c r="BA59" s="446">
        <f t="shared" si="16"/>
        <v>0</v>
      </c>
      <c r="BB59" s="425"/>
      <c r="BC59" s="425"/>
      <c r="BD59" s="425"/>
      <c r="BE59" s="460"/>
      <c r="BF59" s="425"/>
      <c r="BG59" s="425"/>
      <c r="BH59" s="425"/>
      <c r="BI59" s="460"/>
      <c r="BJ59" s="435"/>
      <c r="BK59" s="435"/>
      <c r="BL59" s="435"/>
      <c r="BM59" s="446"/>
      <c r="BN59" s="435"/>
      <c r="BO59" s="435"/>
      <c r="BP59" s="435"/>
      <c r="BQ59" s="446"/>
      <c r="BR59" s="425"/>
      <c r="BS59" s="425"/>
      <c r="BT59" s="425"/>
      <c r="BU59" s="425"/>
      <c r="BV59" s="425"/>
      <c r="BW59" s="425"/>
      <c r="BX59" s="425"/>
      <c r="BY59" s="425"/>
      <c r="BZ59" s="435"/>
      <c r="CA59" s="435"/>
      <c r="CB59" s="435"/>
      <c r="CC59" s="435"/>
      <c r="CD59" s="435"/>
      <c r="CE59" s="435"/>
      <c r="CF59" s="435"/>
      <c r="CG59" s="435"/>
      <c r="CH59" s="425"/>
      <c r="CI59" s="425"/>
      <c r="CJ59" s="425"/>
      <c r="CK59" s="425"/>
      <c r="CL59" s="425"/>
      <c r="CM59" s="425"/>
      <c r="CN59" s="425"/>
      <c r="CO59" s="425"/>
      <c r="CP59" s="435"/>
      <c r="CQ59" s="435"/>
      <c r="CR59" s="435"/>
      <c r="CS59" s="435"/>
      <c r="CT59" s="435"/>
      <c r="CU59" s="435"/>
      <c r="CV59" s="435"/>
      <c r="CW59" s="435"/>
      <c r="CX59" s="425"/>
      <c r="CY59" s="425"/>
      <c r="CZ59" s="425"/>
      <c r="DA59" s="425"/>
      <c r="DB59" s="425"/>
      <c r="DC59" s="425"/>
      <c r="DD59" s="425"/>
      <c r="DE59" s="425"/>
      <c r="DF59" s="425"/>
      <c r="DG59" s="425"/>
      <c r="DH59" s="425"/>
    </row>
    <row r="60" spans="1:112" s="1" customFormat="1" ht="16.8" thickBot="1" x14ac:dyDescent="0.35">
      <c r="A60" s="770" t="s">
        <v>127</v>
      </c>
      <c r="B60" s="768"/>
      <c r="C60" s="768"/>
      <c r="D60" s="768"/>
      <c r="E60" s="768"/>
      <c r="F60" s="771"/>
      <c r="G60" s="185">
        <f>SUM(G56:G59)</f>
        <v>15</v>
      </c>
      <c r="H60" s="186">
        <f>SUM(H56:H59)</f>
        <v>450</v>
      </c>
      <c r="I60" s="187">
        <f t="shared" ref="I60:X60" si="32">SUM(I56:I59)</f>
        <v>0</v>
      </c>
      <c r="J60" s="187">
        <f t="shared" si="32"/>
        <v>0</v>
      </c>
      <c r="K60" s="187">
        <f t="shared" si="32"/>
        <v>0</v>
      </c>
      <c r="L60" s="187">
        <f t="shared" si="32"/>
        <v>0</v>
      </c>
      <c r="M60" s="187">
        <f t="shared" si="32"/>
        <v>450</v>
      </c>
      <c r="N60" s="186">
        <f t="shared" si="32"/>
        <v>0</v>
      </c>
      <c r="O60" s="186"/>
      <c r="P60" s="186">
        <f t="shared" si="32"/>
        <v>0</v>
      </c>
      <c r="Q60" s="186">
        <f t="shared" si="32"/>
        <v>0</v>
      </c>
      <c r="R60" s="186"/>
      <c r="S60" s="186">
        <f t="shared" si="32"/>
        <v>0</v>
      </c>
      <c r="T60" s="186">
        <f t="shared" si="32"/>
        <v>0</v>
      </c>
      <c r="U60" s="186"/>
      <c r="V60" s="186">
        <f t="shared" si="32"/>
        <v>0</v>
      </c>
      <c r="W60" s="186">
        <f t="shared" si="32"/>
        <v>0</v>
      </c>
      <c r="X60" s="186">
        <f t="shared" si="32"/>
        <v>0</v>
      </c>
      <c r="AF60" s="159">
        <f>SUM(AF56:AF59)</f>
        <v>21</v>
      </c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464"/>
      <c r="AT60" s="435"/>
      <c r="AU60" s="435"/>
      <c r="AV60" s="435"/>
      <c r="AW60" s="446"/>
      <c r="AX60" s="435"/>
      <c r="AY60" s="435"/>
      <c r="AZ60" s="435"/>
      <c r="BA60" s="446">
        <f t="shared" si="16"/>
        <v>0</v>
      </c>
      <c r="BB60" s="425"/>
      <c r="BC60" s="425"/>
      <c r="BD60" s="425"/>
      <c r="BE60" s="460"/>
      <c r="BF60" s="425"/>
      <c r="BG60" s="425"/>
      <c r="BH60" s="425"/>
      <c r="BI60" s="460"/>
      <c r="BJ60" s="435"/>
      <c r="BK60" s="435"/>
      <c r="BL60" s="435"/>
      <c r="BM60" s="446"/>
      <c r="BN60" s="435"/>
      <c r="BO60" s="435"/>
      <c r="BP60" s="435"/>
      <c r="BQ60" s="446"/>
      <c r="BR60" s="425"/>
      <c r="BS60" s="425"/>
      <c r="BT60" s="425"/>
      <c r="BU60" s="425"/>
      <c r="BV60" s="425"/>
      <c r="BW60" s="425"/>
      <c r="BX60" s="425"/>
      <c r="BY60" s="425"/>
      <c r="BZ60" s="435"/>
      <c r="CA60" s="435"/>
      <c r="CB60" s="435"/>
      <c r="CC60" s="435"/>
      <c r="CD60" s="435"/>
      <c r="CE60" s="435"/>
      <c r="CF60" s="435"/>
      <c r="CG60" s="435"/>
      <c r="CH60" s="425"/>
      <c r="CI60" s="425"/>
      <c r="CJ60" s="425"/>
      <c r="CK60" s="425"/>
      <c r="CL60" s="425"/>
      <c r="CM60" s="425"/>
      <c r="CN60" s="425"/>
      <c r="CO60" s="425"/>
      <c r="CP60" s="435"/>
      <c r="CQ60" s="435"/>
      <c r="CR60" s="435"/>
      <c r="CS60" s="435"/>
      <c r="CT60" s="435"/>
      <c r="CU60" s="435"/>
      <c r="CV60" s="435"/>
      <c r="CW60" s="435"/>
      <c r="CX60" s="425"/>
      <c r="CY60" s="425"/>
      <c r="CZ60" s="425"/>
      <c r="DA60" s="425"/>
      <c r="DB60" s="425"/>
      <c r="DC60" s="425"/>
      <c r="DD60" s="425"/>
      <c r="DE60" s="425"/>
      <c r="DF60" s="425"/>
      <c r="DG60" s="425"/>
      <c r="DH60" s="425"/>
    </row>
    <row r="61" spans="1:112" ht="16.8" thickBot="1" x14ac:dyDescent="0.35">
      <c r="A61" s="770" t="s">
        <v>128</v>
      </c>
      <c r="B61" s="768"/>
      <c r="C61" s="768"/>
      <c r="D61" s="768"/>
      <c r="E61" s="768"/>
      <c r="F61" s="768"/>
      <c r="G61" s="768"/>
      <c r="H61" s="768"/>
      <c r="I61" s="768"/>
      <c r="J61" s="768"/>
      <c r="K61" s="768"/>
      <c r="L61" s="768"/>
      <c r="M61" s="768"/>
      <c r="N61" s="768"/>
      <c r="O61" s="768"/>
      <c r="P61" s="768"/>
      <c r="Q61" s="768"/>
      <c r="R61" s="768"/>
      <c r="S61" s="768"/>
      <c r="T61" s="768"/>
      <c r="U61" s="768"/>
      <c r="V61" s="768"/>
      <c r="W61" s="768"/>
      <c r="X61" s="771"/>
      <c r="AT61" s="438"/>
      <c r="AU61" s="438"/>
      <c r="AV61" s="438"/>
      <c r="AW61" s="449"/>
      <c r="AX61" s="438"/>
      <c r="AY61" s="438"/>
      <c r="AZ61" s="438"/>
      <c r="BA61" s="446">
        <f t="shared" si="16"/>
        <v>0</v>
      </c>
      <c r="BB61" s="336"/>
      <c r="BC61" s="336"/>
      <c r="BD61" s="336"/>
      <c r="BE61" s="455"/>
      <c r="BF61" s="336"/>
      <c r="BG61" s="336"/>
      <c r="BH61" s="336"/>
      <c r="BI61" s="455"/>
      <c r="BJ61" s="438"/>
      <c r="BK61" s="438"/>
      <c r="BL61" s="438"/>
      <c r="BM61" s="449"/>
      <c r="BN61" s="438"/>
      <c r="BO61" s="438"/>
      <c r="BP61" s="438"/>
      <c r="BQ61" s="449"/>
      <c r="BR61" s="336"/>
      <c r="BS61" s="336"/>
      <c r="BT61" s="336"/>
      <c r="BU61" s="336"/>
      <c r="BV61" s="336"/>
      <c r="BW61" s="336"/>
      <c r="BX61" s="336"/>
      <c r="BY61" s="336"/>
      <c r="BZ61" s="438"/>
      <c r="CA61" s="438"/>
      <c r="CB61" s="438"/>
      <c r="CC61" s="438"/>
      <c r="CD61" s="438"/>
      <c r="CE61" s="438"/>
      <c r="CF61" s="438"/>
      <c r="CG61" s="438"/>
      <c r="CH61" s="336"/>
      <c r="CI61" s="336"/>
      <c r="CJ61" s="336"/>
      <c r="CK61" s="336"/>
      <c r="CL61" s="336"/>
      <c r="CM61" s="336"/>
      <c r="CN61" s="336"/>
      <c r="CO61" s="336"/>
      <c r="CP61" s="438"/>
      <c r="CQ61" s="438"/>
      <c r="CR61" s="438"/>
      <c r="CS61" s="438"/>
      <c r="CT61" s="438"/>
      <c r="CU61" s="438"/>
      <c r="CV61" s="438"/>
      <c r="CW61" s="438"/>
      <c r="CX61" s="336"/>
      <c r="CY61" s="336"/>
      <c r="CZ61" s="336"/>
      <c r="DA61" s="336"/>
      <c r="DB61" s="336"/>
      <c r="DC61" s="336"/>
      <c r="DD61" s="336"/>
      <c r="DE61" s="336"/>
      <c r="DF61" s="336"/>
      <c r="DG61" s="336"/>
      <c r="DH61" s="336"/>
    </row>
    <row r="62" spans="1:112" s="1" customFormat="1" ht="16.2" x14ac:dyDescent="0.3">
      <c r="A62" s="98" t="s">
        <v>129</v>
      </c>
      <c r="B62" s="188" t="s">
        <v>130</v>
      </c>
      <c r="C62" s="189">
        <v>8</v>
      </c>
      <c r="D62" s="190"/>
      <c r="E62" s="190"/>
      <c r="F62" s="191"/>
      <c r="G62" s="192">
        <v>6</v>
      </c>
      <c r="H62" s="193">
        <f>G62*30</f>
        <v>180</v>
      </c>
      <c r="I62" s="194">
        <f>J62+K62+L62</f>
        <v>0</v>
      </c>
      <c r="J62" s="195"/>
      <c r="K62" s="195"/>
      <c r="L62" s="195"/>
      <c r="M62" s="108">
        <f>H62-I62</f>
        <v>180</v>
      </c>
      <c r="N62" s="196"/>
      <c r="O62" s="197"/>
      <c r="P62" s="198"/>
      <c r="Q62" s="199"/>
      <c r="R62" s="197"/>
      <c r="S62" s="198"/>
      <c r="T62" s="199"/>
      <c r="U62" s="197"/>
      <c r="V62" s="198"/>
      <c r="W62" s="199"/>
      <c r="X62" s="200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464"/>
      <c r="AT62" s="435"/>
      <c r="AU62" s="435"/>
      <c r="AV62" s="435"/>
      <c r="AW62" s="446"/>
      <c r="AX62" s="435"/>
      <c r="AY62" s="435"/>
      <c r="AZ62" s="435"/>
      <c r="BA62" s="446">
        <f t="shared" si="16"/>
        <v>0</v>
      </c>
      <c r="BB62" s="425"/>
      <c r="BC62" s="425"/>
      <c r="BD62" s="425"/>
      <c r="BE62" s="460"/>
      <c r="BF62" s="425"/>
      <c r="BG62" s="425"/>
      <c r="BH62" s="425"/>
      <c r="BI62" s="460"/>
      <c r="BJ62" s="435"/>
      <c r="BK62" s="435"/>
      <c r="BL62" s="435"/>
      <c r="BM62" s="446"/>
      <c r="BN62" s="435"/>
      <c r="BO62" s="435"/>
      <c r="BP62" s="435"/>
      <c r="BQ62" s="446"/>
      <c r="BR62" s="425"/>
      <c r="BS62" s="425"/>
      <c r="BT62" s="425"/>
      <c r="BU62" s="425"/>
      <c r="BV62" s="425"/>
      <c r="BW62" s="425"/>
      <c r="BX62" s="425"/>
      <c r="BY62" s="425"/>
      <c r="BZ62" s="435"/>
      <c r="CA62" s="435"/>
      <c r="CB62" s="435"/>
      <c r="CC62" s="435"/>
      <c r="CD62" s="435"/>
      <c r="CE62" s="435"/>
      <c r="CF62" s="435"/>
      <c r="CG62" s="435"/>
      <c r="CH62" s="425"/>
      <c r="CI62" s="425"/>
      <c r="CJ62" s="425"/>
      <c r="CK62" s="425"/>
      <c r="CL62" s="425"/>
      <c r="CM62" s="425"/>
      <c r="CN62" s="425"/>
      <c r="CO62" s="425"/>
      <c r="CP62" s="435"/>
      <c r="CQ62" s="435"/>
      <c r="CR62" s="435"/>
      <c r="CS62" s="435"/>
      <c r="CT62" s="435"/>
      <c r="CU62" s="435"/>
      <c r="CV62" s="435"/>
      <c r="CW62" s="435"/>
      <c r="CX62" s="425"/>
      <c r="CY62" s="425"/>
      <c r="CZ62" s="425"/>
      <c r="DA62" s="425"/>
      <c r="DB62" s="425"/>
      <c r="DC62" s="425"/>
      <c r="DD62" s="425"/>
      <c r="DE62" s="425"/>
      <c r="DF62" s="425"/>
      <c r="DG62" s="425"/>
      <c r="DH62" s="425"/>
    </row>
    <row r="63" spans="1:112" s="1" customFormat="1" ht="16.5" customHeight="1" thickBot="1" x14ac:dyDescent="0.35">
      <c r="A63" s="772" t="s">
        <v>131</v>
      </c>
      <c r="B63" s="773"/>
      <c r="C63" s="773"/>
      <c r="D63" s="773"/>
      <c r="E63" s="773"/>
      <c r="F63" s="774"/>
      <c r="G63" s="201">
        <f>SUM(G62:G62)</f>
        <v>6</v>
      </c>
      <c r="H63" s="202">
        <f>SUM(H62:H62)</f>
        <v>180</v>
      </c>
      <c r="I63" s="202">
        <f>I62</f>
        <v>0</v>
      </c>
      <c r="J63" s="202">
        <f>J62</f>
        <v>0</v>
      </c>
      <c r="K63" s="202">
        <f>K62</f>
        <v>0</v>
      </c>
      <c r="L63" s="202">
        <f>L62</f>
        <v>0</v>
      </c>
      <c r="M63" s="202">
        <f>SUM(M62:M62)</f>
        <v>180</v>
      </c>
      <c r="N63" s="202">
        <f t="shared" ref="N63:X63" si="33">N62</f>
        <v>0</v>
      </c>
      <c r="O63" s="202"/>
      <c r="P63" s="202">
        <f t="shared" si="33"/>
        <v>0</v>
      </c>
      <c r="Q63" s="202">
        <f t="shared" si="33"/>
        <v>0</v>
      </c>
      <c r="R63" s="202"/>
      <c r="S63" s="202">
        <f t="shared" si="33"/>
        <v>0</v>
      </c>
      <c r="T63" s="202">
        <f t="shared" si="33"/>
        <v>0</v>
      </c>
      <c r="U63" s="202"/>
      <c r="V63" s="202">
        <f t="shared" si="33"/>
        <v>0</v>
      </c>
      <c r="W63" s="202">
        <f t="shared" si="33"/>
        <v>0</v>
      </c>
      <c r="X63" s="203">
        <f t="shared" si="33"/>
        <v>0</v>
      </c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464"/>
      <c r="AT63" s="435"/>
      <c r="AU63" s="435"/>
      <c r="AV63" s="435"/>
      <c r="AW63" s="446"/>
      <c r="AX63" s="435"/>
      <c r="AY63" s="435"/>
      <c r="AZ63" s="435"/>
      <c r="BA63" s="446">
        <f t="shared" si="16"/>
        <v>0</v>
      </c>
      <c r="BB63" s="425"/>
      <c r="BC63" s="425"/>
      <c r="BD63" s="425"/>
      <c r="BE63" s="460"/>
      <c r="BF63" s="425"/>
      <c r="BG63" s="425"/>
      <c r="BH63" s="425"/>
      <c r="BI63" s="460"/>
      <c r="BJ63" s="435"/>
      <c r="BK63" s="435"/>
      <c r="BL63" s="435"/>
      <c r="BM63" s="446"/>
      <c r="BN63" s="435"/>
      <c r="BO63" s="435"/>
      <c r="BP63" s="435"/>
      <c r="BQ63" s="446"/>
      <c r="BR63" s="425"/>
      <c r="BS63" s="425"/>
      <c r="BT63" s="425"/>
      <c r="BU63" s="425"/>
      <c r="BV63" s="425"/>
      <c r="BW63" s="425"/>
      <c r="BX63" s="425"/>
      <c r="BY63" s="425"/>
      <c r="BZ63" s="435"/>
      <c r="CA63" s="435"/>
      <c r="CB63" s="435"/>
      <c r="CC63" s="435"/>
      <c r="CD63" s="435"/>
      <c r="CE63" s="435"/>
      <c r="CF63" s="435"/>
      <c r="CG63" s="435"/>
      <c r="CH63" s="425"/>
      <c r="CI63" s="425"/>
      <c r="CJ63" s="425"/>
      <c r="CK63" s="425"/>
      <c r="CL63" s="425"/>
      <c r="CM63" s="425"/>
      <c r="CN63" s="425"/>
      <c r="CO63" s="425"/>
      <c r="CP63" s="435"/>
      <c r="CQ63" s="435"/>
      <c r="CR63" s="435"/>
      <c r="CS63" s="435"/>
      <c r="CT63" s="435"/>
      <c r="CU63" s="435"/>
      <c r="CV63" s="435"/>
      <c r="CW63" s="435"/>
      <c r="CX63" s="425"/>
      <c r="CY63" s="425"/>
      <c r="CZ63" s="425"/>
      <c r="DA63" s="425"/>
      <c r="DB63" s="425"/>
      <c r="DC63" s="425"/>
      <c r="DD63" s="425"/>
      <c r="DE63" s="425"/>
      <c r="DF63" s="425"/>
      <c r="DG63" s="425"/>
      <c r="DH63" s="425"/>
    </row>
    <row r="64" spans="1:112" ht="31.8" thickBot="1" x14ac:dyDescent="0.35">
      <c r="A64" s="775" t="s">
        <v>132</v>
      </c>
      <c r="B64" s="776"/>
      <c r="C64" s="776"/>
      <c r="D64" s="776"/>
      <c r="E64" s="776"/>
      <c r="F64" s="776"/>
      <c r="G64" s="204">
        <f>G63+G60+G54+G28</f>
        <v>180</v>
      </c>
      <c r="H64" s="205">
        <f>H63+H60+H54+H28</f>
        <v>5400</v>
      </c>
      <c r="I64" s="205">
        <f t="shared" ref="I64:L64" si="34">I54+I28+I60+I63</f>
        <v>316</v>
      </c>
      <c r="J64" s="205">
        <f t="shared" si="34"/>
        <v>0</v>
      </c>
      <c r="K64" s="205">
        <f t="shared" si="34"/>
        <v>0</v>
      </c>
      <c r="L64" s="205">
        <f t="shared" si="34"/>
        <v>0</v>
      </c>
      <c r="M64" s="205">
        <f>M54+M28+M60+M63</f>
        <v>5084</v>
      </c>
      <c r="N64" s="498" t="s">
        <v>271</v>
      </c>
      <c r="O64" s="498"/>
      <c r="P64" s="498" t="s">
        <v>287</v>
      </c>
      <c r="Q64" s="498" t="s">
        <v>288</v>
      </c>
      <c r="R64" s="498"/>
      <c r="S64" s="498" t="s">
        <v>289</v>
      </c>
      <c r="T64" s="498" t="s">
        <v>284</v>
      </c>
      <c r="U64" s="498"/>
      <c r="V64" s="498" t="s">
        <v>285</v>
      </c>
      <c r="W64" s="498" t="s">
        <v>285</v>
      </c>
      <c r="X64" s="498" t="s">
        <v>263</v>
      </c>
      <c r="Y64" s="1">
        <f>30*G64</f>
        <v>5400</v>
      </c>
      <c r="AT64" s="438"/>
      <c r="AU64" s="438"/>
      <c r="AV64" s="438"/>
      <c r="AW64" s="449"/>
      <c r="AX64" s="438"/>
      <c r="AY64" s="438"/>
      <c r="AZ64" s="438"/>
      <c r="BA64" s="446">
        <f t="shared" si="16"/>
        <v>0</v>
      </c>
      <c r="BB64" s="336"/>
      <c r="BC64" s="336"/>
      <c r="BD64" s="336"/>
      <c r="BE64" s="455"/>
      <c r="BF64" s="336"/>
      <c r="BG64" s="336"/>
      <c r="BH64" s="336"/>
      <c r="BI64" s="455"/>
      <c r="BJ64" s="438"/>
      <c r="BK64" s="438"/>
      <c r="BL64" s="438"/>
      <c r="BM64" s="449"/>
      <c r="BN64" s="438"/>
      <c r="BO64" s="438"/>
      <c r="BP64" s="438"/>
      <c r="BQ64" s="449"/>
      <c r="BR64" s="336"/>
      <c r="BS64" s="336"/>
      <c r="BT64" s="336"/>
      <c r="BU64" s="336"/>
      <c r="BV64" s="336"/>
      <c r="BW64" s="336"/>
      <c r="BX64" s="336"/>
      <c r="BY64" s="336"/>
      <c r="BZ64" s="438"/>
      <c r="CA64" s="438"/>
      <c r="CB64" s="438"/>
      <c r="CC64" s="438"/>
      <c r="CD64" s="438"/>
      <c r="CE64" s="438"/>
      <c r="CF64" s="438"/>
      <c r="CG64" s="438"/>
      <c r="CH64" s="336"/>
      <c r="CI64" s="336"/>
      <c r="CJ64" s="336"/>
      <c r="CK64" s="336"/>
      <c r="CL64" s="336"/>
      <c r="CM64" s="336"/>
      <c r="CN64" s="336"/>
      <c r="CO64" s="336"/>
      <c r="CP64" s="438"/>
      <c r="CQ64" s="438"/>
      <c r="CR64" s="438"/>
      <c r="CS64" s="438"/>
      <c r="CT64" s="438"/>
      <c r="CU64" s="438"/>
      <c r="CV64" s="438"/>
      <c r="CW64" s="438"/>
      <c r="CX64" s="336"/>
      <c r="CY64" s="336"/>
      <c r="CZ64" s="336"/>
      <c r="DA64" s="336"/>
      <c r="DB64" s="336"/>
      <c r="DC64" s="336"/>
      <c r="DD64" s="336"/>
      <c r="DE64" s="336"/>
      <c r="DF64" s="336"/>
      <c r="DG64" s="336"/>
      <c r="DH64" s="336"/>
    </row>
    <row r="65" spans="1:112" x14ac:dyDescent="0.3">
      <c r="A65" s="777" t="s">
        <v>133</v>
      </c>
      <c r="B65" s="778"/>
      <c r="C65" s="778"/>
      <c r="D65" s="778"/>
      <c r="E65" s="778"/>
      <c r="F65" s="778"/>
      <c r="G65" s="778"/>
      <c r="H65" s="778"/>
      <c r="I65" s="778"/>
      <c r="J65" s="778"/>
      <c r="K65" s="778"/>
      <c r="L65" s="778"/>
      <c r="M65" s="778"/>
      <c r="N65" s="778"/>
      <c r="O65" s="778"/>
      <c r="P65" s="778"/>
      <c r="Q65" s="778"/>
      <c r="R65" s="778"/>
      <c r="S65" s="778"/>
      <c r="T65" s="778"/>
      <c r="U65" s="778"/>
      <c r="V65" s="778"/>
      <c r="W65" s="778"/>
      <c r="X65" s="779"/>
      <c r="AT65" s="438"/>
      <c r="AU65" s="438"/>
      <c r="AV65" s="438"/>
      <c r="AW65" s="449"/>
      <c r="AX65" s="438"/>
      <c r="AY65" s="438"/>
      <c r="AZ65" s="438"/>
      <c r="BA65" s="449"/>
      <c r="BB65" s="336"/>
      <c r="BC65" s="336"/>
      <c r="BD65" s="336"/>
      <c r="BE65" s="455"/>
      <c r="BF65" s="336"/>
      <c r="BG65" s="336"/>
      <c r="BH65" s="336"/>
      <c r="BI65" s="455"/>
      <c r="BJ65" s="438"/>
      <c r="BK65" s="438"/>
      <c r="BL65" s="438"/>
      <c r="BM65" s="449"/>
      <c r="BN65" s="438"/>
      <c r="BO65" s="438"/>
      <c r="BP65" s="438"/>
      <c r="BQ65" s="449"/>
      <c r="BR65" s="336"/>
      <c r="BS65" s="336"/>
      <c r="BT65" s="336"/>
      <c r="BU65" s="336"/>
      <c r="BV65" s="336"/>
      <c r="BW65" s="336"/>
      <c r="BX65" s="336"/>
      <c r="BY65" s="336"/>
      <c r="BZ65" s="438"/>
      <c r="CA65" s="438"/>
      <c r="CB65" s="438"/>
      <c r="CC65" s="438"/>
      <c r="CD65" s="438"/>
      <c r="CE65" s="438"/>
      <c r="CF65" s="438"/>
      <c r="CG65" s="438"/>
      <c r="CH65" s="336"/>
      <c r="CI65" s="336"/>
      <c r="CJ65" s="336"/>
      <c r="CK65" s="336"/>
      <c r="CL65" s="336"/>
      <c r="CM65" s="336"/>
      <c r="CN65" s="336"/>
      <c r="CO65" s="336"/>
      <c r="CP65" s="438"/>
      <c r="CQ65" s="438"/>
      <c r="CR65" s="438"/>
      <c r="CS65" s="438"/>
      <c r="CT65" s="438"/>
      <c r="CU65" s="438"/>
      <c r="CV65" s="438"/>
      <c r="CW65" s="438"/>
      <c r="CX65" s="336"/>
      <c r="CY65" s="336"/>
      <c r="CZ65" s="336"/>
      <c r="DA65" s="336"/>
      <c r="DB65" s="336"/>
      <c r="DC65" s="336"/>
      <c r="DD65" s="336"/>
      <c r="DE65" s="336"/>
      <c r="DF65" s="336"/>
      <c r="DG65" s="336"/>
      <c r="DH65" s="336"/>
    </row>
    <row r="66" spans="1:112" ht="16.2" thickBot="1" x14ac:dyDescent="0.35">
      <c r="A66" s="780" t="s">
        <v>134</v>
      </c>
      <c r="B66" s="736"/>
      <c r="C66" s="781"/>
      <c r="D66" s="781"/>
      <c r="E66" s="781"/>
      <c r="F66" s="781"/>
      <c r="G66" s="781"/>
      <c r="H66" s="781"/>
      <c r="I66" s="781"/>
      <c r="J66" s="781"/>
      <c r="K66" s="781"/>
      <c r="L66" s="781"/>
      <c r="M66" s="781"/>
      <c r="N66" s="781"/>
      <c r="O66" s="781"/>
      <c r="P66" s="781"/>
      <c r="Q66" s="781"/>
      <c r="R66" s="781"/>
      <c r="S66" s="781"/>
      <c r="T66" s="781"/>
      <c r="U66" s="781"/>
      <c r="V66" s="781"/>
      <c r="W66" s="781"/>
      <c r="X66" s="782"/>
      <c r="AT66" s="438"/>
      <c r="AU66" s="438"/>
      <c r="AV66" s="438"/>
      <c r="AW66" s="449"/>
      <c r="AX66" s="438"/>
      <c r="AY66" s="438"/>
      <c r="AZ66" s="438"/>
      <c r="BA66" s="449"/>
      <c r="BB66" s="336"/>
      <c r="BC66" s="336"/>
      <c r="BD66" s="336"/>
      <c r="BE66" s="455"/>
      <c r="BF66" s="336"/>
      <c r="BG66" s="336"/>
      <c r="BH66" s="336"/>
      <c r="BI66" s="455"/>
      <c r="BJ66" s="438"/>
      <c r="BK66" s="438"/>
      <c r="BL66" s="438"/>
      <c r="BM66" s="449"/>
      <c r="BN66" s="438"/>
      <c r="BO66" s="438"/>
      <c r="BP66" s="438"/>
      <c r="BQ66" s="449"/>
      <c r="BR66" s="336"/>
      <c r="BS66" s="336"/>
      <c r="BT66" s="336"/>
      <c r="BU66" s="336"/>
      <c r="BV66" s="336"/>
      <c r="BW66" s="336"/>
      <c r="BX66" s="336"/>
      <c r="BY66" s="336"/>
      <c r="BZ66" s="438"/>
      <c r="CA66" s="438"/>
      <c r="CB66" s="438"/>
      <c r="CC66" s="438"/>
      <c r="CD66" s="438"/>
      <c r="CE66" s="438"/>
      <c r="CF66" s="438"/>
      <c r="CG66" s="438"/>
      <c r="CH66" s="336"/>
      <c r="CI66" s="336"/>
      <c r="CJ66" s="336"/>
      <c r="CK66" s="336"/>
      <c r="CL66" s="336"/>
      <c r="CM66" s="336"/>
      <c r="CN66" s="336"/>
      <c r="CO66" s="336"/>
      <c r="CP66" s="438"/>
      <c r="CQ66" s="438"/>
      <c r="CR66" s="438"/>
      <c r="CS66" s="438"/>
      <c r="CT66" s="438"/>
      <c r="CU66" s="438"/>
      <c r="CV66" s="438"/>
      <c r="CW66" s="438"/>
      <c r="CX66" s="336"/>
      <c r="CY66" s="336"/>
      <c r="CZ66" s="336"/>
      <c r="DA66" s="336"/>
      <c r="DB66" s="336"/>
      <c r="DC66" s="336"/>
      <c r="DD66" s="336"/>
      <c r="DE66" s="336"/>
      <c r="DF66" s="336"/>
      <c r="DG66" s="336"/>
      <c r="DH66" s="336"/>
    </row>
    <row r="67" spans="1:112" s="219" customFormat="1" ht="16.5" customHeight="1" thickBot="1" x14ac:dyDescent="0.35">
      <c r="A67" s="758" t="s">
        <v>135</v>
      </c>
      <c r="B67" s="759"/>
      <c r="C67" s="206"/>
      <c r="D67" s="207">
        <v>4</v>
      </c>
      <c r="E67" s="207"/>
      <c r="F67" s="208"/>
      <c r="G67" s="209">
        <v>4</v>
      </c>
      <c r="H67" s="210">
        <f t="shared" ref="H67:H87" si="35">G67*30</f>
        <v>120</v>
      </c>
      <c r="I67" s="211"/>
      <c r="J67" s="212"/>
      <c r="K67" s="212"/>
      <c r="L67" s="212"/>
      <c r="M67" s="213"/>
      <c r="N67" s="214"/>
      <c r="O67" s="215"/>
      <c r="P67" s="208"/>
      <c r="Q67" s="216"/>
      <c r="R67" s="217"/>
      <c r="S67" s="218"/>
      <c r="T67" s="216"/>
      <c r="U67" s="217"/>
      <c r="V67" s="218"/>
      <c r="W67" s="216"/>
      <c r="X67" s="218"/>
      <c r="AE67" s="220" t="s">
        <v>19</v>
      </c>
      <c r="AF67" s="221">
        <f>AG88+AH88</f>
        <v>0</v>
      </c>
      <c r="AG67" s="222" t="b">
        <f>ISBLANK(N67)</f>
        <v>1</v>
      </c>
      <c r="AH67" s="222" t="b">
        <f>ISBLANK(O67)</f>
        <v>1</v>
      </c>
      <c r="AI67" s="223"/>
      <c r="AJ67" s="222" t="b">
        <f>ISBLANK(Q67)</f>
        <v>1</v>
      </c>
      <c r="AK67" s="222" t="b">
        <f>ISBLANK(R67)</f>
        <v>1</v>
      </c>
      <c r="AL67" s="223"/>
      <c r="AM67" s="222" t="b">
        <f>ISBLANK(T67)</f>
        <v>1</v>
      </c>
      <c r="AN67" s="222" t="b">
        <f>ISBLANK(U67)</f>
        <v>1</v>
      </c>
      <c r="AO67" s="223"/>
      <c r="AP67" s="222" t="b">
        <f>ISBLANK(W67)</f>
        <v>1</v>
      </c>
      <c r="AQ67" s="222" t="b">
        <f>ISBLANK(X67)</f>
        <v>1</v>
      </c>
      <c r="AR67" s="469"/>
      <c r="AT67" s="441"/>
      <c r="AU67" s="441"/>
      <c r="AV67" s="441"/>
      <c r="AW67" s="449"/>
      <c r="AX67" s="441"/>
      <c r="AY67" s="441"/>
      <c r="AZ67" s="441"/>
      <c r="BA67" s="449"/>
      <c r="BB67" s="432"/>
      <c r="BC67" s="432"/>
      <c r="BD67" s="432"/>
      <c r="BE67" s="455"/>
      <c r="BF67" s="432"/>
      <c r="BG67" s="432"/>
      <c r="BH67" s="432"/>
      <c r="BI67" s="455"/>
      <c r="BJ67" s="441"/>
      <c r="BK67" s="441"/>
      <c r="BL67" s="441"/>
      <c r="BM67" s="449"/>
      <c r="BN67" s="441"/>
      <c r="BO67" s="441"/>
      <c r="BP67" s="441"/>
      <c r="BQ67" s="449"/>
      <c r="BR67" s="432"/>
      <c r="BS67" s="432"/>
      <c r="BT67" s="432"/>
      <c r="BU67" s="432"/>
      <c r="BV67" s="432"/>
      <c r="BW67" s="432"/>
      <c r="BX67" s="432"/>
      <c r="BY67" s="432"/>
      <c r="BZ67" s="441"/>
      <c r="CA67" s="441"/>
      <c r="CB67" s="441"/>
      <c r="CC67" s="441"/>
      <c r="CD67" s="441"/>
      <c r="CE67" s="441"/>
      <c r="CF67" s="441"/>
      <c r="CG67" s="441"/>
      <c r="CH67" s="432"/>
      <c r="CI67" s="432"/>
      <c r="CJ67" s="432"/>
      <c r="CK67" s="432"/>
      <c r="CL67" s="432"/>
      <c r="CM67" s="432"/>
      <c r="CN67" s="432"/>
      <c r="CO67" s="432"/>
      <c r="CP67" s="441"/>
      <c r="CQ67" s="441"/>
      <c r="CR67" s="441"/>
      <c r="CS67" s="441"/>
      <c r="CT67" s="441"/>
      <c r="CU67" s="441"/>
      <c r="CV67" s="441"/>
      <c r="CW67" s="441"/>
      <c r="CX67" s="432"/>
      <c r="CY67" s="432"/>
      <c r="CZ67" s="432"/>
      <c r="DA67" s="432"/>
      <c r="DB67" s="432"/>
      <c r="DC67" s="432"/>
      <c r="DD67" s="432"/>
      <c r="DE67" s="432"/>
      <c r="DF67" s="432"/>
      <c r="DG67" s="432"/>
      <c r="DH67" s="432"/>
    </row>
    <row r="68" spans="1:112" s="219" customFormat="1" ht="16.2" thickBot="1" x14ac:dyDescent="0.35">
      <c r="A68" s="758" t="s">
        <v>136</v>
      </c>
      <c r="B68" s="759"/>
      <c r="C68" s="206"/>
      <c r="D68" s="207">
        <v>5</v>
      </c>
      <c r="E68" s="207"/>
      <c r="F68" s="208"/>
      <c r="G68" s="209">
        <v>4</v>
      </c>
      <c r="H68" s="210">
        <f t="shared" si="35"/>
        <v>120</v>
      </c>
      <c r="I68" s="211"/>
      <c r="J68" s="212"/>
      <c r="K68" s="212"/>
      <c r="L68" s="212"/>
      <c r="M68" s="213"/>
      <c r="N68" s="214"/>
      <c r="O68" s="215"/>
      <c r="P68" s="208"/>
      <c r="Q68" s="216"/>
      <c r="R68" s="217"/>
      <c r="S68" s="218"/>
      <c r="T68" s="216"/>
      <c r="U68" s="217"/>
      <c r="V68" s="218"/>
      <c r="W68" s="216"/>
      <c r="X68" s="218"/>
      <c r="AE68" s="220" t="s">
        <v>20</v>
      </c>
      <c r="AF68" s="221">
        <f>AJ88+AK88</f>
        <v>0</v>
      </c>
      <c r="AG68" s="222"/>
      <c r="AH68" s="222"/>
      <c r="AI68" s="223"/>
      <c r="AJ68" s="222"/>
      <c r="AK68" s="222"/>
      <c r="AL68" s="223"/>
      <c r="AM68" s="222"/>
      <c r="AN68" s="222"/>
      <c r="AO68" s="223"/>
      <c r="AP68" s="222"/>
      <c r="AQ68" s="222"/>
      <c r="AR68" s="469"/>
      <c r="AT68" s="441"/>
      <c r="AU68" s="441"/>
      <c r="AV68" s="441"/>
      <c r="AW68" s="449"/>
      <c r="AX68" s="441"/>
      <c r="AY68" s="441"/>
      <c r="AZ68" s="441"/>
      <c r="BA68" s="449"/>
      <c r="BB68" s="432"/>
      <c r="BC68" s="432"/>
      <c r="BD68" s="432"/>
      <c r="BE68" s="455"/>
      <c r="BF68" s="432"/>
      <c r="BG68" s="432"/>
      <c r="BH68" s="432"/>
      <c r="BI68" s="455"/>
      <c r="BJ68" s="441"/>
      <c r="BK68" s="441"/>
      <c r="BL68" s="441"/>
      <c r="BM68" s="449"/>
      <c r="BN68" s="441"/>
      <c r="BO68" s="441"/>
      <c r="BP68" s="441"/>
      <c r="BQ68" s="449"/>
      <c r="BR68" s="432"/>
      <c r="BS68" s="432"/>
      <c r="BT68" s="432"/>
      <c r="BU68" s="432"/>
      <c r="BV68" s="432"/>
      <c r="BW68" s="432"/>
      <c r="BX68" s="432"/>
      <c r="BY68" s="432"/>
      <c r="BZ68" s="441"/>
      <c r="CA68" s="441"/>
      <c r="CB68" s="441"/>
      <c r="CC68" s="441"/>
      <c r="CD68" s="441"/>
      <c r="CE68" s="441"/>
      <c r="CF68" s="441"/>
      <c r="CG68" s="441"/>
      <c r="CH68" s="432"/>
      <c r="CI68" s="432"/>
      <c r="CJ68" s="432"/>
      <c r="CK68" s="432"/>
      <c r="CL68" s="432"/>
      <c r="CM68" s="432"/>
      <c r="CN68" s="432"/>
      <c r="CO68" s="432"/>
      <c r="CP68" s="441"/>
      <c r="CQ68" s="441"/>
      <c r="CR68" s="441"/>
      <c r="CS68" s="441"/>
      <c r="CT68" s="441"/>
      <c r="CU68" s="441"/>
      <c r="CV68" s="441"/>
      <c r="CW68" s="441"/>
      <c r="CX68" s="432"/>
      <c r="CY68" s="432"/>
      <c r="CZ68" s="432"/>
      <c r="DA68" s="432"/>
      <c r="DB68" s="432"/>
      <c r="DC68" s="432"/>
      <c r="DD68" s="432"/>
      <c r="DE68" s="432"/>
      <c r="DF68" s="432"/>
      <c r="DG68" s="432"/>
      <c r="DH68" s="432"/>
    </row>
    <row r="69" spans="1:112" s="219" customFormat="1" ht="16.2" thickBot="1" x14ac:dyDescent="0.35">
      <c r="A69" s="758" t="s">
        <v>137</v>
      </c>
      <c r="B69" s="759"/>
      <c r="C69" s="206"/>
      <c r="D69" s="207">
        <v>6</v>
      </c>
      <c r="E69" s="207"/>
      <c r="F69" s="208"/>
      <c r="G69" s="209">
        <v>4</v>
      </c>
      <c r="H69" s="210">
        <f t="shared" si="35"/>
        <v>120</v>
      </c>
      <c r="I69" s="211"/>
      <c r="J69" s="212"/>
      <c r="K69" s="212"/>
      <c r="L69" s="212"/>
      <c r="M69" s="213"/>
      <c r="N69" s="214"/>
      <c r="O69" s="215"/>
      <c r="P69" s="208"/>
      <c r="Q69" s="216"/>
      <c r="R69" s="217"/>
      <c r="S69" s="218"/>
      <c r="T69" s="216"/>
      <c r="U69" s="217"/>
      <c r="V69" s="218"/>
      <c r="W69" s="216"/>
      <c r="X69" s="218"/>
      <c r="AE69" s="220"/>
      <c r="AF69" s="221"/>
      <c r="AG69" s="222"/>
      <c r="AH69" s="222"/>
      <c r="AI69" s="223"/>
      <c r="AJ69" s="222"/>
      <c r="AK69" s="222"/>
      <c r="AL69" s="223"/>
      <c r="AM69" s="222"/>
      <c r="AN69" s="222"/>
      <c r="AO69" s="223"/>
      <c r="AP69" s="222"/>
      <c r="AQ69" s="222"/>
      <c r="AR69" s="469"/>
      <c r="AT69" s="441"/>
      <c r="AU69" s="441"/>
      <c r="AV69" s="441"/>
      <c r="AW69" s="449"/>
      <c r="AX69" s="441"/>
      <c r="AY69" s="441"/>
      <c r="AZ69" s="441"/>
      <c r="BA69" s="449"/>
      <c r="BB69" s="432"/>
      <c r="BC69" s="432"/>
      <c r="BD69" s="432"/>
      <c r="BE69" s="455"/>
      <c r="BF69" s="432"/>
      <c r="BG69" s="432"/>
      <c r="BH69" s="432"/>
      <c r="BI69" s="455"/>
      <c r="BJ69" s="441"/>
      <c r="BK69" s="441"/>
      <c r="BL69" s="441"/>
      <c r="BM69" s="449"/>
      <c r="BN69" s="441"/>
      <c r="BO69" s="441"/>
      <c r="BP69" s="441"/>
      <c r="BQ69" s="449"/>
      <c r="BR69" s="432"/>
      <c r="BS69" s="432"/>
      <c r="BT69" s="432"/>
      <c r="BU69" s="432"/>
      <c r="BV69" s="432"/>
      <c r="BW69" s="432"/>
      <c r="BX69" s="432"/>
      <c r="BY69" s="432"/>
      <c r="BZ69" s="441"/>
      <c r="CA69" s="441"/>
      <c r="CB69" s="441"/>
      <c r="CC69" s="441"/>
      <c r="CD69" s="441"/>
      <c r="CE69" s="441"/>
      <c r="CF69" s="441"/>
      <c r="CG69" s="441"/>
      <c r="CH69" s="432"/>
      <c r="CI69" s="432"/>
      <c r="CJ69" s="432"/>
      <c r="CK69" s="432"/>
      <c r="CL69" s="432"/>
      <c r="CM69" s="432"/>
      <c r="CN69" s="432"/>
      <c r="CO69" s="432"/>
      <c r="CP69" s="441"/>
      <c r="CQ69" s="441"/>
      <c r="CR69" s="441"/>
      <c r="CS69" s="441"/>
      <c r="CT69" s="441"/>
      <c r="CU69" s="441"/>
      <c r="CV69" s="441"/>
      <c r="CW69" s="441"/>
      <c r="CX69" s="432"/>
      <c r="CY69" s="432"/>
      <c r="CZ69" s="432"/>
      <c r="DA69" s="432"/>
      <c r="DB69" s="432"/>
      <c r="DC69" s="432"/>
      <c r="DD69" s="432"/>
      <c r="DE69" s="432"/>
      <c r="DF69" s="432"/>
      <c r="DG69" s="432"/>
      <c r="DH69" s="432"/>
    </row>
    <row r="70" spans="1:112" s="219" customFormat="1" ht="16.2" thickBot="1" x14ac:dyDescent="0.35">
      <c r="A70" s="758" t="s">
        <v>138</v>
      </c>
      <c r="B70" s="759"/>
      <c r="C70" s="206"/>
      <c r="D70" s="207">
        <v>7</v>
      </c>
      <c r="E70" s="207"/>
      <c r="F70" s="208"/>
      <c r="G70" s="209">
        <v>4</v>
      </c>
      <c r="H70" s="210">
        <f t="shared" si="35"/>
        <v>120</v>
      </c>
      <c r="I70" s="211"/>
      <c r="J70" s="212"/>
      <c r="K70" s="212"/>
      <c r="L70" s="212"/>
      <c r="M70" s="213"/>
      <c r="N70" s="214"/>
      <c r="O70" s="215"/>
      <c r="P70" s="208"/>
      <c r="Q70" s="224"/>
      <c r="R70" s="225"/>
      <c r="S70" s="226"/>
      <c r="T70" s="224"/>
      <c r="U70" s="225"/>
      <c r="V70" s="226"/>
      <c r="W70" s="224"/>
      <c r="X70" s="226"/>
      <c r="AE70" s="220"/>
      <c r="AF70" s="221"/>
      <c r="AG70" s="222"/>
      <c r="AH70" s="222"/>
      <c r="AI70" s="223"/>
      <c r="AJ70" s="222"/>
      <c r="AK70" s="222"/>
      <c r="AL70" s="223"/>
      <c r="AM70" s="222"/>
      <c r="AN70" s="222"/>
      <c r="AO70" s="223"/>
      <c r="AP70" s="222"/>
      <c r="AQ70" s="222"/>
      <c r="AR70" s="469"/>
      <c r="AT70" s="441"/>
      <c r="AU70" s="441"/>
      <c r="AV70" s="441"/>
      <c r="AW70" s="449"/>
      <c r="AX70" s="441"/>
      <c r="AY70" s="441"/>
      <c r="AZ70" s="441"/>
      <c r="BA70" s="449"/>
      <c r="BB70" s="432"/>
      <c r="BC70" s="432"/>
      <c r="BD70" s="432"/>
      <c r="BE70" s="455"/>
      <c r="BF70" s="432"/>
      <c r="BG70" s="432"/>
      <c r="BH70" s="432"/>
      <c r="BI70" s="455"/>
      <c r="BJ70" s="441"/>
      <c r="BK70" s="441"/>
      <c r="BL70" s="441"/>
      <c r="BM70" s="449"/>
      <c r="BN70" s="441"/>
      <c r="BO70" s="441"/>
      <c r="BP70" s="441"/>
      <c r="BQ70" s="449"/>
      <c r="BR70" s="432"/>
      <c r="BS70" s="432"/>
      <c r="BT70" s="432"/>
      <c r="BU70" s="432"/>
      <c r="BV70" s="432"/>
      <c r="BW70" s="432"/>
      <c r="BX70" s="432"/>
      <c r="BY70" s="432"/>
      <c r="BZ70" s="441"/>
      <c r="CA70" s="441"/>
      <c r="CB70" s="441"/>
      <c r="CC70" s="441"/>
      <c r="CD70" s="441"/>
      <c r="CE70" s="441"/>
      <c r="CF70" s="441"/>
      <c r="CG70" s="441"/>
      <c r="CH70" s="432"/>
      <c r="CI70" s="432"/>
      <c r="CJ70" s="432"/>
      <c r="CK70" s="432"/>
      <c r="CL70" s="432"/>
      <c r="CM70" s="432"/>
      <c r="CN70" s="432"/>
      <c r="CO70" s="432"/>
      <c r="CP70" s="441"/>
      <c r="CQ70" s="441"/>
      <c r="CR70" s="441"/>
      <c r="CS70" s="441"/>
      <c r="CT70" s="441"/>
      <c r="CU70" s="441"/>
      <c r="CV70" s="441"/>
      <c r="CW70" s="441"/>
      <c r="CX70" s="432"/>
      <c r="CY70" s="432"/>
      <c r="CZ70" s="432"/>
      <c r="DA70" s="432"/>
      <c r="DB70" s="432"/>
      <c r="DC70" s="432"/>
      <c r="DD70" s="432"/>
      <c r="DE70" s="432"/>
      <c r="DF70" s="432"/>
      <c r="DG70" s="432"/>
      <c r="DH70" s="432"/>
    </row>
    <row r="71" spans="1:112" s="219" customFormat="1" ht="16.2" thickBot="1" x14ac:dyDescent="0.35">
      <c r="A71" s="758" t="s">
        <v>139</v>
      </c>
      <c r="B71" s="759"/>
      <c r="C71" s="206"/>
      <c r="D71" s="207">
        <v>8</v>
      </c>
      <c r="E71" s="207"/>
      <c r="F71" s="208"/>
      <c r="G71" s="209">
        <v>4</v>
      </c>
      <c r="H71" s="210">
        <f t="shared" si="35"/>
        <v>120</v>
      </c>
      <c r="I71" s="211"/>
      <c r="J71" s="212"/>
      <c r="K71" s="212"/>
      <c r="L71" s="212"/>
      <c r="M71" s="213"/>
      <c r="N71" s="214"/>
      <c r="O71" s="215"/>
      <c r="P71" s="208"/>
      <c r="Q71" s="227"/>
      <c r="R71" s="228"/>
      <c r="S71" s="229"/>
      <c r="T71" s="227"/>
      <c r="U71" s="228"/>
      <c r="V71" s="229"/>
      <c r="W71" s="227"/>
      <c r="X71" s="229"/>
      <c r="AE71" s="220"/>
      <c r="AF71" s="221"/>
      <c r="AG71" s="222"/>
      <c r="AH71" s="222"/>
      <c r="AI71" s="223"/>
      <c r="AJ71" s="222"/>
      <c r="AK71" s="222"/>
      <c r="AL71" s="223"/>
      <c r="AM71" s="222"/>
      <c r="AN71" s="222"/>
      <c r="AO71" s="223"/>
      <c r="AP71" s="222"/>
      <c r="AQ71" s="222"/>
      <c r="AR71" s="469"/>
      <c r="AT71" s="441"/>
      <c r="AU71" s="441"/>
      <c r="AV71" s="441"/>
      <c r="AW71" s="449"/>
      <c r="AX71" s="441"/>
      <c r="AY71" s="441"/>
      <c r="AZ71" s="441"/>
      <c r="BA71" s="449"/>
      <c r="BB71" s="432"/>
      <c r="BC71" s="432"/>
      <c r="BD71" s="432"/>
      <c r="BE71" s="455"/>
      <c r="BF71" s="432"/>
      <c r="BG71" s="432"/>
      <c r="BH71" s="432"/>
      <c r="BI71" s="455"/>
      <c r="BJ71" s="441"/>
      <c r="BK71" s="441"/>
      <c r="BL71" s="441"/>
      <c r="BM71" s="449"/>
      <c r="BN71" s="441"/>
      <c r="BO71" s="441"/>
      <c r="BP71" s="441"/>
      <c r="BQ71" s="449"/>
      <c r="BR71" s="432"/>
      <c r="BS71" s="432"/>
      <c r="BT71" s="432"/>
      <c r="BU71" s="432"/>
      <c r="BV71" s="432"/>
      <c r="BW71" s="432"/>
      <c r="BX71" s="432"/>
      <c r="BY71" s="432"/>
      <c r="BZ71" s="441"/>
      <c r="CA71" s="441"/>
      <c r="CB71" s="441"/>
      <c r="CC71" s="441"/>
      <c r="CD71" s="441"/>
      <c r="CE71" s="441"/>
      <c r="CF71" s="441"/>
      <c r="CG71" s="441"/>
      <c r="CH71" s="432"/>
      <c r="CI71" s="432"/>
      <c r="CJ71" s="432"/>
      <c r="CK71" s="432"/>
      <c r="CL71" s="432"/>
      <c r="CM71" s="432"/>
      <c r="CN71" s="432"/>
      <c r="CO71" s="432"/>
      <c r="CP71" s="441"/>
      <c r="CQ71" s="441"/>
      <c r="CR71" s="441"/>
      <c r="CS71" s="441"/>
      <c r="CT71" s="441"/>
      <c r="CU71" s="441"/>
      <c r="CV71" s="441"/>
      <c r="CW71" s="441"/>
      <c r="CX71" s="432"/>
      <c r="CY71" s="432"/>
      <c r="CZ71" s="432"/>
      <c r="DA71" s="432"/>
      <c r="DB71" s="432"/>
      <c r="DC71" s="432"/>
      <c r="DD71" s="432"/>
      <c r="DE71" s="432"/>
      <c r="DF71" s="432"/>
      <c r="DG71" s="432"/>
      <c r="DH71" s="432"/>
    </row>
    <row r="72" spans="1:112" x14ac:dyDescent="0.3">
      <c r="A72" s="230" t="s">
        <v>140</v>
      </c>
      <c r="B72" s="231" t="s">
        <v>141</v>
      </c>
      <c r="C72" s="232"/>
      <c r="D72" s="233">
        <v>4</v>
      </c>
      <c r="E72" s="233"/>
      <c r="F72" s="234"/>
      <c r="G72" s="235">
        <v>4</v>
      </c>
      <c r="H72" s="235">
        <f t="shared" si="35"/>
        <v>120</v>
      </c>
      <c r="I72" s="236">
        <v>4</v>
      </c>
      <c r="J72" s="237" t="s">
        <v>253</v>
      </c>
      <c r="K72" s="237"/>
      <c r="L72" s="237"/>
      <c r="M72" s="238">
        <f>H72-I72</f>
        <v>116</v>
      </c>
      <c r="N72" s="232"/>
      <c r="O72" s="239"/>
      <c r="P72" s="234"/>
      <c r="Q72" s="232"/>
      <c r="R72" s="239"/>
      <c r="S72" s="234" t="s">
        <v>253</v>
      </c>
      <c r="T72" s="232"/>
      <c r="U72" s="239"/>
      <c r="V72" s="234"/>
      <c r="W72" s="232"/>
      <c r="X72" s="234"/>
      <c r="AD72" s="96" t="s">
        <v>35</v>
      </c>
      <c r="AE72" s="17" t="s">
        <v>21</v>
      </c>
      <c r="AF72" s="112">
        <f>AM88+AN88</f>
        <v>4</v>
      </c>
      <c r="AG72" s="34" t="b">
        <f t="shared" ref="AG72:AQ85" si="36">ISBLANK(N72)</f>
        <v>1</v>
      </c>
      <c r="AH72" s="34" t="b">
        <f t="shared" si="36"/>
        <v>1</v>
      </c>
      <c r="AJ72" s="34" t="b">
        <f t="shared" si="36"/>
        <v>1</v>
      </c>
      <c r="AK72" s="34" t="b">
        <f t="shared" si="36"/>
        <v>1</v>
      </c>
      <c r="AM72" s="34" t="b">
        <f t="shared" si="36"/>
        <v>1</v>
      </c>
      <c r="AN72" s="34" t="b">
        <f t="shared" si="36"/>
        <v>1</v>
      </c>
      <c r="AP72" s="34" t="b">
        <f t="shared" si="36"/>
        <v>1</v>
      </c>
      <c r="AQ72" s="34" t="b">
        <f t="shared" si="36"/>
        <v>1</v>
      </c>
      <c r="AR72" s="466"/>
      <c r="AT72" s="438"/>
      <c r="AU72" s="438"/>
      <c r="AV72" s="438"/>
      <c r="AW72" s="449"/>
      <c r="AX72" s="438"/>
      <c r="AY72" s="438"/>
      <c r="AZ72" s="438"/>
      <c r="BA72" s="449"/>
      <c r="BB72" s="336"/>
      <c r="BC72" s="336"/>
      <c r="BD72" s="336"/>
      <c r="BE72" s="455"/>
      <c r="BF72" s="336"/>
      <c r="BG72" s="336"/>
      <c r="BH72" s="336"/>
      <c r="BI72" s="455"/>
      <c r="BJ72" s="438"/>
      <c r="BK72" s="438"/>
      <c r="BL72" s="438"/>
      <c r="BM72" s="449"/>
      <c r="BN72" s="438"/>
      <c r="BO72" s="438"/>
      <c r="BP72" s="438"/>
      <c r="BQ72" s="449"/>
      <c r="BR72" s="336"/>
      <c r="BS72" s="336"/>
      <c r="BT72" s="336"/>
      <c r="BU72" s="336"/>
      <c r="BV72" s="336"/>
      <c r="BW72" s="336"/>
      <c r="BX72" s="336"/>
      <c r="BY72" s="336"/>
      <c r="BZ72" s="438"/>
      <c r="CA72" s="438"/>
      <c r="CB72" s="438"/>
      <c r="CC72" s="438"/>
      <c r="CD72" s="438"/>
      <c r="CE72" s="438"/>
      <c r="CF72" s="438"/>
      <c r="CG72" s="438"/>
      <c r="CH72" s="336"/>
      <c r="CI72" s="336"/>
      <c r="CJ72" s="336"/>
      <c r="CK72" s="336"/>
      <c r="CL72" s="336"/>
      <c r="CM72" s="336"/>
      <c r="CN72" s="336"/>
      <c r="CO72" s="336"/>
      <c r="CP72" s="438"/>
      <c r="CQ72" s="438"/>
      <c r="CR72" s="438"/>
      <c r="CS72" s="438"/>
      <c r="CT72" s="438"/>
      <c r="CU72" s="438"/>
      <c r="CV72" s="438"/>
      <c r="CW72" s="438"/>
      <c r="CX72" s="336"/>
      <c r="CY72" s="336"/>
      <c r="CZ72" s="336"/>
      <c r="DA72" s="336"/>
      <c r="DB72" s="336"/>
      <c r="DC72" s="336"/>
      <c r="DD72" s="336"/>
      <c r="DE72" s="336"/>
      <c r="DF72" s="336"/>
      <c r="DG72" s="336"/>
      <c r="DH72" s="336"/>
    </row>
    <row r="73" spans="1:112" x14ac:dyDescent="0.3">
      <c r="A73" s="240" t="s">
        <v>142</v>
      </c>
      <c r="B73" s="231" t="s">
        <v>143</v>
      </c>
      <c r="C73" s="232"/>
      <c r="D73" s="233">
        <v>4</v>
      </c>
      <c r="E73" s="233"/>
      <c r="F73" s="234"/>
      <c r="G73" s="235">
        <v>4</v>
      </c>
      <c r="H73" s="235">
        <f t="shared" si="35"/>
        <v>120</v>
      </c>
      <c r="I73" s="236">
        <v>4</v>
      </c>
      <c r="J73" s="237" t="s">
        <v>253</v>
      </c>
      <c r="K73" s="237"/>
      <c r="L73" s="237"/>
      <c r="M73" s="238">
        <f>H73-I73</f>
        <v>116</v>
      </c>
      <c r="N73" s="232"/>
      <c r="O73" s="239"/>
      <c r="P73" s="234"/>
      <c r="Q73" s="232"/>
      <c r="R73" s="239"/>
      <c r="S73" s="234" t="s">
        <v>253</v>
      </c>
      <c r="T73" s="232"/>
      <c r="U73" s="239"/>
      <c r="V73" s="234"/>
      <c r="W73" s="232"/>
      <c r="X73" s="234"/>
      <c r="AE73" s="17" t="s">
        <v>22</v>
      </c>
      <c r="AF73" s="112">
        <f>AP88+AQ88</f>
        <v>8</v>
      </c>
      <c r="AG73" s="34"/>
      <c r="AH73" s="34"/>
      <c r="AJ73" s="34"/>
      <c r="AK73" s="34"/>
      <c r="AM73" s="34"/>
      <c r="AN73" s="34"/>
      <c r="AP73" s="34"/>
      <c r="AQ73" s="34"/>
      <c r="AR73" s="466"/>
      <c r="AT73" s="438"/>
      <c r="AU73" s="438"/>
      <c r="AV73" s="438"/>
      <c r="AW73" s="449"/>
      <c r="AX73" s="438"/>
      <c r="AY73" s="438"/>
      <c r="AZ73" s="438"/>
      <c r="BA73" s="449"/>
      <c r="BB73" s="336"/>
      <c r="BC73" s="336"/>
      <c r="BD73" s="336"/>
      <c r="BE73" s="455"/>
      <c r="BF73" s="336"/>
      <c r="BG73" s="336"/>
      <c r="BH73" s="336"/>
      <c r="BI73" s="455"/>
      <c r="BJ73" s="438"/>
      <c r="BK73" s="438"/>
      <c r="BL73" s="438"/>
      <c r="BM73" s="449"/>
      <c r="BN73" s="438"/>
      <c r="BO73" s="438"/>
      <c r="BP73" s="438"/>
      <c r="BQ73" s="449"/>
      <c r="BR73" s="336"/>
      <c r="BS73" s="336"/>
      <c r="BT73" s="336"/>
      <c r="BU73" s="336"/>
      <c r="BV73" s="336"/>
      <c r="BW73" s="336"/>
      <c r="BX73" s="336"/>
      <c r="BY73" s="336"/>
      <c r="BZ73" s="438"/>
      <c r="CA73" s="438"/>
      <c r="CB73" s="438"/>
      <c r="CC73" s="438"/>
      <c r="CD73" s="438"/>
      <c r="CE73" s="438"/>
      <c r="CF73" s="438"/>
      <c r="CG73" s="438"/>
      <c r="CH73" s="336"/>
      <c r="CI73" s="336"/>
      <c r="CJ73" s="336"/>
      <c r="CK73" s="336"/>
      <c r="CL73" s="336"/>
      <c r="CM73" s="336"/>
      <c r="CN73" s="336"/>
      <c r="CO73" s="336"/>
      <c r="CP73" s="438"/>
      <c r="CQ73" s="438"/>
      <c r="CR73" s="438"/>
      <c r="CS73" s="438"/>
      <c r="CT73" s="438"/>
      <c r="CU73" s="438"/>
      <c r="CV73" s="438"/>
      <c r="CW73" s="438"/>
      <c r="CX73" s="336"/>
      <c r="CY73" s="336"/>
      <c r="CZ73" s="336"/>
      <c r="DA73" s="336"/>
      <c r="DB73" s="336"/>
      <c r="DC73" s="336"/>
      <c r="DD73" s="336"/>
      <c r="DE73" s="336"/>
      <c r="DF73" s="336"/>
      <c r="DG73" s="336"/>
      <c r="DH73" s="336"/>
    </row>
    <row r="74" spans="1:112" x14ac:dyDescent="0.3">
      <c r="A74" s="240" t="s">
        <v>144</v>
      </c>
      <c r="B74" s="231" t="s">
        <v>145</v>
      </c>
      <c r="C74" s="232"/>
      <c r="D74" s="233">
        <v>4</v>
      </c>
      <c r="E74" s="233"/>
      <c r="F74" s="234"/>
      <c r="G74" s="235">
        <v>4</v>
      </c>
      <c r="H74" s="235">
        <f t="shared" si="35"/>
        <v>120</v>
      </c>
      <c r="I74" s="236">
        <v>4</v>
      </c>
      <c r="J74" s="237" t="s">
        <v>253</v>
      </c>
      <c r="K74" s="237"/>
      <c r="L74" s="237"/>
      <c r="M74" s="238">
        <f>H74-I74</f>
        <v>116</v>
      </c>
      <c r="N74" s="232"/>
      <c r="O74" s="239"/>
      <c r="P74" s="234"/>
      <c r="Q74" s="232"/>
      <c r="R74" s="239"/>
      <c r="S74" s="234" t="s">
        <v>253</v>
      </c>
      <c r="T74" s="232"/>
      <c r="U74" s="239"/>
      <c r="V74" s="234"/>
      <c r="W74" s="232"/>
      <c r="X74" s="234"/>
      <c r="AE74" s="17"/>
      <c r="AF74" s="112"/>
      <c r="AG74" s="34"/>
      <c r="AH74" s="34"/>
      <c r="AJ74" s="34"/>
      <c r="AK74" s="34"/>
      <c r="AM74" s="34"/>
      <c r="AN74" s="34"/>
      <c r="AP74" s="34"/>
      <c r="AQ74" s="34"/>
      <c r="AR74" s="466"/>
      <c r="BZ74" s="499"/>
      <c r="CA74" s="499"/>
      <c r="CB74" s="499"/>
      <c r="CC74" s="499"/>
      <c r="CD74" s="499"/>
      <c r="CE74" s="499"/>
      <c r="CF74" s="499"/>
      <c r="CG74" s="499"/>
      <c r="CH74" s="500"/>
      <c r="CI74" s="500"/>
      <c r="CJ74" s="500"/>
      <c r="CK74" s="500"/>
      <c r="CL74" s="500"/>
      <c r="CM74" s="500"/>
      <c r="CN74" s="500"/>
      <c r="CO74" s="500"/>
      <c r="CP74" s="499"/>
      <c r="CQ74" s="499"/>
      <c r="CR74" s="499"/>
      <c r="CS74" s="499"/>
      <c r="CT74" s="499"/>
      <c r="CU74" s="499"/>
      <c r="CV74" s="499"/>
      <c r="CW74" s="499"/>
      <c r="CX74" s="500"/>
      <c r="CY74" s="500"/>
      <c r="CZ74" s="500"/>
      <c r="DA74" s="500"/>
      <c r="DB74" s="500"/>
      <c r="DC74" s="500"/>
      <c r="DD74" s="500"/>
      <c r="DE74" s="500"/>
      <c r="DF74" s="500"/>
      <c r="DG74" s="500"/>
      <c r="DH74" s="500"/>
    </row>
    <row r="75" spans="1:112" x14ac:dyDescent="0.3">
      <c r="A75" s="240"/>
      <c r="B75" s="231" t="s">
        <v>146</v>
      </c>
      <c r="C75" s="232"/>
      <c r="D75" s="233"/>
      <c r="E75" s="233"/>
      <c r="F75" s="234"/>
      <c r="G75" s="235">
        <v>4</v>
      </c>
      <c r="H75" s="235">
        <f t="shared" si="35"/>
        <v>120</v>
      </c>
      <c r="I75" s="236"/>
      <c r="J75" s="237"/>
      <c r="K75" s="237"/>
      <c r="L75" s="237"/>
      <c r="M75" s="238"/>
      <c r="N75" s="232"/>
      <c r="O75" s="239"/>
      <c r="P75" s="234"/>
      <c r="Q75" s="232"/>
      <c r="R75" s="239"/>
      <c r="S75" s="234"/>
      <c r="T75" s="232"/>
      <c r="U75" s="239"/>
      <c r="V75" s="234"/>
      <c r="W75" s="232"/>
      <c r="X75" s="234"/>
      <c r="AE75" s="17"/>
      <c r="AF75" s="112"/>
      <c r="AG75" s="34"/>
      <c r="AH75" s="34"/>
      <c r="AJ75" s="34"/>
      <c r="AK75" s="34"/>
      <c r="AM75" s="34"/>
      <c r="AN75" s="34"/>
      <c r="AP75" s="34"/>
      <c r="AQ75" s="34"/>
      <c r="AR75" s="466"/>
      <c r="BZ75" s="438"/>
      <c r="CA75" s="438"/>
      <c r="CB75" s="438"/>
      <c r="CC75" s="438"/>
      <c r="CD75" s="438"/>
      <c r="CE75" s="438"/>
      <c r="CF75" s="438"/>
      <c r="CG75" s="438"/>
      <c r="CH75" s="336"/>
      <c r="CI75" s="336"/>
      <c r="CJ75" s="336"/>
      <c r="CK75" s="336"/>
      <c r="CL75" s="336"/>
      <c r="CM75" s="336"/>
      <c r="CN75" s="336"/>
      <c r="CO75" s="336"/>
      <c r="CP75" s="438"/>
      <c r="CQ75" s="438"/>
      <c r="CR75" s="438"/>
      <c r="CS75" s="438"/>
      <c r="CT75" s="438"/>
      <c r="CU75" s="438"/>
      <c r="CV75" s="438"/>
      <c r="CW75" s="438"/>
      <c r="CX75" s="336"/>
      <c r="CY75" s="336"/>
      <c r="CZ75" s="336"/>
      <c r="DA75" s="336"/>
      <c r="DB75" s="336"/>
      <c r="DC75" s="336"/>
      <c r="DD75" s="336"/>
      <c r="DE75" s="336"/>
      <c r="DF75" s="336"/>
      <c r="DG75" s="336"/>
      <c r="DH75" s="336"/>
    </row>
    <row r="76" spans="1:112" ht="31.2" x14ac:dyDescent="0.3">
      <c r="A76" s="240" t="s">
        <v>147</v>
      </c>
      <c r="B76" s="231" t="s">
        <v>148</v>
      </c>
      <c r="C76" s="232"/>
      <c r="D76" s="233">
        <v>5</v>
      </c>
      <c r="E76" s="233"/>
      <c r="F76" s="234"/>
      <c r="G76" s="235">
        <v>4</v>
      </c>
      <c r="H76" s="235">
        <f t="shared" si="35"/>
        <v>120</v>
      </c>
      <c r="I76" s="236">
        <v>4</v>
      </c>
      <c r="J76" s="237"/>
      <c r="K76" s="237"/>
      <c r="L76" s="237" t="s">
        <v>253</v>
      </c>
      <c r="M76" s="238">
        <f>H76-I76</f>
        <v>116</v>
      </c>
      <c r="N76" s="232"/>
      <c r="O76" s="239"/>
      <c r="P76" s="234"/>
      <c r="Q76" s="232"/>
      <c r="R76" s="239"/>
      <c r="S76" s="234"/>
      <c r="T76" s="232" t="s">
        <v>253</v>
      </c>
      <c r="U76" s="239"/>
      <c r="V76" s="234"/>
      <c r="W76" s="232"/>
      <c r="X76" s="234"/>
      <c r="AD76" s="96" t="s">
        <v>35</v>
      </c>
      <c r="AF76" s="112">
        <f>SUM(AF67:AF73)</f>
        <v>12</v>
      </c>
      <c r="AG76" s="34" t="b">
        <f t="shared" si="36"/>
        <v>1</v>
      </c>
      <c r="AH76" s="34" t="b">
        <f t="shared" si="36"/>
        <v>1</v>
      </c>
      <c r="AJ76" s="34" t="b">
        <f t="shared" si="36"/>
        <v>1</v>
      </c>
      <c r="AK76" s="34" t="b">
        <f t="shared" si="36"/>
        <v>1</v>
      </c>
      <c r="AM76" s="34" t="b">
        <f t="shared" si="36"/>
        <v>0</v>
      </c>
      <c r="AN76" s="34" t="b">
        <f t="shared" si="36"/>
        <v>1</v>
      </c>
      <c r="AP76" s="34" t="b">
        <f t="shared" si="36"/>
        <v>1</v>
      </c>
      <c r="AQ76" s="34" t="b">
        <f t="shared" si="36"/>
        <v>1</v>
      </c>
      <c r="AR76" s="466"/>
      <c r="BZ76" s="438"/>
      <c r="CA76" s="438"/>
      <c r="CB76" s="438"/>
      <c r="CC76" s="438"/>
      <c r="CD76" s="438"/>
      <c r="CE76" s="438"/>
      <c r="CF76" s="438"/>
      <c r="CG76" s="438"/>
      <c r="CH76" s="336"/>
      <c r="CI76" s="336"/>
      <c r="CJ76" s="336"/>
      <c r="CK76" s="336"/>
      <c r="CL76" s="336"/>
      <c r="CM76" s="336"/>
      <c r="CN76" s="336"/>
      <c r="CO76" s="336"/>
      <c r="CP76" s="438"/>
      <c r="CQ76" s="438"/>
      <c r="CR76" s="438"/>
      <c r="CS76" s="438"/>
      <c r="CT76" s="438"/>
      <c r="CU76" s="438"/>
      <c r="CV76" s="438"/>
      <c r="CW76" s="438"/>
      <c r="CX76" s="336"/>
      <c r="CY76" s="336"/>
      <c r="CZ76" s="336"/>
      <c r="DA76" s="336"/>
      <c r="DB76" s="336"/>
      <c r="DC76" s="336"/>
      <c r="DD76" s="336"/>
      <c r="DE76" s="336"/>
      <c r="DF76" s="336"/>
      <c r="DG76" s="336"/>
      <c r="DH76" s="336"/>
    </row>
    <row r="77" spans="1:112" x14ac:dyDescent="0.3">
      <c r="A77" s="240" t="s">
        <v>149</v>
      </c>
      <c r="B77" s="231" t="s">
        <v>150</v>
      </c>
      <c r="C77" s="232"/>
      <c r="D77" s="233">
        <v>5</v>
      </c>
      <c r="E77" s="233"/>
      <c r="F77" s="234"/>
      <c r="G77" s="235">
        <v>4</v>
      </c>
      <c r="H77" s="235">
        <f t="shared" si="35"/>
        <v>120</v>
      </c>
      <c r="I77" s="236">
        <v>4</v>
      </c>
      <c r="J77" s="237" t="s">
        <v>253</v>
      </c>
      <c r="K77" s="237"/>
      <c r="L77" s="237"/>
      <c r="M77" s="238">
        <f>H77-I77</f>
        <v>116</v>
      </c>
      <c r="N77" s="232"/>
      <c r="O77" s="239"/>
      <c r="P77" s="234"/>
      <c r="Q77" s="232"/>
      <c r="R77" s="239"/>
      <c r="S77" s="234"/>
      <c r="T77" s="232" t="s">
        <v>253</v>
      </c>
      <c r="U77" s="239"/>
      <c r="V77" s="234"/>
      <c r="W77" s="232"/>
      <c r="X77" s="234"/>
      <c r="AG77" s="34"/>
      <c r="AH77" s="34"/>
      <c r="AJ77" s="34"/>
      <c r="AK77" s="34"/>
      <c r="AM77" s="34"/>
      <c r="AN77" s="34"/>
      <c r="AP77" s="34"/>
      <c r="AQ77" s="34"/>
      <c r="AR77" s="466"/>
      <c r="BZ77" s="438"/>
      <c r="CA77" s="438"/>
      <c r="CB77" s="438"/>
      <c r="CC77" s="438"/>
      <c r="CD77" s="438"/>
      <c r="CE77" s="438"/>
      <c r="CF77" s="438"/>
      <c r="CG77" s="438"/>
      <c r="CH77" s="336"/>
      <c r="CI77" s="336"/>
      <c r="CJ77" s="336"/>
      <c r="CK77" s="336"/>
      <c r="CL77" s="336"/>
      <c r="CM77" s="336"/>
      <c r="CN77" s="336"/>
      <c r="CO77" s="336"/>
      <c r="CP77" s="438"/>
      <c r="CQ77" s="438"/>
      <c r="CR77" s="438"/>
      <c r="CS77" s="438"/>
      <c r="CT77" s="438"/>
      <c r="CU77" s="438"/>
      <c r="CV77" s="438"/>
      <c r="CW77" s="438"/>
      <c r="CX77" s="336"/>
      <c r="CY77" s="336"/>
      <c r="CZ77" s="336"/>
      <c r="DA77" s="336"/>
      <c r="DB77" s="336"/>
      <c r="DC77" s="336"/>
      <c r="DD77" s="336"/>
      <c r="DE77" s="336"/>
      <c r="DF77" s="336"/>
      <c r="DG77" s="336"/>
      <c r="DH77" s="336"/>
    </row>
    <row r="78" spans="1:112" x14ac:dyDescent="0.3">
      <c r="A78" s="240"/>
      <c r="B78" s="231" t="s">
        <v>146</v>
      </c>
      <c r="C78" s="232"/>
      <c r="D78" s="233"/>
      <c r="E78" s="233"/>
      <c r="F78" s="234"/>
      <c r="G78" s="235">
        <v>4</v>
      </c>
      <c r="H78" s="235">
        <f t="shared" si="35"/>
        <v>120</v>
      </c>
      <c r="I78" s="236"/>
      <c r="J78" s="237"/>
      <c r="K78" s="237"/>
      <c r="L78" s="237"/>
      <c r="M78" s="238"/>
      <c r="N78" s="232"/>
      <c r="O78" s="239"/>
      <c r="P78" s="234"/>
      <c r="Q78" s="232"/>
      <c r="R78" s="239"/>
      <c r="S78" s="234"/>
      <c r="T78" s="232"/>
      <c r="U78" s="239"/>
      <c r="V78" s="234"/>
      <c r="W78" s="232"/>
      <c r="X78" s="234"/>
      <c r="AG78" s="34"/>
      <c r="AH78" s="34"/>
      <c r="AJ78" s="34"/>
      <c r="AK78" s="34"/>
      <c r="AM78" s="34"/>
      <c r="AN78" s="34"/>
      <c r="AP78" s="34"/>
      <c r="AQ78" s="34"/>
      <c r="AR78" s="466"/>
    </row>
    <row r="79" spans="1:112" ht="31.2" x14ac:dyDescent="0.3">
      <c r="A79" s="240" t="s">
        <v>151</v>
      </c>
      <c r="B79" s="231" t="s">
        <v>152</v>
      </c>
      <c r="C79" s="232"/>
      <c r="D79" s="233">
        <v>6</v>
      </c>
      <c r="E79" s="233"/>
      <c r="F79" s="234"/>
      <c r="G79" s="235">
        <v>4</v>
      </c>
      <c r="H79" s="235">
        <f t="shared" si="35"/>
        <v>120</v>
      </c>
      <c r="I79" s="236">
        <v>4</v>
      </c>
      <c r="J79" s="237"/>
      <c r="K79" s="237"/>
      <c r="L79" s="237" t="s">
        <v>253</v>
      </c>
      <c r="M79" s="238">
        <f>H79-I79</f>
        <v>116</v>
      </c>
      <c r="N79" s="232"/>
      <c r="O79" s="239"/>
      <c r="P79" s="234"/>
      <c r="Q79" s="232"/>
      <c r="R79" s="239"/>
      <c r="S79" s="234"/>
      <c r="T79" s="232"/>
      <c r="U79" s="239"/>
      <c r="V79" s="234" t="s">
        <v>253</v>
      </c>
      <c r="W79" s="232"/>
      <c r="X79" s="234"/>
      <c r="AG79" s="34" t="b">
        <f t="shared" si="36"/>
        <v>1</v>
      </c>
      <c r="AH79" s="34" t="b">
        <f t="shared" si="36"/>
        <v>1</v>
      </c>
      <c r="AJ79" s="34" t="b">
        <f t="shared" si="36"/>
        <v>1</v>
      </c>
      <c r="AK79" s="34" t="b">
        <f t="shared" si="36"/>
        <v>1</v>
      </c>
      <c r="AM79" s="34" t="b">
        <f t="shared" si="36"/>
        <v>1</v>
      </c>
      <c r="AN79" s="34" t="b">
        <f t="shared" si="36"/>
        <v>1</v>
      </c>
      <c r="AP79" s="34" t="b">
        <f t="shared" si="36"/>
        <v>1</v>
      </c>
      <c r="AQ79" s="34" t="b">
        <f t="shared" si="36"/>
        <v>1</v>
      </c>
      <c r="AR79" s="466"/>
    </row>
    <row r="80" spans="1:112" x14ac:dyDescent="0.3">
      <c r="A80" s="240" t="s">
        <v>153</v>
      </c>
      <c r="B80" s="231" t="s">
        <v>154</v>
      </c>
      <c r="C80" s="232"/>
      <c r="D80" s="233">
        <v>6</v>
      </c>
      <c r="E80" s="233"/>
      <c r="F80" s="234"/>
      <c r="G80" s="235">
        <v>4</v>
      </c>
      <c r="H80" s="235">
        <f t="shared" si="35"/>
        <v>120</v>
      </c>
      <c r="I80" s="236">
        <v>4</v>
      </c>
      <c r="J80" s="237" t="s">
        <v>253</v>
      </c>
      <c r="K80" s="237"/>
      <c r="L80" s="237"/>
      <c r="M80" s="238">
        <f>H80-I80</f>
        <v>116</v>
      </c>
      <c r="N80" s="232"/>
      <c r="O80" s="239"/>
      <c r="P80" s="234"/>
      <c r="Q80" s="232"/>
      <c r="R80" s="239"/>
      <c r="S80" s="234"/>
      <c r="T80" s="232"/>
      <c r="U80" s="239"/>
      <c r="V80" s="234" t="s">
        <v>253</v>
      </c>
      <c r="W80" s="232"/>
      <c r="X80" s="234"/>
      <c r="AG80" s="34"/>
      <c r="AH80" s="34"/>
      <c r="AJ80" s="34"/>
      <c r="AK80" s="34"/>
      <c r="AM80" s="34"/>
      <c r="AN80" s="34"/>
      <c r="AP80" s="34"/>
      <c r="AQ80" s="34"/>
      <c r="AR80" s="466"/>
    </row>
    <row r="81" spans="1:45" x14ac:dyDescent="0.3">
      <c r="A81" s="240"/>
      <c r="B81" s="231" t="s">
        <v>146</v>
      </c>
      <c r="C81" s="232"/>
      <c r="D81" s="233"/>
      <c r="E81" s="233"/>
      <c r="F81" s="234"/>
      <c r="G81" s="235">
        <v>4</v>
      </c>
      <c r="H81" s="235">
        <f t="shared" si="35"/>
        <v>120</v>
      </c>
      <c r="I81" s="236"/>
      <c r="J81" s="237"/>
      <c r="K81" s="237"/>
      <c r="L81" s="237"/>
      <c r="M81" s="238"/>
      <c r="N81" s="232"/>
      <c r="O81" s="239"/>
      <c r="P81" s="234"/>
      <c r="Q81" s="232"/>
      <c r="R81" s="239"/>
      <c r="S81" s="234"/>
      <c r="T81" s="232"/>
      <c r="U81" s="239"/>
      <c r="V81" s="234"/>
      <c r="W81" s="232"/>
      <c r="X81" s="234"/>
      <c r="AG81" s="34"/>
      <c r="AH81" s="34"/>
      <c r="AJ81" s="34"/>
      <c r="AK81" s="34"/>
      <c r="AM81" s="34"/>
      <c r="AN81" s="34"/>
      <c r="AP81" s="34"/>
      <c r="AQ81" s="34"/>
      <c r="AR81" s="466"/>
    </row>
    <row r="82" spans="1:45" ht="31.2" x14ac:dyDescent="0.3">
      <c r="A82" s="240" t="s">
        <v>155</v>
      </c>
      <c r="B82" s="231" t="s">
        <v>156</v>
      </c>
      <c r="C82" s="232"/>
      <c r="D82" s="233">
        <v>7</v>
      </c>
      <c r="E82" s="233"/>
      <c r="F82" s="234"/>
      <c r="G82" s="235">
        <v>4</v>
      </c>
      <c r="H82" s="235">
        <f t="shared" si="35"/>
        <v>120</v>
      </c>
      <c r="I82" s="236">
        <v>4</v>
      </c>
      <c r="J82" s="237"/>
      <c r="K82" s="237"/>
      <c r="L82" s="237" t="s">
        <v>253</v>
      </c>
      <c r="M82" s="238">
        <f>H82-I82</f>
        <v>116</v>
      </c>
      <c r="N82" s="232"/>
      <c r="O82" s="239"/>
      <c r="P82" s="234"/>
      <c r="Q82" s="232"/>
      <c r="R82" s="239"/>
      <c r="S82" s="234"/>
      <c r="T82" s="232"/>
      <c r="U82" s="239"/>
      <c r="V82" s="234"/>
      <c r="W82" s="232" t="s">
        <v>253</v>
      </c>
      <c r="X82" s="234"/>
      <c r="AD82" s="96" t="s">
        <v>35</v>
      </c>
      <c r="AG82" s="34" t="b">
        <f t="shared" si="36"/>
        <v>1</v>
      </c>
      <c r="AH82" s="34" t="b">
        <f t="shared" si="36"/>
        <v>1</v>
      </c>
      <c r="AJ82" s="34" t="b">
        <f t="shared" si="36"/>
        <v>1</v>
      </c>
      <c r="AK82" s="34" t="b">
        <f t="shared" si="36"/>
        <v>1</v>
      </c>
      <c r="AM82" s="34" t="b">
        <f t="shared" si="36"/>
        <v>1</v>
      </c>
      <c r="AN82" s="34" t="b">
        <f t="shared" si="36"/>
        <v>1</v>
      </c>
      <c r="AP82" s="34" t="b">
        <f t="shared" si="36"/>
        <v>0</v>
      </c>
      <c r="AQ82" s="34" t="b">
        <f t="shared" si="36"/>
        <v>1</v>
      </c>
      <c r="AR82" s="466"/>
    </row>
    <row r="83" spans="1:45" x14ac:dyDescent="0.3">
      <c r="A83" s="240" t="s">
        <v>157</v>
      </c>
      <c r="B83" s="241" t="s">
        <v>158</v>
      </c>
      <c r="C83" s="242"/>
      <c r="D83" s="243">
        <v>7</v>
      </c>
      <c r="E83" s="243"/>
      <c r="F83" s="244"/>
      <c r="G83" s="235">
        <v>4</v>
      </c>
      <c r="H83" s="235">
        <f t="shared" si="35"/>
        <v>120</v>
      </c>
      <c r="I83" s="236">
        <v>4</v>
      </c>
      <c r="J83" s="237" t="s">
        <v>253</v>
      </c>
      <c r="K83" s="237"/>
      <c r="L83" s="237"/>
      <c r="M83" s="238">
        <f>H82-I83</f>
        <v>116</v>
      </c>
      <c r="N83" s="242"/>
      <c r="O83" s="245"/>
      <c r="P83" s="244"/>
      <c r="Q83" s="242"/>
      <c r="R83" s="245"/>
      <c r="S83" s="244"/>
      <c r="T83" s="242"/>
      <c r="U83" s="245"/>
      <c r="V83" s="244"/>
      <c r="W83" s="242" t="s">
        <v>253</v>
      </c>
      <c r="X83" s="244"/>
      <c r="AG83" s="34"/>
      <c r="AH83" s="34"/>
      <c r="AJ83" s="34"/>
      <c r="AK83" s="34"/>
      <c r="AM83" s="34"/>
      <c r="AN83" s="34"/>
      <c r="AP83" s="34"/>
      <c r="AQ83" s="34"/>
      <c r="AR83" s="466"/>
    </row>
    <row r="84" spans="1:45" x14ac:dyDescent="0.3">
      <c r="A84" s="240"/>
      <c r="B84" s="231" t="s">
        <v>146</v>
      </c>
      <c r="C84" s="242"/>
      <c r="D84" s="243"/>
      <c r="E84" s="243"/>
      <c r="F84" s="244"/>
      <c r="G84" s="235">
        <v>4</v>
      </c>
      <c r="H84" s="235">
        <f t="shared" si="35"/>
        <v>120</v>
      </c>
      <c r="I84" s="236"/>
      <c r="J84" s="237"/>
      <c r="K84" s="237"/>
      <c r="L84" s="237"/>
      <c r="M84" s="238"/>
      <c r="N84" s="242"/>
      <c r="O84" s="245"/>
      <c r="P84" s="244"/>
      <c r="Q84" s="242"/>
      <c r="R84" s="245"/>
      <c r="S84" s="244"/>
      <c r="T84" s="242"/>
      <c r="U84" s="245"/>
      <c r="V84" s="244"/>
      <c r="W84" s="242"/>
      <c r="X84" s="244"/>
      <c r="AG84" s="34"/>
      <c r="AH84" s="34"/>
      <c r="AJ84" s="34"/>
      <c r="AK84" s="34"/>
      <c r="AM84" s="34"/>
      <c r="AN84" s="34"/>
      <c r="AP84" s="34"/>
      <c r="AQ84" s="34"/>
      <c r="AR84" s="466"/>
    </row>
    <row r="85" spans="1:45" ht="31.2" x14ac:dyDescent="0.3">
      <c r="A85" s="246" t="s">
        <v>159</v>
      </c>
      <c r="B85" s="231" t="s">
        <v>160</v>
      </c>
      <c r="C85" s="242"/>
      <c r="D85" s="243">
        <v>8</v>
      </c>
      <c r="E85" s="243"/>
      <c r="F85" s="244"/>
      <c r="G85" s="247">
        <v>4</v>
      </c>
      <c r="H85" s="235">
        <f t="shared" si="35"/>
        <v>120</v>
      </c>
      <c r="I85" s="236">
        <v>4</v>
      </c>
      <c r="J85" s="237"/>
      <c r="K85" s="237"/>
      <c r="L85" s="237" t="s">
        <v>253</v>
      </c>
      <c r="M85" s="238">
        <f>H85-I85</f>
        <v>116</v>
      </c>
      <c r="N85" s="242"/>
      <c r="O85" s="245"/>
      <c r="P85" s="244"/>
      <c r="Q85" s="242"/>
      <c r="R85" s="245"/>
      <c r="S85" s="244"/>
      <c r="T85" s="242"/>
      <c r="U85" s="245"/>
      <c r="V85" s="244"/>
      <c r="W85" s="242"/>
      <c r="X85" s="244" t="s">
        <v>253</v>
      </c>
      <c r="AG85" s="34" t="b">
        <f t="shared" si="36"/>
        <v>1</v>
      </c>
      <c r="AH85" s="34" t="b">
        <f t="shared" si="36"/>
        <v>1</v>
      </c>
      <c r="AJ85" s="34" t="b">
        <f t="shared" si="36"/>
        <v>1</v>
      </c>
      <c r="AK85" s="34" t="b">
        <f t="shared" si="36"/>
        <v>1</v>
      </c>
      <c r="AM85" s="34" t="b">
        <f t="shared" si="36"/>
        <v>1</v>
      </c>
      <c r="AN85" s="34" t="b">
        <f t="shared" si="36"/>
        <v>1</v>
      </c>
      <c r="AP85" s="34" t="b">
        <f t="shared" si="36"/>
        <v>1</v>
      </c>
      <c r="AQ85" s="34" t="b">
        <f t="shared" si="36"/>
        <v>0</v>
      </c>
      <c r="AR85" s="466"/>
    </row>
    <row r="86" spans="1:45" ht="16.5" customHeight="1" thickBot="1" x14ac:dyDescent="0.35">
      <c r="A86" s="246" t="s">
        <v>161</v>
      </c>
      <c r="B86" s="248" t="s">
        <v>162</v>
      </c>
      <c r="C86" s="249"/>
      <c r="D86" s="243">
        <v>8</v>
      </c>
      <c r="E86" s="250"/>
      <c r="F86" s="251"/>
      <c r="G86" s="252">
        <v>4</v>
      </c>
      <c r="H86" s="253">
        <f t="shared" si="35"/>
        <v>120</v>
      </c>
      <c r="I86" s="254">
        <v>4</v>
      </c>
      <c r="J86" s="255" t="s">
        <v>253</v>
      </c>
      <c r="K86" s="255"/>
      <c r="L86" s="255"/>
      <c r="M86" s="256">
        <f>H85-I86</f>
        <v>116</v>
      </c>
      <c r="N86" s="249"/>
      <c r="O86" s="257"/>
      <c r="P86" s="251"/>
      <c r="Q86" s="249"/>
      <c r="R86" s="257"/>
      <c r="S86" s="251"/>
      <c r="T86" s="249"/>
      <c r="U86" s="257"/>
      <c r="V86" s="251"/>
      <c r="W86" s="249"/>
      <c r="X86" s="251" t="s">
        <v>253</v>
      </c>
      <c r="AG86" s="34"/>
      <c r="AH86" s="34"/>
      <c r="AJ86" s="34"/>
      <c r="AK86" s="34"/>
      <c r="AM86" s="34"/>
      <c r="AN86" s="34"/>
      <c r="AP86" s="34"/>
      <c r="AQ86" s="34"/>
      <c r="AR86" s="466"/>
    </row>
    <row r="87" spans="1:45" ht="16.5" customHeight="1" x14ac:dyDescent="0.3">
      <c r="A87" s="246"/>
      <c r="B87" s="258" t="s">
        <v>146</v>
      </c>
      <c r="C87" s="243"/>
      <c r="D87" s="243"/>
      <c r="E87" s="243"/>
      <c r="F87" s="243"/>
      <c r="G87" s="259">
        <v>4</v>
      </c>
      <c r="H87" s="259">
        <f t="shared" si="35"/>
        <v>120</v>
      </c>
      <c r="I87" s="260"/>
      <c r="J87" s="260"/>
      <c r="K87" s="260"/>
      <c r="L87" s="260"/>
      <c r="M87" s="260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AG87" s="34"/>
      <c r="AH87" s="34"/>
      <c r="AJ87" s="34"/>
      <c r="AK87" s="34"/>
      <c r="AM87" s="34"/>
      <c r="AN87" s="34"/>
      <c r="AP87" s="34"/>
      <c r="AQ87" s="34"/>
      <c r="AR87" s="466"/>
    </row>
    <row r="88" spans="1:45" ht="16.2" thickBot="1" x14ac:dyDescent="0.35">
      <c r="A88" s="738" t="s">
        <v>163</v>
      </c>
      <c r="B88" s="786"/>
      <c r="C88" s="786"/>
      <c r="D88" s="786"/>
      <c r="E88" s="786"/>
      <c r="F88" s="739"/>
      <c r="G88" s="261">
        <f>G72+G76+G79+G82+G85</f>
        <v>20</v>
      </c>
      <c r="H88" s="261">
        <f t="shared" ref="H88:R88" si="37">H72+H76+H79+H82+H85</f>
        <v>600</v>
      </c>
      <c r="I88" s="261">
        <f t="shared" si="37"/>
        <v>20</v>
      </c>
      <c r="J88" s="261"/>
      <c r="K88" s="261"/>
      <c r="L88" s="261"/>
      <c r="M88" s="261">
        <f t="shared" si="37"/>
        <v>580</v>
      </c>
      <c r="N88" s="261">
        <f t="shared" si="37"/>
        <v>0</v>
      </c>
      <c r="O88" s="261"/>
      <c r="P88" s="261">
        <f t="shared" si="37"/>
        <v>0</v>
      </c>
      <c r="Q88" s="261">
        <f t="shared" si="37"/>
        <v>0</v>
      </c>
      <c r="R88" s="261">
        <f t="shared" si="37"/>
        <v>0</v>
      </c>
      <c r="S88" s="261" t="s">
        <v>253</v>
      </c>
      <c r="T88" s="261" t="s">
        <v>253</v>
      </c>
      <c r="U88" s="261"/>
      <c r="V88" s="261" t="s">
        <v>253</v>
      </c>
      <c r="W88" s="261" t="s">
        <v>253</v>
      </c>
      <c r="X88" s="261" t="s">
        <v>253</v>
      </c>
      <c r="Y88" s="262">
        <f>SUM(Y67:Y86)</f>
        <v>0</v>
      </c>
      <c r="Z88" s="263">
        <f>SUM(Z67:Z86)</f>
        <v>0</v>
      </c>
      <c r="AA88" s="263">
        <f>SUM(AA67:AA86)</f>
        <v>0</v>
      </c>
      <c r="AB88" s="263">
        <f>SUM(AB67:AB86)</f>
        <v>0</v>
      </c>
      <c r="AC88" s="263">
        <f>SUM(AC67:AC86)</f>
        <v>0</v>
      </c>
      <c r="AG88" s="146">
        <f t="shared" ref="AG88:AQ88" si="38">SUMIF(AG67:AG86,FALSE,$G67:$G86)</f>
        <v>0</v>
      </c>
      <c r="AH88" s="146">
        <f t="shared" si="38"/>
        <v>0</v>
      </c>
      <c r="AI88" s="146">
        <f t="shared" si="38"/>
        <v>0</v>
      </c>
      <c r="AJ88" s="146">
        <f t="shared" si="38"/>
        <v>0</v>
      </c>
      <c r="AK88" s="146">
        <f t="shared" si="38"/>
        <v>0</v>
      </c>
      <c r="AL88" s="146">
        <f t="shared" si="38"/>
        <v>0</v>
      </c>
      <c r="AM88" s="146">
        <f t="shared" si="38"/>
        <v>4</v>
      </c>
      <c r="AN88" s="146">
        <f t="shared" si="38"/>
        <v>0</v>
      </c>
      <c r="AO88" s="146">
        <f t="shared" si="38"/>
        <v>0</v>
      </c>
      <c r="AP88" s="146">
        <f t="shared" si="38"/>
        <v>4</v>
      </c>
      <c r="AQ88" s="146">
        <f t="shared" si="38"/>
        <v>4</v>
      </c>
      <c r="AR88" s="468"/>
      <c r="AS88" s="112">
        <f>SUM(AG88:AQ88)</f>
        <v>12</v>
      </c>
    </row>
    <row r="89" spans="1:45" ht="16.2" thickBot="1" x14ac:dyDescent="0.35">
      <c r="A89" s="787" t="s">
        <v>164</v>
      </c>
      <c r="B89" s="781"/>
      <c r="C89" s="736"/>
      <c r="D89" s="736"/>
      <c r="E89" s="781"/>
      <c r="F89" s="781"/>
      <c r="G89" s="781"/>
      <c r="H89" s="781"/>
      <c r="I89" s="736"/>
      <c r="J89" s="736"/>
      <c r="K89" s="736"/>
      <c r="L89" s="736"/>
      <c r="M89" s="736"/>
      <c r="N89" s="736"/>
      <c r="O89" s="736"/>
      <c r="P89" s="736"/>
      <c r="Q89" s="736"/>
      <c r="R89" s="736"/>
      <c r="S89" s="736"/>
      <c r="T89" s="736"/>
      <c r="U89" s="736"/>
      <c r="V89" s="736"/>
      <c r="W89" s="736"/>
      <c r="X89" s="737"/>
    </row>
    <row r="90" spans="1:45" ht="16.2" thickBot="1" x14ac:dyDescent="0.35">
      <c r="A90" s="788" t="s">
        <v>165</v>
      </c>
      <c r="B90" s="789"/>
      <c r="C90" s="264"/>
      <c r="D90" s="115">
        <v>3</v>
      </c>
      <c r="E90" s="265"/>
      <c r="F90" s="266"/>
      <c r="G90" s="209">
        <v>4</v>
      </c>
      <c r="H90" s="267">
        <f t="shared" ref="H90:H116" si="39">G90*30</f>
        <v>120</v>
      </c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</row>
    <row r="91" spans="1:45" ht="16.2" thickBot="1" x14ac:dyDescent="0.35">
      <c r="A91" s="788" t="s">
        <v>166</v>
      </c>
      <c r="B91" s="789"/>
      <c r="C91" s="268"/>
      <c r="D91" s="269" t="s">
        <v>167</v>
      </c>
      <c r="E91" s="207"/>
      <c r="F91" s="208"/>
      <c r="G91" s="209">
        <v>8</v>
      </c>
      <c r="H91" s="267">
        <f t="shared" si="39"/>
        <v>240</v>
      </c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</row>
    <row r="92" spans="1:45" ht="16.2" thickBot="1" x14ac:dyDescent="0.35">
      <c r="A92" s="790" t="s">
        <v>136</v>
      </c>
      <c r="B92" s="791"/>
      <c r="C92" s="227"/>
      <c r="D92" s="270">
        <v>5</v>
      </c>
      <c r="E92" s="207"/>
      <c r="F92" s="208"/>
      <c r="G92" s="209">
        <v>4</v>
      </c>
      <c r="H92" s="267">
        <f t="shared" si="39"/>
        <v>120</v>
      </c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</row>
    <row r="93" spans="1:45" ht="16.2" thickBot="1" x14ac:dyDescent="0.35">
      <c r="A93" s="788" t="s">
        <v>168</v>
      </c>
      <c r="B93" s="789"/>
      <c r="C93" s="214"/>
      <c r="D93" s="207" t="s">
        <v>169</v>
      </c>
      <c r="E93" s="207"/>
      <c r="F93" s="208"/>
      <c r="G93" s="209">
        <v>8</v>
      </c>
      <c r="H93" s="267">
        <f t="shared" si="39"/>
        <v>240</v>
      </c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</row>
    <row r="94" spans="1:45" ht="16.2" thickBot="1" x14ac:dyDescent="0.35">
      <c r="A94" s="788" t="s">
        <v>170</v>
      </c>
      <c r="B94" s="789"/>
      <c r="C94" s="214"/>
      <c r="D94" s="207" t="s">
        <v>171</v>
      </c>
      <c r="E94" s="207"/>
      <c r="F94" s="208"/>
      <c r="G94" s="209">
        <v>8</v>
      </c>
      <c r="H94" s="267">
        <f t="shared" si="39"/>
        <v>240</v>
      </c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</row>
    <row r="95" spans="1:45" ht="16.2" thickBot="1" x14ac:dyDescent="0.35">
      <c r="A95" s="792" t="s">
        <v>172</v>
      </c>
      <c r="B95" s="793"/>
      <c r="C95" s="214"/>
      <c r="D95" s="207" t="s">
        <v>173</v>
      </c>
      <c r="E95" s="207"/>
      <c r="F95" s="208"/>
      <c r="G95" s="209">
        <v>8</v>
      </c>
      <c r="H95" s="267">
        <f t="shared" si="39"/>
        <v>240</v>
      </c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</row>
    <row r="96" spans="1:45" ht="16.2" thickBot="1" x14ac:dyDescent="0.35">
      <c r="A96" s="271" t="s">
        <v>174</v>
      </c>
      <c r="B96" s="272" t="s">
        <v>175</v>
      </c>
      <c r="C96" s="273"/>
      <c r="D96" s="274">
        <v>3</v>
      </c>
      <c r="E96" s="274"/>
      <c r="F96" s="275"/>
      <c r="G96" s="276">
        <v>4</v>
      </c>
      <c r="H96" s="276">
        <f t="shared" si="39"/>
        <v>120</v>
      </c>
      <c r="I96" s="236">
        <v>12</v>
      </c>
      <c r="J96" s="237" t="s">
        <v>262</v>
      </c>
      <c r="K96" s="237"/>
      <c r="L96" s="237" t="s">
        <v>253</v>
      </c>
      <c r="M96" s="238">
        <f t="shared" ref="M96:M105" si="40">H96-I96</f>
        <v>108</v>
      </c>
      <c r="N96" s="232"/>
      <c r="O96" s="239"/>
      <c r="P96" s="234"/>
      <c r="Q96" s="232" t="s">
        <v>263</v>
      </c>
      <c r="R96" s="239"/>
      <c r="S96" s="234"/>
      <c r="T96" s="232"/>
      <c r="U96" s="239"/>
      <c r="V96" s="234"/>
      <c r="W96" s="232"/>
      <c r="X96" s="234"/>
      <c r="AE96" s="17" t="s">
        <v>19</v>
      </c>
      <c r="AF96" s="112">
        <f>AG119+AH119</f>
        <v>2</v>
      </c>
      <c r="AG96" s="34" t="b">
        <f>ISBLANK(N96)</f>
        <v>1</v>
      </c>
      <c r="AH96" s="34" t="b">
        <f>ISBLANK(O96)</f>
        <v>1</v>
      </c>
      <c r="AJ96" s="34" t="b">
        <f>ISBLANK(Q96)</f>
        <v>0</v>
      </c>
      <c r="AK96" s="34" t="b">
        <f>ISBLANK(R96)</f>
        <v>1</v>
      </c>
      <c r="AM96" s="34" t="b">
        <f>ISBLANK(T96)</f>
        <v>1</v>
      </c>
      <c r="AN96" s="34" t="b">
        <f>ISBLANK(U96)</f>
        <v>1</v>
      </c>
      <c r="AP96" s="34" t="b">
        <f>ISBLANK(W96)</f>
        <v>1</v>
      </c>
      <c r="AQ96" s="34" t="b">
        <f>ISBLANK(X96)</f>
        <v>1</v>
      </c>
      <c r="AR96" s="466"/>
    </row>
    <row r="97" spans="1:101" ht="16.5" customHeight="1" thickBot="1" x14ac:dyDescent="0.35">
      <c r="A97" s="271" t="s">
        <v>176</v>
      </c>
      <c r="B97" s="231" t="s">
        <v>177</v>
      </c>
      <c r="C97" s="273"/>
      <c r="D97" s="274">
        <v>3</v>
      </c>
      <c r="E97" s="274"/>
      <c r="F97" s="275"/>
      <c r="G97" s="276">
        <v>4</v>
      </c>
      <c r="H97" s="276">
        <f t="shared" si="39"/>
        <v>120</v>
      </c>
      <c r="I97" s="277">
        <v>12</v>
      </c>
      <c r="J97" s="237" t="s">
        <v>262</v>
      </c>
      <c r="K97" s="237"/>
      <c r="L97" s="237" t="s">
        <v>253</v>
      </c>
      <c r="M97" s="278">
        <f t="shared" si="40"/>
        <v>108</v>
      </c>
      <c r="N97" s="273"/>
      <c r="O97" s="279"/>
      <c r="P97" s="275"/>
      <c r="Q97" s="273" t="s">
        <v>263</v>
      </c>
      <c r="R97" s="239"/>
      <c r="S97" s="234"/>
      <c r="T97" s="242"/>
      <c r="U97" s="245"/>
      <c r="V97" s="244"/>
      <c r="W97" s="242"/>
      <c r="X97" s="244"/>
      <c r="AE97" s="17" t="s">
        <v>20</v>
      </c>
      <c r="AF97" s="112">
        <f>AJ119+AK119</f>
        <v>2</v>
      </c>
      <c r="AG97" s="34"/>
      <c r="AH97" s="34"/>
      <c r="AJ97" s="34"/>
      <c r="AK97" s="34"/>
      <c r="AM97" s="34"/>
      <c r="AN97" s="34"/>
      <c r="AP97" s="34"/>
      <c r="AQ97" s="34"/>
      <c r="AR97" s="466"/>
    </row>
    <row r="98" spans="1:101" ht="16.5" customHeight="1" thickBot="1" x14ac:dyDescent="0.35">
      <c r="A98" s="271"/>
      <c r="B98" s="231" t="s">
        <v>146</v>
      </c>
      <c r="C98" s="295"/>
      <c r="D98" s="233"/>
      <c r="E98" s="233"/>
      <c r="F98" s="523"/>
      <c r="G98" s="235">
        <v>4</v>
      </c>
      <c r="H98" s="524">
        <f t="shared" si="39"/>
        <v>120</v>
      </c>
      <c r="I98" s="277"/>
      <c r="J98" s="525"/>
      <c r="K98" s="525"/>
      <c r="L98" s="525"/>
      <c r="M98" s="278"/>
      <c r="N98" s="295"/>
      <c r="O98" s="239"/>
      <c r="P98" s="234"/>
      <c r="Q98" s="232"/>
      <c r="R98" s="239"/>
      <c r="S98" s="234"/>
      <c r="T98" s="232"/>
      <c r="U98" s="239"/>
      <c r="V98" s="234"/>
      <c r="W98" s="232"/>
      <c r="X98" s="234"/>
      <c r="AE98" s="17"/>
      <c r="AF98" s="112"/>
      <c r="AG98" s="34"/>
      <c r="AH98" s="34"/>
      <c r="AJ98" s="34"/>
      <c r="AK98" s="34"/>
      <c r="AM98" s="34"/>
      <c r="AN98" s="34"/>
      <c r="AP98" s="34"/>
      <c r="AQ98" s="34"/>
      <c r="AR98" s="466"/>
    </row>
    <row r="99" spans="1:101" ht="31.8" thickBot="1" x14ac:dyDescent="0.35">
      <c r="A99" s="271" t="s">
        <v>178</v>
      </c>
      <c r="B99" s="241" t="s">
        <v>179</v>
      </c>
      <c r="C99" s="243"/>
      <c r="D99" s="243">
        <v>4</v>
      </c>
      <c r="E99" s="243"/>
      <c r="F99" s="243"/>
      <c r="G99" s="235">
        <v>4</v>
      </c>
      <c r="H99" s="292">
        <f t="shared" si="39"/>
        <v>120</v>
      </c>
      <c r="I99" s="273">
        <v>8</v>
      </c>
      <c r="J99" s="274" t="s">
        <v>277</v>
      </c>
      <c r="K99" s="274"/>
      <c r="L99" s="274" t="s">
        <v>281</v>
      </c>
      <c r="M99" s="294">
        <f t="shared" si="40"/>
        <v>112</v>
      </c>
      <c r="N99" s="295"/>
      <c r="O99" s="239"/>
      <c r="P99" s="234"/>
      <c r="Q99" s="232"/>
      <c r="R99" s="239"/>
      <c r="S99" s="234" t="s">
        <v>262</v>
      </c>
      <c r="T99" s="232"/>
      <c r="U99" s="239"/>
      <c r="V99" s="234"/>
      <c r="W99" s="232"/>
      <c r="X99" s="234"/>
      <c r="AE99" s="17" t="s">
        <v>19</v>
      </c>
      <c r="AF99" s="112">
        <f>AG122+AH122</f>
        <v>0</v>
      </c>
      <c r="AG99" s="34" t="b">
        <f>ISBLANK(N99)</f>
        <v>1</v>
      </c>
      <c r="AH99" s="34" t="b">
        <f>ISBLANK(O99)</f>
        <v>1</v>
      </c>
      <c r="AJ99" s="34" t="b">
        <f>ISBLANK(Q99)</f>
        <v>1</v>
      </c>
      <c r="AK99" s="34" t="b">
        <f>ISBLANK(R99)</f>
        <v>1</v>
      </c>
      <c r="AM99" s="34" t="b">
        <f>ISBLANK(T99)</f>
        <v>1</v>
      </c>
      <c r="AN99" s="34" t="b">
        <f>ISBLANK(U99)</f>
        <v>1</v>
      </c>
      <c r="AP99" s="34" t="b">
        <f>ISBLANK(W99)</f>
        <v>1</v>
      </c>
      <c r="AQ99" s="34" t="b">
        <f>ISBLANK(X99)</f>
        <v>1</v>
      </c>
      <c r="AR99" s="466"/>
    </row>
    <row r="100" spans="1:101" ht="16.5" customHeight="1" thickBot="1" x14ac:dyDescent="0.35">
      <c r="A100" s="271" t="s">
        <v>180</v>
      </c>
      <c r="B100" s="241" t="s">
        <v>181</v>
      </c>
      <c r="C100" s="243"/>
      <c r="D100" s="243">
        <v>4</v>
      </c>
      <c r="E100" s="243"/>
      <c r="F100" s="243"/>
      <c r="G100" s="235">
        <v>4</v>
      </c>
      <c r="H100" s="292">
        <f t="shared" si="39"/>
        <v>120</v>
      </c>
      <c r="I100" s="273">
        <v>8</v>
      </c>
      <c r="J100" s="274" t="s">
        <v>277</v>
      </c>
      <c r="K100" s="274"/>
      <c r="L100" s="274" t="s">
        <v>281</v>
      </c>
      <c r="M100" s="294">
        <f t="shared" si="40"/>
        <v>112</v>
      </c>
      <c r="N100" s="295"/>
      <c r="O100" s="239"/>
      <c r="P100" s="234"/>
      <c r="Q100" s="232"/>
      <c r="R100" s="239"/>
      <c r="S100" s="234" t="s">
        <v>262</v>
      </c>
      <c r="T100" s="242"/>
      <c r="U100" s="245"/>
      <c r="V100" s="244"/>
      <c r="W100" s="242"/>
      <c r="X100" s="244"/>
      <c r="AE100" s="17" t="s">
        <v>20</v>
      </c>
      <c r="AF100" s="112">
        <f>AJ122+AK122</f>
        <v>4</v>
      </c>
      <c r="AG100" s="34"/>
      <c r="AH100" s="34"/>
      <c r="AJ100" s="34"/>
      <c r="AK100" s="34"/>
      <c r="AM100" s="34"/>
      <c r="AN100" s="34"/>
      <c r="AP100" s="34"/>
      <c r="AQ100" s="34"/>
      <c r="AR100" s="466"/>
    </row>
    <row r="101" spans="1:101" ht="16.2" thickBot="1" x14ac:dyDescent="0.35">
      <c r="A101" s="271" t="s">
        <v>182</v>
      </c>
      <c r="B101" s="241" t="s">
        <v>183</v>
      </c>
      <c r="C101" s="296"/>
      <c r="D101" s="120" t="s">
        <v>39</v>
      </c>
      <c r="E101" s="297"/>
      <c r="F101" s="128"/>
      <c r="G101" s="247">
        <v>4</v>
      </c>
      <c r="H101" s="298">
        <f t="shared" si="39"/>
        <v>120</v>
      </c>
      <c r="I101" s="299">
        <v>8</v>
      </c>
      <c r="J101" s="300" t="s">
        <v>262</v>
      </c>
      <c r="K101" s="127"/>
      <c r="L101" s="127"/>
      <c r="M101" s="301">
        <f t="shared" si="40"/>
        <v>112</v>
      </c>
      <c r="N101" s="123"/>
      <c r="O101" s="124"/>
      <c r="P101" s="125"/>
      <c r="Q101" s="126"/>
      <c r="R101" s="124"/>
      <c r="S101" s="125" t="s">
        <v>262</v>
      </c>
      <c r="T101" s="126"/>
      <c r="U101" s="124"/>
      <c r="V101" s="125"/>
      <c r="W101" s="126"/>
      <c r="X101" s="244"/>
      <c r="AF101" s="112">
        <f ca="1">SUM(AF99:AF108)</f>
        <v>40</v>
      </c>
      <c r="AG101" s="34" t="b">
        <f>ISBLANK(N101)</f>
        <v>1</v>
      </c>
      <c r="AH101" s="34" t="b">
        <f>ISBLANK(O101)</f>
        <v>1</v>
      </c>
      <c r="AJ101" s="34" t="b">
        <f>ISBLANK(Q101)</f>
        <v>1</v>
      </c>
      <c r="AK101" s="34" t="b">
        <f>ISBLANK(R101)</f>
        <v>1</v>
      </c>
      <c r="AM101" s="34" t="b">
        <f>ISBLANK(T101)</f>
        <v>1</v>
      </c>
      <c r="AN101" s="34" t="b">
        <f>ISBLANK(U101)</f>
        <v>1</v>
      </c>
      <c r="AP101" s="34" t="b">
        <f>ISBLANK(W101)</f>
        <v>1</v>
      </c>
      <c r="AQ101" s="34" t="b">
        <f>ISBLANK(X101)</f>
        <v>1</v>
      </c>
      <c r="AR101" s="466"/>
    </row>
    <row r="102" spans="1:101" ht="16.2" thickBot="1" x14ac:dyDescent="0.35">
      <c r="A102" s="271" t="s">
        <v>184</v>
      </c>
      <c r="B102" s="241" t="s">
        <v>185</v>
      </c>
      <c r="C102" s="296"/>
      <c r="D102" s="120" t="s">
        <v>39</v>
      </c>
      <c r="E102" s="297"/>
      <c r="F102" s="128"/>
      <c r="G102" s="247">
        <v>4</v>
      </c>
      <c r="H102" s="298">
        <f t="shared" si="39"/>
        <v>120</v>
      </c>
      <c r="I102" s="299">
        <v>8</v>
      </c>
      <c r="J102" s="300" t="s">
        <v>262</v>
      </c>
      <c r="K102" s="127"/>
      <c r="L102" s="127"/>
      <c r="M102" s="301">
        <f t="shared" si="40"/>
        <v>112</v>
      </c>
      <c r="N102" s="123"/>
      <c r="O102" s="124"/>
      <c r="P102" s="125"/>
      <c r="Q102" s="126"/>
      <c r="R102" s="124"/>
      <c r="S102" s="125" t="s">
        <v>262</v>
      </c>
      <c r="T102" s="126"/>
      <c r="U102" s="124"/>
      <c r="V102" s="125"/>
      <c r="W102" s="126"/>
      <c r="X102" s="244"/>
      <c r="AG102" s="34"/>
      <c r="AH102" s="34"/>
      <c r="AJ102" s="34"/>
      <c r="AK102" s="34"/>
      <c r="AM102" s="34"/>
      <c r="AN102" s="34"/>
      <c r="AP102" s="34"/>
      <c r="AQ102" s="34"/>
      <c r="AR102" s="466"/>
    </row>
    <row r="103" spans="1:101" ht="16.2" thickBot="1" x14ac:dyDescent="0.35">
      <c r="A103" s="271"/>
      <c r="B103" s="231" t="s">
        <v>146</v>
      </c>
      <c r="C103" s="296"/>
      <c r="D103" s="120"/>
      <c r="E103" s="297"/>
      <c r="F103" s="128"/>
      <c r="G103" s="247">
        <v>8</v>
      </c>
      <c r="H103" s="298">
        <f t="shared" si="39"/>
        <v>240</v>
      </c>
      <c r="I103" s="299"/>
      <c r="J103" s="300"/>
      <c r="K103" s="127"/>
      <c r="L103" s="127"/>
      <c r="M103" s="301"/>
      <c r="N103" s="123"/>
      <c r="O103" s="124"/>
      <c r="P103" s="125"/>
      <c r="Q103" s="126"/>
      <c r="R103" s="124"/>
      <c r="S103" s="125"/>
      <c r="T103" s="126"/>
      <c r="U103" s="124"/>
      <c r="V103" s="125"/>
      <c r="W103" s="126"/>
      <c r="X103" s="244"/>
      <c r="AG103" s="34"/>
      <c r="AH103" s="34"/>
      <c r="AJ103" s="34"/>
      <c r="AK103" s="34"/>
      <c r="AM103" s="34"/>
      <c r="AN103" s="34"/>
      <c r="AP103" s="34"/>
      <c r="AQ103" s="34"/>
      <c r="AR103" s="466"/>
    </row>
    <row r="104" spans="1:101" s="315" customFormat="1" ht="16.2" thickBot="1" x14ac:dyDescent="0.35">
      <c r="A104" s="271" t="s">
        <v>186</v>
      </c>
      <c r="B104" s="241" t="s">
        <v>187</v>
      </c>
      <c r="C104" s="296"/>
      <c r="D104" s="120" t="s">
        <v>188</v>
      </c>
      <c r="E104" s="297"/>
      <c r="F104" s="128"/>
      <c r="G104" s="247">
        <v>4</v>
      </c>
      <c r="H104" s="298">
        <f t="shared" si="39"/>
        <v>120</v>
      </c>
      <c r="I104" s="299">
        <v>8</v>
      </c>
      <c r="J104" s="300" t="s">
        <v>277</v>
      </c>
      <c r="K104" s="127"/>
      <c r="L104" s="127" t="s">
        <v>281</v>
      </c>
      <c r="M104" s="301">
        <f t="shared" si="40"/>
        <v>112</v>
      </c>
      <c r="N104" s="123"/>
      <c r="O104" s="124"/>
      <c r="P104" s="125"/>
      <c r="Q104" s="126"/>
      <c r="R104" s="124"/>
      <c r="S104" s="125"/>
      <c r="T104" s="126" t="s">
        <v>262</v>
      </c>
      <c r="U104" s="124"/>
      <c r="V104" s="125"/>
      <c r="W104" s="126"/>
      <c r="X104" s="244"/>
      <c r="AD104" s="315" t="s">
        <v>35</v>
      </c>
      <c r="AG104" s="34" t="b">
        <f>ISBLANK(N104)</f>
        <v>1</v>
      </c>
      <c r="AH104" s="34" t="b">
        <f>ISBLANK(O104)</f>
        <v>1</v>
      </c>
      <c r="AI104" s="316"/>
      <c r="AJ104" s="34" t="b">
        <f>ISBLANK(Q104)</f>
        <v>1</v>
      </c>
      <c r="AK104" s="34" t="b">
        <f>ISBLANK(R104)</f>
        <v>1</v>
      </c>
      <c r="AL104" s="316"/>
      <c r="AM104" s="34" t="b">
        <f>ISBLANK(T104)</f>
        <v>0</v>
      </c>
      <c r="AN104" s="34" t="b">
        <f>ISBLANK(U104)</f>
        <v>1</v>
      </c>
      <c r="AO104" s="316"/>
      <c r="AP104" s="34" t="b">
        <f>ISBLANK(W104)</f>
        <v>1</v>
      </c>
      <c r="AQ104" s="34" t="b">
        <f>ISBLANK(X104)</f>
        <v>1</v>
      </c>
      <c r="AR104" s="466"/>
      <c r="AT104" s="440"/>
      <c r="AU104" s="440"/>
      <c r="AV104" s="440"/>
      <c r="AW104" s="452"/>
      <c r="AX104" s="440"/>
      <c r="AY104" s="440"/>
      <c r="AZ104" s="440"/>
      <c r="BA104" s="452"/>
      <c r="BE104" s="458"/>
      <c r="BI104" s="458"/>
      <c r="BJ104" s="440"/>
      <c r="BK104" s="440"/>
      <c r="BL104" s="440"/>
      <c r="BM104" s="452"/>
      <c r="BN104" s="440"/>
      <c r="BO104" s="440"/>
      <c r="BP104" s="440"/>
      <c r="BQ104" s="452"/>
      <c r="BZ104" s="440"/>
      <c r="CA104" s="440"/>
      <c r="CB104" s="440"/>
      <c r="CC104" s="440"/>
      <c r="CD104" s="440"/>
      <c r="CE104" s="440"/>
      <c r="CF104" s="440"/>
      <c r="CG104" s="440"/>
      <c r="CP104" s="440"/>
      <c r="CQ104" s="440"/>
      <c r="CR104" s="440"/>
      <c r="CS104" s="440"/>
      <c r="CT104" s="440"/>
      <c r="CU104" s="440"/>
      <c r="CV104" s="440"/>
      <c r="CW104" s="440"/>
    </row>
    <row r="105" spans="1:101" s="315" customFormat="1" ht="16.2" thickBot="1" x14ac:dyDescent="0.35">
      <c r="A105" s="271" t="s">
        <v>189</v>
      </c>
      <c r="B105" s="241" t="s">
        <v>190</v>
      </c>
      <c r="C105" s="296"/>
      <c r="D105" s="120" t="s">
        <v>188</v>
      </c>
      <c r="E105" s="297"/>
      <c r="F105" s="128"/>
      <c r="G105" s="247">
        <v>4</v>
      </c>
      <c r="H105" s="298">
        <f t="shared" si="39"/>
        <v>120</v>
      </c>
      <c r="I105" s="299">
        <v>8</v>
      </c>
      <c r="J105" s="300" t="s">
        <v>277</v>
      </c>
      <c r="K105" s="127"/>
      <c r="L105" s="127" t="s">
        <v>281</v>
      </c>
      <c r="M105" s="301">
        <f t="shared" si="40"/>
        <v>112</v>
      </c>
      <c r="N105" s="123"/>
      <c r="O105" s="124"/>
      <c r="P105" s="125"/>
      <c r="Q105" s="126"/>
      <c r="R105" s="124"/>
      <c r="S105" s="125"/>
      <c r="T105" s="126" t="s">
        <v>262</v>
      </c>
      <c r="U105" s="124"/>
      <c r="V105" s="125"/>
      <c r="W105" s="126"/>
      <c r="X105" s="244"/>
      <c r="AG105" s="34"/>
      <c r="AH105" s="34"/>
      <c r="AI105" s="316"/>
      <c r="AJ105" s="34"/>
      <c r="AK105" s="34"/>
      <c r="AL105" s="316"/>
      <c r="AM105" s="34"/>
      <c r="AN105" s="34"/>
      <c r="AO105" s="316"/>
      <c r="AP105" s="34"/>
      <c r="AQ105" s="34"/>
      <c r="AR105" s="466"/>
      <c r="AT105" s="440"/>
      <c r="AU105" s="440"/>
      <c r="AV105" s="440"/>
      <c r="AW105" s="452"/>
      <c r="AX105" s="440"/>
      <c r="AY105" s="440"/>
      <c r="AZ105" s="440"/>
      <c r="BA105" s="452"/>
      <c r="BE105" s="458"/>
      <c r="BI105" s="458"/>
      <c r="BJ105" s="440"/>
      <c r="BK105" s="440"/>
      <c r="BL105" s="440"/>
      <c r="BM105" s="452"/>
      <c r="BN105" s="440"/>
      <c r="BO105" s="440"/>
      <c r="BP105" s="440"/>
      <c r="BQ105" s="452"/>
      <c r="BZ105" s="440"/>
      <c r="CA105" s="440"/>
      <c r="CB105" s="440"/>
      <c r="CC105" s="440"/>
      <c r="CD105" s="440"/>
      <c r="CE105" s="440"/>
      <c r="CF105" s="440"/>
      <c r="CG105" s="440"/>
      <c r="CP105" s="440"/>
      <c r="CQ105" s="440"/>
      <c r="CR105" s="440"/>
      <c r="CS105" s="440"/>
      <c r="CT105" s="440"/>
      <c r="CU105" s="440"/>
      <c r="CV105" s="440"/>
      <c r="CW105" s="440"/>
    </row>
    <row r="106" spans="1:101" s="315" customFormat="1" ht="16.2" thickBot="1" x14ac:dyDescent="0.35">
      <c r="A106" s="271"/>
      <c r="B106" s="231" t="s">
        <v>146</v>
      </c>
      <c r="C106" s="296"/>
      <c r="D106" s="120"/>
      <c r="E106" s="297"/>
      <c r="F106" s="128"/>
      <c r="G106" s="247">
        <v>4</v>
      </c>
      <c r="H106" s="298">
        <f t="shared" si="39"/>
        <v>120</v>
      </c>
      <c r="I106" s="299"/>
      <c r="J106" s="300"/>
      <c r="K106" s="127"/>
      <c r="L106" s="127"/>
      <c r="M106" s="301"/>
      <c r="N106" s="123"/>
      <c r="O106" s="124"/>
      <c r="P106" s="125"/>
      <c r="Q106" s="126"/>
      <c r="R106" s="124"/>
      <c r="S106" s="125"/>
      <c r="T106" s="126"/>
      <c r="U106" s="124"/>
      <c r="V106" s="125"/>
      <c r="W106" s="126"/>
      <c r="X106" s="244"/>
      <c r="AG106" s="34"/>
      <c r="AH106" s="34"/>
      <c r="AI106" s="316"/>
      <c r="AJ106" s="34"/>
      <c r="AK106" s="34"/>
      <c r="AL106" s="316"/>
      <c r="AM106" s="34"/>
      <c r="AN106" s="34"/>
      <c r="AO106" s="316"/>
      <c r="AP106" s="34"/>
      <c r="AQ106" s="34"/>
      <c r="AR106" s="466"/>
      <c r="AT106" s="440"/>
      <c r="AU106" s="440"/>
      <c r="AV106" s="440"/>
      <c r="AW106" s="452"/>
      <c r="AX106" s="440"/>
      <c r="AY106" s="440"/>
      <c r="AZ106" s="440"/>
      <c r="BA106" s="452"/>
      <c r="BE106" s="458"/>
      <c r="BI106" s="458"/>
      <c r="BJ106" s="440"/>
      <c r="BK106" s="440"/>
      <c r="BL106" s="440"/>
      <c r="BM106" s="452"/>
      <c r="BN106" s="440"/>
      <c r="BO106" s="440"/>
      <c r="BP106" s="440"/>
      <c r="BQ106" s="452"/>
      <c r="BZ106" s="440"/>
      <c r="CA106" s="440"/>
      <c r="CB106" s="440"/>
      <c r="CC106" s="440"/>
      <c r="CD106" s="440"/>
      <c r="CE106" s="440"/>
      <c r="CF106" s="440"/>
      <c r="CG106" s="440"/>
      <c r="CP106" s="440"/>
      <c r="CQ106" s="440"/>
      <c r="CR106" s="440"/>
      <c r="CS106" s="440"/>
      <c r="CT106" s="440"/>
      <c r="CU106" s="440"/>
      <c r="CV106" s="440"/>
      <c r="CW106" s="440"/>
    </row>
    <row r="107" spans="1:101" ht="16.2" thickBot="1" x14ac:dyDescent="0.35">
      <c r="A107" s="271" t="s">
        <v>191</v>
      </c>
      <c r="B107" s="241" t="s">
        <v>192</v>
      </c>
      <c r="C107" s="296"/>
      <c r="D107" s="120" t="s">
        <v>193</v>
      </c>
      <c r="E107" s="297"/>
      <c r="F107" s="128"/>
      <c r="G107" s="247">
        <v>4</v>
      </c>
      <c r="H107" s="298">
        <f t="shared" si="39"/>
        <v>120</v>
      </c>
      <c r="I107" s="299">
        <v>8</v>
      </c>
      <c r="J107" s="300" t="s">
        <v>277</v>
      </c>
      <c r="K107" s="127"/>
      <c r="L107" s="127" t="s">
        <v>281</v>
      </c>
      <c r="M107" s="301">
        <f t="shared" ref="M107:M115" si="41">H107-I107</f>
        <v>112</v>
      </c>
      <c r="N107" s="123"/>
      <c r="O107" s="124"/>
      <c r="P107" s="125"/>
      <c r="Q107" s="126"/>
      <c r="R107" s="124"/>
      <c r="S107" s="125"/>
      <c r="T107" s="126"/>
      <c r="U107" s="124"/>
      <c r="V107" s="125" t="s">
        <v>262</v>
      </c>
      <c r="W107" s="126"/>
      <c r="X107" s="244"/>
      <c r="AE107" s="17" t="s">
        <v>21</v>
      </c>
      <c r="AF107" s="112">
        <f>AM122+AN122</f>
        <v>4</v>
      </c>
      <c r="AG107" s="34" t="b">
        <f t="shared" ref="AG107:AQ119" si="42">ISBLANK(N107)</f>
        <v>1</v>
      </c>
      <c r="AH107" s="34" t="b">
        <f t="shared" si="42"/>
        <v>1</v>
      </c>
      <c r="AJ107" s="34" t="b">
        <f t="shared" si="42"/>
        <v>1</v>
      </c>
      <c r="AK107" s="34" t="b">
        <f t="shared" si="42"/>
        <v>1</v>
      </c>
      <c r="AM107" s="34" t="b">
        <f t="shared" si="42"/>
        <v>1</v>
      </c>
      <c r="AN107" s="34" t="b">
        <f t="shared" si="42"/>
        <v>1</v>
      </c>
      <c r="AP107" s="34" t="b">
        <f t="shared" si="42"/>
        <v>1</v>
      </c>
      <c r="AQ107" s="34" t="b">
        <f t="shared" si="42"/>
        <v>1</v>
      </c>
      <c r="AR107" s="466"/>
    </row>
    <row r="108" spans="1:101" ht="16.2" thickBot="1" x14ac:dyDescent="0.35">
      <c r="A108" s="271" t="s">
        <v>194</v>
      </c>
      <c r="B108" s="241" t="s">
        <v>195</v>
      </c>
      <c r="C108" s="296"/>
      <c r="D108" s="120" t="s">
        <v>193</v>
      </c>
      <c r="E108" s="297"/>
      <c r="F108" s="128"/>
      <c r="G108" s="247">
        <v>4</v>
      </c>
      <c r="H108" s="298">
        <f t="shared" si="39"/>
        <v>120</v>
      </c>
      <c r="I108" s="299">
        <v>8</v>
      </c>
      <c r="J108" s="300" t="s">
        <v>277</v>
      </c>
      <c r="K108" s="127"/>
      <c r="L108" s="127" t="s">
        <v>281</v>
      </c>
      <c r="M108" s="301">
        <f t="shared" si="41"/>
        <v>112</v>
      </c>
      <c r="N108" s="123"/>
      <c r="O108" s="124"/>
      <c r="P108" s="125"/>
      <c r="Q108" s="126"/>
      <c r="R108" s="124"/>
      <c r="S108" s="125"/>
      <c r="T108" s="126"/>
      <c r="U108" s="124"/>
      <c r="V108" s="125" t="s">
        <v>262</v>
      </c>
      <c r="W108" s="126"/>
      <c r="X108" s="244"/>
      <c r="AE108" s="17" t="s">
        <v>22</v>
      </c>
      <c r="AF108" s="112">
        <f>AP122+AQ122</f>
        <v>16</v>
      </c>
      <c r="AG108" s="34"/>
      <c r="AH108" s="34"/>
      <c r="AJ108" s="34"/>
      <c r="AK108" s="34"/>
      <c r="AM108" s="34"/>
      <c r="AN108" s="34"/>
      <c r="AP108" s="34"/>
      <c r="AQ108" s="34"/>
      <c r="AR108" s="466"/>
    </row>
    <row r="109" spans="1:101" ht="16.2" thickBot="1" x14ac:dyDescent="0.35">
      <c r="A109" s="271" t="s">
        <v>196</v>
      </c>
      <c r="B109" s="241" t="s">
        <v>197</v>
      </c>
      <c r="C109" s="296"/>
      <c r="D109" s="120" t="s">
        <v>193</v>
      </c>
      <c r="E109" s="297"/>
      <c r="F109" s="128"/>
      <c r="G109" s="247">
        <v>4</v>
      </c>
      <c r="H109" s="298">
        <f t="shared" si="39"/>
        <v>120</v>
      </c>
      <c r="I109" s="299">
        <v>8</v>
      </c>
      <c r="J109" s="300" t="s">
        <v>277</v>
      </c>
      <c r="K109" s="127"/>
      <c r="L109" s="127" t="s">
        <v>281</v>
      </c>
      <c r="M109" s="301">
        <f t="shared" si="41"/>
        <v>112</v>
      </c>
      <c r="N109" s="123"/>
      <c r="O109" s="124"/>
      <c r="P109" s="317"/>
      <c r="Q109" s="126"/>
      <c r="R109" s="124"/>
      <c r="S109" s="125"/>
      <c r="T109" s="123"/>
      <c r="U109" s="124"/>
      <c r="V109" s="125" t="s">
        <v>262</v>
      </c>
      <c r="W109" s="126"/>
      <c r="X109" s="244"/>
      <c r="AD109" s="96" t="s">
        <v>35</v>
      </c>
      <c r="AG109" s="34" t="b">
        <f t="shared" si="42"/>
        <v>1</v>
      </c>
      <c r="AH109" s="34" t="b">
        <f t="shared" si="42"/>
        <v>1</v>
      </c>
      <c r="AJ109" s="34" t="b">
        <f t="shared" si="42"/>
        <v>1</v>
      </c>
      <c r="AK109" s="34" t="b">
        <f t="shared" si="42"/>
        <v>1</v>
      </c>
      <c r="AM109" s="34" t="b">
        <f t="shared" si="42"/>
        <v>1</v>
      </c>
      <c r="AN109" s="34" t="b">
        <f t="shared" si="42"/>
        <v>1</v>
      </c>
      <c r="AP109" s="34" t="b">
        <f t="shared" si="42"/>
        <v>1</v>
      </c>
      <c r="AQ109" s="34" t="b">
        <f t="shared" si="42"/>
        <v>1</v>
      </c>
      <c r="AR109" s="466"/>
    </row>
    <row r="110" spans="1:101" ht="26.25" customHeight="1" thickBot="1" x14ac:dyDescent="0.35">
      <c r="A110" s="271" t="s">
        <v>198</v>
      </c>
      <c r="B110" s="241" t="s">
        <v>199</v>
      </c>
      <c r="C110" s="296"/>
      <c r="D110" s="120" t="s">
        <v>193</v>
      </c>
      <c r="E110" s="297"/>
      <c r="F110" s="128"/>
      <c r="G110" s="247">
        <v>4</v>
      </c>
      <c r="H110" s="298">
        <f t="shared" si="39"/>
        <v>120</v>
      </c>
      <c r="I110" s="299">
        <v>8</v>
      </c>
      <c r="J110" s="300" t="s">
        <v>277</v>
      </c>
      <c r="K110" s="127"/>
      <c r="L110" s="127" t="s">
        <v>281</v>
      </c>
      <c r="M110" s="301">
        <f t="shared" si="41"/>
        <v>112</v>
      </c>
      <c r="N110" s="123"/>
      <c r="O110" s="124"/>
      <c r="P110" s="317"/>
      <c r="Q110" s="126"/>
      <c r="R110" s="124"/>
      <c r="S110" s="125"/>
      <c r="T110" s="123"/>
      <c r="U110" s="124"/>
      <c r="V110" s="125" t="s">
        <v>262</v>
      </c>
      <c r="W110" s="126"/>
      <c r="X110" s="244"/>
      <c r="AG110" s="34"/>
      <c r="AH110" s="34"/>
      <c r="AJ110" s="34"/>
      <c r="AK110" s="34"/>
      <c r="AM110" s="34"/>
      <c r="AN110" s="34"/>
      <c r="AP110" s="34"/>
      <c r="AQ110" s="34"/>
      <c r="AR110" s="466"/>
    </row>
    <row r="111" spans="1:101" ht="23.25" customHeight="1" thickBot="1" x14ac:dyDescent="0.35">
      <c r="A111" s="271"/>
      <c r="B111" s="231" t="s">
        <v>146</v>
      </c>
      <c r="C111" s="296"/>
      <c r="D111" s="120"/>
      <c r="E111" s="297"/>
      <c r="F111" s="128"/>
      <c r="G111" s="247">
        <v>8</v>
      </c>
      <c r="H111" s="298">
        <f t="shared" si="39"/>
        <v>240</v>
      </c>
      <c r="I111" s="299"/>
      <c r="J111" s="300"/>
      <c r="K111" s="127"/>
      <c r="L111" s="127"/>
      <c r="M111" s="301"/>
      <c r="N111" s="123"/>
      <c r="O111" s="124"/>
      <c r="P111" s="317"/>
      <c r="Q111" s="126"/>
      <c r="R111" s="124"/>
      <c r="S111" s="125"/>
      <c r="T111" s="123"/>
      <c r="U111" s="124"/>
      <c r="V111" s="125"/>
      <c r="W111" s="126"/>
      <c r="X111" s="244"/>
      <c r="AG111" s="34"/>
      <c r="AH111" s="34"/>
      <c r="AJ111" s="34"/>
      <c r="AK111" s="34"/>
      <c r="AM111" s="34"/>
      <c r="AN111" s="34"/>
      <c r="AP111" s="34"/>
      <c r="AQ111" s="34"/>
      <c r="AR111" s="466"/>
    </row>
    <row r="112" spans="1:101" ht="16.2" thickBot="1" x14ac:dyDescent="0.35">
      <c r="A112" s="271" t="s">
        <v>200</v>
      </c>
      <c r="B112" s="241" t="s">
        <v>201</v>
      </c>
      <c r="C112" s="296"/>
      <c r="D112" s="120" t="s">
        <v>202</v>
      </c>
      <c r="E112" s="297"/>
      <c r="F112" s="297"/>
      <c r="G112" s="247">
        <v>4</v>
      </c>
      <c r="H112" s="319">
        <f t="shared" si="39"/>
        <v>120</v>
      </c>
      <c r="I112" s="299">
        <v>8</v>
      </c>
      <c r="J112" s="300" t="s">
        <v>277</v>
      </c>
      <c r="K112" s="127"/>
      <c r="L112" s="127" t="s">
        <v>281</v>
      </c>
      <c r="M112" s="301">
        <f t="shared" si="41"/>
        <v>112</v>
      </c>
      <c r="N112" s="123"/>
      <c r="O112" s="124"/>
      <c r="P112" s="317"/>
      <c r="Q112" s="126"/>
      <c r="R112" s="124"/>
      <c r="S112" s="125"/>
      <c r="T112" s="123"/>
      <c r="U112" s="124"/>
      <c r="V112" s="125"/>
      <c r="W112" s="126" t="s">
        <v>262</v>
      </c>
      <c r="X112" s="244"/>
      <c r="AD112" s="96" t="s">
        <v>35</v>
      </c>
      <c r="AG112" s="34" t="b">
        <f t="shared" si="42"/>
        <v>1</v>
      </c>
      <c r="AH112" s="34" t="b">
        <f t="shared" si="42"/>
        <v>1</v>
      </c>
      <c r="AJ112" s="34" t="b">
        <f t="shared" si="42"/>
        <v>1</v>
      </c>
      <c r="AK112" s="34" t="b">
        <f t="shared" si="42"/>
        <v>1</v>
      </c>
      <c r="AM112" s="34" t="b">
        <f t="shared" si="42"/>
        <v>1</v>
      </c>
      <c r="AN112" s="34" t="b">
        <f t="shared" si="42"/>
        <v>1</v>
      </c>
      <c r="AP112" s="34" t="b">
        <f t="shared" si="42"/>
        <v>0</v>
      </c>
      <c r="AQ112" s="34" t="b">
        <f t="shared" si="42"/>
        <v>1</v>
      </c>
      <c r="AR112" s="466"/>
    </row>
    <row r="113" spans="1:101" ht="16.2" thickBot="1" x14ac:dyDescent="0.35">
      <c r="A113" s="271" t="s">
        <v>203</v>
      </c>
      <c r="B113" s="241" t="s">
        <v>204</v>
      </c>
      <c r="C113" s="296"/>
      <c r="D113" s="120" t="s">
        <v>202</v>
      </c>
      <c r="E113" s="297"/>
      <c r="F113" s="297"/>
      <c r="G113" s="247">
        <v>4</v>
      </c>
      <c r="H113" s="319">
        <f t="shared" si="39"/>
        <v>120</v>
      </c>
      <c r="I113" s="299">
        <v>8</v>
      </c>
      <c r="J113" s="300" t="s">
        <v>277</v>
      </c>
      <c r="K113" s="127"/>
      <c r="L113" s="127" t="s">
        <v>281</v>
      </c>
      <c r="M113" s="301">
        <f t="shared" si="41"/>
        <v>112</v>
      </c>
      <c r="N113" s="123"/>
      <c r="O113" s="124"/>
      <c r="P113" s="317"/>
      <c r="Q113" s="126"/>
      <c r="R113" s="124"/>
      <c r="S113" s="125"/>
      <c r="T113" s="123"/>
      <c r="U113" s="124"/>
      <c r="V113" s="125"/>
      <c r="W113" s="126" t="s">
        <v>262</v>
      </c>
      <c r="X113" s="244"/>
      <c r="AG113" s="34"/>
      <c r="AH113" s="34"/>
      <c r="AJ113" s="34"/>
      <c r="AK113" s="34"/>
      <c r="AM113" s="34"/>
      <c r="AN113" s="34"/>
      <c r="AP113" s="34"/>
      <c r="AQ113" s="34"/>
      <c r="AR113" s="466"/>
    </row>
    <row r="114" spans="1:101" ht="31.8" thickBot="1" x14ac:dyDescent="0.35">
      <c r="A114" s="271" t="s">
        <v>205</v>
      </c>
      <c r="B114" s="320" t="s">
        <v>206</v>
      </c>
      <c r="C114" s="296"/>
      <c r="D114" s="120" t="s">
        <v>202</v>
      </c>
      <c r="E114" s="297"/>
      <c r="F114" s="128"/>
      <c r="G114" s="247">
        <v>4</v>
      </c>
      <c r="H114" s="319">
        <f t="shared" si="39"/>
        <v>120</v>
      </c>
      <c r="I114" s="299">
        <v>8</v>
      </c>
      <c r="J114" s="300" t="s">
        <v>253</v>
      </c>
      <c r="K114" s="127"/>
      <c r="L114" s="127" t="s">
        <v>267</v>
      </c>
      <c r="M114" s="301">
        <f t="shared" si="41"/>
        <v>112</v>
      </c>
      <c r="N114" s="123"/>
      <c r="O114" s="124"/>
      <c r="P114" s="317"/>
      <c r="Q114" s="126"/>
      <c r="R114" s="124"/>
      <c r="S114" s="125"/>
      <c r="T114" s="123"/>
      <c r="U114" s="124"/>
      <c r="V114" s="125"/>
      <c r="W114" s="485" t="s">
        <v>264</v>
      </c>
      <c r="X114" s="125"/>
      <c r="AD114" s="96" t="s">
        <v>35</v>
      </c>
      <c r="AG114" s="34" t="b">
        <f t="shared" si="42"/>
        <v>1</v>
      </c>
      <c r="AH114" s="34" t="b">
        <f t="shared" si="42"/>
        <v>1</v>
      </c>
      <c r="AJ114" s="34" t="b">
        <f t="shared" si="42"/>
        <v>1</v>
      </c>
      <c r="AK114" s="34" t="b">
        <f t="shared" si="42"/>
        <v>1</v>
      </c>
      <c r="AM114" s="34" t="b">
        <f t="shared" si="42"/>
        <v>1</v>
      </c>
      <c r="AN114" s="34" t="b">
        <f t="shared" si="42"/>
        <v>1</v>
      </c>
      <c r="AP114" s="34" t="b">
        <f t="shared" si="42"/>
        <v>0</v>
      </c>
      <c r="AQ114" s="34" t="b">
        <f t="shared" si="42"/>
        <v>1</v>
      </c>
      <c r="AR114" s="466"/>
    </row>
    <row r="115" spans="1:101" ht="16.2" thickBot="1" x14ac:dyDescent="0.35">
      <c r="A115" s="271" t="s">
        <v>207</v>
      </c>
      <c r="B115" s="321" t="s">
        <v>208</v>
      </c>
      <c r="C115" s="296"/>
      <c r="D115" s="120" t="s">
        <v>202</v>
      </c>
      <c r="E115" s="297"/>
      <c r="F115" s="128"/>
      <c r="G115" s="247">
        <v>4</v>
      </c>
      <c r="H115" s="319">
        <f t="shared" si="39"/>
        <v>120</v>
      </c>
      <c r="I115" s="299">
        <v>8</v>
      </c>
      <c r="J115" s="300" t="s">
        <v>253</v>
      </c>
      <c r="K115" s="127"/>
      <c r="L115" s="127" t="s">
        <v>267</v>
      </c>
      <c r="M115" s="301">
        <f t="shared" si="41"/>
        <v>112</v>
      </c>
      <c r="N115" s="123"/>
      <c r="O115" s="124"/>
      <c r="P115" s="317"/>
      <c r="Q115" s="126"/>
      <c r="R115" s="124"/>
      <c r="S115" s="125"/>
      <c r="T115" s="123"/>
      <c r="U115" s="124"/>
      <c r="V115" s="125"/>
      <c r="W115" s="485" t="s">
        <v>264</v>
      </c>
      <c r="X115" s="125"/>
      <c r="AG115" s="34"/>
      <c r="AH115" s="34"/>
      <c r="AJ115" s="34"/>
      <c r="AK115" s="34"/>
      <c r="AM115" s="34"/>
      <c r="AN115" s="34"/>
      <c r="AP115" s="34"/>
      <c r="AQ115" s="34"/>
      <c r="AR115" s="466"/>
    </row>
    <row r="116" spans="1:101" ht="16.2" thickBot="1" x14ac:dyDescent="0.35">
      <c r="A116" s="271"/>
      <c r="B116" s="231" t="s">
        <v>146</v>
      </c>
      <c r="C116" s="296"/>
      <c r="D116" s="120"/>
      <c r="E116" s="297"/>
      <c r="F116" s="128"/>
      <c r="G116" s="247">
        <v>8</v>
      </c>
      <c r="H116" s="319">
        <f t="shared" si="39"/>
        <v>240</v>
      </c>
      <c r="I116" s="299"/>
      <c r="J116" s="300"/>
      <c r="K116" s="127"/>
      <c r="L116" s="127"/>
      <c r="M116" s="301"/>
      <c r="N116" s="123"/>
      <c r="O116" s="124"/>
      <c r="P116" s="317"/>
      <c r="Q116" s="126"/>
      <c r="R116" s="124"/>
      <c r="S116" s="125"/>
      <c r="T116" s="123"/>
      <c r="U116" s="124"/>
      <c r="V116" s="125"/>
      <c r="W116" s="126"/>
      <c r="X116" s="125"/>
      <c r="AG116" s="34"/>
      <c r="AH116" s="34"/>
      <c r="AJ116" s="34"/>
      <c r="AK116" s="34"/>
      <c r="AM116" s="34"/>
      <c r="AN116" s="34"/>
      <c r="AP116" s="34"/>
      <c r="AQ116" s="34"/>
      <c r="AR116" s="466"/>
    </row>
    <row r="117" spans="1:101" ht="16.2" thickBot="1" x14ac:dyDescent="0.35">
      <c r="A117" s="271" t="s">
        <v>209</v>
      </c>
      <c r="B117" s="241" t="s">
        <v>210</v>
      </c>
      <c r="C117" s="296"/>
      <c r="D117" s="127">
        <v>8</v>
      </c>
      <c r="E117" s="128"/>
      <c r="F117" s="297"/>
      <c r="G117" s="247">
        <v>4</v>
      </c>
      <c r="H117" s="298">
        <f>G117*30</f>
        <v>120</v>
      </c>
      <c r="I117" s="299">
        <v>8</v>
      </c>
      <c r="J117" s="300" t="s">
        <v>277</v>
      </c>
      <c r="K117" s="127"/>
      <c r="L117" s="127" t="s">
        <v>281</v>
      </c>
      <c r="M117" s="301">
        <f>H117-I117</f>
        <v>112</v>
      </c>
      <c r="N117" s="123"/>
      <c r="O117" s="124"/>
      <c r="P117" s="317"/>
      <c r="Q117" s="126"/>
      <c r="R117" s="124"/>
      <c r="S117" s="125"/>
      <c r="T117" s="123"/>
      <c r="U117" s="124"/>
      <c r="V117" s="125"/>
      <c r="W117" s="126"/>
      <c r="X117" s="125" t="s">
        <v>262</v>
      </c>
      <c r="AG117" s="34" t="b">
        <f t="shared" si="42"/>
        <v>1</v>
      </c>
      <c r="AH117" s="34" t="b">
        <f t="shared" si="42"/>
        <v>1</v>
      </c>
      <c r="AJ117" s="34" t="b">
        <f t="shared" si="42"/>
        <v>1</v>
      </c>
      <c r="AK117" s="34" t="b">
        <f t="shared" si="42"/>
        <v>1</v>
      </c>
      <c r="AM117" s="34" t="b">
        <f t="shared" si="42"/>
        <v>1</v>
      </c>
      <c r="AN117" s="34" t="b">
        <f t="shared" si="42"/>
        <v>1</v>
      </c>
      <c r="AP117" s="34" t="b">
        <f t="shared" si="42"/>
        <v>1</v>
      </c>
      <c r="AQ117" s="34" t="b">
        <f t="shared" si="42"/>
        <v>0</v>
      </c>
      <c r="AR117" s="466"/>
    </row>
    <row r="118" spans="1:101" ht="16.2" thickBot="1" x14ac:dyDescent="0.35">
      <c r="A118" s="271" t="s">
        <v>211</v>
      </c>
      <c r="B118" s="241" t="s">
        <v>212</v>
      </c>
      <c r="C118" s="296"/>
      <c r="D118" s="127">
        <v>8</v>
      </c>
      <c r="E118" s="128"/>
      <c r="F118" s="297"/>
      <c r="G118" s="247">
        <v>4</v>
      </c>
      <c r="H118" s="298">
        <f>G118*30</f>
        <v>120</v>
      </c>
      <c r="I118" s="299">
        <v>8</v>
      </c>
      <c r="J118" s="300" t="s">
        <v>277</v>
      </c>
      <c r="K118" s="127"/>
      <c r="L118" s="127" t="s">
        <v>281</v>
      </c>
      <c r="M118" s="301">
        <f>H118-I118</f>
        <v>112</v>
      </c>
      <c r="N118" s="123"/>
      <c r="O118" s="124"/>
      <c r="P118" s="317"/>
      <c r="Q118" s="126"/>
      <c r="R118" s="124"/>
      <c r="S118" s="125"/>
      <c r="T118" s="123"/>
      <c r="U118" s="124"/>
      <c r="V118" s="125"/>
      <c r="W118" s="126"/>
      <c r="X118" s="125" t="s">
        <v>262</v>
      </c>
      <c r="AG118" s="34"/>
      <c r="AH118" s="34"/>
      <c r="AJ118" s="34"/>
      <c r="AK118" s="34"/>
      <c r="AM118" s="34"/>
      <c r="AN118" s="34"/>
      <c r="AP118" s="34"/>
      <c r="AQ118" s="34"/>
      <c r="AR118" s="466"/>
    </row>
    <row r="119" spans="1:101" ht="16.2" thickBot="1" x14ac:dyDescent="0.35">
      <c r="A119" s="271" t="s">
        <v>213</v>
      </c>
      <c r="B119" s="323" t="s">
        <v>214</v>
      </c>
      <c r="C119" s="324"/>
      <c r="D119" s="325">
        <v>8</v>
      </c>
      <c r="E119" s="326"/>
      <c r="F119" s="327"/>
      <c r="G119" s="252">
        <v>4</v>
      </c>
      <c r="H119" s="328">
        <f>G119*30</f>
        <v>120</v>
      </c>
      <c r="I119" s="299">
        <v>8</v>
      </c>
      <c r="J119" s="300" t="s">
        <v>277</v>
      </c>
      <c r="K119" s="127"/>
      <c r="L119" s="127" t="s">
        <v>281</v>
      </c>
      <c r="M119" s="329">
        <f>H119-I119</f>
        <v>112</v>
      </c>
      <c r="N119" s="330"/>
      <c r="O119" s="331"/>
      <c r="P119" s="332"/>
      <c r="Q119" s="333"/>
      <c r="R119" s="331"/>
      <c r="S119" s="334"/>
      <c r="T119" s="330"/>
      <c r="U119" s="331"/>
      <c r="V119" s="334"/>
      <c r="W119" s="333"/>
      <c r="X119" s="334" t="s">
        <v>262</v>
      </c>
      <c r="AG119" s="335" t="b">
        <f t="shared" si="42"/>
        <v>1</v>
      </c>
      <c r="AH119" s="335" t="b">
        <f t="shared" si="42"/>
        <v>1</v>
      </c>
      <c r="AI119" s="336"/>
      <c r="AJ119" s="335" t="b">
        <f t="shared" si="42"/>
        <v>1</v>
      </c>
      <c r="AK119" s="335" t="b">
        <f t="shared" si="42"/>
        <v>1</v>
      </c>
      <c r="AL119" s="336"/>
      <c r="AM119" s="335" t="b">
        <f t="shared" si="42"/>
        <v>1</v>
      </c>
      <c r="AN119" s="335" t="b">
        <f t="shared" si="42"/>
        <v>1</v>
      </c>
      <c r="AO119" s="336"/>
      <c r="AP119" s="335" t="b">
        <f t="shared" si="42"/>
        <v>1</v>
      </c>
      <c r="AQ119" s="335" t="b">
        <f t="shared" si="42"/>
        <v>0</v>
      </c>
      <c r="AR119" s="17"/>
    </row>
    <row r="120" spans="1:101" ht="16.2" thickBot="1" x14ac:dyDescent="0.35">
      <c r="A120" s="271" t="s">
        <v>215</v>
      </c>
      <c r="B120" s="337" t="s">
        <v>216</v>
      </c>
      <c r="C120" s="338"/>
      <c r="D120" s="339">
        <v>8</v>
      </c>
      <c r="E120" s="340"/>
      <c r="F120" s="341"/>
      <c r="G120" s="342">
        <v>4</v>
      </c>
      <c r="H120" s="508">
        <f>G120*30</f>
        <v>120</v>
      </c>
      <c r="I120" s="299">
        <v>8</v>
      </c>
      <c r="J120" s="300" t="s">
        <v>277</v>
      </c>
      <c r="K120" s="127"/>
      <c r="L120" s="127" t="s">
        <v>281</v>
      </c>
      <c r="M120" s="344">
        <f>H120-I120</f>
        <v>112</v>
      </c>
      <c r="N120" s="345"/>
      <c r="O120" s="346"/>
      <c r="P120" s="347"/>
      <c r="Q120" s="348"/>
      <c r="R120" s="346"/>
      <c r="S120" s="349"/>
      <c r="T120" s="345"/>
      <c r="U120" s="346"/>
      <c r="V120" s="349"/>
      <c r="W120" s="348"/>
      <c r="X120" s="349" t="s">
        <v>262</v>
      </c>
      <c r="AG120" s="34"/>
      <c r="AH120" s="34"/>
      <c r="AJ120" s="34"/>
      <c r="AK120" s="34"/>
      <c r="AM120" s="34"/>
      <c r="AN120" s="34"/>
      <c r="AP120" s="34"/>
      <c r="AQ120" s="34"/>
      <c r="AR120" s="466"/>
    </row>
    <row r="121" spans="1:101" ht="16.2" thickBot="1" x14ac:dyDescent="0.35">
      <c r="A121" s="272"/>
      <c r="B121" s="526" t="s">
        <v>146</v>
      </c>
      <c r="C121" s="527"/>
      <c r="D121" s="528"/>
      <c r="E121" s="528"/>
      <c r="F121" s="529"/>
      <c r="G121" s="530">
        <v>8</v>
      </c>
      <c r="H121" s="531">
        <f>G121*30</f>
        <v>240</v>
      </c>
      <c r="I121" s="532"/>
      <c r="J121" s="527"/>
      <c r="K121" s="528"/>
      <c r="L121" s="528"/>
      <c r="M121" s="533"/>
      <c r="N121" s="360"/>
      <c r="O121" s="360"/>
      <c r="P121" s="360"/>
      <c r="Q121" s="360"/>
      <c r="R121" s="360"/>
      <c r="S121" s="360"/>
      <c r="T121" s="360"/>
      <c r="U121" s="360"/>
      <c r="V121" s="360"/>
      <c r="W121" s="360"/>
      <c r="X121" s="361"/>
      <c r="AG121" s="34"/>
      <c r="AH121" s="34"/>
      <c r="AJ121" s="34"/>
      <c r="AK121" s="34"/>
      <c r="AM121" s="34"/>
      <c r="AN121" s="34"/>
      <c r="AP121" s="34"/>
      <c r="AQ121" s="34"/>
      <c r="AR121" s="466"/>
    </row>
    <row r="122" spans="1:101" ht="23.25" customHeight="1" thickBot="1" x14ac:dyDescent="0.35">
      <c r="A122" s="738" t="s">
        <v>217</v>
      </c>
      <c r="B122" s="786"/>
      <c r="C122" s="786"/>
      <c r="D122" s="786"/>
      <c r="E122" s="786"/>
      <c r="F122" s="739"/>
      <c r="G122" s="261">
        <f t="shared" ref="G122:P122" si="43">G96+G99+G107+G101+G104+G109+G112+G114+G117+G119</f>
        <v>40</v>
      </c>
      <c r="H122" s="261">
        <f t="shared" si="43"/>
        <v>1200</v>
      </c>
      <c r="I122" s="261">
        <f t="shared" si="43"/>
        <v>84</v>
      </c>
      <c r="J122" s="261"/>
      <c r="K122" s="261"/>
      <c r="L122" s="261"/>
      <c r="M122" s="261">
        <f t="shared" si="43"/>
        <v>1116</v>
      </c>
      <c r="N122" s="263">
        <f t="shared" si="43"/>
        <v>0</v>
      </c>
      <c r="O122" s="263"/>
      <c r="P122" s="263">
        <f t="shared" si="43"/>
        <v>0</v>
      </c>
      <c r="Q122" s="501" t="s">
        <v>263</v>
      </c>
      <c r="R122" s="501"/>
      <c r="S122" s="501" t="s">
        <v>272</v>
      </c>
      <c r="T122" s="501" t="s">
        <v>262</v>
      </c>
      <c r="U122" s="501"/>
      <c r="V122" s="501" t="s">
        <v>272</v>
      </c>
      <c r="W122" s="501" t="s">
        <v>266</v>
      </c>
      <c r="X122" s="501" t="s">
        <v>272</v>
      </c>
      <c r="Y122" s="362">
        <f>SUM(Y99:Y120)</f>
        <v>0</v>
      </c>
      <c r="Z122" s="363">
        <f>SUM(Z99:Z120)</f>
        <v>0</v>
      </c>
      <c r="AA122" s="363">
        <f>SUM(AA99:AA120)</f>
        <v>0</v>
      </c>
      <c r="AB122" s="363">
        <f>SUM(AB99:AB120)</f>
        <v>0</v>
      </c>
      <c r="AC122" s="363">
        <f>SUM(AC99:AC120)</f>
        <v>0</v>
      </c>
      <c r="AG122" s="146">
        <f t="shared" ref="AG122:AQ122" si="44">SUMIF(AG96:AG120,FALSE,$G96:$G120)</f>
        <v>0</v>
      </c>
      <c r="AH122" s="146">
        <f t="shared" si="44"/>
        <v>0</v>
      </c>
      <c r="AI122" s="146">
        <f t="shared" si="44"/>
        <v>0</v>
      </c>
      <c r="AJ122" s="146">
        <f t="shared" si="44"/>
        <v>4</v>
      </c>
      <c r="AK122" s="146">
        <f t="shared" si="44"/>
        <v>0</v>
      </c>
      <c r="AL122" s="146">
        <f t="shared" si="44"/>
        <v>0</v>
      </c>
      <c r="AM122" s="146">
        <f t="shared" si="44"/>
        <v>4</v>
      </c>
      <c r="AN122" s="146">
        <f t="shared" si="44"/>
        <v>0</v>
      </c>
      <c r="AO122" s="146">
        <f t="shared" si="44"/>
        <v>0</v>
      </c>
      <c r="AP122" s="146">
        <f t="shared" si="44"/>
        <v>8</v>
      </c>
      <c r="AQ122" s="146">
        <f t="shared" si="44"/>
        <v>8</v>
      </c>
      <c r="AR122" s="468"/>
      <c r="AS122" s="112">
        <f>SUM(AG122:AQ122)</f>
        <v>24</v>
      </c>
    </row>
    <row r="123" spans="1:101" ht="22.5" customHeight="1" thickBot="1" x14ac:dyDescent="0.35">
      <c r="A123" s="783" t="s">
        <v>218</v>
      </c>
      <c r="B123" s="784"/>
      <c r="C123" s="784"/>
      <c r="D123" s="784"/>
      <c r="E123" s="784"/>
      <c r="F123" s="785"/>
      <c r="G123" s="364">
        <f t="shared" ref="G123:AC123" si="45">G122+G88</f>
        <v>60</v>
      </c>
      <c r="H123" s="365">
        <f t="shared" si="45"/>
        <v>1800</v>
      </c>
      <c r="I123" s="365">
        <f t="shared" si="45"/>
        <v>104</v>
      </c>
      <c r="J123" s="365"/>
      <c r="K123" s="365"/>
      <c r="L123" s="365"/>
      <c r="M123" s="365">
        <f t="shared" si="45"/>
        <v>1696</v>
      </c>
      <c r="N123" s="144">
        <f>N122</f>
        <v>0</v>
      </c>
      <c r="O123" s="144"/>
      <c r="P123" s="144">
        <f>P122</f>
        <v>0</v>
      </c>
      <c r="Q123" s="144" t="s">
        <v>263</v>
      </c>
      <c r="R123" s="144"/>
      <c r="S123" s="144" t="s">
        <v>290</v>
      </c>
      <c r="T123" s="144" t="s">
        <v>263</v>
      </c>
      <c r="U123" s="144"/>
      <c r="V123" s="144" t="s">
        <v>290</v>
      </c>
      <c r="W123" s="144" t="s">
        <v>265</v>
      </c>
      <c r="X123" s="144" t="s">
        <v>290</v>
      </c>
      <c r="Y123" s="362">
        <f t="shared" si="45"/>
        <v>0</v>
      </c>
      <c r="Z123" s="363">
        <f t="shared" si="45"/>
        <v>0</v>
      </c>
      <c r="AA123" s="363">
        <f t="shared" si="45"/>
        <v>0</v>
      </c>
      <c r="AB123" s="363">
        <f t="shared" si="45"/>
        <v>0</v>
      </c>
      <c r="AC123" s="363">
        <f t="shared" si="45"/>
        <v>0</v>
      </c>
    </row>
    <row r="124" spans="1:101" s="1" customFormat="1" ht="22.5" customHeight="1" thickBot="1" x14ac:dyDescent="0.35">
      <c r="A124" s="812" t="s">
        <v>219</v>
      </c>
      <c r="B124" s="812"/>
      <c r="C124" s="812"/>
      <c r="D124" s="812"/>
      <c r="E124" s="812"/>
      <c r="F124" s="812"/>
      <c r="G124" s="364">
        <f t="shared" ref="G124:I124" si="46">G123+G64</f>
        <v>240</v>
      </c>
      <c r="H124" s="365">
        <f t="shared" si="46"/>
        <v>7200</v>
      </c>
      <c r="I124" s="365">
        <f t="shared" si="46"/>
        <v>420</v>
      </c>
      <c r="J124" s="365"/>
      <c r="K124" s="365"/>
      <c r="L124" s="365"/>
      <c r="M124" s="365">
        <f>M123+M64</f>
        <v>6780</v>
      </c>
      <c r="N124" s="144" t="s">
        <v>271</v>
      </c>
      <c r="O124" s="144"/>
      <c r="P124" s="144" t="s">
        <v>287</v>
      </c>
      <c r="Q124" s="144" t="s">
        <v>288</v>
      </c>
      <c r="R124" s="144"/>
      <c r="S124" s="144" t="s">
        <v>291</v>
      </c>
      <c r="T124" s="144" t="s">
        <v>292</v>
      </c>
      <c r="U124" s="144"/>
      <c r="V124" s="144" t="s">
        <v>293</v>
      </c>
      <c r="W124" s="144" t="s">
        <v>294</v>
      </c>
      <c r="X124" s="144" t="s">
        <v>295</v>
      </c>
      <c r="AA124" s="366">
        <v>22</v>
      </c>
      <c r="AB124" s="366">
        <v>22</v>
      </c>
      <c r="AC124" s="366">
        <v>22</v>
      </c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464"/>
      <c r="AT124" s="433"/>
      <c r="AU124" s="433"/>
      <c r="AV124" s="433"/>
      <c r="AW124" s="447"/>
      <c r="AX124" s="433"/>
      <c r="AY124" s="433"/>
      <c r="AZ124" s="433"/>
      <c r="BA124" s="447"/>
      <c r="BE124" s="453"/>
      <c r="BI124" s="453"/>
      <c r="BJ124" s="433"/>
      <c r="BK124" s="433"/>
      <c r="BL124" s="433"/>
      <c r="BM124" s="447"/>
      <c r="BN124" s="433"/>
      <c r="BO124" s="433"/>
      <c r="BP124" s="433"/>
      <c r="BQ124" s="447"/>
      <c r="BZ124" s="433"/>
      <c r="CA124" s="433"/>
      <c r="CB124" s="433"/>
      <c r="CC124" s="433"/>
      <c r="CD124" s="433"/>
      <c r="CE124" s="433"/>
      <c r="CF124" s="433"/>
      <c r="CG124" s="433"/>
      <c r="CP124" s="433"/>
      <c r="CQ124" s="433"/>
      <c r="CR124" s="433"/>
      <c r="CS124" s="433"/>
      <c r="CT124" s="433"/>
      <c r="CU124" s="433"/>
      <c r="CV124" s="433"/>
      <c r="CW124" s="433"/>
    </row>
    <row r="125" spans="1:101" s="1" customFormat="1" ht="31.8" hidden="1" thickBot="1" x14ac:dyDescent="0.35">
      <c r="A125" s="813" t="s">
        <v>220</v>
      </c>
      <c r="B125" s="813"/>
      <c r="C125" s="813"/>
      <c r="D125" s="813"/>
      <c r="E125" s="813"/>
      <c r="F125" s="813"/>
      <c r="G125" s="813"/>
      <c r="H125" s="813"/>
      <c r="I125" s="813"/>
      <c r="J125" s="813"/>
      <c r="K125" s="813"/>
      <c r="L125" s="813"/>
      <c r="M125" s="813"/>
      <c r="N125" s="144" t="str">
        <f>N124</f>
        <v>56/12</v>
      </c>
      <c r="O125" s="144"/>
      <c r="P125" s="144" t="str">
        <f t="shared" ref="P125:AC125" si="47">P124</f>
        <v>40/12</v>
      </c>
      <c r="Q125" s="144" t="str">
        <f t="shared" si="47"/>
        <v>40/2</v>
      </c>
      <c r="R125" s="144"/>
      <c r="S125" s="144" t="str">
        <f t="shared" si="47"/>
        <v>42/4</v>
      </c>
      <c r="T125" s="144" t="str">
        <f t="shared" si="47"/>
        <v>54/10</v>
      </c>
      <c r="U125" s="144"/>
      <c r="V125" s="144" t="str">
        <f t="shared" si="47"/>
        <v>48/4</v>
      </c>
      <c r="W125" s="144" t="str">
        <f t="shared" si="47"/>
        <v>44/8</v>
      </c>
      <c r="X125" s="144" t="str">
        <f t="shared" si="47"/>
        <v>32/0</v>
      </c>
      <c r="Y125" s="362">
        <f t="shared" si="47"/>
        <v>0</v>
      </c>
      <c r="Z125" s="363">
        <f t="shared" si="47"/>
        <v>0</v>
      </c>
      <c r="AA125" s="363">
        <f t="shared" si="47"/>
        <v>22</v>
      </c>
      <c r="AB125" s="363">
        <f t="shared" si="47"/>
        <v>22</v>
      </c>
      <c r="AC125" s="363">
        <f t="shared" si="47"/>
        <v>22</v>
      </c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464"/>
      <c r="AT125" s="433"/>
      <c r="AU125" s="433"/>
      <c r="AV125" s="433"/>
      <c r="AW125" s="447"/>
      <c r="AX125" s="433"/>
      <c r="AY125" s="433"/>
      <c r="AZ125" s="433"/>
      <c r="BA125" s="447"/>
      <c r="BE125" s="453"/>
      <c r="BI125" s="453"/>
      <c r="BJ125" s="433"/>
      <c r="BK125" s="433"/>
      <c r="BL125" s="433"/>
      <c r="BM125" s="447"/>
      <c r="BN125" s="433"/>
      <c r="BO125" s="433"/>
      <c r="BP125" s="433"/>
      <c r="BQ125" s="447"/>
      <c r="BZ125" s="433"/>
      <c r="CA125" s="433"/>
      <c r="CB125" s="433"/>
      <c r="CC125" s="433"/>
      <c r="CD125" s="433"/>
      <c r="CE125" s="433"/>
      <c r="CF125" s="433"/>
      <c r="CG125" s="433"/>
      <c r="CP125" s="433"/>
      <c r="CQ125" s="433"/>
      <c r="CR125" s="433"/>
      <c r="CS125" s="433"/>
      <c r="CT125" s="433"/>
      <c r="CU125" s="433"/>
      <c r="CV125" s="433"/>
      <c r="CW125" s="433"/>
    </row>
    <row r="126" spans="1:101" s="1" customFormat="1" ht="16.8" thickBot="1" x14ac:dyDescent="0.35">
      <c r="A126" s="814" t="s">
        <v>221</v>
      </c>
      <c r="B126" s="814"/>
      <c r="C126" s="814"/>
      <c r="D126" s="814"/>
      <c r="E126" s="814"/>
      <c r="F126" s="814"/>
      <c r="G126" s="814"/>
      <c r="H126" s="814"/>
      <c r="I126" s="814"/>
      <c r="J126" s="814"/>
      <c r="K126" s="814"/>
      <c r="L126" s="814"/>
      <c r="M126" s="814"/>
      <c r="N126" s="144">
        <v>4</v>
      </c>
      <c r="O126" s="262"/>
      <c r="P126" s="367">
        <v>3</v>
      </c>
      <c r="Q126" s="367">
        <v>2</v>
      </c>
      <c r="R126" s="367"/>
      <c r="S126" s="367">
        <v>2</v>
      </c>
      <c r="T126" s="367">
        <v>3</v>
      </c>
      <c r="U126" s="367"/>
      <c r="V126" s="367">
        <v>3</v>
      </c>
      <c r="W126" s="367">
        <v>2</v>
      </c>
      <c r="X126" s="367">
        <v>3</v>
      </c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464"/>
      <c r="AT126" s="433"/>
      <c r="AU126" s="433"/>
      <c r="AV126" s="433"/>
      <c r="AW126" s="447"/>
      <c r="AX126" s="433"/>
      <c r="AY126" s="433"/>
      <c r="AZ126" s="433"/>
      <c r="BA126" s="447"/>
      <c r="BE126" s="453"/>
      <c r="BI126" s="453"/>
      <c r="BJ126" s="433"/>
      <c r="BK126" s="433"/>
      <c r="BL126" s="433"/>
      <c r="BM126" s="447"/>
      <c r="BN126" s="433"/>
      <c r="BO126" s="433"/>
      <c r="BP126" s="433"/>
      <c r="BQ126" s="447"/>
      <c r="BZ126" s="433"/>
      <c r="CA126" s="433"/>
      <c r="CB126" s="433"/>
      <c r="CC126" s="433"/>
      <c r="CD126" s="433"/>
      <c r="CE126" s="433"/>
      <c r="CF126" s="433"/>
      <c r="CG126" s="433"/>
      <c r="CP126" s="433"/>
      <c r="CQ126" s="433"/>
      <c r="CR126" s="433"/>
      <c r="CS126" s="433"/>
      <c r="CT126" s="433"/>
      <c r="CU126" s="433"/>
      <c r="CV126" s="433"/>
      <c r="CW126" s="433"/>
    </row>
    <row r="127" spans="1:101" s="1" customFormat="1" ht="16.8" thickBot="1" x14ac:dyDescent="0.35">
      <c r="A127" s="814" t="s">
        <v>222</v>
      </c>
      <c r="B127" s="814"/>
      <c r="C127" s="814"/>
      <c r="D127" s="814"/>
      <c r="E127" s="814"/>
      <c r="F127" s="814"/>
      <c r="G127" s="814"/>
      <c r="H127" s="814"/>
      <c r="I127" s="814"/>
      <c r="J127" s="814"/>
      <c r="K127" s="814"/>
      <c r="L127" s="814"/>
      <c r="M127" s="814"/>
      <c r="N127" s="144">
        <v>3</v>
      </c>
      <c r="O127" s="145"/>
      <c r="P127" s="368">
        <v>4</v>
      </c>
      <c r="Q127" s="368">
        <v>5</v>
      </c>
      <c r="R127" s="368"/>
      <c r="S127" s="368">
        <v>5</v>
      </c>
      <c r="T127" s="368">
        <v>4</v>
      </c>
      <c r="U127" s="368"/>
      <c r="V127" s="368">
        <v>4</v>
      </c>
      <c r="W127" s="368">
        <v>4</v>
      </c>
      <c r="X127" s="368">
        <v>2</v>
      </c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464"/>
      <c r="AT127" s="433"/>
      <c r="AU127" s="433"/>
      <c r="AV127" s="433"/>
      <c r="AW127" s="447"/>
      <c r="AX127" s="433"/>
      <c r="AY127" s="433"/>
      <c r="AZ127" s="433"/>
      <c r="BA127" s="447"/>
      <c r="BE127" s="453"/>
      <c r="BI127" s="453"/>
      <c r="BJ127" s="433"/>
      <c r="BK127" s="433"/>
      <c r="BL127" s="433"/>
      <c r="BM127" s="447"/>
      <c r="BN127" s="433"/>
      <c r="BO127" s="433"/>
      <c r="BP127" s="433"/>
      <c r="BQ127" s="447"/>
      <c r="BZ127" s="433"/>
      <c r="CA127" s="433"/>
      <c r="CB127" s="433"/>
      <c r="CC127" s="433"/>
      <c r="CD127" s="433"/>
      <c r="CE127" s="433"/>
      <c r="CF127" s="433"/>
      <c r="CG127" s="433"/>
      <c r="CP127" s="433"/>
      <c r="CQ127" s="433"/>
      <c r="CR127" s="433"/>
      <c r="CS127" s="433"/>
      <c r="CT127" s="433"/>
      <c r="CU127" s="433"/>
      <c r="CV127" s="433"/>
      <c r="CW127" s="433"/>
    </row>
    <row r="128" spans="1:101" s="1" customFormat="1" ht="16.8" thickBot="1" x14ac:dyDescent="0.35">
      <c r="A128" s="814" t="s">
        <v>223</v>
      </c>
      <c r="B128" s="814"/>
      <c r="C128" s="814"/>
      <c r="D128" s="814"/>
      <c r="E128" s="814"/>
      <c r="F128" s="814"/>
      <c r="G128" s="814"/>
      <c r="H128" s="814"/>
      <c r="I128" s="814"/>
      <c r="J128" s="814"/>
      <c r="K128" s="814"/>
      <c r="L128" s="814"/>
      <c r="M128" s="814"/>
      <c r="N128" s="369"/>
      <c r="O128" s="370"/>
      <c r="P128" s="370"/>
      <c r="Q128" s="371"/>
      <c r="R128" s="371"/>
      <c r="S128" s="371"/>
      <c r="T128" s="371"/>
      <c r="U128" s="371"/>
      <c r="V128" s="371"/>
      <c r="W128" s="371"/>
      <c r="X128" s="371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464"/>
      <c r="AT128" s="433"/>
      <c r="AU128" s="433"/>
      <c r="AV128" s="433"/>
      <c r="AW128" s="447"/>
      <c r="AX128" s="433"/>
      <c r="AY128" s="433"/>
      <c r="AZ128" s="433"/>
      <c r="BA128" s="447"/>
      <c r="BE128" s="453"/>
      <c r="BI128" s="453"/>
      <c r="BJ128" s="433"/>
      <c r="BK128" s="433"/>
      <c r="BL128" s="433"/>
      <c r="BM128" s="447"/>
      <c r="BN128" s="433"/>
      <c r="BO128" s="433"/>
      <c r="BP128" s="433"/>
      <c r="BQ128" s="447"/>
      <c r="BZ128" s="433"/>
      <c r="CA128" s="433"/>
      <c r="CB128" s="433"/>
      <c r="CC128" s="433"/>
      <c r="CD128" s="433"/>
      <c r="CE128" s="433"/>
      <c r="CF128" s="433"/>
      <c r="CG128" s="433"/>
      <c r="CP128" s="433"/>
      <c r="CQ128" s="433"/>
      <c r="CR128" s="433"/>
      <c r="CS128" s="433"/>
      <c r="CT128" s="433"/>
      <c r="CU128" s="433"/>
      <c r="CV128" s="433"/>
      <c r="CW128" s="433"/>
    </row>
    <row r="129" spans="1:101" s="1" customFormat="1" ht="16.8" thickBot="1" x14ac:dyDescent="0.35">
      <c r="A129" s="815" t="s">
        <v>224</v>
      </c>
      <c r="B129" s="815"/>
      <c r="C129" s="815"/>
      <c r="D129" s="815"/>
      <c r="E129" s="815"/>
      <c r="F129" s="815"/>
      <c r="G129" s="815"/>
      <c r="H129" s="815"/>
      <c r="I129" s="815"/>
      <c r="J129" s="815"/>
      <c r="K129" s="815"/>
      <c r="L129" s="815"/>
      <c r="M129" s="815"/>
      <c r="N129" s="372"/>
      <c r="O129" s="370"/>
      <c r="P129" s="370"/>
      <c r="Q129" s="373"/>
      <c r="R129" s="373"/>
      <c r="S129" s="374">
        <v>1</v>
      </c>
      <c r="T129" s="374">
        <v>1</v>
      </c>
      <c r="U129" s="373"/>
      <c r="V129" s="374"/>
      <c r="W129" s="374">
        <v>1</v>
      </c>
      <c r="X129" s="373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464"/>
      <c r="AT129" s="433"/>
      <c r="AU129" s="433"/>
      <c r="AV129" s="433"/>
      <c r="AW129" s="447"/>
      <c r="AX129" s="433"/>
      <c r="AY129" s="433"/>
      <c r="AZ129" s="433"/>
      <c r="BA129" s="447"/>
      <c r="BE129" s="453"/>
      <c r="BI129" s="453"/>
      <c r="BJ129" s="433"/>
      <c r="BK129" s="433"/>
      <c r="BL129" s="433"/>
      <c r="BM129" s="447"/>
      <c r="BN129" s="433"/>
      <c r="BO129" s="433"/>
      <c r="BP129" s="433"/>
      <c r="BQ129" s="447"/>
      <c r="BZ129" s="433"/>
      <c r="CA129" s="433"/>
      <c r="CB129" s="433"/>
      <c r="CC129" s="433"/>
      <c r="CD129" s="433"/>
      <c r="CE129" s="433"/>
      <c r="CF129" s="433"/>
      <c r="CG129" s="433"/>
      <c r="CP129" s="433"/>
      <c r="CQ129" s="433"/>
      <c r="CR129" s="433"/>
      <c r="CS129" s="433"/>
      <c r="CT129" s="433"/>
      <c r="CU129" s="433"/>
      <c r="CV129" s="433"/>
      <c r="CW129" s="433"/>
    </row>
    <row r="130" spans="1:101" s="1" customFormat="1" ht="27" thickBot="1" x14ac:dyDescent="0.35">
      <c r="A130" s="802" t="s">
        <v>225</v>
      </c>
      <c r="B130" s="803"/>
      <c r="C130" s="803"/>
      <c r="D130" s="803"/>
      <c r="E130" s="803"/>
      <c r="F130" s="803"/>
      <c r="G130" s="803"/>
      <c r="H130" s="803"/>
      <c r="I130" s="803"/>
      <c r="J130" s="803"/>
      <c r="K130" s="803"/>
      <c r="L130" s="803"/>
      <c r="M130" s="804"/>
      <c r="N130" s="805" t="s">
        <v>226</v>
      </c>
      <c r="O130" s="806"/>
      <c r="P130" s="807"/>
      <c r="Q130" s="808">
        <f>G64/G124*100</f>
        <v>75</v>
      </c>
      <c r="R130" s="809"/>
      <c r="S130" s="810"/>
      <c r="T130" s="808" t="s">
        <v>227</v>
      </c>
      <c r="U130" s="809"/>
      <c r="V130" s="810"/>
      <c r="W130" s="808">
        <f>G123/G124*100</f>
        <v>25</v>
      </c>
      <c r="X130" s="810"/>
      <c r="Y130" s="375">
        <f>SUM(N130:X130)</f>
        <v>100</v>
      </c>
      <c r="AF130" s="1" t="s">
        <v>228</v>
      </c>
      <c r="AG130" s="1" t="s">
        <v>229</v>
      </c>
      <c r="AH130" s="376" t="s">
        <v>230</v>
      </c>
      <c r="AI130" s="2" t="s">
        <v>231</v>
      </c>
      <c r="AJ130" s="2" t="s">
        <v>232</v>
      </c>
      <c r="AK130" s="2"/>
      <c r="AL130" s="2"/>
      <c r="AM130" s="2"/>
      <c r="AN130" s="2"/>
      <c r="AO130" s="2"/>
      <c r="AP130" s="2"/>
      <c r="AQ130" s="2"/>
      <c r="AR130" s="464"/>
      <c r="AT130" s="433"/>
      <c r="AU130" s="433"/>
      <c r="AV130" s="433"/>
      <c r="AW130" s="447"/>
      <c r="AX130" s="433"/>
      <c r="AY130" s="433"/>
      <c r="AZ130" s="433"/>
      <c r="BA130" s="447"/>
      <c r="BE130" s="453"/>
      <c r="BI130" s="453"/>
      <c r="BJ130" s="433"/>
      <c r="BK130" s="433"/>
      <c r="BL130" s="433"/>
      <c r="BM130" s="447"/>
      <c r="BN130" s="433"/>
      <c r="BO130" s="433"/>
      <c r="BP130" s="433"/>
      <c r="BQ130" s="447"/>
      <c r="BZ130" s="433"/>
      <c r="CA130" s="433"/>
      <c r="CB130" s="433"/>
      <c r="CC130" s="433"/>
      <c r="CD130" s="433"/>
      <c r="CE130" s="433"/>
      <c r="CF130" s="433"/>
      <c r="CG130" s="433"/>
      <c r="CP130" s="433"/>
      <c r="CQ130" s="433"/>
      <c r="CR130" s="433"/>
      <c r="CS130" s="433"/>
      <c r="CT130" s="433"/>
      <c r="CU130" s="433"/>
      <c r="CV130" s="433"/>
      <c r="CW130" s="433"/>
    </row>
    <row r="131" spans="1:101" s="1" customFormat="1" ht="16.2" x14ac:dyDescent="0.3">
      <c r="A131" s="377"/>
      <c r="B131" s="377"/>
      <c r="C131" s="377"/>
      <c r="D131" s="377"/>
      <c r="E131" s="377"/>
      <c r="F131" s="377"/>
      <c r="G131" s="377"/>
      <c r="H131" s="377"/>
      <c r="I131" s="377"/>
      <c r="J131" s="377"/>
      <c r="K131" s="377"/>
      <c r="L131" s="377"/>
      <c r="M131" s="377"/>
      <c r="N131" s="378"/>
      <c r="O131" s="378"/>
      <c r="P131" s="378"/>
      <c r="Q131" s="379"/>
      <c r="R131" s="379"/>
      <c r="S131" s="379"/>
      <c r="T131" s="378"/>
      <c r="U131" s="378"/>
      <c r="V131" s="378"/>
      <c r="W131" s="378"/>
      <c r="X131" s="378"/>
      <c r="AE131" s="17" t="s">
        <v>19</v>
      </c>
      <c r="AF131" s="95">
        <f>AF10</f>
        <v>42</v>
      </c>
      <c r="AG131" s="94">
        <f>AF30</f>
        <v>0</v>
      </c>
      <c r="AH131" s="94">
        <f>AF56</f>
        <v>3</v>
      </c>
      <c r="AI131" s="380">
        <f>AF67</f>
        <v>0</v>
      </c>
      <c r="AJ131" s="380">
        <f>AF99</f>
        <v>0</v>
      </c>
      <c r="AK131" s="94">
        <f>SUM(AF131:AJ131)</f>
        <v>45</v>
      </c>
      <c r="AL131" s="2"/>
      <c r="AM131" s="2"/>
      <c r="AN131" s="2"/>
      <c r="AO131" s="2"/>
      <c r="AP131" s="2"/>
      <c r="AQ131" s="2"/>
      <c r="AR131" s="464"/>
      <c r="AT131" s="433"/>
      <c r="AU131" s="433"/>
      <c r="AV131" s="433"/>
      <c r="AW131" s="447"/>
      <c r="AX131" s="433"/>
      <c r="AY131" s="433"/>
      <c r="AZ131" s="433"/>
      <c r="BA131" s="447"/>
      <c r="BE131" s="453"/>
      <c r="BI131" s="453"/>
      <c r="BJ131" s="433"/>
      <c r="BK131" s="433"/>
      <c r="BL131" s="433"/>
      <c r="BM131" s="447"/>
      <c r="BN131" s="433"/>
      <c r="BO131" s="433"/>
      <c r="BP131" s="433"/>
      <c r="BQ131" s="447"/>
      <c r="BZ131" s="433"/>
      <c r="CA131" s="433"/>
      <c r="CB131" s="433"/>
      <c r="CC131" s="433"/>
      <c r="CD131" s="433"/>
      <c r="CE131" s="433"/>
      <c r="CF131" s="433"/>
      <c r="CG131" s="433"/>
      <c r="CP131" s="433"/>
      <c r="CQ131" s="433"/>
      <c r="CR131" s="433"/>
      <c r="CS131" s="433"/>
      <c r="CT131" s="433"/>
      <c r="CU131" s="433"/>
      <c r="CV131" s="433"/>
      <c r="CW131" s="433"/>
    </row>
    <row r="132" spans="1:101" s="1" customFormat="1" ht="46.8" x14ac:dyDescent="0.3">
      <c r="A132" s="509" t="s">
        <v>296</v>
      </c>
      <c r="B132" s="510" t="s">
        <v>297</v>
      </c>
      <c r="C132" s="511"/>
      <c r="D132" s="512"/>
      <c r="E132" s="54"/>
      <c r="F132" s="513"/>
      <c r="G132" s="514">
        <f>SUM(G133:G136)</f>
        <v>18</v>
      </c>
      <c r="H132" s="514">
        <f t="shared" ref="H132:M132" si="48">SUM(H133:H136)</f>
        <v>540</v>
      </c>
      <c r="I132" s="514">
        <f t="shared" si="48"/>
        <v>96</v>
      </c>
      <c r="J132" s="514">
        <f t="shared" si="48"/>
        <v>0</v>
      </c>
      <c r="K132" s="514">
        <f t="shared" si="48"/>
        <v>0</v>
      </c>
      <c r="L132" s="514">
        <f t="shared" si="48"/>
        <v>96</v>
      </c>
      <c r="M132" s="514">
        <f t="shared" si="48"/>
        <v>444</v>
      </c>
      <c r="N132" s="81"/>
      <c r="O132" s="81"/>
      <c r="P132" s="81"/>
      <c r="Q132" s="81"/>
      <c r="R132" s="81"/>
      <c r="S132" s="81"/>
      <c r="T132" s="515"/>
      <c r="U132" s="515"/>
      <c r="V132" s="515"/>
      <c r="W132" s="515"/>
      <c r="X132" s="516"/>
      <c r="AG132" s="517"/>
      <c r="AH132" s="517"/>
      <c r="AI132" s="517"/>
      <c r="AJ132" s="517"/>
      <c r="AK132" s="517"/>
      <c r="AL132" s="517"/>
      <c r="AM132" s="425"/>
      <c r="AN132" s="425"/>
      <c r="AO132" s="425"/>
      <c r="AP132" s="425"/>
      <c r="AQ132" s="425"/>
    </row>
    <row r="133" spans="1:101" s="1" customFormat="1" x14ac:dyDescent="0.3">
      <c r="A133" s="518"/>
      <c r="B133" s="519" t="s">
        <v>298</v>
      </c>
      <c r="C133" s="296">
        <v>2</v>
      </c>
      <c r="D133" s="296" t="s">
        <v>42</v>
      </c>
      <c r="E133" s="54"/>
      <c r="F133" s="513"/>
      <c r="G133" s="514">
        <v>6</v>
      </c>
      <c r="H133" s="172">
        <f>G133*30</f>
        <v>180</v>
      </c>
      <c r="I133" s="520">
        <f>J133+K133+L133</f>
        <v>24</v>
      </c>
      <c r="J133" s="172"/>
      <c r="K133" s="172"/>
      <c r="L133" s="172">
        <v>24</v>
      </c>
      <c r="M133" s="521">
        <f>H133-I133</f>
        <v>156</v>
      </c>
      <c r="N133" s="522" t="s">
        <v>299</v>
      </c>
      <c r="O133" s="81">
        <v>3</v>
      </c>
      <c r="P133" s="522" t="s">
        <v>299</v>
      </c>
      <c r="Q133" s="81"/>
      <c r="R133" s="81"/>
      <c r="S133" s="81"/>
      <c r="T133" s="515"/>
      <c r="U133" s="515"/>
      <c r="V133" s="515"/>
      <c r="W133" s="515"/>
      <c r="X133" s="516"/>
      <c r="AG133" s="517"/>
      <c r="AH133" s="517"/>
      <c r="AI133" s="517"/>
      <c r="AJ133" s="517"/>
      <c r="AK133" s="517"/>
      <c r="AL133" s="517"/>
      <c r="AM133" s="425"/>
      <c r="AN133" s="425"/>
      <c r="AO133" s="425"/>
      <c r="AP133" s="425"/>
      <c r="AQ133" s="425"/>
    </row>
    <row r="134" spans="1:101" s="1" customFormat="1" x14ac:dyDescent="0.3">
      <c r="A134" s="518"/>
      <c r="B134" s="519" t="s">
        <v>298</v>
      </c>
      <c r="C134" s="296">
        <v>4</v>
      </c>
      <c r="D134" s="296" t="s">
        <v>300</v>
      </c>
      <c r="E134" s="54"/>
      <c r="F134" s="513"/>
      <c r="G134" s="514">
        <v>6</v>
      </c>
      <c r="H134" s="172">
        <f t="shared" ref="H134:H136" si="49">G134*30</f>
        <v>180</v>
      </c>
      <c r="I134" s="520">
        <f t="shared" ref="I134:I136" si="50">J134+K134+L134</f>
        <v>24</v>
      </c>
      <c r="J134" s="172"/>
      <c r="K134" s="172"/>
      <c r="L134" s="172">
        <v>24</v>
      </c>
      <c r="M134" s="521">
        <f t="shared" ref="M134:M136" si="51">H134-I134</f>
        <v>156</v>
      </c>
      <c r="N134" s="81"/>
      <c r="O134" s="81"/>
      <c r="P134" s="81"/>
      <c r="Q134" s="522" t="s">
        <v>299</v>
      </c>
      <c r="R134" s="81">
        <v>3</v>
      </c>
      <c r="S134" s="522" t="s">
        <v>299</v>
      </c>
      <c r="T134" s="515"/>
      <c r="U134" s="515"/>
      <c r="V134" s="515"/>
      <c r="W134" s="515"/>
      <c r="X134" s="516"/>
      <c r="AG134" s="517"/>
      <c r="AH134" s="517"/>
      <c r="AI134" s="517"/>
      <c r="AJ134" s="517"/>
      <c r="AK134" s="517"/>
      <c r="AL134" s="517"/>
      <c r="AM134" s="425"/>
      <c r="AN134" s="425"/>
      <c r="AO134" s="425"/>
      <c r="AP134" s="425"/>
      <c r="AQ134" s="425"/>
    </row>
    <row r="135" spans="1:101" s="1" customFormat="1" x14ac:dyDescent="0.3">
      <c r="A135" s="518"/>
      <c r="B135" s="519" t="s">
        <v>298</v>
      </c>
      <c r="C135" s="296">
        <v>6</v>
      </c>
      <c r="D135" s="296" t="s">
        <v>188</v>
      </c>
      <c r="E135" s="54"/>
      <c r="F135" s="513"/>
      <c r="G135" s="514">
        <v>4</v>
      </c>
      <c r="H135" s="172">
        <f t="shared" si="49"/>
        <v>120</v>
      </c>
      <c r="I135" s="520">
        <f t="shared" si="50"/>
        <v>24</v>
      </c>
      <c r="J135" s="172"/>
      <c r="K135" s="172"/>
      <c r="L135" s="172">
        <v>24</v>
      </c>
      <c r="M135" s="521">
        <f t="shared" si="51"/>
        <v>96</v>
      </c>
      <c r="N135" s="81"/>
      <c r="O135" s="81"/>
      <c r="P135" s="81"/>
      <c r="Q135" s="81"/>
      <c r="R135" s="81"/>
      <c r="S135" s="81"/>
      <c r="T135" s="522" t="s">
        <v>299</v>
      </c>
      <c r="U135" s="515">
        <v>3</v>
      </c>
      <c r="V135" s="522" t="s">
        <v>299</v>
      </c>
      <c r="W135" s="515"/>
      <c r="X135" s="516"/>
      <c r="AG135" s="517"/>
      <c r="AH135" s="517"/>
      <c r="AI135" s="517"/>
      <c r="AJ135" s="517"/>
      <c r="AK135" s="517"/>
      <c r="AL135" s="517"/>
      <c r="AM135" s="425"/>
      <c r="AN135" s="425"/>
      <c r="AO135" s="425"/>
      <c r="AP135" s="425"/>
      <c r="AQ135" s="425"/>
    </row>
    <row r="136" spans="1:101" s="1" customFormat="1" x14ac:dyDescent="0.3">
      <c r="A136" s="518"/>
      <c r="B136" s="519" t="s">
        <v>298</v>
      </c>
      <c r="C136" s="296">
        <v>7</v>
      </c>
      <c r="D136" s="296"/>
      <c r="E136" s="54"/>
      <c r="F136" s="513"/>
      <c r="G136" s="514">
        <v>2</v>
      </c>
      <c r="H136" s="172">
        <f t="shared" si="49"/>
        <v>60</v>
      </c>
      <c r="I136" s="520">
        <f t="shared" si="50"/>
        <v>24</v>
      </c>
      <c r="J136" s="172"/>
      <c r="K136" s="172"/>
      <c r="L136" s="172">
        <v>24</v>
      </c>
      <c r="M136" s="521">
        <f t="shared" si="51"/>
        <v>36</v>
      </c>
      <c r="N136" s="81"/>
      <c r="O136" s="81"/>
      <c r="P136" s="81"/>
      <c r="Q136" s="81"/>
      <c r="R136" s="81"/>
      <c r="S136" s="81"/>
      <c r="T136" s="515"/>
      <c r="U136" s="515"/>
      <c r="V136" s="515"/>
      <c r="W136" s="522" t="s">
        <v>264</v>
      </c>
      <c r="X136" s="516"/>
      <c r="AG136" s="517"/>
      <c r="AH136" s="517"/>
      <c r="AI136" s="517"/>
      <c r="AJ136" s="517"/>
      <c r="AK136" s="517"/>
      <c r="AL136" s="517"/>
      <c r="AM136" s="425"/>
      <c r="AN136" s="425"/>
      <c r="AO136" s="425"/>
      <c r="AP136" s="425"/>
      <c r="AQ136" s="425"/>
    </row>
    <row r="137" spans="1:101" s="1" customFormat="1" ht="16.2" x14ac:dyDescent="0.3">
      <c r="A137" s="377"/>
      <c r="B137" s="377"/>
      <c r="C137" s="377"/>
      <c r="D137" s="377"/>
      <c r="E137" s="377"/>
      <c r="F137" s="377"/>
      <c r="G137" s="377"/>
      <c r="H137" s="377"/>
      <c r="I137" s="377"/>
      <c r="J137" s="377"/>
      <c r="K137" s="377"/>
      <c r="L137" s="377"/>
      <c r="M137" s="377"/>
      <c r="N137" s="378"/>
      <c r="O137" s="378"/>
      <c r="P137" s="378"/>
      <c r="Q137" s="379"/>
      <c r="R137" s="379"/>
      <c r="S137" s="379"/>
      <c r="T137" s="378"/>
      <c r="U137" s="378"/>
      <c r="V137" s="378"/>
      <c r="W137" s="378"/>
      <c r="X137" s="378"/>
      <c r="AE137" s="17"/>
      <c r="AF137" s="95"/>
      <c r="AG137" s="94"/>
      <c r="AH137" s="94"/>
      <c r="AI137" s="380"/>
      <c r="AJ137" s="380"/>
      <c r="AK137" s="94"/>
      <c r="AL137" s="2"/>
      <c r="AM137" s="2"/>
      <c r="AN137" s="2"/>
      <c r="AO137" s="2"/>
      <c r="AP137" s="2"/>
      <c r="AQ137" s="2"/>
      <c r="AR137" s="464"/>
      <c r="AT137" s="433"/>
      <c r="AU137" s="433"/>
      <c r="AV137" s="433"/>
      <c r="AW137" s="447"/>
      <c r="AX137" s="433"/>
      <c r="AY137" s="433"/>
      <c r="AZ137" s="433"/>
      <c r="BA137" s="447"/>
      <c r="BE137" s="453"/>
      <c r="BI137" s="453"/>
      <c r="BJ137" s="433"/>
      <c r="BK137" s="433"/>
      <c r="BL137" s="433"/>
      <c r="BM137" s="447"/>
      <c r="BN137" s="433"/>
      <c r="BO137" s="433"/>
      <c r="BP137" s="433"/>
      <c r="BQ137" s="447"/>
      <c r="BZ137" s="433"/>
      <c r="CA137" s="433"/>
      <c r="CB137" s="433"/>
      <c r="CC137" s="433"/>
      <c r="CD137" s="433"/>
      <c r="CE137" s="433"/>
      <c r="CF137" s="433"/>
      <c r="CG137" s="433"/>
      <c r="CP137" s="433"/>
      <c r="CQ137" s="433"/>
      <c r="CR137" s="433"/>
      <c r="CS137" s="433"/>
      <c r="CT137" s="433"/>
      <c r="CU137" s="433"/>
      <c r="CV137" s="433"/>
      <c r="CW137" s="433"/>
    </row>
    <row r="138" spans="1:101" s="1" customFormat="1" ht="16.2" x14ac:dyDescent="0.3"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464"/>
      <c r="AT138" s="433"/>
      <c r="AU138" s="433"/>
      <c r="AV138" s="433"/>
      <c r="AW138" s="447"/>
      <c r="AX138" s="433"/>
      <c r="AY138" s="433"/>
      <c r="AZ138" s="433"/>
      <c r="BA138" s="447"/>
      <c r="BE138" s="453"/>
      <c r="BI138" s="453"/>
      <c r="BJ138" s="433"/>
      <c r="BK138" s="433"/>
      <c r="BL138" s="433"/>
      <c r="BM138" s="447"/>
      <c r="BN138" s="433"/>
      <c r="BO138" s="433"/>
      <c r="BP138" s="433"/>
      <c r="BQ138" s="447"/>
      <c r="BZ138" s="433"/>
      <c r="CA138" s="433"/>
      <c r="CB138" s="433"/>
      <c r="CC138" s="433"/>
      <c r="CD138" s="433"/>
      <c r="CE138" s="433"/>
      <c r="CF138" s="433"/>
      <c r="CG138" s="433"/>
      <c r="CP138" s="433"/>
      <c r="CQ138" s="433"/>
      <c r="CR138" s="433"/>
      <c r="CS138" s="433"/>
      <c r="CT138" s="433"/>
      <c r="CU138" s="433"/>
      <c r="CV138" s="433"/>
      <c r="CW138" s="433"/>
    </row>
    <row r="139" spans="1:101" s="1" customFormat="1" ht="16.2" x14ac:dyDescent="0.3"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464"/>
      <c r="AT139" s="433"/>
      <c r="AU139" s="433"/>
      <c r="AV139" s="433"/>
      <c r="AW139" s="447"/>
      <c r="AX139" s="433"/>
      <c r="AY139" s="433"/>
      <c r="AZ139" s="433"/>
      <c r="BA139" s="447"/>
      <c r="BE139" s="453"/>
      <c r="BI139" s="453"/>
      <c r="BJ139" s="433"/>
      <c r="BK139" s="433"/>
      <c r="BL139" s="433"/>
      <c r="BM139" s="447"/>
      <c r="BN139" s="433"/>
      <c r="BO139" s="433"/>
      <c r="BP139" s="433"/>
      <c r="BQ139" s="447"/>
      <c r="BZ139" s="433"/>
      <c r="CA139" s="433"/>
      <c r="CB139" s="433"/>
      <c r="CC139" s="433"/>
      <c r="CD139" s="433"/>
      <c r="CE139" s="433"/>
      <c r="CF139" s="433"/>
      <c r="CG139" s="433"/>
      <c r="CP139" s="433"/>
      <c r="CQ139" s="433"/>
      <c r="CR139" s="433"/>
      <c r="CS139" s="433"/>
      <c r="CT139" s="433"/>
      <c r="CU139" s="433"/>
      <c r="CV139" s="433"/>
      <c r="CW139" s="433"/>
    </row>
    <row r="140" spans="1:101" s="1" customFormat="1" ht="16.2" x14ac:dyDescent="0.3">
      <c r="B140" s="502" t="s">
        <v>241</v>
      </c>
      <c r="C140" s="502"/>
      <c r="D140" s="798"/>
      <c r="E140" s="798"/>
      <c r="F140" s="799"/>
      <c r="G140" s="799"/>
      <c r="H140" s="502"/>
      <c r="I140" s="800" t="s">
        <v>242</v>
      </c>
      <c r="J140" s="811"/>
      <c r="K140" s="811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464"/>
      <c r="AT140" s="433"/>
      <c r="AU140" s="433"/>
      <c r="AV140" s="433"/>
      <c r="AW140" s="447"/>
      <c r="AX140" s="433"/>
      <c r="AY140" s="433"/>
      <c r="AZ140" s="433"/>
      <c r="BA140" s="447"/>
      <c r="BE140" s="453"/>
      <c r="BI140" s="453"/>
      <c r="BJ140" s="433"/>
      <c r="BK140" s="433"/>
      <c r="BL140" s="433"/>
      <c r="BM140" s="447"/>
      <c r="BN140" s="433"/>
      <c r="BO140" s="433"/>
      <c r="BP140" s="433"/>
      <c r="BQ140" s="447"/>
      <c r="BZ140" s="433"/>
      <c r="CA140" s="433"/>
      <c r="CB140" s="433"/>
      <c r="CC140" s="433"/>
      <c r="CD140" s="433"/>
      <c r="CE140" s="433"/>
      <c r="CF140" s="433"/>
      <c r="CG140" s="433"/>
      <c r="CP140" s="433"/>
      <c r="CQ140" s="433"/>
      <c r="CR140" s="433"/>
      <c r="CS140" s="433"/>
      <c r="CT140" s="433"/>
      <c r="CU140" s="433"/>
      <c r="CV140" s="433"/>
      <c r="CW140" s="433"/>
    </row>
    <row r="141" spans="1:101" s="1" customFormat="1" ht="16.2" x14ac:dyDescent="0.3"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464"/>
      <c r="AT141" s="433"/>
      <c r="AU141" s="433"/>
      <c r="AV141" s="433"/>
      <c r="AW141" s="447"/>
      <c r="AX141" s="433"/>
      <c r="AY141" s="433"/>
      <c r="AZ141" s="433"/>
      <c r="BA141" s="447"/>
      <c r="BE141" s="453"/>
      <c r="BI141" s="453"/>
      <c r="BJ141" s="433"/>
      <c r="BK141" s="433"/>
      <c r="BL141" s="433"/>
      <c r="BM141" s="447"/>
      <c r="BN141" s="433"/>
      <c r="BO141" s="433"/>
      <c r="BP141" s="433"/>
      <c r="BQ141" s="447"/>
      <c r="BZ141" s="433"/>
      <c r="CA141" s="433"/>
      <c r="CB141" s="433"/>
      <c r="CC141" s="433"/>
      <c r="CD141" s="433"/>
      <c r="CE141" s="433"/>
      <c r="CF141" s="433"/>
      <c r="CG141" s="433"/>
      <c r="CP141" s="433"/>
      <c r="CQ141" s="433"/>
      <c r="CR141" s="433"/>
      <c r="CS141" s="433"/>
      <c r="CT141" s="433"/>
      <c r="CU141" s="433"/>
      <c r="CV141" s="433"/>
      <c r="CW141" s="433"/>
    </row>
    <row r="142" spans="1:101" x14ac:dyDescent="0.3">
      <c r="B142" s="502" t="s">
        <v>243</v>
      </c>
      <c r="C142" s="502"/>
      <c r="D142" s="798"/>
      <c r="E142" s="798"/>
      <c r="F142" s="799"/>
      <c r="G142" s="799"/>
      <c r="H142" s="502"/>
      <c r="I142" s="800" t="s">
        <v>244</v>
      </c>
      <c r="J142" s="801"/>
      <c r="K142" s="801"/>
    </row>
    <row r="143" spans="1:101" x14ac:dyDescent="0.3"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01" x14ac:dyDescent="0.3">
      <c r="B144" s="502" t="s">
        <v>245</v>
      </c>
      <c r="C144" s="502"/>
      <c r="D144" s="798"/>
      <c r="E144" s="798"/>
      <c r="F144" s="799"/>
      <c r="G144" s="799"/>
      <c r="H144" s="502"/>
      <c r="I144" s="800"/>
      <c r="J144" s="801"/>
      <c r="K144" s="801"/>
      <c r="AG144" s="726" t="s">
        <v>19</v>
      </c>
      <c r="AH144" s="726"/>
      <c r="AI144" s="726"/>
      <c r="AJ144" s="726" t="s">
        <v>20</v>
      </c>
      <c r="AK144" s="726"/>
      <c r="AL144" s="726"/>
      <c r="AM144" s="726" t="s">
        <v>21</v>
      </c>
      <c r="AN144" s="726"/>
      <c r="AO144" s="726"/>
      <c r="AP144" s="726" t="s">
        <v>22</v>
      </c>
      <c r="AQ144" s="726"/>
      <c r="AR144" s="465"/>
    </row>
    <row r="145" spans="1:44" x14ac:dyDescent="0.3">
      <c r="A145" s="1"/>
      <c r="C145" s="96"/>
      <c r="D145" s="96"/>
      <c r="E145" s="96"/>
      <c r="F145" s="96"/>
      <c r="G145" s="96"/>
      <c r="H145" s="96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AG145" s="8">
        <v>1</v>
      </c>
      <c r="AH145" s="8" t="s">
        <v>23</v>
      </c>
      <c r="AI145" s="8" t="s">
        <v>24</v>
      </c>
      <c r="AJ145" s="8">
        <v>3</v>
      </c>
      <c r="AK145" s="8" t="s">
        <v>25</v>
      </c>
      <c r="AL145" s="8" t="s">
        <v>26</v>
      </c>
      <c r="AM145" s="8">
        <v>5</v>
      </c>
      <c r="AN145" s="8" t="s">
        <v>27</v>
      </c>
      <c r="AO145" s="8" t="s">
        <v>28</v>
      </c>
      <c r="AP145" s="8">
        <v>7</v>
      </c>
      <c r="AQ145" s="8">
        <v>8</v>
      </c>
      <c r="AR145" s="465"/>
    </row>
    <row r="146" spans="1:44" x14ac:dyDescent="0.3">
      <c r="A146" s="1"/>
      <c r="C146" s="96"/>
      <c r="D146" s="96"/>
      <c r="E146" s="96"/>
      <c r="F146" s="96"/>
      <c r="G146" s="96"/>
      <c r="H146" s="96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AG146" s="146">
        <f>AG122+AG88+AG54+AG28</f>
        <v>30</v>
      </c>
      <c r="AH146" s="146">
        <f>AH122+AH88+AH54+AH28+AF56</f>
        <v>15</v>
      </c>
      <c r="AJ146" s="146">
        <f>AJ122+AJ88+AJ54+AJ28</f>
        <v>30</v>
      </c>
      <c r="AK146" s="146">
        <f>AK122+AK88+AK54+AK28+G57</f>
        <v>3</v>
      </c>
      <c r="AM146" s="146">
        <f>AM122+AM88+AM54+AM28</f>
        <v>30</v>
      </c>
      <c r="AN146" s="146">
        <f>AN122+AN88+AN54+AN28+AF58</f>
        <v>3</v>
      </c>
      <c r="AP146" s="146">
        <f>AP122+AP88+AP54+AP28</f>
        <v>30</v>
      </c>
      <c r="AQ146" s="146">
        <f>AQ122+AQ88+AQ54+AQ28+AF59</f>
        <v>30</v>
      </c>
      <c r="AR146" s="468"/>
    </row>
  </sheetData>
  <mergeCells count="100">
    <mergeCell ref="CX4:DE4"/>
    <mergeCell ref="BZ5:CC5"/>
    <mergeCell ref="CD5:CG5"/>
    <mergeCell ref="CH5:CK5"/>
    <mergeCell ref="CL5:CO5"/>
    <mergeCell ref="CP5:CS5"/>
    <mergeCell ref="CT5:CW5"/>
    <mergeCell ref="CX5:DA5"/>
    <mergeCell ref="DB5:DE5"/>
    <mergeCell ref="CP4:CW4"/>
    <mergeCell ref="AT4:BA4"/>
    <mergeCell ref="BB4:BI4"/>
    <mergeCell ref="BB5:BE5"/>
    <mergeCell ref="BF5:BI5"/>
    <mergeCell ref="BJ4:BQ4"/>
    <mergeCell ref="BJ5:BM5"/>
    <mergeCell ref="BN5:BQ5"/>
    <mergeCell ref="BR4:BY4"/>
    <mergeCell ref="BR5:BU5"/>
    <mergeCell ref="BV5:BY5"/>
    <mergeCell ref="BZ4:CG4"/>
    <mergeCell ref="CH4:CO4"/>
    <mergeCell ref="I140:K140"/>
    <mergeCell ref="A124:F124"/>
    <mergeCell ref="A125:M125"/>
    <mergeCell ref="A126:M126"/>
    <mergeCell ref="A127:M127"/>
    <mergeCell ref="A128:M128"/>
    <mergeCell ref="A129:M129"/>
    <mergeCell ref="AM144:AO144"/>
    <mergeCell ref="AP144:AQ144"/>
    <mergeCell ref="AT5:AW5"/>
    <mergeCell ref="AX5:BA5"/>
    <mergeCell ref="D142:G142"/>
    <mergeCell ref="I142:K142"/>
    <mergeCell ref="D144:G144"/>
    <mergeCell ref="I144:K144"/>
    <mergeCell ref="AG144:AI144"/>
    <mergeCell ref="AJ144:AL144"/>
    <mergeCell ref="A130:M130"/>
    <mergeCell ref="N130:P130"/>
    <mergeCell ref="Q130:S130"/>
    <mergeCell ref="T130:V130"/>
    <mergeCell ref="W130:X130"/>
    <mergeCell ref="D140:G140"/>
    <mergeCell ref="A123:F123"/>
    <mergeCell ref="A70:B70"/>
    <mergeCell ref="A71:B71"/>
    <mergeCell ref="A88:F88"/>
    <mergeCell ref="A89:X89"/>
    <mergeCell ref="A90:B90"/>
    <mergeCell ref="A91:B91"/>
    <mergeCell ref="A92:B92"/>
    <mergeCell ref="A93:B93"/>
    <mergeCell ref="A94:B94"/>
    <mergeCell ref="A95:B95"/>
    <mergeCell ref="A122:F122"/>
    <mergeCell ref="A69:B69"/>
    <mergeCell ref="A29:X29"/>
    <mergeCell ref="A54:F54"/>
    <mergeCell ref="A55:X55"/>
    <mergeCell ref="A60:F60"/>
    <mergeCell ref="A61:X61"/>
    <mergeCell ref="A63:F63"/>
    <mergeCell ref="A64:F64"/>
    <mergeCell ref="A65:X65"/>
    <mergeCell ref="A66:X66"/>
    <mergeCell ref="A67:B67"/>
    <mergeCell ref="A68:B68"/>
    <mergeCell ref="A28:B28"/>
    <mergeCell ref="N4:P4"/>
    <mergeCell ref="Q4:S4"/>
    <mergeCell ref="T4:V4"/>
    <mergeCell ref="W4:X4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M4:AO4"/>
    <mergeCell ref="AP4:AQ4"/>
    <mergeCell ref="N6:X6"/>
    <mergeCell ref="A9:X9"/>
    <mergeCell ref="A10:X10"/>
    <mergeCell ref="AG4:AI4"/>
    <mergeCell ref="AJ4:AL4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1" manualBreakCount="1">
    <brk id="8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148"/>
  <sheetViews>
    <sheetView view="pageBreakPreview" topLeftCell="B49" zoomScaleNormal="100" zoomScaleSheetLayoutView="100" workbookViewId="0">
      <selection activeCell="M54" activeCellId="1" sqref="I54 M54"/>
    </sheetView>
  </sheetViews>
  <sheetFormatPr defaultColWidth="9.109375" defaultRowHeight="15.6" x14ac:dyDescent="0.3"/>
  <cols>
    <col min="1" max="1" width="11.33203125" style="420" customWidth="1"/>
    <col min="2" max="2" width="44.109375" style="96" customWidth="1"/>
    <col min="3" max="3" width="6.6640625" style="423" customWidth="1"/>
    <col min="4" max="4" width="12" style="424" customWidth="1"/>
    <col min="5" max="5" width="7.33203125" style="424" customWidth="1"/>
    <col min="6" max="6" width="6.44140625" style="423" customWidth="1"/>
    <col min="7" max="7" width="7.44140625" style="423" customWidth="1"/>
    <col min="8" max="8" width="9.88671875" style="423" customWidth="1"/>
    <col min="9" max="9" width="8.6640625" style="96" customWidth="1"/>
    <col min="10" max="10" width="8" style="96" customWidth="1"/>
    <col min="11" max="11" width="5.88671875" style="96" customWidth="1"/>
    <col min="12" max="12" width="7.88671875" style="96" customWidth="1"/>
    <col min="13" max="13" width="8.88671875" style="96" customWidth="1"/>
    <col min="14" max="14" width="6.44140625" style="96" customWidth="1"/>
    <col min="15" max="15" width="4.88671875" style="96" hidden="1" customWidth="1"/>
    <col min="16" max="16" width="6" style="96" customWidth="1"/>
    <col min="17" max="17" width="5.109375" style="96" customWidth="1"/>
    <col min="18" max="18" width="3.88671875" style="96" hidden="1" customWidth="1"/>
    <col min="19" max="19" width="4.6640625" style="96" customWidth="1"/>
    <col min="20" max="20" width="6.6640625" style="96" customWidth="1"/>
    <col min="21" max="21" width="1.109375" style="96" hidden="1" customWidth="1"/>
    <col min="22" max="22" width="5.33203125" style="96" customWidth="1"/>
    <col min="23" max="23" width="6.109375" style="96" customWidth="1"/>
    <col min="24" max="24" width="5.109375" style="96" customWidth="1"/>
    <col min="25" max="32" width="0" style="96" hidden="1" customWidth="1"/>
    <col min="33" max="34" width="12.6640625" style="97" hidden="1" customWidth="1"/>
    <col min="35" max="35" width="0" style="97" hidden="1" customWidth="1"/>
    <col min="36" max="37" width="12.6640625" style="97" hidden="1" customWidth="1"/>
    <col min="38" max="38" width="0" style="97" hidden="1" customWidth="1"/>
    <col min="39" max="39" width="12.6640625" style="97" hidden="1" customWidth="1"/>
    <col min="40" max="40" width="13.44140625" style="97" hidden="1" customWidth="1"/>
    <col min="41" max="41" width="0" style="97" hidden="1" customWidth="1"/>
    <col min="42" max="42" width="12.6640625" style="97" hidden="1" customWidth="1"/>
    <col min="43" max="43" width="10.5546875" style="97" hidden="1" customWidth="1"/>
    <col min="44" max="44" width="3.5546875" style="467" customWidth="1"/>
    <col min="45" max="45" width="4.5546875" style="96" customWidth="1"/>
    <col min="46" max="46" width="4" style="439" customWidth="1"/>
    <col min="47" max="48" width="3.33203125" style="439" customWidth="1"/>
    <col min="49" max="49" width="4.44140625" style="451" customWidth="1"/>
    <col min="50" max="52" width="3.33203125" style="439" customWidth="1"/>
    <col min="53" max="53" width="4.44140625" style="451" customWidth="1"/>
    <col min="54" max="54" width="4.109375" style="96" bestFit="1" customWidth="1"/>
    <col min="55" max="55" width="3.33203125" style="96" bestFit="1" customWidth="1"/>
    <col min="56" max="56" width="4.109375" style="96" bestFit="1" customWidth="1"/>
    <col min="57" max="57" width="5.109375" style="457" customWidth="1"/>
    <col min="58" max="60" width="3.33203125" style="96" bestFit="1" customWidth="1"/>
    <col min="61" max="61" width="5.88671875" style="457" customWidth="1"/>
    <col min="62" max="64" width="3.33203125" style="439" bestFit="1" customWidth="1"/>
    <col min="65" max="65" width="4.44140625" style="451" customWidth="1"/>
    <col min="66" max="68" width="3.33203125" style="439" bestFit="1" customWidth="1"/>
    <col min="69" max="69" width="3.33203125" style="451" bestFit="1" customWidth="1"/>
    <col min="70" max="77" width="3.33203125" style="96" bestFit="1" customWidth="1"/>
    <col min="78" max="85" width="3.33203125" style="439" bestFit="1" customWidth="1"/>
    <col min="86" max="93" width="3.33203125" style="96" bestFit="1" customWidth="1"/>
    <col min="94" max="101" width="3.33203125" style="439" bestFit="1" customWidth="1"/>
    <col min="102" max="109" width="3.33203125" style="96" bestFit="1" customWidth="1"/>
    <col min="110" max="16384" width="9.109375" style="96"/>
  </cols>
  <sheetData>
    <row r="1" spans="1:112" s="1" customFormat="1" ht="18" thickBot="1" x14ac:dyDescent="0.35">
      <c r="A1" s="696" t="s">
        <v>0</v>
      </c>
      <c r="B1" s="697"/>
      <c r="C1" s="697"/>
      <c r="D1" s="697"/>
      <c r="E1" s="697"/>
      <c r="F1" s="697"/>
      <c r="G1" s="697"/>
      <c r="H1" s="697"/>
      <c r="I1" s="697"/>
      <c r="J1" s="697"/>
      <c r="K1" s="697"/>
      <c r="L1" s="697"/>
      <c r="M1" s="697"/>
      <c r="N1" s="697"/>
      <c r="O1" s="697"/>
      <c r="P1" s="697"/>
      <c r="Q1" s="697"/>
      <c r="R1" s="697"/>
      <c r="S1" s="697"/>
      <c r="T1" s="697"/>
      <c r="U1" s="697"/>
      <c r="V1" s="697"/>
      <c r="W1" s="697"/>
      <c r="X1" s="698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464"/>
      <c r="AT1" s="433"/>
      <c r="AU1" s="433"/>
      <c r="AV1" s="433"/>
      <c r="AW1" s="447"/>
      <c r="AX1" s="433"/>
      <c r="AY1" s="433"/>
      <c r="AZ1" s="433"/>
      <c r="BA1" s="447"/>
      <c r="BE1" s="453"/>
      <c r="BI1" s="453"/>
      <c r="BJ1" s="433"/>
      <c r="BK1" s="433"/>
      <c r="BL1" s="433"/>
      <c r="BM1" s="447"/>
      <c r="BN1" s="433"/>
      <c r="BO1" s="433"/>
      <c r="BP1" s="433"/>
      <c r="BQ1" s="447"/>
      <c r="BZ1" s="433"/>
      <c r="CA1" s="433"/>
      <c r="CB1" s="433"/>
      <c r="CC1" s="433"/>
      <c r="CD1" s="433"/>
      <c r="CE1" s="433"/>
      <c r="CF1" s="433"/>
      <c r="CG1" s="433"/>
      <c r="CP1" s="433"/>
      <c r="CQ1" s="433"/>
      <c r="CR1" s="433"/>
      <c r="CS1" s="433"/>
      <c r="CT1" s="433"/>
      <c r="CU1" s="433"/>
      <c r="CV1" s="433"/>
      <c r="CW1" s="433"/>
    </row>
    <row r="2" spans="1:112" s="1" customFormat="1" ht="16.2" x14ac:dyDescent="0.3">
      <c r="A2" s="699" t="s">
        <v>1</v>
      </c>
      <c r="B2" s="702" t="s">
        <v>2</v>
      </c>
      <c r="C2" s="705" t="s">
        <v>3</v>
      </c>
      <c r="D2" s="706"/>
      <c r="E2" s="706"/>
      <c r="F2" s="707"/>
      <c r="G2" s="708" t="s">
        <v>4</v>
      </c>
      <c r="H2" s="711" t="s">
        <v>5</v>
      </c>
      <c r="I2" s="712"/>
      <c r="J2" s="712"/>
      <c r="K2" s="712"/>
      <c r="L2" s="712"/>
      <c r="M2" s="713"/>
      <c r="N2" s="714" t="s">
        <v>6</v>
      </c>
      <c r="O2" s="715"/>
      <c r="P2" s="715"/>
      <c r="Q2" s="715"/>
      <c r="R2" s="715"/>
      <c r="S2" s="715"/>
      <c r="T2" s="715"/>
      <c r="U2" s="715"/>
      <c r="V2" s="715"/>
      <c r="W2" s="715"/>
      <c r="X2" s="716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464"/>
      <c r="AT2" s="433"/>
      <c r="AU2" s="433"/>
      <c r="AV2" s="433"/>
      <c r="AW2" s="447"/>
      <c r="AX2" s="433"/>
      <c r="AY2" s="433"/>
      <c r="AZ2" s="433"/>
      <c r="BA2" s="447"/>
      <c r="BE2" s="453"/>
      <c r="BI2" s="453"/>
      <c r="BJ2" s="433"/>
      <c r="BK2" s="433"/>
      <c r="BL2" s="433"/>
      <c r="BM2" s="447"/>
      <c r="BN2" s="433"/>
      <c r="BO2" s="433"/>
      <c r="BP2" s="433"/>
      <c r="BQ2" s="447"/>
      <c r="BZ2" s="433"/>
      <c r="CA2" s="433"/>
      <c r="CB2" s="433"/>
      <c r="CC2" s="433"/>
      <c r="CD2" s="433"/>
      <c r="CE2" s="433"/>
      <c r="CF2" s="433"/>
      <c r="CG2" s="433"/>
      <c r="CP2" s="433"/>
      <c r="CQ2" s="433"/>
      <c r="CR2" s="433"/>
      <c r="CS2" s="433"/>
      <c r="CT2" s="433"/>
      <c r="CU2" s="433"/>
      <c r="CV2" s="433"/>
      <c r="CW2" s="433"/>
    </row>
    <row r="3" spans="1:112" s="1" customFormat="1" ht="16.8" thickBot="1" x14ac:dyDescent="0.35">
      <c r="A3" s="700"/>
      <c r="B3" s="703"/>
      <c r="C3" s="720" t="s">
        <v>7</v>
      </c>
      <c r="D3" s="722" t="s">
        <v>8</v>
      </c>
      <c r="E3" s="724" t="s">
        <v>9</v>
      </c>
      <c r="F3" s="725"/>
      <c r="G3" s="709"/>
      <c r="H3" s="743" t="s">
        <v>10</v>
      </c>
      <c r="I3" s="746" t="s">
        <v>11</v>
      </c>
      <c r="J3" s="747"/>
      <c r="K3" s="747"/>
      <c r="L3" s="748"/>
      <c r="M3" s="749" t="s">
        <v>12</v>
      </c>
      <c r="N3" s="717"/>
      <c r="O3" s="718"/>
      <c r="P3" s="718"/>
      <c r="Q3" s="718"/>
      <c r="R3" s="718"/>
      <c r="S3" s="718"/>
      <c r="T3" s="718"/>
      <c r="U3" s="718"/>
      <c r="V3" s="718"/>
      <c r="W3" s="718"/>
      <c r="X3" s="719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464"/>
      <c r="AT3" s="433"/>
      <c r="AU3" s="433"/>
      <c r="AV3" s="433"/>
      <c r="AW3" s="447"/>
      <c r="AX3" s="433"/>
      <c r="AY3" s="433"/>
      <c r="AZ3" s="433"/>
      <c r="BA3" s="447"/>
      <c r="BE3" s="453"/>
      <c r="BI3" s="453"/>
      <c r="BJ3" s="433"/>
      <c r="BK3" s="433"/>
      <c r="BL3" s="433"/>
      <c r="BM3" s="447"/>
      <c r="BN3" s="433"/>
      <c r="BO3" s="433"/>
      <c r="BP3" s="433"/>
      <c r="BQ3" s="447"/>
      <c r="BZ3" s="433"/>
      <c r="CA3" s="433"/>
      <c r="CB3" s="433"/>
      <c r="CC3" s="433"/>
      <c r="CD3" s="433"/>
      <c r="CE3" s="433"/>
      <c r="CF3" s="433"/>
      <c r="CG3" s="433"/>
      <c r="CP3" s="433"/>
      <c r="CQ3" s="433"/>
      <c r="CR3" s="433"/>
      <c r="CS3" s="433"/>
      <c r="CT3" s="433"/>
      <c r="CU3" s="433"/>
      <c r="CV3" s="433"/>
      <c r="CW3" s="433"/>
    </row>
    <row r="4" spans="1:112" s="1" customFormat="1" ht="16.2" thickBot="1" x14ac:dyDescent="0.35">
      <c r="A4" s="700"/>
      <c r="B4" s="703"/>
      <c r="C4" s="720"/>
      <c r="D4" s="722"/>
      <c r="E4" s="722" t="s">
        <v>13</v>
      </c>
      <c r="F4" s="753" t="s">
        <v>14</v>
      </c>
      <c r="G4" s="709"/>
      <c r="H4" s="744"/>
      <c r="I4" s="755" t="s">
        <v>15</v>
      </c>
      <c r="J4" s="755" t="s">
        <v>16</v>
      </c>
      <c r="K4" s="755" t="s">
        <v>17</v>
      </c>
      <c r="L4" s="755" t="s">
        <v>18</v>
      </c>
      <c r="M4" s="750"/>
      <c r="N4" s="740" t="s">
        <v>19</v>
      </c>
      <c r="O4" s="741"/>
      <c r="P4" s="742"/>
      <c r="Q4" s="740" t="s">
        <v>20</v>
      </c>
      <c r="R4" s="741"/>
      <c r="S4" s="742"/>
      <c r="T4" s="740" t="s">
        <v>21</v>
      </c>
      <c r="U4" s="741"/>
      <c r="V4" s="742"/>
      <c r="W4" s="740" t="s">
        <v>22</v>
      </c>
      <c r="X4" s="742"/>
      <c r="AG4" s="726" t="s">
        <v>19</v>
      </c>
      <c r="AH4" s="726"/>
      <c r="AI4" s="726"/>
      <c r="AJ4" s="726" t="s">
        <v>20</v>
      </c>
      <c r="AK4" s="726"/>
      <c r="AL4" s="726"/>
      <c r="AM4" s="726" t="s">
        <v>21</v>
      </c>
      <c r="AN4" s="726"/>
      <c r="AO4" s="726"/>
      <c r="AP4" s="726" t="s">
        <v>22</v>
      </c>
      <c r="AQ4" s="726"/>
      <c r="AR4" s="465"/>
      <c r="AT4" s="797" t="s">
        <v>254</v>
      </c>
      <c r="AU4" s="797"/>
      <c r="AV4" s="797"/>
      <c r="AW4" s="797"/>
      <c r="AX4" s="797"/>
      <c r="AY4" s="797"/>
      <c r="AZ4" s="797"/>
      <c r="BA4" s="797"/>
      <c r="BB4" s="816" t="s">
        <v>255</v>
      </c>
      <c r="BC4" s="816"/>
      <c r="BD4" s="816"/>
      <c r="BE4" s="816"/>
      <c r="BF4" s="816"/>
      <c r="BG4" s="816"/>
      <c r="BH4" s="816"/>
      <c r="BI4" s="816"/>
      <c r="BJ4" s="797" t="s">
        <v>256</v>
      </c>
      <c r="BK4" s="797"/>
      <c r="BL4" s="797"/>
      <c r="BM4" s="797"/>
      <c r="BN4" s="797"/>
      <c r="BO4" s="797"/>
      <c r="BP4" s="797"/>
      <c r="BQ4" s="797"/>
      <c r="BR4" s="816" t="s">
        <v>257</v>
      </c>
      <c r="BS4" s="816"/>
      <c r="BT4" s="816"/>
      <c r="BU4" s="816"/>
      <c r="BV4" s="816"/>
      <c r="BW4" s="816"/>
      <c r="BX4" s="816"/>
      <c r="BY4" s="816"/>
      <c r="BZ4" s="797" t="s">
        <v>258</v>
      </c>
      <c r="CA4" s="797"/>
      <c r="CB4" s="797"/>
      <c r="CC4" s="797"/>
      <c r="CD4" s="797"/>
      <c r="CE4" s="797"/>
      <c r="CF4" s="797"/>
      <c r="CG4" s="797"/>
      <c r="CH4" s="816" t="s">
        <v>259</v>
      </c>
      <c r="CI4" s="816"/>
      <c r="CJ4" s="816"/>
      <c r="CK4" s="816"/>
      <c r="CL4" s="816"/>
      <c r="CM4" s="816"/>
      <c r="CN4" s="816"/>
      <c r="CO4" s="816"/>
      <c r="CP4" s="797" t="s">
        <v>260</v>
      </c>
      <c r="CQ4" s="797"/>
      <c r="CR4" s="797"/>
      <c r="CS4" s="797"/>
      <c r="CT4" s="797"/>
      <c r="CU4" s="797"/>
      <c r="CV4" s="797"/>
      <c r="CW4" s="797"/>
      <c r="CX4" s="816" t="s">
        <v>261</v>
      </c>
      <c r="CY4" s="816"/>
      <c r="CZ4" s="816"/>
      <c r="DA4" s="816"/>
      <c r="DB4" s="816"/>
      <c r="DC4" s="816"/>
      <c r="DD4" s="816"/>
      <c r="DE4" s="816"/>
      <c r="DF4" s="425" t="s">
        <v>273</v>
      </c>
      <c r="DG4" s="425"/>
      <c r="DH4" s="425"/>
    </row>
    <row r="5" spans="1:112" s="1" customFormat="1" ht="16.2" thickBot="1" x14ac:dyDescent="0.35">
      <c r="A5" s="700"/>
      <c r="B5" s="703"/>
      <c r="C5" s="720"/>
      <c r="D5" s="722"/>
      <c r="E5" s="722"/>
      <c r="F5" s="753"/>
      <c r="G5" s="709"/>
      <c r="H5" s="744"/>
      <c r="I5" s="756"/>
      <c r="J5" s="756"/>
      <c r="K5" s="756"/>
      <c r="L5" s="756"/>
      <c r="M5" s="750"/>
      <c r="N5" s="3">
        <v>1</v>
      </c>
      <c r="O5" s="4" t="s">
        <v>23</v>
      </c>
      <c r="P5" s="5">
        <v>2</v>
      </c>
      <c r="Q5" s="3">
        <v>3</v>
      </c>
      <c r="R5" s="4" t="s">
        <v>25</v>
      </c>
      <c r="S5" s="6">
        <v>4</v>
      </c>
      <c r="T5" s="7">
        <v>5</v>
      </c>
      <c r="U5" s="4" t="s">
        <v>27</v>
      </c>
      <c r="V5" s="6">
        <v>6</v>
      </c>
      <c r="W5" s="3">
        <v>7</v>
      </c>
      <c r="X5" s="6">
        <v>8</v>
      </c>
      <c r="AG5" s="8">
        <v>1</v>
      </c>
      <c r="AH5" s="8" t="s">
        <v>23</v>
      </c>
      <c r="AI5" s="8" t="s">
        <v>24</v>
      </c>
      <c r="AJ5" s="8">
        <v>3</v>
      </c>
      <c r="AK5" s="8" t="s">
        <v>25</v>
      </c>
      <c r="AL5" s="8" t="s">
        <v>26</v>
      </c>
      <c r="AM5" s="8">
        <v>5</v>
      </c>
      <c r="AN5" s="8" t="s">
        <v>27</v>
      </c>
      <c r="AO5" s="8" t="s">
        <v>28</v>
      </c>
      <c r="AP5" s="8">
        <v>7</v>
      </c>
      <c r="AQ5" s="8">
        <v>8</v>
      </c>
      <c r="AR5" s="465"/>
      <c r="AT5" s="794" t="s">
        <v>247</v>
      </c>
      <c r="AU5" s="795"/>
      <c r="AV5" s="795"/>
      <c r="AW5" s="796"/>
      <c r="AX5" s="797" t="s">
        <v>251</v>
      </c>
      <c r="AY5" s="797"/>
      <c r="AZ5" s="797"/>
      <c r="BA5" s="797"/>
      <c r="BB5" s="817" t="s">
        <v>247</v>
      </c>
      <c r="BC5" s="818"/>
      <c r="BD5" s="818"/>
      <c r="BE5" s="819"/>
      <c r="BF5" s="816" t="s">
        <v>251</v>
      </c>
      <c r="BG5" s="816"/>
      <c r="BH5" s="816"/>
      <c r="BI5" s="816"/>
      <c r="BJ5" s="794" t="s">
        <v>247</v>
      </c>
      <c r="BK5" s="795"/>
      <c r="BL5" s="795"/>
      <c r="BM5" s="796"/>
      <c r="BN5" s="797" t="s">
        <v>251</v>
      </c>
      <c r="BO5" s="797"/>
      <c r="BP5" s="797"/>
      <c r="BQ5" s="797"/>
      <c r="BR5" s="817" t="s">
        <v>247</v>
      </c>
      <c r="BS5" s="818"/>
      <c r="BT5" s="818"/>
      <c r="BU5" s="819"/>
      <c r="BV5" s="816" t="s">
        <v>251</v>
      </c>
      <c r="BW5" s="816"/>
      <c r="BX5" s="816"/>
      <c r="BY5" s="816"/>
      <c r="BZ5" s="794" t="s">
        <v>247</v>
      </c>
      <c r="CA5" s="795"/>
      <c r="CB5" s="795"/>
      <c r="CC5" s="796"/>
      <c r="CD5" s="797" t="s">
        <v>251</v>
      </c>
      <c r="CE5" s="797"/>
      <c r="CF5" s="797"/>
      <c r="CG5" s="797"/>
      <c r="CH5" s="817" t="s">
        <v>247</v>
      </c>
      <c r="CI5" s="818"/>
      <c r="CJ5" s="818"/>
      <c r="CK5" s="819"/>
      <c r="CL5" s="816" t="s">
        <v>251</v>
      </c>
      <c r="CM5" s="816"/>
      <c r="CN5" s="816"/>
      <c r="CO5" s="816"/>
      <c r="CP5" s="794" t="s">
        <v>247</v>
      </c>
      <c r="CQ5" s="795"/>
      <c r="CR5" s="795"/>
      <c r="CS5" s="796"/>
      <c r="CT5" s="797" t="s">
        <v>251</v>
      </c>
      <c r="CU5" s="797"/>
      <c r="CV5" s="797"/>
      <c r="CW5" s="797"/>
      <c r="CX5" s="817" t="s">
        <v>247</v>
      </c>
      <c r="CY5" s="818"/>
      <c r="CZ5" s="818"/>
      <c r="DA5" s="819"/>
      <c r="DB5" s="816" t="s">
        <v>251</v>
      </c>
      <c r="DC5" s="816"/>
      <c r="DD5" s="816"/>
      <c r="DE5" s="816"/>
      <c r="DF5" s="425"/>
      <c r="DG5" s="425"/>
      <c r="DH5" s="425"/>
    </row>
    <row r="6" spans="1:112" s="1" customFormat="1" ht="41.4" thickBot="1" x14ac:dyDescent="0.35">
      <c r="A6" s="700"/>
      <c r="B6" s="703"/>
      <c r="C6" s="720"/>
      <c r="D6" s="722"/>
      <c r="E6" s="722"/>
      <c r="F6" s="753"/>
      <c r="G6" s="709"/>
      <c r="H6" s="744"/>
      <c r="I6" s="756"/>
      <c r="J6" s="756"/>
      <c r="K6" s="756"/>
      <c r="L6" s="756"/>
      <c r="M6" s="751"/>
      <c r="N6" s="727" t="s">
        <v>29</v>
      </c>
      <c r="O6" s="728"/>
      <c r="P6" s="729"/>
      <c r="Q6" s="729"/>
      <c r="R6" s="729"/>
      <c r="S6" s="729"/>
      <c r="T6" s="729"/>
      <c r="U6" s="729"/>
      <c r="V6" s="729"/>
      <c r="W6" s="729"/>
      <c r="X6" s="730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464"/>
      <c r="AT6" s="434" t="s">
        <v>248</v>
      </c>
      <c r="AU6" s="434" t="s">
        <v>250</v>
      </c>
      <c r="AV6" s="434" t="s">
        <v>249</v>
      </c>
      <c r="AW6" s="448" t="s">
        <v>252</v>
      </c>
      <c r="AX6" s="434" t="s">
        <v>248</v>
      </c>
      <c r="AY6" s="434" t="s">
        <v>250</v>
      </c>
      <c r="AZ6" s="434" t="s">
        <v>249</v>
      </c>
      <c r="BA6" s="448" t="s">
        <v>252</v>
      </c>
      <c r="BB6" s="427" t="s">
        <v>248</v>
      </c>
      <c r="BC6" s="427" t="s">
        <v>250</v>
      </c>
      <c r="BD6" s="427" t="s">
        <v>249</v>
      </c>
      <c r="BE6" s="454" t="s">
        <v>252</v>
      </c>
      <c r="BF6" s="427" t="s">
        <v>248</v>
      </c>
      <c r="BG6" s="427" t="s">
        <v>250</v>
      </c>
      <c r="BH6" s="427" t="s">
        <v>249</v>
      </c>
      <c r="BI6" s="454" t="s">
        <v>252</v>
      </c>
      <c r="BJ6" s="434" t="s">
        <v>248</v>
      </c>
      <c r="BK6" s="434" t="s">
        <v>250</v>
      </c>
      <c r="BL6" s="434" t="s">
        <v>249</v>
      </c>
      <c r="BM6" s="448" t="s">
        <v>252</v>
      </c>
      <c r="BN6" s="434" t="s">
        <v>248</v>
      </c>
      <c r="BO6" s="434" t="s">
        <v>250</v>
      </c>
      <c r="BP6" s="434" t="s">
        <v>249</v>
      </c>
      <c r="BQ6" s="448" t="s">
        <v>252</v>
      </c>
      <c r="BR6" s="427" t="s">
        <v>248</v>
      </c>
      <c r="BS6" s="427" t="s">
        <v>250</v>
      </c>
      <c r="BT6" s="427" t="s">
        <v>249</v>
      </c>
      <c r="BU6" s="427" t="s">
        <v>252</v>
      </c>
      <c r="BV6" s="427" t="s">
        <v>248</v>
      </c>
      <c r="BW6" s="427" t="s">
        <v>250</v>
      </c>
      <c r="BX6" s="427" t="s">
        <v>249</v>
      </c>
      <c r="BY6" s="427" t="s">
        <v>252</v>
      </c>
      <c r="BZ6" s="434" t="s">
        <v>248</v>
      </c>
      <c r="CA6" s="434" t="s">
        <v>250</v>
      </c>
      <c r="CB6" s="434" t="s">
        <v>249</v>
      </c>
      <c r="CC6" s="434" t="s">
        <v>252</v>
      </c>
      <c r="CD6" s="434" t="s">
        <v>248</v>
      </c>
      <c r="CE6" s="434" t="s">
        <v>250</v>
      </c>
      <c r="CF6" s="434" t="s">
        <v>249</v>
      </c>
      <c r="CG6" s="434" t="s">
        <v>252</v>
      </c>
      <c r="CH6" s="427" t="s">
        <v>248</v>
      </c>
      <c r="CI6" s="427" t="s">
        <v>250</v>
      </c>
      <c r="CJ6" s="427" t="s">
        <v>249</v>
      </c>
      <c r="CK6" s="427" t="s">
        <v>252</v>
      </c>
      <c r="CL6" s="427" t="s">
        <v>248</v>
      </c>
      <c r="CM6" s="427" t="s">
        <v>250</v>
      </c>
      <c r="CN6" s="427" t="s">
        <v>249</v>
      </c>
      <c r="CO6" s="427" t="s">
        <v>252</v>
      </c>
      <c r="CP6" s="434" t="s">
        <v>248</v>
      </c>
      <c r="CQ6" s="434" t="s">
        <v>250</v>
      </c>
      <c r="CR6" s="434" t="s">
        <v>249</v>
      </c>
      <c r="CS6" s="434" t="s">
        <v>252</v>
      </c>
      <c r="CT6" s="434" t="s">
        <v>248</v>
      </c>
      <c r="CU6" s="434" t="s">
        <v>250</v>
      </c>
      <c r="CV6" s="434" t="s">
        <v>249</v>
      </c>
      <c r="CW6" s="434" t="s">
        <v>252</v>
      </c>
      <c r="CX6" s="427" t="s">
        <v>248</v>
      </c>
      <c r="CY6" s="427" t="s">
        <v>250</v>
      </c>
      <c r="CZ6" s="427" t="s">
        <v>249</v>
      </c>
      <c r="DA6" s="427" t="s">
        <v>252</v>
      </c>
      <c r="DB6" s="427" t="s">
        <v>248</v>
      </c>
      <c r="DC6" s="427" t="s">
        <v>250</v>
      </c>
      <c r="DD6" s="427" t="s">
        <v>249</v>
      </c>
      <c r="DE6" s="427" t="s">
        <v>252</v>
      </c>
      <c r="DF6" s="425" t="s">
        <v>248</v>
      </c>
      <c r="DG6" s="425" t="s">
        <v>250</v>
      </c>
      <c r="DH6" s="425" t="s">
        <v>274</v>
      </c>
    </row>
    <row r="7" spans="1:112" s="1" customFormat="1" ht="23.25" customHeight="1" thickBot="1" x14ac:dyDescent="0.35">
      <c r="A7" s="701"/>
      <c r="B7" s="704"/>
      <c r="C7" s="721"/>
      <c r="D7" s="723"/>
      <c r="E7" s="723"/>
      <c r="F7" s="754"/>
      <c r="G7" s="710"/>
      <c r="H7" s="745"/>
      <c r="I7" s="757"/>
      <c r="J7" s="757"/>
      <c r="K7" s="757"/>
      <c r="L7" s="757"/>
      <c r="M7" s="752"/>
      <c r="N7" s="3">
        <v>15</v>
      </c>
      <c r="O7" s="4">
        <v>9</v>
      </c>
      <c r="P7" s="6">
        <v>18</v>
      </c>
      <c r="Q7" s="3">
        <v>15</v>
      </c>
      <c r="R7" s="4">
        <v>9</v>
      </c>
      <c r="S7" s="6">
        <v>18</v>
      </c>
      <c r="T7" s="3">
        <v>15</v>
      </c>
      <c r="U7" s="4">
        <v>9</v>
      </c>
      <c r="V7" s="6">
        <v>18</v>
      </c>
      <c r="W7" s="3">
        <v>15</v>
      </c>
      <c r="X7" s="6">
        <v>13</v>
      </c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464"/>
      <c r="AT7" s="435"/>
      <c r="AU7" s="435"/>
      <c r="AV7" s="435"/>
      <c r="AW7" s="446">
        <f>SUM(AT7:AV7)</f>
        <v>0</v>
      </c>
      <c r="AX7" s="435"/>
      <c r="AY7" s="435"/>
      <c r="AZ7" s="435"/>
      <c r="BA7" s="446">
        <f>SUM(AX7:AZ7)</f>
        <v>0</v>
      </c>
      <c r="BB7" s="425"/>
      <c r="BC7" s="425"/>
      <c r="BD7" s="425"/>
      <c r="BE7" s="460">
        <f>SUM(BB7:BD7)</f>
        <v>0</v>
      </c>
      <c r="BF7" s="425"/>
      <c r="BG7" s="425"/>
      <c r="BH7" s="425"/>
      <c r="BI7" s="460">
        <f>SUM(BF7:BH7)</f>
        <v>0</v>
      </c>
      <c r="BJ7" s="435"/>
      <c r="BK7" s="435"/>
      <c r="BL7" s="435"/>
      <c r="BM7" s="460">
        <f>SUM(BJ7:BL7)</f>
        <v>0</v>
      </c>
      <c r="BN7" s="435"/>
      <c r="BO7" s="435"/>
      <c r="BP7" s="435"/>
      <c r="BQ7" s="446">
        <f>SUM(BN7:BP7)</f>
        <v>0</v>
      </c>
      <c r="BR7" s="425"/>
      <c r="BS7" s="425"/>
      <c r="BT7" s="425"/>
      <c r="BU7" s="425"/>
      <c r="BV7" s="425"/>
      <c r="BW7" s="425"/>
      <c r="BX7" s="425"/>
      <c r="BY7" s="428"/>
      <c r="BZ7" s="435"/>
      <c r="CA7" s="435"/>
      <c r="CB7" s="435"/>
      <c r="CC7" s="435"/>
      <c r="CD7" s="435"/>
      <c r="CE7" s="435"/>
      <c r="CF7" s="435"/>
      <c r="CG7" s="435"/>
      <c r="CH7" s="425"/>
      <c r="CI7" s="425"/>
      <c r="CJ7" s="425"/>
      <c r="CK7" s="425"/>
      <c r="CL7" s="425"/>
      <c r="CM7" s="425"/>
      <c r="CN7" s="425"/>
      <c r="CO7" s="425"/>
      <c r="CP7" s="435"/>
      <c r="CQ7" s="435"/>
      <c r="CR7" s="435"/>
      <c r="CS7" s="435"/>
      <c r="CT7" s="435"/>
      <c r="CU7" s="435"/>
      <c r="CV7" s="435"/>
      <c r="CW7" s="435"/>
      <c r="CX7" s="425"/>
      <c r="CY7" s="425"/>
      <c r="CZ7" s="425"/>
      <c r="DA7" s="425"/>
      <c r="DB7" s="425"/>
      <c r="DC7" s="425"/>
      <c r="DD7" s="425"/>
      <c r="DE7" s="425"/>
      <c r="DF7" s="425"/>
      <c r="DG7" s="425"/>
      <c r="DH7" s="425"/>
    </row>
    <row r="8" spans="1:112" s="1" customFormat="1" ht="16.8" thickBot="1" x14ac:dyDescent="0.35">
      <c r="A8" s="9">
        <v>1</v>
      </c>
      <c r="B8" s="10">
        <v>2</v>
      </c>
      <c r="C8" s="11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12">
        <v>13</v>
      </c>
      <c r="N8" s="3">
        <v>14</v>
      </c>
      <c r="O8" s="13">
        <v>15</v>
      </c>
      <c r="P8" s="3">
        <v>15</v>
      </c>
      <c r="Q8" s="13">
        <v>16</v>
      </c>
      <c r="R8" s="3">
        <v>18</v>
      </c>
      <c r="S8" s="13">
        <v>17</v>
      </c>
      <c r="T8" s="3">
        <v>18</v>
      </c>
      <c r="U8" s="13">
        <v>21</v>
      </c>
      <c r="V8" s="3">
        <v>19</v>
      </c>
      <c r="W8" s="13">
        <v>20</v>
      </c>
      <c r="X8" s="10">
        <v>21</v>
      </c>
      <c r="Y8" s="14">
        <v>25</v>
      </c>
      <c r="Z8" s="15">
        <v>26</v>
      </c>
      <c r="AA8" s="16">
        <v>27</v>
      </c>
      <c r="AB8" s="15">
        <v>28</v>
      </c>
      <c r="AC8" s="16">
        <v>29</v>
      </c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464"/>
      <c r="AT8" s="435"/>
      <c r="AU8" s="435"/>
      <c r="AV8" s="435"/>
      <c r="AW8" s="446">
        <f t="shared" ref="AW8:AW53" si="0">SUM(AT8:AV8)</f>
        <v>0</v>
      </c>
      <c r="AX8" s="435"/>
      <c r="AY8" s="435"/>
      <c r="AZ8" s="435"/>
      <c r="BA8" s="446">
        <f t="shared" ref="BA8:BA28" si="1">SUM(AX8:AZ8)</f>
        <v>0</v>
      </c>
      <c r="BB8" s="425"/>
      <c r="BC8" s="425"/>
      <c r="BD8" s="425"/>
      <c r="BE8" s="460">
        <f>SUM(BB8:BD8)</f>
        <v>0</v>
      </c>
      <c r="BF8" s="425"/>
      <c r="BG8" s="425"/>
      <c r="BH8" s="425"/>
      <c r="BI8" s="460">
        <f t="shared" ref="BI8:BI28" si="2">SUM(BF8:BH8)</f>
        <v>0</v>
      </c>
      <c r="BJ8" s="435"/>
      <c r="BK8" s="435"/>
      <c r="BL8" s="435"/>
      <c r="BM8" s="460">
        <f t="shared" ref="BM8:BM28" si="3">SUM(BJ8:BL8)</f>
        <v>0</v>
      </c>
      <c r="BN8" s="435"/>
      <c r="BO8" s="435"/>
      <c r="BP8" s="435"/>
      <c r="BQ8" s="446">
        <f t="shared" ref="BQ8:BQ28" si="4">SUM(BN8:BP8)</f>
        <v>0</v>
      </c>
      <c r="BR8" s="425"/>
      <c r="BS8" s="425"/>
      <c r="BT8" s="425"/>
      <c r="BU8" s="425"/>
      <c r="BV8" s="425"/>
      <c r="BW8" s="425"/>
      <c r="BX8" s="425"/>
      <c r="BY8" s="428"/>
      <c r="BZ8" s="435"/>
      <c r="CA8" s="435"/>
      <c r="CB8" s="435"/>
      <c r="CC8" s="435"/>
      <c r="CD8" s="435"/>
      <c r="CE8" s="435"/>
      <c r="CF8" s="435"/>
      <c r="CG8" s="435"/>
      <c r="CH8" s="425"/>
      <c r="CI8" s="425"/>
      <c r="CJ8" s="425"/>
      <c r="CK8" s="425"/>
      <c r="CL8" s="425"/>
      <c r="CM8" s="425"/>
      <c r="CN8" s="425"/>
      <c r="CO8" s="425"/>
      <c r="CP8" s="435"/>
      <c r="CQ8" s="435"/>
      <c r="CR8" s="435"/>
      <c r="CS8" s="435"/>
      <c r="CT8" s="435"/>
      <c r="CU8" s="435"/>
      <c r="CV8" s="435"/>
      <c r="CW8" s="435"/>
      <c r="CX8" s="425"/>
      <c r="CY8" s="425"/>
      <c r="CZ8" s="425"/>
      <c r="DA8" s="425"/>
      <c r="DB8" s="425"/>
      <c r="DC8" s="425"/>
      <c r="DD8" s="425"/>
      <c r="DE8" s="425"/>
      <c r="DF8" s="425"/>
      <c r="DG8" s="425"/>
      <c r="DH8" s="425"/>
    </row>
    <row r="9" spans="1:112" s="1" customFormat="1" ht="16.8" thickBot="1" x14ac:dyDescent="0.35">
      <c r="A9" s="731" t="s">
        <v>30</v>
      </c>
      <c r="B9" s="732"/>
      <c r="C9" s="733"/>
      <c r="D9" s="733"/>
      <c r="E9" s="733"/>
      <c r="F9" s="733"/>
      <c r="G9" s="733"/>
      <c r="H9" s="733"/>
      <c r="I9" s="733"/>
      <c r="J9" s="733"/>
      <c r="K9" s="733"/>
      <c r="L9" s="733"/>
      <c r="M9" s="733"/>
      <c r="N9" s="732"/>
      <c r="O9" s="732"/>
      <c r="P9" s="732"/>
      <c r="Q9" s="732"/>
      <c r="R9" s="732"/>
      <c r="S9" s="732"/>
      <c r="T9" s="732"/>
      <c r="U9" s="732"/>
      <c r="V9" s="732"/>
      <c r="W9" s="732"/>
      <c r="X9" s="734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464"/>
      <c r="AT9" s="435"/>
      <c r="AU9" s="435"/>
      <c r="AV9" s="435"/>
      <c r="AW9" s="446">
        <f t="shared" si="0"/>
        <v>0</v>
      </c>
      <c r="AX9" s="435"/>
      <c r="AY9" s="435"/>
      <c r="AZ9" s="435"/>
      <c r="BA9" s="446">
        <f t="shared" si="1"/>
        <v>0</v>
      </c>
      <c r="BB9" s="425"/>
      <c r="BC9" s="425"/>
      <c r="BD9" s="425"/>
      <c r="BE9" s="460">
        <f t="shared" ref="BE9:BE28" si="5">SUM(BB9:BD9)</f>
        <v>0</v>
      </c>
      <c r="BF9" s="425"/>
      <c r="BG9" s="425"/>
      <c r="BH9" s="425"/>
      <c r="BI9" s="460">
        <f t="shared" si="2"/>
        <v>0</v>
      </c>
      <c r="BJ9" s="435"/>
      <c r="BK9" s="435"/>
      <c r="BL9" s="435"/>
      <c r="BM9" s="460">
        <f t="shared" si="3"/>
        <v>0</v>
      </c>
      <c r="BN9" s="435"/>
      <c r="BO9" s="435"/>
      <c r="BP9" s="435"/>
      <c r="BQ9" s="446">
        <f t="shared" si="4"/>
        <v>0</v>
      </c>
      <c r="BR9" s="425"/>
      <c r="BS9" s="425"/>
      <c r="BT9" s="425"/>
      <c r="BU9" s="425"/>
      <c r="BV9" s="425"/>
      <c r="BW9" s="425"/>
      <c r="BX9" s="425"/>
      <c r="BY9" s="428"/>
      <c r="BZ9" s="435"/>
      <c r="CA9" s="435"/>
      <c r="CB9" s="435"/>
      <c r="CC9" s="435"/>
      <c r="CD9" s="435"/>
      <c r="CE9" s="435"/>
      <c r="CF9" s="435"/>
      <c r="CG9" s="435"/>
      <c r="CH9" s="425"/>
      <c r="CI9" s="425"/>
      <c r="CJ9" s="425"/>
      <c r="CK9" s="425"/>
      <c r="CL9" s="425"/>
      <c r="CM9" s="425"/>
      <c r="CN9" s="425"/>
      <c r="CO9" s="425"/>
      <c r="CP9" s="435"/>
      <c r="CQ9" s="435"/>
      <c r="CR9" s="435"/>
      <c r="CS9" s="435"/>
      <c r="CT9" s="435"/>
      <c r="CU9" s="435"/>
      <c r="CV9" s="435"/>
      <c r="CW9" s="435"/>
      <c r="CX9" s="425"/>
      <c r="CY9" s="425"/>
      <c r="CZ9" s="425"/>
      <c r="DA9" s="425"/>
      <c r="DB9" s="425"/>
      <c r="DC9" s="425"/>
      <c r="DD9" s="425"/>
      <c r="DE9" s="425"/>
      <c r="DF9" s="425"/>
      <c r="DG9" s="425"/>
      <c r="DH9" s="425"/>
    </row>
    <row r="10" spans="1:112" s="1" customFormat="1" ht="16.8" thickBot="1" x14ac:dyDescent="0.35">
      <c r="A10" s="735" t="s">
        <v>31</v>
      </c>
      <c r="B10" s="736"/>
      <c r="C10" s="736"/>
      <c r="D10" s="736"/>
      <c r="E10" s="736"/>
      <c r="F10" s="736"/>
      <c r="G10" s="736"/>
      <c r="H10" s="736"/>
      <c r="I10" s="736"/>
      <c r="J10" s="736"/>
      <c r="K10" s="736"/>
      <c r="L10" s="736"/>
      <c r="M10" s="736"/>
      <c r="N10" s="736"/>
      <c r="O10" s="736"/>
      <c r="P10" s="736"/>
      <c r="Q10" s="736"/>
      <c r="R10" s="736"/>
      <c r="S10" s="736"/>
      <c r="T10" s="736"/>
      <c r="U10" s="736"/>
      <c r="V10" s="736"/>
      <c r="W10" s="736"/>
      <c r="X10" s="737"/>
      <c r="AE10" s="17" t="s">
        <v>19</v>
      </c>
      <c r="AF10" s="18">
        <f>AG28+AH28</f>
        <v>42</v>
      </c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464"/>
      <c r="AT10" s="435"/>
      <c r="AU10" s="435"/>
      <c r="AV10" s="435"/>
      <c r="AW10" s="446">
        <f t="shared" si="0"/>
        <v>0</v>
      </c>
      <c r="AX10" s="435"/>
      <c r="AY10" s="435"/>
      <c r="AZ10" s="435"/>
      <c r="BA10" s="446">
        <f t="shared" si="1"/>
        <v>0</v>
      </c>
      <c r="BB10" s="425"/>
      <c r="BC10" s="425"/>
      <c r="BD10" s="425"/>
      <c r="BE10" s="460">
        <f t="shared" si="5"/>
        <v>0</v>
      </c>
      <c r="BF10" s="425"/>
      <c r="BG10" s="425"/>
      <c r="BH10" s="425"/>
      <c r="BI10" s="460">
        <f t="shared" si="2"/>
        <v>0</v>
      </c>
      <c r="BJ10" s="435"/>
      <c r="BK10" s="435"/>
      <c r="BL10" s="435"/>
      <c r="BM10" s="460">
        <f t="shared" si="3"/>
        <v>0</v>
      </c>
      <c r="BN10" s="435"/>
      <c r="BO10" s="435"/>
      <c r="BP10" s="435"/>
      <c r="BQ10" s="446">
        <f t="shared" si="4"/>
        <v>0</v>
      </c>
      <c r="BR10" s="425"/>
      <c r="BS10" s="425"/>
      <c r="BT10" s="425"/>
      <c r="BU10" s="425"/>
      <c r="BV10" s="425"/>
      <c r="BW10" s="425"/>
      <c r="BX10" s="425"/>
      <c r="BY10" s="428"/>
      <c r="BZ10" s="435"/>
      <c r="CA10" s="435"/>
      <c r="CB10" s="435"/>
      <c r="CC10" s="435"/>
      <c r="CD10" s="435"/>
      <c r="CE10" s="435"/>
      <c r="CF10" s="435"/>
      <c r="CG10" s="435"/>
      <c r="CH10" s="425"/>
      <c r="CI10" s="425"/>
      <c r="CJ10" s="425"/>
      <c r="CK10" s="425"/>
      <c r="CL10" s="425"/>
      <c r="CM10" s="425"/>
      <c r="CN10" s="425"/>
      <c r="CO10" s="425"/>
      <c r="CP10" s="435"/>
      <c r="CQ10" s="435"/>
      <c r="CR10" s="435"/>
      <c r="CS10" s="435"/>
      <c r="CT10" s="435"/>
      <c r="CU10" s="435"/>
      <c r="CV10" s="435"/>
      <c r="CW10" s="435"/>
      <c r="CX10" s="425"/>
      <c r="CY10" s="425"/>
      <c r="CZ10" s="425"/>
      <c r="DA10" s="425"/>
      <c r="DB10" s="425"/>
      <c r="DC10" s="425"/>
      <c r="DD10" s="425"/>
      <c r="DE10" s="425"/>
      <c r="DF10" s="425"/>
      <c r="DG10" s="425"/>
      <c r="DH10" s="425"/>
    </row>
    <row r="11" spans="1:112" s="17" customFormat="1" ht="16.2" x14ac:dyDescent="0.3">
      <c r="A11" s="19" t="s">
        <v>32</v>
      </c>
      <c r="B11" s="20" t="s">
        <v>33</v>
      </c>
      <c r="C11" s="21"/>
      <c r="D11" s="22"/>
      <c r="E11" s="23"/>
      <c r="F11" s="24"/>
      <c r="G11" s="25">
        <f>G12+G13+G14+G15</f>
        <v>12</v>
      </c>
      <c r="H11" s="26">
        <f>SUM(H12:H15)</f>
        <v>360</v>
      </c>
      <c r="I11" s="27">
        <f>SUM(I12:I15)</f>
        <v>16</v>
      </c>
      <c r="J11" s="28"/>
      <c r="K11" s="28"/>
      <c r="L11" s="28">
        <f>SUM(L12:L15)</f>
        <v>0</v>
      </c>
      <c r="M11" s="29">
        <f>SUM(M12:M15)</f>
        <v>344</v>
      </c>
      <c r="N11" s="30"/>
      <c r="O11" s="31"/>
      <c r="P11" s="32"/>
      <c r="Q11" s="33"/>
      <c r="R11" s="31"/>
      <c r="S11" s="32"/>
      <c r="T11" s="33"/>
      <c r="U11" s="31"/>
      <c r="V11" s="32"/>
      <c r="W11" s="33"/>
      <c r="X11" s="32"/>
      <c r="AE11" s="17" t="s">
        <v>20</v>
      </c>
      <c r="AF11" s="18">
        <f>AJ28+AK28</f>
        <v>14</v>
      </c>
      <c r="AG11" s="34" t="b">
        <f>ISBLANK(N11)</f>
        <v>1</v>
      </c>
      <c r="AH11" s="34" t="b">
        <f>ISBLANK(O11)</f>
        <v>1</v>
      </c>
      <c r="AI11" s="34"/>
      <c r="AJ11" s="34" t="b">
        <f t="shared" ref="AJ11:AQ26" si="6">ISBLANK(Q11)</f>
        <v>1</v>
      </c>
      <c r="AK11" s="34" t="b">
        <f t="shared" si="6"/>
        <v>1</v>
      </c>
      <c r="AL11" s="34"/>
      <c r="AM11" s="34" t="b">
        <f>ISBLANK(T11)</f>
        <v>1</v>
      </c>
      <c r="AN11" s="34" t="b">
        <f>ISBLANK(U11)</f>
        <v>1</v>
      </c>
      <c r="AO11" s="34"/>
      <c r="AP11" s="34" t="b">
        <f>ISBLANK(W11)</f>
        <v>1</v>
      </c>
      <c r="AQ11" s="34" t="b">
        <f>ISBLANK(X11)</f>
        <v>1</v>
      </c>
      <c r="AR11" s="466"/>
      <c r="AT11" s="436"/>
      <c r="AU11" s="436"/>
      <c r="AV11" s="436"/>
      <c r="AW11" s="446">
        <f t="shared" si="0"/>
        <v>0</v>
      </c>
      <c r="AX11" s="436"/>
      <c r="AY11" s="436"/>
      <c r="AZ11" s="436"/>
      <c r="BA11" s="446">
        <f t="shared" si="1"/>
        <v>0</v>
      </c>
      <c r="BB11" s="335"/>
      <c r="BC11" s="335"/>
      <c r="BD11" s="335"/>
      <c r="BE11" s="460">
        <f t="shared" si="5"/>
        <v>0</v>
      </c>
      <c r="BF11" s="335"/>
      <c r="BG11" s="335"/>
      <c r="BH11" s="335"/>
      <c r="BI11" s="460">
        <f t="shared" si="2"/>
        <v>0</v>
      </c>
      <c r="BJ11" s="436"/>
      <c r="BK11" s="436"/>
      <c r="BL11" s="436"/>
      <c r="BM11" s="460">
        <f t="shared" si="3"/>
        <v>0</v>
      </c>
      <c r="BN11" s="436"/>
      <c r="BO11" s="436"/>
      <c r="BP11" s="436"/>
      <c r="BQ11" s="446">
        <f t="shared" si="4"/>
        <v>0</v>
      </c>
      <c r="BR11" s="335"/>
      <c r="BS11" s="335"/>
      <c r="BT11" s="335"/>
      <c r="BU11" s="335"/>
      <c r="BV11" s="335"/>
      <c r="BW11" s="335"/>
      <c r="BX11" s="335"/>
      <c r="BY11" s="429"/>
      <c r="BZ11" s="436"/>
      <c r="CA11" s="436"/>
      <c r="CB11" s="436"/>
      <c r="CC11" s="436"/>
      <c r="CD11" s="436"/>
      <c r="CE11" s="436"/>
      <c r="CF11" s="436"/>
      <c r="CG11" s="436"/>
      <c r="CH11" s="335"/>
      <c r="CI11" s="335"/>
      <c r="CJ11" s="335"/>
      <c r="CK11" s="335"/>
      <c r="CL11" s="335"/>
      <c r="CM11" s="335"/>
      <c r="CN11" s="335"/>
      <c r="CO11" s="335"/>
      <c r="CP11" s="436"/>
      <c r="CQ11" s="436"/>
      <c r="CR11" s="436"/>
      <c r="CS11" s="436"/>
      <c r="CT11" s="436"/>
      <c r="CU11" s="436"/>
      <c r="CV11" s="436"/>
      <c r="CW11" s="436"/>
      <c r="CX11" s="335"/>
      <c r="CY11" s="335"/>
      <c r="CZ11" s="335"/>
      <c r="DA11" s="335"/>
      <c r="DB11" s="335"/>
      <c r="DC11" s="335"/>
      <c r="DD11" s="335"/>
      <c r="DE11" s="335"/>
      <c r="DF11" s="335">
        <f>AT11+AX11+BB11+BF11+BJ11+BN11+BR11+BV11+BZ11+CD11+CH11+CL11+CP11+CT11+CX11+DB11</f>
        <v>0</v>
      </c>
      <c r="DG11" s="335">
        <f>AU11+AY11+BC11+BG11+BK11+BO11+BS11+BW11+CA11+CE11+CI11+CM11+CQ11+CU11+CY11+DC11</f>
        <v>0</v>
      </c>
      <c r="DH11" s="335">
        <f>AV11+AZ11+BD11+BH11+BL11+BP11+BT11+BX11+CB11+CF11+CJ11+CN11+CR11+CV11+CZ11+DD11</f>
        <v>0</v>
      </c>
    </row>
    <row r="12" spans="1:112" s="17" customFormat="1" ht="16.2" x14ac:dyDescent="0.3">
      <c r="A12" s="35" t="s">
        <v>34</v>
      </c>
      <c r="B12" s="36" t="s">
        <v>33</v>
      </c>
      <c r="C12" s="37"/>
      <c r="D12" s="38">
        <v>1</v>
      </c>
      <c r="E12" s="39"/>
      <c r="F12" s="40"/>
      <c r="G12" s="41">
        <v>3</v>
      </c>
      <c r="H12" s="42">
        <f t="shared" ref="H12:H27" si="7">G12*30</f>
        <v>90</v>
      </c>
      <c r="I12" s="43">
        <v>4</v>
      </c>
      <c r="J12" s="44"/>
      <c r="K12" s="44"/>
      <c r="L12" s="44" t="s">
        <v>253</v>
      </c>
      <c r="M12" s="45">
        <f t="shared" ref="M12:M27" si="8">H12-I12</f>
        <v>86</v>
      </c>
      <c r="N12" s="46" t="s">
        <v>253</v>
      </c>
      <c r="O12" s="47"/>
      <c r="P12" s="48"/>
      <c r="Q12" s="49"/>
      <c r="R12" s="47"/>
      <c r="S12" s="48"/>
      <c r="T12" s="49"/>
      <c r="U12" s="47"/>
      <c r="V12" s="48"/>
      <c r="W12" s="49"/>
      <c r="X12" s="48"/>
      <c r="AD12" s="17" t="s">
        <v>35</v>
      </c>
      <c r="AE12" s="17" t="s">
        <v>21</v>
      </c>
      <c r="AF12" s="18">
        <f>AM28+AN28</f>
        <v>0</v>
      </c>
      <c r="AG12" s="34" t="b">
        <f t="shared" ref="AG12:AH27" si="9">ISBLANK(N12)</f>
        <v>0</v>
      </c>
      <c r="AH12" s="34" t="b">
        <f t="shared" si="9"/>
        <v>1</v>
      </c>
      <c r="AI12" s="34"/>
      <c r="AJ12" s="34" t="b">
        <f t="shared" si="6"/>
        <v>1</v>
      </c>
      <c r="AK12" s="34" t="b">
        <f t="shared" si="6"/>
        <v>1</v>
      </c>
      <c r="AL12" s="34"/>
      <c r="AM12" s="34" t="b">
        <f t="shared" si="6"/>
        <v>1</v>
      </c>
      <c r="AN12" s="34" t="b">
        <f t="shared" si="6"/>
        <v>1</v>
      </c>
      <c r="AO12" s="34"/>
      <c r="AP12" s="34" t="b">
        <f t="shared" si="6"/>
        <v>1</v>
      </c>
      <c r="AQ12" s="34" t="b">
        <f t="shared" si="6"/>
        <v>1</v>
      </c>
      <c r="AR12" s="466"/>
      <c r="AT12" s="436"/>
      <c r="AU12" s="436"/>
      <c r="AV12" s="436">
        <v>4</v>
      </c>
      <c r="AW12" s="446">
        <f t="shared" si="0"/>
        <v>4</v>
      </c>
      <c r="AX12" s="436"/>
      <c r="AY12" s="436"/>
      <c r="AZ12" s="436"/>
      <c r="BA12" s="446">
        <f t="shared" si="1"/>
        <v>0</v>
      </c>
      <c r="BB12" s="335"/>
      <c r="BC12" s="335"/>
      <c r="BD12" s="335"/>
      <c r="BE12" s="460">
        <f t="shared" si="5"/>
        <v>0</v>
      </c>
      <c r="BF12" s="335"/>
      <c r="BG12" s="335"/>
      <c r="BH12" s="335"/>
      <c r="BI12" s="460">
        <f t="shared" si="2"/>
        <v>0</v>
      </c>
      <c r="BJ12" s="436"/>
      <c r="BK12" s="436"/>
      <c r="BL12" s="436"/>
      <c r="BM12" s="460">
        <f t="shared" si="3"/>
        <v>0</v>
      </c>
      <c r="BN12" s="436"/>
      <c r="BO12" s="436"/>
      <c r="BP12" s="436"/>
      <c r="BQ12" s="446">
        <f t="shared" si="4"/>
        <v>0</v>
      </c>
      <c r="BR12" s="335"/>
      <c r="BS12" s="335"/>
      <c r="BT12" s="335"/>
      <c r="BU12" s="335"/>
      <c r="BV12" s="335"/>
      <c r="BW12" s="335"/>
      <c r="BX12" s="335"/>
      <c r="BY12" s="429"/>
      <c r="BZ12" s="436"/>
      <c r="CA12" s="436"/>
      <c r="CB12" s="436"/>
      <c r="CC12" s="436"/>
      <c r="CD12" s="436"/>
      <c r="CE12" s="436"/>
      <c r="CF12" s="436"/>
      <c r="CG12" s="436"/>
      <c r="CH12" s="335"/>
      <c r="CI12" s="335"/>
      <c r="CJ12" s="335"/>
      <c r="CK12" s="335"/>
      <c r="CL12" s="335"/>
      <c r="CM12" s="335"/>
      <c r="CN12" s="335"/>
      <c r="CO12" s="335"/>
      <c r="CP12" s="436"/>
      <c r="CQ12" s="436"/>
      <c r="CR12" s="436"/>
      <c r="CS12" s="436"/>
      <c r="CT12" s="436"/>
      <c r="CU12" s="436"/>
      <c r="CV12" s="436"/>
      <c r="CW12" s="436"/>
      <c r="CX12" s="335"/>
      <c r="CY12" s="335"/>
      <c r="CZ12" s="335"/>
      <c r="DA12" s="335"/>
      <c r="DB12" s="335"/>
      <c r="DC12" s="335"/>
      <c r="DD12" s="335"/>
      <c r="DE12" s="335"/>
      <c r="DF12" s="335">
        <f t="shared" ref="DF12:DH30" si="10">AT12+AX12+BB12+BF12+BJ12+BN12+BR12+BV12+BZ12+CD12+CH12+CL12+CP12+CT12+CX12+DB12</f>
        <v>0</v>
      </c>
      <c r="DG12" s="335">
        <f t="shared" si="10"/>
        <v>0</v>
      </c>
      <c r="DH12" s="335">
        <f t="shared" si="10"/>
        <v>4</v>
      </c>
    </row>
    <row r="13" spans="1:112" s="17" customFormat="1" ht="16.2" x14ac:dyDescent="0.3">
      <c r="A13" s="35" t="s">
        <v>36</v>
      </c>
      <c r="B13" s="36" t="s">
        <v>33</v>
      </c>
      <c r="C13" s="37"/>
      <c r="D13" s="38">
        <v>2</v>
      </c>
      <c r="E13" s="39"/>
      <c r="F13" s="40"/>
      <c r="G13" s="41">
        <v>3</v>
      </c>
      <c r="H13" s="42">
        <f t="shared" si="7"/>
        <v>90</v>
      </c>
      <c r="I13" s="43">
        <v>4</v>
      </c>
      <c r="J13" s="44"/>
      <c r="K13" s="44"/>
      <c r="L13" s="44" t="s">
        <v>253</v>
      </c>
      <c r="M13" s="45">
        <f t="shared" si="8"/>
        <v>86</v>
      </c>
      <c r="N13" s="46"/>
      <c r="O13" s="47"/>
      <c r="P13" s="48" t="s">
        <v>253</v>
      </c>
      <c r="Q13" s="49"/>
      <c r="R13" s="47"/>
      <c r="S13" s="48"/>
      <c r="T13" s="49"/>
      <c r="U13" s="47"/>
      <c r="V13" s="48"/>
      <c r="W13" s="49"/>
      <c r="X13" s="48"/>
      <c r="AD13" s="17" t="s">
        <v>35</v>
      </c>
      <c r="AE13" s="17" t="s">
        <v>22</v>
      </c>
      <c r="AF13" s="18">
        <f>AP28+AQ28</f>
        <v>0</v>
      </c>
      <c r="AG13" s="34" t="b">
        <f t="shared" si="9"/>
        <v>1</v>
      </c>
      <c r="AH13" s="34" t="b">
        <f t="shared" si="9"/>
        <v>1</v>
      </c>
      <c r="AI13" s="34"/>
      <c r="AJ13" s="34" t="b">
        <f t="shared" si="6"/>
        <v>1</v>
      </c>
      <c r="AK13" s="34" t="b">
        <f t="shared" si="6"/>
        <v>1</v>
      </c>
      <c r="AL13" s="34"/>
      <c r="AM13" s="34" t="b">
        <f t="shared" si="6"/>
        <v>1</v>
      </c>
      <c r="AN13" s="34" t="b">
        <f t="shared" si="6"/>
        <v>1</v>
      </c>
      <c r="AO13" s="34"/>
      <c r="AP13" s="34" t="b">
        <f t="shared" si="6"/>
        <v>1</v>
      </c>
      <c r="AQ13" s="34" t="b">
        <f t="shared" si="6"/>
        <v>1</v>
      </c>
      <c r="AR13" s="466"/>
      <c r="AT13" s="436"/>
      <c r="AU13" s="436"/>
      <c r="AV13" s="436"/>
      <c r="AW13" s="446">
        <f t="shared" si="0"/>
        <v>0</v>
      </c>
      <c r="AX13" s="436"/>
      <c r="AY13" s="436"/>
      <c r="AZ13" s="436"/>
      <c r="BA13" s="446">
        <f t="shared" si="1"/>
        <v>0</v>
      </c>
      <c r="BB13" s="335"/>
      <c r="BC13" s="335"/>
      <c r="BD13" s="335">
        <v>4</v>
      </c>
      <c r="BE13" s="460">
        <f t="shared" si="5"/>
        <v>4</v>
      </c>
      <c r="BF13" s="335"/>
      <c r="BG13" s="335"/>
      <c r="BH13" s="335"/>
      <c r="BI13" s="460">
        <f t="shared" si="2"/>
        <v>0</v>
      </c>
      <c r="BJ13" s="436"/>
      <c r="BK13" s="436"/>
      <c r="BL13" s="436"/>
      <c r="BM13" s="460">
        <f t="shared" si="3"/>
        <v>0</v>
      </c>
      <c r="BN13" s="436"/>
      <c r="BO13" s="436"/>
      <c r="BP13" s="436"/>
      <c r="BQ13" s="446">
        <f t="shared" si="4"/>
        <v>0</v>
      </c>
      <c r="BR13" s="335"/>
      <c r="BS13" s="335"/>
      <c r="BT13" s="335"/>
      <c r="BU13" s="335"/>
      <c r="BV13" s="335"/>
      <c r="BW13" s="335"/>
      <c r="BX13" s="335"/>
      <c r="BY13" s="429"/>
      <c r="BZ13" s="436"/>
      <c r="CA13" s="436"/>
      <c r="CB13" s="436"/>
      <c r="CC13" s="436"/>
      <c r="CD13" s="436"/>
      <c r="CE13" s="436"/>
      <c r="CF13" s="436"/>
      <c r="CG13" s="436"/>
      <c r="CH13" s="335"/>
      <c r="CI13" s="335"/>
      <c r="CJ13" s="335"/>
      <c r="CK13" s="335"/>
      <c r="CL13" s="335"/>
      <c r="CM13" s="335"/>
      <c r="CN13" s="335"/>
      <c r="CO13" s="335"/>
      <c r="CP13" s="436"/>
      <c r="CQ13" s="436"/>
      <c r="CR13" s="436"/>
      <c r="CS13" s="436"/>
      <c r="CT13" s="436"/>
      <c r="CU13" s="436"/>
      <c r="CV13" s="436"/>
      <c r="CW13" s="436"/>
      <c r="CX13" s="335"/>
      <c r="CY13" s="335"/>
      <c r="CZ13" s="335"/>
      <c r="DA13" s="335"/>
      <c r="DB13" s="335"/>
      <c r="DC13" s="335"/>
      <c r="DD13" s="335"/>
      <c r="DE13" s="335"/>
      <c r="DF13" s="335">
        <f t="shared" si="10"/>
        <v>0</v>
      </c>
      <c r="DG13" s="335">
        <f t="shared" si="10"/>
        <v>0</v>
      </c>
      <c r="DH13" s="335">
        <f t="shared" si="10"/>
        <v>4</v>
      </c>
    </row>
    <row r="14" spans="1:112" s="17" customFormat="1" ht="16.2" x14ac:dyDescent="0.3">
      <c r="A14" s="35" t="s">
        <v>37</v>
      </c>
      <c r="B14" s="36" t="s">
        <v>33</v>
      </c>
      <c r="C14" s="37"/>
      <c r="D14" s="38">
        <v>3</v>
      </c>
      <c r="E14" s="50"/>
      <c r="F14" s="40"/>
      <c r="G14" s="41">
        <v>3</v>
      </c>
      <c r="H14" s="42">
        <f t="shared" si="7"/>
        <v>90</v>
      </c>
      <c r="I14" s="43">
        <v>4</v>
      </c>
      <c r="J14" s="44"/>
      <c r="K14" s="44"/>
      <c r="L14" s="44" t="s">
        <v>253</v>
      </c>
      <c r="M14" s="45">
        <f t="shared" si="8"/>
        <v>86</v>
      </c>
      <c r="N14" s="46"/>
      <c r="O14" s="47"/>
      <c r="P14" s="48"/>
      <c r="Q14" s="49" t="s">
        <v>253</v>
      </c>
      <c r="R14" s="47"/>
      <c r="S14" s="48"/>
      <c r="T14" s="49"/>
      <c r="U14" s="47"/>
      <c r="V14" s="48"/>
      <c r="W14" s="51"/>
      <c r="X14" s="52"/>
      <c r="AD14" s="17" t="s">
        <v>35</v>
      </c>
      <c r="AF14" s="18">
        <f>SUM(AF10:AF13)</f>
        <v>56</v>
      </c>
      <c r="AG14" s="34" t="b">
        <f t="shared" si="9"/>
        <v>1</v>
      </c>
      <c r="AH14" s="34" t="b">
        <f t="shared" si="9"/>
        <v>1</v>
      </c>
      <c r="AI14" s="34"/>
      <c r="AJ14" s="34" t="b">
        <f t="shared" si="6"/>
        <v>0</v>
      </c>
      <c r="AK14" s="34" t="b">
        <f t="shared" si="6"/>
        <v>1</v>
      </c>
      <c r="AL14" s="34"/>
      <c r="AM14" s="34" t="b">
        <f t="shared" si="6"/>
        <v>1</v>
      </c>
      <c r="AN14" s="34" t="b">
        <f t="shared" si="6"/>
        <v>1</v>
      </c>
      <c r="AO14" s="34"/>
      <c r="AP14" s="34" t="b">
        <f t="shared" si="6"/>
        <v>1</v>
      </c>
      <c r="AQ14" s="34" t="b">
        <f t="shared" si="6"/>
        <v>1</v>
      </c>
      <c r="AR14" s="466"/>
      <c r="AT14" s="436"/>
      <c r="AU14" s="436"/>
      <c r="AV14" s="436"/>
      <c r="AW14" s="446">
        <f t="shared" si="0"/>
        <v>0</v>
      </c>
      <c r="AX14" s="436"/>
      <c r="AY14" s="436"/>
      <c r="AZ14" s="436"/>
      <c r="BA14" s="446">
        <f t="shared" si="1"/>
        <v>0</v>
      </c>
      <c r="BB14" s="335"/>
      <c r="BC14" s="335"/>
      <c r="BD14" s="335"/>
      <c r="BE14" s="460">
        <f t="shared" si="5"/>
        <v>0</v>
      </c>
      <c r="BF14" s="335"/>
      <c r="BG14" s="335"/>
      <c r="BH14" s="335"/>
      <c r="BI14" s="460">
        <f t="shared" si="2"/>
        <v>0</v>
      </c>
      <c r="BJ14" s="436"/>
      <c r="BK14" s="436"/>
      <c r="BL14" s="436">
        <v>4</v>
      </c>
      <c r="BM14" s="460">
        <f t="shared" si="3"/>
        <v>4</v>
      </c>
      <c r="BN14" s="436"/>
      <c r="BO14" s="436"/>
      <c r="BP14" s="436"/>
      <c r="BQ14" s="446">
        <f t="shared" si="4"/>
        <v>0</v>
      </c>
      <c r="BR14" s="335"/>
      <c r="BS14" s="335"/>
      <c r="BT14" s="335"/>
      <c r="BU14" s="335"/>
      <c r="BV14" s="335"/>
      <c r="BW14" s="335"/>
      <c r="BX14" s="335"/>
      <c r="BY14" s="429"/>
      <c r="BZ14" s="436"/>
      <c r="CA14" s="436"/>
      <c r="CB14" s="436"/>
      <c r="CC14" s="436"/>
      <c r="CD14" s="436"/>
      <c r="CE14" s="436"/>
      <c r="CF14" s="436"/>
      <c r="CG14" s="436"/>
      <c r="CH14" s="335"/>
      <c r="CI14" s="335"/>
      <c r="CJ14" s="335"/>
      <c r="CK14" s="335"/>
      <c r="CL14" s="335"/>
      <c r="CM14" s="335"/>
      <c r="CN14" s="335"/>
      <c r="CO14" s="335"/>
      <c r="CP14" s="436"/>
      <c r="CQ14" s="436"/>
      <c r="CR14" s="436"/>
      <c r="CS14" s="436"/>
      <c r="CT14" s="436"/>
      <c r="CU14" s="436"/>
      <c r="CV14" s="436"/>
      <c r="CW14" s="436"/>
      <c r="CX14" s="335"/>
      <c r="CY14" s="335"/>
      <c r="CZ14" s="335"/>
      <c r="DA14" s="335"/>
      <c r="DB14" s="335"/>
      <c r="DC14" s="335"/>
      <c r="DD14" s="335"/>
      <c r="DE14" s="335"/>
      <c r="DF14" s="335">
        <f t="shared" si="10"/>
        <v>0</v>
      </c>
      <c r="DG14" s="335">
        <f t="shared" si="10"/>
        <v>0</v>
      </c>
      <c r="DH14" s="335">
        <f t="shared" si="10"/>
        <v>4</v>
      </c>
    </row>
    <row r="15" spans="1:112" s="17" customFormat="1" ht="16.2" x14ac:dyDescent="0.3">
      <c r="A15" s="35" t="s">
        <v>38</v>
      </c>
      <c r="B15" s="36" t="s">
        <v>33</v>
      </c>
      <c r="C15" s="53"/>
      <c r="D15" s="54" t="s">
        <v>39</v>
      </c>
      <c r="E15" s="54"/>
      <c r="F15" s="55"/>
      <c r="G15" s="56">
        <v>3</v>
      </c>
      <c r="H15" s="42">
        <f t="shared" si="7"/>
        <v>90</v>
      </c>
      <c r="I15" s="43">
        <v>4</v>
      </c>
      <c r="J15" s="57"/>
      <c r="K15" s="57"/>
      <c r="L15" s="44" t="s">
        <v>253</v>
      </c>
      <c r="M15" s="45">
        <f t="shared" si="8"/>
        <v>86</v>
      </c>
      <c r="N15" s="58"/>
      <c r="O15" s="59"/>
      <c r="P15" s="60"/>
      <c r="Q15" s="61"/>
      <c r="R15" s="59"/>
      <c r="S15" s="60" t="s">
        <v>253</v>
      </c>
      <c r="T15" s="61"/>
      <c r="U15" s="59"/>
      <c r="V15" s="60"/>
      <c r="W15" s="61"/>
      <c r="X15" s="60"/>
      <c r="AD15" s="17" t="s">
        <v>35</v>
      </c>
      <c r="AG15" s="34" t="b">
        <f t="shared" si="9"/>
        <v>1</v>
      </c>
      <c r="AH15" s="34" t="b">
        <f t="shared" si="9"/>
        <v>1</v>
      </c>
      <c r="AI15" s="34"/>
      <c r="AJ15" s="34" t="b">
        <f t="shared" si="6"/>
        <v>1</v>
      </c>
      <c r="AK15" s="34" t="b">
        <f t="shared" si="6"/>
        <v>1</v>
      </c>
      <c r="AL15" s="34"/>
      <c r="AM15" s="34" t="b">
        <f t="shared" si="6"/>
        <v>1</v>
      </c>
      <c r="AN15" s="34" t="b">
        <f t="shared" si="6"/>
        <v>1</v>
      </c>
      <c r="AO15" s="34"/>
      <c r="AP15" s="34" t="b">
        <f t="shared" si="6"/>
        <v>1</v>
      </c>
      <c r="AQ15" s="34" t="b">
        <f t="shared" si="6"/>
        <v>1</v>
      </c>
      <c r="AR15" s="466"/>
      <c r="AT15" s="436"/>
      <c r="AU15" s="436"/>
      <c r="AV15" s="436"/>
      <c r="AW15" s="446">
        <f t="shared" si="0"/>
        <v>0</v>
      </c>
      <c r="AX15" s="436"/>
      <c r="AY15" s="436"/>
      <c r="AZ15" s="436"/>
      <c r="BA15" s="446">
        <f t="shared" si="1"/>
        <v>0</v>
      </c>
      <c r="BB15" s="335"/>
      <c r="BC15" s="335"/>
      <c r="BD15" s="335"/>
      <c r="BE15" s="460">
        <f t="shared" si="5"/>
        <v>0</v>
      </c>
      <c r="BF15" s="335"/>
      <c r="BG15" s="335"/>
      <c r="BH15" s="335"/>
      <c r="BI15" s="460">
        <f t="shared" si="2"/>
        <v>0</v>
      </c>
      <c r="BJ15" s="436"/>
      <c r="BK15" s="436"/>
      <c r="BL15" s="436"/>
      <c r="BM15" s="460">
        <f t="shared" si="3"/>
        <v>0</v>
      </c>
      <c r="BN15" s="436"/>
      <c r="BO15" s="436"/>
      <c r="BP15" s="436"/>
      <c r="BQ15" s="446">
        <f t="shared" si="4"/>
        <v>0</v>
      </c>
      <c r="BR15" s="335"/>
      <c r="BS15" s="335"/>
      <c r="BT15" s="335">
        <v>4</v>
      </c>
      <c r="BU15" s="335"/>
      <c r="BV15" s="335"/>
      <c r="BW15" s="335"/>
      <c r="BX15" s="335"/>
      <c r="BY15" s="429"/>
      <c r="BZ15" s="436"/>
      <c r="CA15" s="436"/>
      <c r="CB15" s="436"/>
      <c r="CC15" s="436"/>
      <c r="CD15" s="436"/>
      <c r="CE15" s="436"/>
      <c r="CF15" s="436"/>
      <c r="CG15" s="436"/>
      <c r="CH15" s="335"/>
      <c r="CI15" s="335"/>
      <c r="CJ15" s="335"/>
      <c r="CK15" s="335"/>
      <c r="CL15" s="335"/>
      <c r="CM15" s="335"/>
      <c r="CN15" s="335"/>
      <c r="CO15" s="335"/>
      <c r="CP15" s="436"/>
      <c r="CQ15" s="436"/>
      <c r="CR15" s="436"/>
      <c r="CS15" s="436"/>
      <c r="CT15" s="436"/>
      <c r="CU15" s="436"/>
      <c r="CV15" s="436"/>
      <c r="CW15" s="436"/>
      <c r="CX15" s="335"/>
      <c r="CY15" s="335"/>
      <c r="CZ15" s="335"/>
      <c r="DA15" s="335"/>
      <c r="DB15" s="335"/>
      <c r="DC15" s="335"/>
      <c r="DD15" s="335"/>
      <c r="DE15" s="335"/>
      <c r="DF15" s="335">
        <f t="shared" si="10"/>
        <v>0</v>
      </c>
      <c r="DG15" s="335">
        <f t="shared" si="10"/>
        <v>0</v>
      </c>
      <c r="DH15" s="335">
        <f t="shared" si="10"/>
        <v>4</v>
      </c>
    </row>
    <row r="16" spans="1:112" s="17" customFormat="1" ht="16.2" x14ac:dyDescent="0.3">
      <c r="A16" s="62" t="s">
        <v>40</v>
      </c>
      <c r="B16" s="63" t="s">
        <v>41</v>
      </c>
      <c r="C16" s="37"/>
      <c r="D16" s="64" t="s">
        <v>42</v>
      </c>
      <c r="E16" s="50"/>
      <c r="F16" s="65"/>
      <c r="G16" s="66">
        <v>2</v>
      </c>
      <c r="H16" s="67">
        <f t="shared" si="7"/>
        <v>60</v>
      </c>
      <c r="I16" s="37">
        <v>4</v>
      </c>
      <c r="J16" s="442" t="s">
        <v>253</v>
      </c>
      <c r="K16" s="68"/>
      <c r="L16" s="68"/>
      <c r="M16" s="69">
        <f t="shared" si="8"/>
        <v>56</v>
      </c>
      <c r="N16" s="46" t="s">
        <v>253</v>
      </c>
      <c r="O16" s="47"/>
      <c r="P16" s="48"/>
      <c r="Q16" s="49"/>
      <c r="R16" s="47"/>
      <c r="S16" s="48"/>
      <c r="T16" s="49"/>
      <c r="U16" s="47"/>
      <c r="V16" s="48"/>
      <c r="W16" s="49"/>
      <c r="X16" s="70"/>
      <c r="AD16" s="17" t="s">
        <v>35</v>
      </c>
      <c r="AG16" s="34" t="b">
        <f t="shared" si="9"/>
        <v>0</v>
      </c>
      <c r="AH16" s="34" t="b">
        <f t="shared" si="9"/>
        <v>1</v>
      </c>
      <c r="AI16" s="34"/>
      <c r="AJ16" s="34" t="b">
        <f t="shared" si="6"/>
        <v>1</v>
      </c>
      <c r="AK16" s="34" t="b">
        <f t="shared" si="6"/>
        <v>1</v>
      </c>
      <c r="AL16" s="34"/>
      <c r="AM16" s="34" t="b">
        <f t="shared" si="6"/>
        <v>1</v>
      </c>
      <c r="AN16" s="34" t="b">
        <f t="shared" si="6"/>
        <v>1</v>
      </c>
      <c r="AO16" s="34"/>
      <c r="AP16" s="34" t="b">
        <f t="shared" si="6"/>
        <v>1</v>
      </c>
      <c r="AQ16" s="34" t="b">
        <f t="shared" si="6"/>
        <v>1</v>
      </c>
      <c r="AR16" s="466"/>
      <c r="AT16" s="436">
        <v>4</v>
      </c>
      <c r="AU16" s="436"/>
      <c r="AV16" s="436"/>
      <c r="AW16" s="446">
        <f t="shared" si="0"/>
        <v>4</v>
      </c>
      <c r="AX16" s="436"/>
      <c r="AY16" s="436"/>
      <c r="AZ16" s="436"/>
      <c r="BA16" s="446">
        <f t="shared" si="1"/>
        <v>0</v>
      </c>
      <c r="BB16" s="335"/>
      <c r="BC16" s="335"/>
      <c r="BD16" s="335"/>
      <c r="BE16" s="460">
        <f t="shared" si="5"/>
        <v>0</v>
      </c>
      <c r="BF16" s="335"/>
      <c r="BG16" s="335"/>
      <c r="BH16" s="335"/>
      <c r="BI16" s="460">
        <f t="shared" si="2"/>
        <v>0</v>
      </c>
      <c r="BJ16" s="436"/>
      <c r="BK16" s="436"/>
      <c r="BL16" s="436"/>
      <c r="BM16" s="460">
        <f t="shared" si="3"/>
        <v>0</v>
      </c>
      <c r="BN16" s="436"/>
      <c r="BO16" s="436"/>
      <c r="BP16" s="436"/>
      <c r="BQ16" s="446">
        <f t="shared" si="4"/>
        <v>0</v>
      </c>
      <c r="BR16" s="335"/>
      <c r="BS16" s="335"/>
      <c r="BT16" s="335"/>
      <c r="BU16" s="335"/>
      <c r="BV16" s="335"/>
      <c r="BW16" s="335"/>
      <c r="BX16" s="335"/>
      <c r="BY16" s="429"/>
      <c r="BZ16" s="436"/>
      <c r="CA16" s="436"/>
      <c r="CB16" s="436"/>
      <c r="CC16" s="436"/>
      <c r="CD16" s="436"/>
      <c r="CE16" s="436"/>
      <c r="CF16" s="436"/>
      <c r="CG16" s="436"/>
      <c r="CH16" s="335"/>
      <c r="CI16" s="335"/>
      <c r="CJ16" s="335"/>
      <c r="CK16" s="335"/>
      <c r="CL16" s="335"/>
      <c r="CM16" s="335"/>
      <c r="CN16" s="335"/>
      <c r="CO16" s="335"/>
      <c r="CP16" s="436"/>
      <c r="CQ16" s="436"/>
      <c r="CR16" s="436"/>
      <c r="CS16" s="436"/>
      <c r="CT16" s="436"/>
      <c r="CU16" s="436"/>
      <c r="CV16" s="436"/>
      <c r="CW16" s="436"/>
      <c r="CX16" s="335"/>
      <c r="CY16" s="335"/>
      <c r="CZ16" s="335"/>
      <c r="DA16" s="335"/>
      <c r="DB16" s="335"/>
      <c r="DC16" s="335"/>
      <c r="DD16" s="335"/>
      <c r="DE16" s="335"/>
      <c r="DF16" s="335">
        <f t="shared" si="10"/>
        <v>4</v>
      </c>
      <c r="DG16" s="335">
        <f t="shared" si="10"/>
        <v>0</v>
      </c>
      <c r="DH16" s="335">
        <f t="shared" si="10"/>
        <v>0</v>
      </c>
    </row>
    <row r="17" spans="1:112" s="17" customFormat="1" ht="16.2" x14ac:dyDescent="0.3">
      <c r="A17" s="62" t="s">
        <v>43</v>
      </c>
      <c r="B17" s="63" t="s">
        <v>44</v>
      </c>
      <c r="C17" s="37">
        <v>1</v>
      </c>
      <c r="D17" s="64"/>
      <c r="E17" s="50"/>
      <c r="F17" s="65"/>
      <c r="G17" s="66">
        <v>6</v>
      </c>
      <c r="H17" s="67">
        <f t="shared" si="7"/>
        <v>180</v>
      </c>
      <c r="I17" s="37">
        <v>8</v>
      </c>
      <c r="J17" s="442" t="s">
        <v>262</v>
      </c>
      <c r="K17" s="68"/>
      <c r="L17" s="68"/>
      <c r="M17" s="69">
        <f t="shared" si="8"/>
        <v>172</v>
      </c>
      <c r="N17" s="46" t="s">
        <v>262</v>
      </c>
      <c r="O17" s="47"/>
      <c r="P17" s="48"/>
      <c r="Q17" s="49"/>
      <c r="R17" s="47"/>
      <c r="S17" s="48"/>
      <c r="T17" s="49"/>
      <c r="U17" s="47"/>
      <c r="V17" s="48"/>
      <c r="W17" s="49"/>
      <c r="X17" s="70"/>
      <c r="AD17" s="17" t="s">
        <v>35</v>
      </c>
      <c r="AG17" s="34" t="b">
        <f t="shared" si="9"/>
        <v>0</v>
      </c>
      <c r="AH17" s="34" t="b">
        <f t="shared" si="9"/>
        <v>1</v>
      </c>
      <c r="AI17" s="34"/>
      <c r="AJ17" s="34" t="b">
        <f t="shared" si="6"/>
        <v>1</v>
      </c>
      <c r="AK17" s="34" t="b">
        <f t="shared" si="6"/>
        <v>1</v>
      </c>
      <c r="AL17" s="34"/>
      <c r="AM17" s="34" t="b">
        <f t="shared" si="6"/>
        <v>1</v>
      </c>
      <c r="AN17" s="34" t="b">
        <f t="shared" si="6"/>
        <v>1</v>
      </c>
      <c r="AO17" s="34"/>
      <c r="AP17" s="34" t="b">
        <f t="shared" si="6"/>
        <v>1</v>
      </c>
      <c r="AQ17" s="34" t="b">
        <f t="shared" si="6"/>
        <v>1</v>
      </c>
      <c r="AR17" s="466"/>
      <c r="AT17" s="436">
        <v>8</v>
      </c>
      <c r="AU17" s="436"/>
      <c r="AV17" s="436"/>
      <c r="AW17" s="446">
        <f t="shared" si="0"/>
        <v>8</v>
      </c>
      <c r="AX17" s="436"/>
      <c r="AY17" s="436"/>
      <c r="AZ17" s="436"/>
      <c r="BA17" s="446">
        <f t="shared" si="1"/>
        <v>0</v>
      </c>
      <c r="BB17" s="335"/>
      <c r="BC17" s="335"/>
      <c r="BD17" s="335"/>
      <c r="BE17" s="460">
        <f t="shared" si="5"/>
        <v>0</v>
      </c>
      <c r="BF17" s="335"/>
      <c r="BG17" s="335"/>
      <c r="BH17" s="335"/>
      <c r="BI17" s="460">
        <f t="shared" si="2"/>
        <v>0</v>
      </c>
      <c r="BJ17" s="436"/>
      <c r="BK17" s="436"/>
      <c r="BL17" s="436"/>
      <c r="BM17" s="460">
        <f t="shared" si="3"/>
        <v>0</v>
      </c>
      <c r="BN17" s="436"/>
      <c r="BO17" s="436"/>
      <c r="BP17" s="436"/>
      <c r="BQ17" s="446">
        <f t="shared" si="4"/>
        <v>0</v>
      </c>
      <c r="BR17" s="335"/>
      <c r="BS17" s="335"/>
      <c r="BT17" s="335"/>
      <c r="BU17" s="335"/>
      <c r="BV17" s="335"/>
      <c r="BW17" s="335"/>
      <c r="BX17" s="335"/>
      <c r="BY17" s="429"/>
      <c r="BZ17" s="436"/>
      <c r="CA17" s="436"/>
      <c r="CB17" s="436"/>
      <c r="CC17" s="436"/>
      <c r="CD17" s="436"/>
      <c r="CE17" s="436"/>
      <c r="CF17" s="436"/>
      <c r="CG17" s="436"/>
      <c r="CH17" s="335"/>
      <c r="CI17" s="335"/>
      <c r="CJ17" s="335"/>
      <c r="CK17" s="335"/>
      <c r="CL17" s="335"/>
      <c r="CM17" s="335"/>
      <c r="CN17" s="335"/>
      <c r="CO17" s="335"/>
      <c r="CP17" s="436"/>
      <c r="CQ17" s="436"/>
      <c r="CR17" s="436"/>
      <c r="CS17" s="436"/>
      <c r="CT17" s="436"/>
      <c r="CU17" s="436"/>
      <c r="CV17" s="436"/>
      <c r="CW17" s="436"/>
      <c r="CX17" s="335"/>
      <c r="CY17" s="335"/>
      <c r="CZ17" s="335"/>
      <c r="DA17" s="335"/>
      <c r="DB17" s="335"/>
      <c r="DC17" s="335"/>
      <c r="DD17" s="335"/>
      <c r="DE17" s="335"/>
      <c r="DF17" s="335">
        <f t="shared" si="10"/>
        <v>8</v>
      </c>
      <c r="DG17" s="335">
        <f t="shared" si="10"/>
        <v>0</v>
      </c>
      <c r="DH17" s="335">
        <f t="shared" si="10"/>
        <v>0</v>
      </c>
    </row>
    <row r="18" spans="1:112" s="17" customFormat="1" ht="31.2" x14ac:dyDescent="0.3">
      <c r="A18" s="62" t="s">
        <v>45</v>
      </c>
      <c r="B18" s="63" t="s">
        <v>46</v>
      </c>
      <c r="C18" s="37"/>
      <c r="D18" s="68" t="s">
        <v>47</v>
      </c>
      <c r="E18" s="71"/>
      <c r="F18" s="72"/>
      <c r="G18" s="66">
        <v>3</v>
      </c>
      <c r="H18" s="67">
        <f t="shared" si="7"/>
        <v>90</v>
      </c>
      <c r="I18" s="37">
        <v>4</v>
      </c>
      <c r="J18" s="68"/>
      <c r="K18" s="68"/>
      <c r="L18" s="68" t="s">
        <v>253</v>
      </c>
      <c r="M18" s="69">
        <f t="shared" si="8"/>
        <v>86</v>
      </c>
      <c r="N18" s="46"/>
      <c r="O18" s="47"/>
      <c r="P18" s="70" t="s">
        <v>253</v>
      </c>
      <c r="Q18" s="49"/>
      <c r="R18" s="47"/>
      <c r="S18" s="48"/>
      <c r="T18" s="49"/>
      <c r="U18" s="47"/>
      <c r="V18" s="48"/>
      <c r="W18" s="49"/>
      <c r="X18" s="48"/>
      <c r="AD18" s="17" t="s">
        <v>35</v>
      </c>
      <c r="AG18" s="34" t="b">
        <f t="shared" si="9"/>
        <v>1</v>
      </c>
      <c r="AH18" s="34" t="b">
        <f t="shared" si="9"/>
        <v>1</v>
      </c>
      <c r="AI18" s="34"/>
      <c r="AJ18" s="34" t="b">
        <f t="shared" si="6"/>
        <v>1</v>
      </c>
      <c r="AK18" s="34" t="b">
        <f t="shared" si="6"/>
        <v>1</v>
      </c>
      <c r="AL18" s="34"/>
      <c r="AM18" s="34" t="b">
        <f t="shared" si="6"/>
        <v>1</v>
      </c>
      <c r="AN18" s="34" t="b">
        <f t="shared" si="6"/>
        <v>1</v>
      </c>
      <c r="AO18" s="34"/>
      <c r="AP18" s="34" t="b">
        <f t="shared" si="6"/>
        <v>1</v>
      </c>
      <c r="AQ18" s="34" t="b">
        <f t="shared" si="6"/>
        <v>1</v>
      </c>
      <c r="AR18" s="466"/>
      <c r="AT18" s="436"/>
      <c r="AU18" s="436"/>
      <c r="AV18" s="436"/>
      <c r="AW18" s="446">
        <f t="shared" si="0"/>
        <v>0</v>
      </c>
      <c r="AX18" s="436"/>
      <c r="AY18" s="436"/>
      <c r="AZ18" s="436"/>
      <c r="BA18" s="446">
        <f t="shared" si="1"/>
        <v>0</v>
      </c>
      <c r="BB18" s="335"/>
      <c r="BC18" s="335"/>
      <c r="BD18" s="335">
        <v>4</v>
      </c>
      <c r="BE18" s="460">
        <f t="shared" si="5"/>
        <v>4</v>
      </c>
      <c r="BF18" s="335"/>
      <c r="BG18" s="335"/>
      <c r="BH18" s="335"/>
      <c r="BI18" s="460">
        <f t="shared" si="2"/>
        <v>0</v>
      </c>
      <c r="BJ18" s="436"/>
      <c r="BK18" s="436"/>
      <c r="BL18" s="436"/>
      <c r="BM18" s="460">
        <f t="shared" si="3"/>
        <v>0</v>
      </c>
      <c r="BN18" s="436"/>
      <c r="BO18" s="436"/>
      <c r="BP18" s="436"/>
      <c r="BQ18" s="446">
        <f t="shared" si="4"/>
        <v>0</v>
      </c>
      <c r="BR18" s="335"/>
      <c r="BS18" s="335"/>
      <c r="BT18" s="335"/>
      <c r="BU18" s="335"/>
      <c r="BV18" s="335"/>
      <c r="BW18" s="335"/>
      <c r="BX18" s="335"/>
      <c r="BY18" s="429"/>
      <c r="BZ18" s="436"/>
      <c r="CA18" s="436"/>
      <c r="CB18" s="436"/>
      <c r="CC18" s="436"/>
      <c r="CD18" s="436"/>
      <c r="CE18" s="436"/>
      <c r="CF18" s="436"/>
      <c r="CG18" s="436"/>
      <c r="CH18" s="335"/>
      <c r="CI18" s="335"/>
      <c r="CJ18" s="335"/>
      <c r="CK18" s="335"/>
      <c r="CL18" s="335"/>
      <c r="CM18" s="335"/>
      <c r="CN18" s="335"/>
      <c r="CO18" s="335"/>
      <c r="CP18" s="436"/>
      <c r="CQ18" s="436"/>
      <c r="CR18" s="436"/>
      <c r="CS18" s="436"/>
      <c r="CT18" s="436"/>
      <c r="CU18" s="436"/>
      <c r="CV18" s="436"/>
      <c r="CW18" s="436"/>
      <c r="CX18" s="335"/>
      <c r="CY18" s="335"/>
      <c r="CZ18" s="335"/>
      <c r="DA18" s="335"/>
      <c r="DB18" s="335"/>
      <c r="DC18" s="335"/>
      <c r="DD18" s="335"/>
      <c r="DE18" s="335"/>
      <c r="DF18" s="335">
        <f t="shared" si="10"/>
        <v>0</v>
      </c>
      <c r="DG18" s="335">
        <f t="shared" si="10"/>
        <v>0</v>
      </c>
      <c r="DH18" s="335">
        <f t="shared" si="10"/>
        <v>4</v>
      </c>
    </row>
    <row r="19" spans="1:112" s="17" customFormat="1" ht="16.2" x14ac:dyDescent="0.3">
      <c r="A19" s="62" t="s">
        <v>48</v>
      </c>
      <c r="B19" s="63" t="s">
        <v>49</v>
      </c>
      <c r="C19" s="37">
        <v>2</v>
      </c>
      <c r="D19" s="68"/>
      <c r="E19" s="71"/>
      <c r="F19" s="72"/>
      <c r="G19" s="66">
        <v>3</v>
      </c>
      <c r="H19" s="67">
        <f>G19*30</f>
        <v>90</v>
      </c>
      <c r="I19" s="37">
        <v>4</v>
      </c>
      <c r="J19" s="68" t="s">
        <v>253</v>
      </c>
      <c r="K19" s="68"/>
      <c r="L19" s="68"/>
      <c r="M19" s="69">
        <f>H19-I19</f>
        <v>86</v>
      </c>
      <c r="N19" s="46"/>
      <c r="O19" s="47"/>
      <c r="P19" s="70" t="s">
        <v>253</v>
      </c>
      <c r="Q19" s="49"/>
      <c r="R19" s="47"/>
      <c r="S19" s="48"/>
      <c r="T19" s="49"/>
      <c r="U19" s="47"/>
      <c r="V19" s="48"/>
      <c r="W19" s="49"/>
      <c r="X19" s="48"/>
      <c r="AD19" s="17" t="s">
        <v>35</v>
      </c>
      <c r="AG19" s="34" t="b">
        <f t="shared" si="9"/>
        <v>1</v>
      </c>
      <c r="AH19" s="34" t="b">
        <f t="shared" si="9"/>
        <v>1</v>
      </c>
      <c r="AI19" s="34"/>
      <c r="AJ19" s="34" t="b">
        <f t="shared" si="6"/>
        <v>1</v>
      </c>
      <c r="AK19" s="34" t="b">
        <f t="shared" si="6"/>
        <v>1</v>
      </c>
      <c r="AL19" s="34"/>
      <c r="AM19" s="34" t="b">
        <f t="shared" si="6"/>
        <v>1</v>
      </c>
      <c r="AN19" s="34" t="b">
        <f t="shared" si="6"/>
        <v>1</v>
      </c>
      <c r="AO19" s="34"/>
      <c r="AP19" s="34" t="b">
        <f t="shared" si="6"/>
        <v>1</v>
      </c>
      <c r="AQ19" s="34" t="b">
        <f t="shared" si="6"/>
        <v>1</v>
      </c>
      <c r="AR19" s="466"/>
      <c r="AT19" s="436"/>
      <c r="AU19" s="436"/>
      <c r="AV19" s="436"/>
      <c r="AW19" s="446">
        <f t="shared" si="0"/>
        <v>0</v>
      </c>
      <c r="AX19" s="436"/>
      <c r="AY19" s="436"/>
      <c r="AZ19" s="436"/>
      <c r="BA19" s="446">
        <f t="shared" si="1"/>
        <v>0</v>
      </c>
      <c r="BB19" s="335">
        <v>4</v>
      </c>
      <c r="BC19" s="335"/>
      <c r="BD19" s="335"/>
      <c r="BE19" s="460">
        <f t="shared" si="5"/>
        <v>4</v>
      </c>
      <c r="BF19" s="335"/>
      <c r="BG19" s="335"/>
      <c r="BH19" s="335"/>
      <c r="BI19" s="460">
        <f t="shared" si="2"/>
        <v>0</v>
      </c>
      <c r="BJ19" s="436"/>
      <c r="BK19" s="436"/>
      <c r="BL19" s="436"/>
      <c r="BM19" s="460">
        <f t="shared" si="3"/>
        <v>0</v>
      </c>
      <c r="BN19" s="436"/>
      <c r="BO19" s="436"/>
      <c r="BP19" s="436"/>
      <c r="BQ19" s="446">
        <f t="shared" si="4"/>
        <v>0</v>
      </c>
      <c r="BR19" s="335"/>
      <c r="BS19" s="335"/>
      <c r="BT19" s="335"/>
      <c r="BU19" s="335"/>
      <c r="BV19" s="335"/>
      <c r="BW19" s="335"/>
      <c r="BX19" s="335"/>
      <c r="BY19" s="429"/>
      <c r="BZ19" s="436"/>
      <c r="CA19" s="436"/>
      <c r="CB19" s="436"/>
      <c r="CC19" s="436"/>
      <c r="CD19" s="436"/>
      <c r="CE19" s="436"/>
      <c r="CF19" s="436"/>
      <c r="CG19" s="436"/>
      <c r="CH19" s="335"/>
      <c r="CI19" s="335"/>
      <c r="CJ19" s="335"/>
      <c r="CK19" s="335"/>
      <c r="CL19" s="335"/>
      <c r="CM19" s="335"/>
      <c r="CN19" s="335"/>
      <c r="CO19" s="335"/>
      <c r="CP19" s="436"/>
      <c r="CQ19" s="436"/>
      <c r="CR19" s="436"/>
      <c r="CS19" s="436"/>
      <c r="CT19" s="436"/>
      <c r="CU19" s="436"/>
      <c r="CV19" s="436"/>
      <c r="CW19" s="436"/>
      <c r="CX19" s="335"/>
      <c r="CY19" s="335"/>
      <c r="CZ19" s="335"/>
      <c r="DA19" s="335"/>
      <c r="DB19" s="335"/>
      <c r="DC19" s="335"/>
      <c r="DD19" s="335"/>
      <c r="DE19" s="335"/>
      <c r="DF19" s="335">
        <f t="shared" si="10"/>
        <v>4</v>
      </c>
      <c r="DG19" s="335">
        <f t="shared" si="10"/>
        <v>0</v>
      </c>
      <c r="DH19" s="335">
        <f t="shared" si="10"/>
        <v>0</v>
      </c>
    </row>
    <row r="20" spans="1:112" s="76" customFormat="1" ht="16.2" x14ac:dyDescent="0.3">
      <c r="A20" s="62" t="s">
        <v>50</v>
      </c>
      <c r="B20" s="63" t="s">
        <v>51</v>
      </c>
      <c r="C20" s="37">
        <v>1</v>
      </c>
      <c r="D20" s="68"/>
      <c r="E20" s="71"/>
      <c r="F20" s="72"/>
      <c r="G20" s="66">
        <v>6</v>
      </c>
      <c r="H20" s="67">
        <f t="shared" si="7"/>
        <v>180</v>
      </c>
      <c r="I20" s="37">
        <v>20</v>
      </c>
      <c r="J20" s="68" t="s">
        <v>263</v>
      </c>
      <c r="K20" s="68"/>
      <c r="L20" s="68" t="s">
        <v>264</v>
      </c>
      <c r="M20" s="69">
        <f t="shared" ref="M20:M24" si="11">H20-I20</f>
        <v>160</v>
      </c>
      <c r="N20" s="73" t="s">
        <v>265</v>
      </c>
      <c r="O20" s="74"/>
      <c r="P20" s="75"/>
      <c r="Q20" s="43"/>
      <c r="R20" s="74"/>
      <c r="S20" s="45"/>
      <c r="T20" s="43"/>
      <c r="U20" s="74"/>
      <c r="V20" s="45"/>
      <c r="W20" s="43"/>
      <c r="X20" s="45"/>
      <c r="AD20" s="76" t="s">
        <v>35</v>
      </c>
      <c r="AG20" s="34" t="b">
        <f t="shared" si="9"/>
        <v>0</v>
      </c>
      <c r="AH20" s="34" t="b">
        <f t="shared" si="9"/>
        <v>1</v>
      </c>
      <c r="AI20" s="77"/>
      <c r="AJ20" s="34" t="b">
        <f t="shared" si="6"/>
        <v>1</v>
      </c>
      <c r="AK20" s="34" t="b">
        <f t="shared" si="6"/>
        <v>1</v>
      </c>
      <c r="AL20" s="77"/>
      <c r="AM20" s="34" t="b">
        <f t="shared" si="6"/>
        <v>1</v>
      </c>
      <c r="AN20" s="34" t="b">
        <f t="shared" si="6"/>
        <v>1</v>
      </c>
      <c r="AO20" s="77"/>
      <c r="AP20" s="34" t="b">
        <f t="shared" si="6"/>
        <v>1</v>
      </c>
      <c r="AQ20" s="34" t="b">
        <f t="shared" si="6"/>
        <v>1</v>
      </c>
      <c r="AR20" s="466"/>
      <c r="AT20" s="437">
        <v>12</v>
      </c>
      <c r="AU20" s="437"/>
      <c r="AV20" s="437">
        <v>4</v>
      </c>
      <c r="AW20" s="446">
        <f t="shared" si="0"/>
        <v>16</v>
      </c>
      <c r="AX20" s="437"/>
      <c r="AY20" s="437"/>
      <c r="AZ20" s="437">
        <v>4</v>
      </c>
      <c r="BA20" s="446">
        <f t="shared" si="1"/>
        <v>4</v>
      </c>
      <c r="BB20" s="426"/>
      <c r="BC20" s="426"/>
      <c r="BD20" s="426"/>
      <c r="BE20" s="460">
        <f t="shared" si="5"/>
        <v>0</v>
      </c>
      <c r="BF20" s="426"/>
      <c r="BG20" s="426"/>
      <c r="BH20" s="426"/>
      <c r="BI20" s="460">
        <f t="shared" si="2"/>
        <v>0</v>
      </c>
      <c r="BJ20" s="437"/>
      <c r="BK20" s="437"/>
      <c r="BL20" s="437"/>
      <c r="BM20" s="460">
        <f t="shared" si="3"/>
        <v>0</v>
      </c>
      <c r="BN20" s="437"/>
      <c r="BO20" s="437"/>
      <c r="BP20" s="437"/>
      <c r="BQ20" s="446">
        <f t="shared" si="4"/>
        <v>0</v>
      </c>
      <c r="BR20" s="426"/>
      <c r="BS20" s="426"/>
      <c r="BT20" s="426"/>
      <c r="BU20" s="426"/>
      <c r="BV20" s="426"/>
      <c r="BW20" s="426"/>
      <c r="BX20" s="426"/>
      <c r="BY20" s="430"/>
      <c r="BZ20" s="437"/>
      <c r="CA20" s="437"/>
      <c r="CB20" s="437"/>
      <c r="CC20" s="437"/>
      <c r="CD20" s="437"/>
      <c r="CE20" s="437"/>
      <c r="CF20" s="437"/>
      <c r="CG20" s="437"/>
      <c r="CH20" s="426"/>
      <c r="CI20" s="426"/>
      <c r="CJ20" s="426"/>
      <c r="CK20" s="426"/>
      <c r="CL20" s="426"/>
      <c r="CM20" s="426"/>
      <c r="CN20" s="426"/>
      <c r="CO20" s="426"/>
      <c r="CP20" s="437"/>
      <c r="CQ20" s="437"/>
      <c r="CR20" s="437"/>
      <c r="CS20" s="437"/>
      <c r="CT20" s="437"/>
      <c r="CU20" s="437"/>
      <c r="CV20" s="437"/>
      <c r="CW20" s="437"/>
      <c r="CX20" s="426"/>
      <c r="CY20" s="426"/>
      <c r="CZ20" s="426"/>
      <c r="DA20" s="426"/>
      <c r="DB20" s="426"/>
      <c r="DC20" s="426"/>
      <c r="DD20" s="426"/>
      <c r="DE20" s="426"/>
      <c r="DF20" s="335">
        <f t="shared" si="10"/>
        <v>12</v>
      </c>
      <c r="DG20" s="335">
        <f t="shared" si="10"/>
        <v>0</v>
      </c>
      <c r="DH20" s="335">
        <f t="shared" si="10"/>
        <v>8</v>
      </c>
    </row>
    <row r="21" spans="1:112" s="17" customFormat="1" ht="31.2" x14ac:dyDescent="0.3">
      <c r="A21" s="62" t="s">
        <v>52</v>
      </c>
      <c r="B21" s="63" t="s">
        <v>53</v>
      </c>
      <c r="C21" s="78">
        <v>2</v>
      </c>
      <c r="D21" s="68"/>
      <c r="E21" s="71"/>
      <c r="F21" s="69"/>
      <c r="G21" s="66">
        <v>6</v>
      </c>
      <c r="H21" s="67">
        <f t="shared" si="7"/>
        <v>180</v>
      </c>
      <c r="I21" s="37">
        <v>12</v>
      </c>
      <c r="J21" s="68" t="s">
        <v>262</v>
      </c>
      <c r="K21" s="68"/>
      <c r="L21" s="68" t="s">
        <v>253</v>
      </c>
      <c r="M21" s="69">
        <f t="shared" si="11"/>
        <v>168</v>
      </c>
      <c r="N21" s="73"/>
      <c r="O21" s="74" t="s">
        <v>263</v>
      </c>
      <c r="P21" s="45" t="s">
        <v>263</v>
      </c>
      <c r="Q21" s="43"/>
      <c r="R21" s="74"/>
      <c r="S21" s="45"/>
      <c r="T21" s="43"/>
      <c r="U21" s="74"/>
      <c r="V21" s="45"/>
      <c r="W21" s="43"/>
      <c r="X21" s="45"/>
      <c r="AD21" s="17" t="s">
        <v>35</v>
      </c>
      <c r="AG21" s="34" t="b">
        <f t="shared" si="9"/>
        <v>1</v>
      </c>
      <c r="AH21" s="34" t="b">
        <f t="shared" si="9"/>
        <v>0</v>
      </c>
      <c r="AI21" s="34"/>
      <c r="AJ21" s="34" t="b">
        <f t="shared" si="6"/>
        <v>1</v>
      </c>
      <c r="AK21" s="34" t="b">
        <f t="shared" si="6"/>
        <v>1</v>
      </c>
      <c r="AL21" s="34"/>
      <c r="AM21" s="34" t="b">
        <f t="shared" si="6"/>
        <v>1</v>
      </c>
      <c r="AN21" s="34" t="b">
        <f t="shared" si="6"/>
        <v>1</v>
      </c>
      <c r="AO21" s="34"/>
      <c r="AP21" s="34" t="b">
        <f t="shared" si="6"/>
        <v>1</v>
      </c>
      <c r="AQ21" s="34" t="b">
        <f t="shared" si="6"/>
        <v>1</v>
      </c>
      <c r="AR21" s="466"/>
      <c r="AT21" s="436"/>
      <c r="AU21" s="436"/>
      <c r="AV21" s="436"/>
      <c r="AW21" s="446">
        <f t="shared" si="0"/>
        <v>0</v>
      </c>
      <c r="AX21" s="436"/>
      <c r="AY21" s="436"/>
      <c r="AZ21" s="436"/>
      <c r="BA21" s="446">
        <f t="shared" si="1"/>
        <v>0</v>
      </c>
      <c r="BB21" s="335">
        <v>8</v>
      </c>
      <c r="BC21" s="335"/>
      <c r="BD21" s="335">
        <v>4</v>
      </c>
      <c r="BE21" s="460">
        <f t="shared" si="5"/>
        <v>12</v>
      </c>
      <c r="BF21" s="335"/>
      <c r="BG21" s="335"/>
      <c r="BH21" s="335"/>
      <c r="BI21" s="460">
        <f t="shared" si="2"/>
        <v>0</v>
      </c>
      <c r="BJ21" s="436"/>
      <c r="BK21" s="436"/>
      <c r="BL21" s="436"/>
      <c r="BM21" s="460">
        <f t="shared" si="3"/>
        <v>0</v>
      </c>
      <c r="BN21" s="436"/>
      <c r="BO21" s="436"/>
      <c r="BP21" s="436"/>
      <c r="BQ21" s="446">
        <f t="shared" si="4"/>
        <v>0</v>
      </c>
      <c r="BR21" s="335"/>
      <c r="BS21" s="335"/>
      <c r="BT21" s="335"/>
      <c r="BU21" s="335"/>
      <c r="BV21" s="335"/>
      <c r="BW21" s="335"/>
      <c r="BX21" s="335"/>
      <c r="BY21" s="429"/>
      <c r="BZ21" s="436"/>
      <c r="CA21" s="436"/>
      <c r="CB21" s="436"/>
      <c r="CC21" s="436"/>
      <c r="CD21" s="436"/>
      <c r="CE21" s="436"/>
      <c r="CF21" s="436"/>
      <c r="CG21" s="436"/>
      <c r="CH21" s="335"/>
      <c r="CI21" s="335"/>
      <c r="CJ21" s="335"/>
      <c r="CK21" s="335"/>
      <c r="CL21" s="335"/>
      <c r="CM21" s="335"/>
      <c r="CN21" s="335"/>
      <c r="CO21" s="335"/>
      <c r="CP21" s="436"/>
      <c r="CQ21" s="436"/>
      <c r="CR21" s="436"/>
      <c r="CS21" s="436"/>
      <c r="CT21" s="436"/>
      <c r="CU21" s="436"/>
      <c r="CV21" s="436"/>
      <c r="CW21" s="436"/>
      <c r="CX21" s="335"/>
      <c r="CY21" s="335"/>
      <c r="CZ21" s="335"/>
      <c r="DA21" s="335"/>
      <c r="DB21" s="335"/>
      <c r="DC21" s="335"/>
      <c r="DD21" s="335"/>
      <c r="DE21" s="335"/>
      <c r="DF21" s="335">
        <f t="shared" si="10"/>
        <v>8</v>
      </c>
      <c r="DG21" s="335">
        <f t="shared" si="10"/>
        <v>0</v>
      </c>
      <c r="DH21" s="335">
        <f t="shared" si="10"/>
        <v>4</v>
      </c>
    </row>
    <row r="22" spans="1:112" s="17" customFormat="1" ht="16.2" x14ac:dyDescent="0.3">
      <c r="A22" s="62" t="s">
        <v>54</v>
      </c>
      <c r="B22" s="79" t="s">
        <v>55</v>
      </c>
      <c r="C22" s="78"/>
      <c r="D22" s="68">
        <v>1</v>
      </c>
      <c r="E22" s="68"/>
      <c r="F22" s="69"/>
      <c r="G22" s="80">
        <v>4</v>
      </c>
      <c r="H22" s="67">
        <f t="shared" si="7"/>
        <v>120</v>
      </c>
      <c r="I22" s="37">
        <v>16</v>
      </c>
      <c r="J22" s="68" t="s">
        <v>262</v>
      </c>
      <c r="K22" s="68" t="s">
        <v>264</v>
      </c>
      <c r="L22" s="68"/>
      <c r="M22" s="69">
        <f t="shared" si="11"/>
        <v>104</v>
      </c>
      <c r="N22" s="73" t="s">
        <v>266</v>
      </c>
      <c r="O22" s="74"/>
      <c r="P22" s="45"/>
      <c r="Q22" s="43"/>
      <c r="R22" s="74"/>
      <c r="S22" s="45"/>
      <c r="T22" s="43"/>
      <c r="U22" s="74"/>
      <c r="V22" s="45"/>
      <c r="W22" s="43"/>
      <c r="X22" s="45"/>
      <c r="AD22" s="17" t="s">
        <v>35</v>
      </c>
      <c r="AG22" s="34" t="b">
        <f t="shared" si="9"/>
        <v>0</v>
      </c>
      <c r="AH22" s="34" t="b">
        <f t="shared" si="9"/>
        <v>1</v>
      </c>
      <c r="AI22" s="34"/>
      <c r="AJ22" s="34" t="b">
        <f t="shared" si="6"/>
        <v>1</v>
      </c>
      <c r="AK22" s="34" t="b">
        <f t="shared" si="6"/>
        <v>1</v>
      </c>
      <c r="AL22" s="34"/>
      <c r="AM22" s="34" t="b">
        <f t="shared" si="6"/>
        <v>1</v>
      </c>
      <c r="AN22" s="34" t="b">
        <f t="shared" si="6"/>
        <v>1</v>
      </c>
      <c r="AO22" s="34"/>
      <c r="AP22" s="34" t="b">
        <f t="shared" si="6"/>
        <v>1</v>
      </c>
      <c r="AQ22" s="34" t="b">
        <f t="shared" si="6"/>
        <v>1</v>
      </c>
      <c r="AR22" s="466"/>
      <c r="AT22" s="436">
        <v>8</v>
      </c>
      <c r="AU22" s="436">
        <v>4</v>
      </c>
      <c r="AV22" s="436"/>
      <c r="AW22" s="446">
        <f t="shared" si="0"/>
        <v>12</v>
      </c>
      <c r="AX22" s="436"/>
      <c r="AY22" s="436">
        <v>4</v>
      </c>
      <c r="AZ22" s="436"/>
      <c r="BA22" s="446">
        <f t="shared" si="1"/>
        <v>4</v>
      </c>
      <c r="BB22" s="335"/>
      <c r="BC22" s="335"/>
      <c r="BD22" s="335"/>
      <c r="BE22" s="460">
        <f t="shared" si="5"/>
        <v>0</v>
      </c>
      <c r="BF22" s="335"/>
      <c r="BG22" s="335"/>
      <c r="BH22" s="335"/>
      <c r="BI22" s="460">
        <f t="shared" si="2"/>
        <v>0</v>
      </c>
      <c r="BJ22" s="436"/>
      <c r="BK22" s="436"/>
      <c r="BL22" s="436"/>
      <c r="BM22" s="460">
        <f t="shared" si="3"/>
        <v>0</v>
      </c>
      <c r="BN22" s="436"/>
      <c r="BO22" s="436"/>
      <c r="BP22" s="436"/>
      <c r="BQ22" s="446">
        <f t="shared" si="4"/>
        <v>0</v>
      </c>
      <c r="BR22" s="335"/>
      <c r="BS22" s="335"/>
      <c r="BT22" s="335"/>
      <c r="BU22" s="335"/>
      <c r="BV22" s="335"/>
      <c r="BW22" s="335"/>
      <c r="BX22" s="335"/>
      <c r="BY22" s="429"/>
      <c r="BZ22" s="436"/>
      <c r="CA22" s="436"/>
      <c r="CB22" s="436"/>
      <c r="CC22" s="436"/>
      <c r="CD22" s="436"/>
      <c r="CE22" s="436"/>
      <c r="CF22" s="436"/>
      <c r="CG22" s="436"/>
      <c r="CH22" s="335"/>
      <c r="CI22" s="335"/>
      <c r="CJ22" s="335"/>
      <c r="CK22" s="335"/>
      <c r="CL22" s="335"/>
      <c r="CM22" s="335"/>
      <c r="CN22" s="335"/>
      <c r="CO22" s="335"/>
      <c r="CP22" s="436"/>
      <c r="CQ22" s="436"/>
      <c r="CR22" s="436"/>
      <c r="CS22" s="436"/>
      <c r="CT22" s="436"/>
      <c r="CU22" s="436"/>
      <c r="CV22" s="436"/>
      <c r="CW22" s="436"/>
      <c r="CX22" s="335"/>
      <c r="CY22" s="335"/>
      <c r="CZ22" s="335"/>
      <c r="DA22" s="335"/>
      <c r="DB22" s="335"/>
      <c r="DC22" s="335"/>
      <c r="DD22" s="335"/>
      <c r="DE22" s="335"/>
      <c r="DF22" s="335">
        <f t="shared" si="10"/>
        <v>8</v>
      </c>
      <c r="DG22" s="335">
        <f t="shared" si="10"/>
        <v>8</v>
      </c>
      <c r="DH22" s="335">
        <f t="shared" si="10"/>
        <v>0</v>
      </c>
    </row>
    <row r="23" spans="1:112" s="17" customFormat="1" ht="16.2" x14ac:dyDescent="0.3">
      <c r="A23" s="62" t="s">
        <v>56</v>
      </c>
      <c r="B23" s="79" t="s">
        <v>57</v>
      </c>
      <c r="C23" s="78">
        <v>1</v>
      </c>
      <c r="D23" s="68"/>
      <c r="E23" s="68"/>
      <c r="F23" s="69"/>
      <c r="G23" s="80">
        <v>5</v>
      </c>
      <c r="H23" s="67">
        <f t="shared" si="7"/>
        <v>150</v>
      </c>
      <c r="I23" s="37">
        <v>12</v>
      </c>
      <c r="J23" s="68" t="s">
        <v>262</v>
      </c>
      <c r="K23" s="68"/>
      <c r="L23" s="68" t="s">
        <v>267</v>
      </c>
      <c r="M23" s="69">
        <f t="shared" si="11"/>
        <v>138</v>
      </c>
      <c r="N23" s="46" t="s">
        <v>268</v>
      </c>
      <c r="O23" s="47"/>
      <c r="P23" s="48"/>
      <c r="Q23" s="49"/>
      <c r="R23" s="47"/>
      <c r="S23" s="48"/>
      <c r="T23" s="49"/>
      <c r="U23" s="47"/>
      <c r="V23" s="48"/>
      <c r="W23" s="49"/>
      <c r="X23" s="48"/>
      <c r="AD23" s="17" t="s">
        <v>35</v>
      </c>
      <c r="AG23" s="34" t="b">
        <f t="shared" si="9"/>
        <v>0</v>
      </c>
      <c r="AH23" s="34" t="b">
        <f t="shared" si="9"/>
        <v>1</v>
      </c>
      <c r="AI23" s="34"/>
      <c r="AJ23" s="34" t="b">
        <f t="shared" si="6"/>
        <v>1</v>
      </c>
      <c r="AK23" s="34" t="b">
        <f t="shared" si="6"/>
        <v>1</v>
      </c>
      <c r="AL23" s="34"/>
      <c r="AM23" s="34" t="b">
        <f t="shared" si="6"/>
        <v>1</v>
      </c>
      <c r="AN23" s="34" t="b">
        <f t="shared" si="6"/>
        <v>1</v>
      </c>
      <c r="AO23" s="34"/>
      <c r="AP23" s="34" t="b">
        <f t="shared" si="6"/>
        <v>1</v>
      </c>
      <c r="AQ23" s="34" t="b">
        <f t="shared" si="6"/>
        <v>1</v>
      </c>
      <c r="AR23" s="466"/>
      <c r="AT23" s="436">
        <v>8</v>
      </c>
      <c r="AU23" s="436"/>
      <c r="AV23" s="436"/>
      <c r="AW23" s="446">
        <f t="shared" si="0"/>
        <v>8</v>
      </c>
      <c r="AX23" s="436"/>
      <c r="AY23" s="436"/>
      <c r="AZ23" s="436">
        <v>4</v>
      </c>
      <c r="BA23" s="446">
        <f t="shared" si="1"/>
        <v>4</v>
      </c>
      <c r="BB23" s="335"/>
      <c r="BC23" s="335"/>
      <c r="BD23" s="335"/>
      <c r="BE23" s="460">
        <f t="shared" si="5"/>
        <v>0</v>
      </c>
      <c r="BF23" s="335"/>
      <c r="BG23" s="335"/>
      <c r="BH23" s="335"/>
      <c r="BI23" s="460">
        <f t="shared" si="2"/>
        <v>0</v>
      </c>
      <c r="BJ23" s="436"/>
      <c r="BK23" s="436"/>
      <c r="BL23" s="436"/>
      <c r="BM23" s="460">
        <f t="shared" si="3"/>
        <v>0</v>
      </c>
      <c r="BN23" s="436"/>
      <c r="BO23" s="436"/>
      <c r="BP23" s="436"/>
      <c r="BQ23" s="446">
        <f t="shared" si="4"/>
        <v>0</v>
      </c>
      <c r="BR23" s="335"/>
      <c r="BS23" s="335"/>
      <c r="BT23" s="335"/>
      <c r="BU23" s="335"/>
      <c r="BV23" s="335"/>
      <c r="BW23" s="335"/>
      <c r="BX23" s="335"/>
      <c r="BY23" s="429"/>
      <c r="BZ23" s="436"/>
      <c r="CA23" s="436"/>
      <c r="CB23" s="436"/>
      <c r="CC23" s="436"/>
      <c r="CD23" s="436"/>
      <c r="CE23" s="436"/>
      <c r="CF23" s="436"/>
      <c r="CG23" s="436"/>
      <c r="CH23" s="335"/>
      <c r="CI23" s="335"/>
      <c r="CJ23" s="335"/>
      <c r="CK23" s="335"/>
      <c r="CL23" s="335"/>
      <c r="CM23" s="335"/>
      <c r="CN23" s="335"/>
      <c r="CO23" s="335"/>
      <c r="CP23" s="436"/>
      <c r="CQ23" s="436"/>
      <c r="CR23" s="436"/>
      <c r="CS23" s="436"/>
      <c r="CT23" s="436"/>
      <c r="CU23" s="436"/>
      <c r="CV23" s="436"/>
      <c r="CW23" s="436"/>
      <c r="CX23" s="335"/>
      <c r="CY23" s="335"/>
      <c r="CZ23" s="335"/>
      <c r="DA23" s="335"/>
      <c r="DB23" s="335"/>
      <c r="DC23" s="335"/>
      <c r="DD23" s="335"/>
      <c r="DE23" s="335"/>
      <c r="DF23" s="335">
        <f t="shared" si="10"/>
        <v>8</v>
      </c>
      <c r="DG23" s="335">
        <f t="shared" si="10"/>
        <v>0</v>
      </c>
      <c r="DH23" s="335">
        <f t="shared" si="10"/>
        <v>4</v>
      </c>
    </row>
    <row r="24" spans="1:112" s="17" customFormat="1" ht="31.2" x14ac:dyDescent="0.3">
      <c r="A24" s="62" t="s">
        <v>58</v>
      </c>
      <c r="B24" s="79" t="s">
        <v>59</v>
      </c>
      <c r="C24" s="78">
        <v>2</v>
      </c>
      <c r="D24" s="68"/>
      <c r="E24" s="68"/>
      <c r="F24" s="69"/>
      <c r="G24" s="80">
        <v>6</v>
      </c>
      <c r="H24" s="67">
        <f t="shared" si="7"/>
        <v>180</v>
      </c>
      <c r="I24" s="37">
        <v>20</v>
      </c>
      <c r="J24" s="68" t="s">
        <v>268</v>
      </c>
      <c r="K24" s="68"/>
      <c r="L24" s="68" t="s">
        <v>264</v>
      </c>
      <c r="M24" s="69">
        <f t="shared" si="11"/>
        <v>160</v>
      </c>
      <c r="N24" s="46"/>
      <c r="O24" s="47" t="s">
        <v>269</v>
      </c>
      <c r="P24" s="443" t="s">
        <v>269</v>
      </c>
      <c r="Q24" s="49"/>
      <c r="R24" s="47"/>
      <c r="S24" s="48"/>
      <c r="T24" s="49"/>
      <c r="U24" s="47"/>
      <c r="V24" s="48"/>
      <c r="W24" s="49"/>
      <c r="X24" s="48"/>
      <c r="AD24" s="17" t="s">
        <v>35</v>
      </c>
      <c r="AG24" s="34" t="b">
        <f t="shared" si="9"/>
        <v>1</v>
      </c>
      <c r="AH24" s="34" t="b">
        <f t="shared" si="9"/>
        <v>0</v>
      </c>
      <c r="AI24" s="34"/>
      <c r="AJ24" s="34" t="b">
        <f t="shared" si="6"/>
        <v>1</v>
      </c>
      <c r="AK24" s="34" t="b">
        <f t="shared" si="6"/>
        <v>1</v>
      </c>
      <c r="AL24" s="34"/>
      <c r="AM24" s="34" t="b">
        <f t="shared" si="6"/>
        <v>1</v>
      </c>
      <c r="AN24" s="34" t="b">
        <f t="shared" si="6"/>
        <v>1</v>
      </c>
      <c r="AO24" s="34"/>
      <c r="AP24" s="34" t="b">
        <f t="shared" si="6"/>
        <v>1</v>
      </c>
      <c r="AQ24" s="34" t="b">
        <f t="shared" si="6"/>
        <v>1</v>
      </c>
      <c r="AR24" s="466"/>
      <c r="AT24" s="436"/>
      <c r="AU24" s="436"/>
      <c r="AV24" s="436"/>
      <c r="AW24" s="446">
        <f t="shared" si="0"/>
        <v>0</v>
      </c>
      <c r="AX24" s="436"/>
      <c r="AY24" s="436"/>
      <c r="AZ24" s="436"/>
      <c r="BA24" s="446">
        <f t="shared" si="1"/>
        <v>0</v>
      </c>
      <c r="BB24" s="335">
        <v>8</v>
      </c>
      <c r="BC24" s="335"/>
      <c r="BD24" s="335">
        <v>4</v>
      </c>
      <c r="BE24" s="460">
        <f t="shared" si="5"/>
        <v>12</v>
      </c>
      <c r="BF24" s="335">
        <v>4</v>
      </c>
      <c r="BG24" s="335"/>
      <c r="BH24" s="335">
        <v>4</v>
      </c>
      <c r="BI24" s="460">
        <f t="shared" si="2"/>
        <v>8</v>
      </c>
      <c r="BJ24" s="436"/>
      <c r="BK24" s="436"/>
      <c r="BL24" s="436"/>
      <c r="BM24" s="460">
        <f t="shared" si="3"/>
        <v>0</v>
      </c>
      <c r="BN24" s="436"/>
      <c r="BO24" s="436"/>
      <c r="BP24" s="436"/>
      <c r="BQ24" s="446">
        <f t="shared" si="4"/>
        <v>0</v>
      </c>
      <c r="BR24" s="335"/>
      <c r="BS24" s="335"/>
      <c r="BT24" s="335"/>
      <c r="BU24" s="335"/>
      <c r="BV24" s="335"/>
      <c r="BW24" s="335"/>
      <c r="BX24" s="335"/>
      <c r="BY24" s="429"/>
      <c r="BZ24" s="436"/>
      <c r="CA24" s="436"/>
      <c r="CB24" s="436"/>
      <c r="CC24" s="436"/>
      <c r="CD24" s="436"/>
      <c r="CE24" s="436"/>
      <c r="CF24" s="436"/>
      <c r="CG24" s="436"/>
      <c r="CH24" s="335"/>
      <c r="CI24" s="335"/>
      <c r="CJ24" s="335"/>
      <c r="CK24" s="335"/>
      <c r="CL24" s="335"/>
      <c r="CM24" s="335"/>
      <c r="CN24" s="335"/>
      <c r="CO24" s="335"/>
      <c r="CP24" s="436"/>
      <c r="CQ24" s="436"/>
      <c r="CR24" s="436"/>
      <c r="CS24" s="436"/>
      <c r="CT24" s="436"/>
      <c r="CU24" s="436"/>
      <c r="CV24" s="436"/>
      <c r="CW24" s="436"/>
      <c r="CX24" s="335"/>
      <c r="CY24" s="335"/>
      <c r="CZ24" s="335"/>
      <c r="DA24" s="335"/>
      <c r="DB24" s="335"/>
      <c r="DC24" s="335"/>
      <c r="DD24" s="335"/>
      <c r="DE24" s="335"/>
      <c r="DF24" s="335">
        <f t="shared" si="10"/>
        <v>12</v>
      </c>
      <c r="DG24" s="335">
        <f t="shared" si="10"/>
        <v>0</v>
      </c>
      <c r="DH24" s="335">
        <f t="shared" si="10"/>
        <v>8</v>
      </c>
    </row>
    <row r="25" spans="1:112" s="17" customFormat="1" ht="16.2" x14ac:dyDescent="0.3">
      <c r="A25" s="62" t="s">
        <v>50</v>
      </c>
      <c r="B25" s="63" t="s">
        <v>60</v>
      </c>
      <c r="C25" s="37">
        <v>1</v>
      </c>
      <c r="D25" s="68"/>
      <c r="E25" s="71"/>
      <c r="F25" s="72"/>
      <c r="G25" s="66">
        <v>4</v>
      </c>
      <c r="H25" s="67">
        <f>G25*30</f>
        <v>120</v>
      </c>
      <c r="I25" s="37">
        <v>4</v>
      </c>
      <c r="J25" s="68" t="s">
        <v>253</v>
      </c>
      <c r="K25" s="68"/>
      <c r="L25" s="68"/>
      <c r="M25" s="71">
        <f>H25-I25</f>
        <v>116</v>
      </c>
      <c r="N25" s="44" t="s">
        <v>253</v>
      </c>
      <c r="O25" s="81"/>
      <c r="P25" s="81"/>
      <c r="Q25" s="81"/>
      <c r="R25" s="81"/>
      <c r="S25" s="81"/>
      <c r="T25" s="81"/>
      <c r="U25" s="81"/>
      <c r="V25" s="81"/>
      <c r="W25" s="81"/>
      <c r="X25" s="81"/>
      <c r="AG25" s="34" t="b">
        <f>ISBLANK(N25)</f>
        <v>0</v>
      </c>
      <c r="AH25" s="34" t="b">
        <f>ISBLANK(O25)</f>
        <v>1</v>
      </c>
      <c r="AI25" s="34"/>
      <c r="AJ25" s="34"/>
      <c r="AK25" s="34"/>
      <c r="AL25" s="34"/>
      <c r="AM25" s="34"/>
      <c r="AN25" s="34"/>
      <c r="AO25" s="34"/>
      <c r="AP25" s="34"/>
      <c r="AQ25" s="34"/>
      <c r="AR25" s="466"/>
      <c r="AT25" s="436">
        <v>4</v>
      </c>
      <c r="AU25" s="436"/>
      <c r="AV25" s="436"/>
      <c r="AW25" s="446">
        <f t="shared" si="0"/>
        <v>4</v>
      </c>
      <c r="AX25" s="436"/>
      <c r="AY25" s="436"/>
      <c r="AZ25" s="436"/>
      <c r="BA25" s="446">
        <f t="shared" si="1"/>
        <v>0</v>
      </c>
      <c r="BB25" s="335"/>
      <c r="BC25" s="335"/>
      <c r="BD25" s="335"/>
      <c r="BE25" s="460">
        <f t="shared" si="5"/>
        <v>0</v>
      </c>
      <c r="BF25" s="335"/>
      <c r="BG25" s="335"/>
      <c r="BH25" s="335"/>
      <c r="BI25" s="460">
        <f t="shared" si="2"/>
        <v>0</v>
      </c>
      <c r="BJ25" s="436"/>
      <c r="BK25" s="436"/>
      <c r="BL25" s="436"/>
      <c r="BM25" s="460">
        <f t="shared" si="3"/>
        <v>0</v>
      </c>
      <c r="BN25" s="436"/>
      <c r="BO25" s="436"/>
      <c r="BP25" s="436"/>
      <c r="BQ25" s="446">
        <f t="shared" si="4"/>
        <v>0</v>
      </c>
      <c r="BR25" s="335"/>
      <c r="BS25" s="335"/>
      <c r="BT25" s="335"/>
      <c r="BU25" s="335"/>
      <c r="BV25" s="335"/>
      <c r="BW25" s="335"/>
      <c r="BX25" s="335"/>
      <c r="BY25" s="429"/>
      <c r="BZ25" s="436"/>
      <c r="CA25" s="436"/>
      <c r="CB25" s="436"/>
      <c r="CC25" s="436"/>
      <c r="CD25" s="436"/>
      <c r="CE25" s="436"/>
      <c r="CF25" s="436"/>
      <c r="CG25" s="436"/>
      <c r="CH25" s="335"/>
      <c r="CI25" s="335"/>
      <c r="CJ25" s="335"/>
      <c r="CK25" s="335"/>
      <c r="CL25" s="335"/>
      <c r="CM25" s="335"/>
      <c r="CN25" s="335"/>
      <c r="CO25" s="335"/>
      <c r="CP25" s="436"/>
      <c r="CQ25" s="436"/>
      <c r="CR25" s="436"/>
      <c r="CS25" s="436"/>
      <c r="CT25" s="436"/>
      <c r="CU25" s="436"/>
      <c r="CV25" s="436"/>
      <c r="CW25" s="436"/>
      <c r="CX25" s="335"/>
      <c r="CY25" s="335"/>
      <c r="CZ25" s="335"/>
      <c r="DA25" s="335"/>
      <c r="DB25" s="335"/>
      <c r="DC25" s="335"/>
      <c r="DD25" s="335"/>
      <c r="DE25" s="335"/>
      <c r="DF25" s="335">
        <f t="shared" si="10"/>
        <v>4</v>
      </c>
      <c r="DG25" s="335">
        <f t="shared" si="10"/>
        <v>0</v>
      </c>
      <c r="DH25" s="335">
        <f t="shared" si="10"/>
        <v>0</v>
      </c>
    </row>
    <row r="26" spans="1:112" s="17" customFormat="1" ht="16.2" x14ac:dyDescent="0.3">
      <c r="A26" s="82" t="s">
        <v>61</v>
      </c>
      <c r="B26" s="83" t="s">
        <v>62</v>
      </c>
      <c r="C26" s="84"/>
      <c r="D26" s="68">
        <v>3</v>
      </c>
      <c r="E26" s="68"/>
      <c r="F26" s="68"/>
      <c r="G26" s="85">
        <v>6</v>
      </c>
      <c r="H26" s="68">
        <f t="shared" si="7"/>
        <v>180</v>
      </c>
      <c r="I26" s="86">
        <v>8</v>
      </c>
      <c r="J26" s="68" t="s">
        <v>253</v>
      </c>
      <c r="K26" s="68"/>
      <c r="L26" s="68" t="s">
        <v>253</v>
      </c>
      <c r="M26" s="87">
        <f t="shared" si="8"/>
        <v>172</v>
      </c>
      <c r="N26" s="81"/>
      <c r="O26" s="81"/>
      <c r="P26" s="81"/>
      <c r="Q26" s="81" t="s">
        <v>262</v>
      </c>
      <c r="R26" s="81"/>
      <c r="S26" s="81"/>
      <c r="T26" s="81"/>
      <c r="U26" s="81"/>
      <c r="V26" s="81"/>
      <c r="W26" s="81"/>
      <c r="X26" s="81"/>
      <c r="AD26" s="17" t="s">
        <v>35</v>
      </c>
      <c r="AG26" s="34" t="b">
        <f t="shared" si="9"/>
        <v>1</v>
      </c>
      <c r="AH26" s="34" t="b">
        <f t="shared" si="9"/>
        <v>1</v>
      </c>
      <c r="AI26" s="34"/>
      <c r="AJ26" s="34" t="b">
        <f t="shared" si="6"/>
        <v>0</v>
      </c>
      <c r="AK26" s="34" t="b">
        <f t="shared" si="6"/>
        <v>1</v>
      </c>
      <c r="AL26" s="34"/>
      <c r="AM26" s="34" t="b">
        <f t="shared" si="6"/>
        <v>1</v>
      </c>
      <c r="AN26" s="34" t="b">
        <f t="shared" si="6"/>
        <v>1</v>
      </c>
      <c r="AO26" s="34"/>
      <c r="AP26" s="34" t="b">
        <f t="shared" si="6"/>
        <v>1</v>
      </c>
      <c r="AQ26" s="34" t="b">
        <f t="shared" si="6"/>
        <v>1</v>
      </c>
      <c r="AR26" s="466"/>
      <c r="AT26" s="436"/>
      <c r="AU26" s="436"/>
      <c r="AV26" s="436"/>
      <c r="AW26" s="446">
        <f t="shared" si="0"/>
        <v>0</v>
      </c>
      <c r="AX26" s="436"/>
      <c r="AY26" s="436"/>
      <c r="AZ26" s="436"/>
      <c r="BA26" s="446">
        <f t="shared" si="1"/>
        <v>0</v>
      </c>
      <c r="BB26" s="335"/>
      <c r="BC26" s="335"/>
      <c r="BD26" s="335"/>
      <c r="BE26" s="460">
        <f t="shared" si="5"/>
        <v>0</v>
      </c>
      <c r="BF26" s="335"/>
      <c r="BG26" s="335"/>
      <c r="BH26" s="335"/>
      <c r="BI26" s="460">
        <f t="shared" si="2"/>
        <v>0</v>
      </c>
      <c r="BJ26" s="436">
        <v>4</v>
      </c>
      <c r="BK26" s="436"/>
      <c r="BL26" s="436">
        <v>4</v>
      </c>
      <c r="BM26" s="460">
        <f t="shared" si="3"/>
        <v>8</v>
      </c>
      <c r="BN26" s="436"/>
      <c r="BO26" s="436"/>
      <c r="BP26" s="436"/>
      <c r="BQ26" s="446">
        <f t="shared" si="4"/>
        <v>0</v>
      </c>
      <c r="BR26" s="335"/>
      <c r="BS26" s="335"/>
      <c r="BT26" s="335"/>
      <c r="BU26" s="335"/>
      <c r="BV26" s="335"/>
      <c r="BW26" s="335"/>
      <c r="BX26" s="335"/>
      <c r="BY26" s="429"/>
      <c r="BZ26" s="436"/>
      <c r="CA26" s="436"/>
      <c r="CB26" s="436"/>
      <c r="CC26" s="436"/>
      <c r="CD26" s="436"/>
      <c r="CE26" s="436"/>
      <c r="CF26" s="436"/>
      <c r="CG26" s="436"/>
      <c r="CH26" s="335"/>
      <c r="CI26" s="335"/>
      <c r="CJ26" s="335"/>
      <c r="CK26" s="335"/>
      <c r="CL26" s="335"/>
      <c r="CM26" s="335"/>
      <c r="CN26" s="335"/>
      <c r="CO26" s="335"/>
      <c r="CP26" s="436"/>
      <c r="CQ26" s="436"/>
      <c r="CR26" s="436"/>
      <c r="CS26" s="436"/>
      <c r="CT26" s="436"/>
      <c r="CU26" s="436"/>
      <c r="CV26" s="436"/>
      <c r="CW26" s="436"/>
      <c r="CX26" s="335"/>
      <c r="CY26" s="335"/>
      <c r="CZ26" s="335"/>
      <c r="DA26" s="335"/>
      <c r="DB26" s="335"/>
      <c r="DC26" s="335"/>
      <c r="DD26" s="335"/>
      <c r="DE26" s="335"/>
      <c r="DF26" s="335">
        <f t="shared" si="10"/>
        <v>4</v>
      </c>
      <c r="DG26" s="335">
        <f t="shared" si="10"/>
        <v>0</v>
      </c>
      <c r="DH26" s="335">
        <f t="shared" si="10"/>
        <v>4</v>
      </c>
    </row>
    <row r="27" spans="1:112" s="17" customFormat="1" ht="16.8" thickBot="1" x14ac:dyDescent="0.35">
      <c r="A27" s="82" t="s">
        <v>63</v>
      </c>
      <c r="B27" s="83" t="s">
        <v>64</v>
      </c>
      <c r="C27" s="84"/>
      <c r="D27" s="68">
        <v>3</v>
      </c>
      <c r="E27" s="68"/>
      <c r="F27" s="68"/>
      <c r="G27" s="85">
        <v>5</v>
      </c>
      <c r="H27" s="71">
        <f t="shared" si="7"/>
        <v>150</v>
      </c>
      <c r="I27" s="68">
        <v>4</v>
      </c>
      <c r="J27" s="68" t="s">
        <v>253</v>
      </c>
      <c r="K27" s="68"/>
      <c r="L27" s="68"/>
      <c r="M27" s="68">
        <f t="shared" si="8"/>
        <v>146</v>
      </c>
      <c r="N27" s="46"/>
      <c r="O27" s="81"/>
      <c r="P27" s="81"/>
      <c r="Q27" s="81" t="s">
        <v>253</v>
      </c>
      <c r="R27" s="81"/>
      <c r="S27" s="81"/>
      <c r="T27" s="81"/>
      <c r="U27" s="81"/>
      <c r="V27" s="81"/>
      <c r="W27" s="81"/>
      <c r="X27" s="81"/>
      <c r="AD27" s="17" t="s">
        <v>35</v>
      </c>
      <c r="AG27" s="34" t="b">
        <f t="shared" si="9"/>
        <v>1</v>
      </c>
      <c r="AH27" s="34" t="b">
        <f t="shared" si="9"/>
        <v>1</v>
      </c>
      <c r="AI27" s="34"/>
      <c r="AJ27" s="34" t="b">
        <f t="shared" ref="AJ27:AQ27" si="12">ISBLANK(Q27)</f>
        <v>0</v>
      </c>
      <c r="AK27" s="34" t="b">
        <f t="shared" si="12"/>
        <v>1</v>
      </c>
      <c r="AL27" s="34"/>
      <c r="AM27" s="34" t="b">
        <f t="shared" si="12"/>
        <v>1</v>
      </c>
      <c r="AN27" s="34" t="b">
        <f t="shared" si="12"/>
        <v>1</v>
      </c>
      <c r="AO27" s="34"/>
      <c r="AP27" s="34" t="b">
        <f t="shared" si="12"/>
        <v>1</v>
      </c>
      <c r="AQ27" s="34" t="b">
        <f t="shared" si="12"/>
        <v>1</v>
      </c>
      <c r="AR27" s="466"/>
      <c r="AT27" s="436"/>
      <c r="AU27" s="436"/>
      <c r="AV27" s="436"/>
      <c r="AW27" s="446">
        <f t="shared" si="0"/>
        <v>0</v>
      </c>
      <c r="AX27" s="436"/>
      <c r="AY27" s="436"/>
      <c r="AZ27" s="436"/>
      <c r="BA27" s="446">
        <f t="shared" si="1"/>
        <v>0</v>
      </c>
      <c r="BB27" s="335"/>
      <c r="BC27" s="335"/>
      <c r="BD27" s="335"/>
      <c r="BE27" s="460">
        <f t="shared" si="5"/>
        <v>0</v>
      </c>
      <c r="BF27" s="335"/>
      <c r="BG27" s="335"/>
      <c r="BH27" s="335"/>
      <c r="BI27" s="460">
        <f t="shared" si="2"/>
        <v>0</v>
      </c>
      <c r="BJ27" s="436">
        <v>4</v>
      </c>
      <c r="BK27" s="436"/>
      <c r="BL27" s="436"/>
      <c r="BM27" s="460">
        <f t="shared" si="3"/>
        <v>4</v>
      </c>
      <c r="BN27" s="436"/>
      <c r="BO27" s="436"/>
      <c r="BP27" s="436"/>
      <c r="BQ27" s="446">
        <f t="shared" si="4"/>
        <v>0</v>
      </c>
      <c r="BR27" s="335"/>
      <c r="BS27" s="335"/>
      <c r="BT27" s="335"/>
      <c r="BU27" s="335"/>
      <c r="BV27" s="335"/>
      <c r="BW27" s="335"/>
      <c r="BX27" s="335"/>
      <c r="BY27" s="429"/>
      <c r="BZ27" s="436"/>
      <c r="CA27" s="436"/>
      <c r="CB27" s="436"/>
      <c r="CC27" s="436"/>
      <c r="CD27" s="436"/>
      <c r="CE27" s="436"/>
      <c r="CF27" s="436"/>
      <c r="CG27" s="436"/>
      <c r="CH27" s="335"/>
      <c r="CI27" s="335"/>
      <c r="CJ27" s="335"/>
      <c r="CK27" s="335"/>
      <c r="CL27" s="335"/>
      <c r="CM27" s="335"/>
      <c r="CN27" s="335"/>
      <c r="CO27" s="335"/>
      <c r="CP27" s="436"/>
      <c r="CQ27" s="436"/>
      <c r="CR27" s="436"/>
      <c r="CS27" s="436"/>
      <c r="CT27" s="436"/>
      <c r="CU27" s="436"/>
      <c r="CV27" s="436"/>
      <c r="CW27" s="436"/>
      <c r="CX27" s="335"/>
      <c r="CY27" s="335"/>
      <c r="CZ27" s="335"/>
      <c r="DA27" s="335"/>
      <c r="DB27" s="335"/>
      <c r="DC27" s="335"/>
      <c r="DD27" s="335"/>
      <c r="DE27" s="335"/>
      <c r="DF27" s="335">
        <f t="shared" si="10"/>
        <v>4</v>
      </c>
      <c r="DG27" s="335">
        <f t="shared" si="10"/>
        <v>0</v>
      </c>
      <c r="DH27" s="335">
        <f t="shared" si="10"/>
        <v>0</v>
      </c>
    </row>
    <row r="28" spans="1:112" s="1" customFormat="1" ht="16.8" thickBot="1" x14ac:dyDescent="0.35">
      <c r="A28" s="738" t="s">
        <v>65</v>
      </c>
      <c r="B28" s="739"/>
      <c r="C28" s="88"/>
      <c r="D28" s="89"/>
      <c r="E28" s="90"/>
      <c r="F28" s="90"/>
      <c r="G28" s="91">
        <f t="shared" ref="G28:M28" si="13">SUM(G16:G27)+G11</f>
        <v>68</v>
      </c>
      <c r="H28" s="461">
        <f t="shared" si="13"/>
        <v>2040</v>
      </c>
      <c r="I28" s="463">
        <f t="shared" si="13"/>
        <v>132</v>
      </c>
      <c r="J28" s="463">
        <v>76</v>
      </c>
      <c r="K28" s="463">
        <v>8</v>
      </c>
      <c r="L28" s="463">
        <v>48</v>
      </c>
      <c r="M28" s="463">
        <f t="shared" si="13"/>
        <v>1908</v>
      </c>
      <c r="N28" s="462" t="s">
        <v>271</v>
      </c>
      <c r="O28" s="459"/>
      <c r="P28" s="459" t="s">
        <v>275</v>
      </c>
      <c r="Q28" s="459" t="s">
        <v>272</v>
      </c>
      <c r="R28" s="459"/>
      <c r="S28" s="459" t="s">
        <v>253</v>
      </c>
      <c r="T28" s="459"/>
      <c r="U28" s="459"/>
      <c r="V28" s="459"/>
      <c r="W28" s="459"/>
      <c r="X28" s="459"/>
      <c r="Y28" s="92">
        <f>SUM(Y11:Y25)</f>
        <v>0</v>
      </c>
      <c r="Z28" s="93">
        <f>SUM(Z11:Z25)</f>
        <v>0</v>
      </c>
      <c r="AA28" s="93">
        <f>SUM(AA11:AA25)</f>
        <v>0</v>
      </c>
      <c r="AB28" s="93">
        <f>SUM(AB11:AB25)</f>
        <v>0</v>
      </c>
      <c r="AC28" s="93">
        <f>SUM(AC11:AC25)</f>
        <v>0</v>
      </c>
      <c r="AD28" s="1">
        <f>30*G28</f>
        <v>2040</v>
      </c>
      <c r="AG28" s="94">
        <f t="shared" ref="AG28:AQ28" si="14">SUMIF(AG11:AG27,FALSE,$G11:$G27)</f>
        <v>30</v>
      </c>
      <c r="AH28" s="94">
        <f t="shared" si="14"/>
        <v>12</v>
      </c>
      <c r="AI28" s="94">
        <f t="shared" si="14"/>
        <v>0</v>
      </c>
      <c r="AJ28" s="94">
        <f t="shared" si="14"/>
        <v>14</v>
      </c>
      <c r="AK28" s="94">
        <f t="shared" si="14"/>
        <v>0</v>
      </c>
      <c r="AL28" s="94">
        <f t="shared" si="14"/>
        <v>0</v>
      </c>
      <c r="AM28" s="94">
        <f t="shared" si="14"/>
        <v>0</v>
      </c>
      <c r="AN28" s="94">
        <f t="shared" si="14"/>
        <v>0</v>
      </c>
      <c r="AO28" s="94">
        <f t="shared" si="14"/>
        <v>0</v>
      </c>
      <c r="AP28" s="94">
        <f t="shared" si="14"/>
        <v>0</v>
      </c>
      <c r="AQ28" s="94">
        <f t="shared" si="14"/>
        <v>0</v>
      </c>
      <c r="AR28" s="444"/>
      <c r="AS28" s="445" t="s">
        <v>270</v>
      </c>
      <c r="AT28" s="435">
        <f>SUM(AT7:AT27)</f>
        <v>44</v>
      </c>
      <c r="AU28" s="435">
        <f t="shared" ref="AU28:DE28" si="15">SUM(AU7:AU27)</f>
        <v>4</v>
      </c>
      <c r="AV28" s="435">
        <f t="shared" si="15"/>
        <v>8</v>
      </c>
      <c r="AW28" s="446">
        <f t="shared" si="0"/>
        <v>56</v>
      </c>
      <c r="AX28" s="435">
        <f t="shared" si="15"/>
        <v>0</v>
      </c>
      <c r="AY28" s="435">
        <f t="shared" si="15"/>
        <v>4</v>
      </c>
      <c r="AZ28" s="435">
        <f t="shared" si="15"/>
        <v>8</v>
      </c>
      <c r="BA28" s="446">
        <f t="shared" si="1"/>
        <v>12</v>
      </c>
      <c r="BB28" s="435">
        <f t="shared" si="15"/>
        <v>20</v>
      </c>
      <c r="BC28" s="435">
        <f t="shared" si="15"/>
        <v>0</v>
      </c>
      <c r="BD28" s="435">
        <f t="shared" si="15"/>
        <v>16</v>
      </c>
      <c r="BE28" s="460">
        <f t="shared" si="5"/>
        <v>36</v>
      </c>
      <c r="BF28" s="435">
        <f t="shared" si="15"/>
        <v>4</v>
      </c>
      <c r="BG28" s="435">
        <f t="shared" si="15"/>
        <v>0</v>
      </c>
      <c r="BH28" s="435">
        <f t="shared" si="15"/>
        <v>4</v>
      </c>
      <c r="BI28" s="460">
        <f t="shared" si="2"/>
        <v>8</v>
      </c>
      <c r="BJ28" s="435">
        <f t="shared" si="15"/>
        <v>8</v>
      </c>
      <c r="BK28" s="435">
        <f t="shared" si="15"/>
        <v>0</v>
      </c>
      <c r="BL28" s="435">
        <f t="shared" si="15"/>
        <v>8</v>
      </c>
      <c r="BM28" s="460">
        <f t="shared" si="3"/>
        <v>16</v>
      </c>
      <c r="BN28" s="435">
        <f t="shared" si="15"/>
        <v>0</v>
      </c>
      <c r="BO28" s="435">
        <f t="shared" si="15"/>
        <v>0</v>
      </c>
      <c r="BP28" s="435">
        <f t="shared" si="15"/>
        <v>0</v>
      </c>
      <c r="BQ28" s="446">
        <f t="shared" si="4"/>
        <v>0</v>
      </c>
      <c r="BR28" s="435">
        <f t="shared" si="15"/>
        <v>0</v>
      </c>
      <c r="BS28" s="435">
        <f t="shared" si="15"/>
        <v>0</v>
      </c>
      <c r="BT28" s="435">
        <f>SUM(BT7:BT27)</f>
        <v>4</v>
      </c>
      <c r="BU28" s="435">
        <f t="shared" si="15"/>
        <v>0</v>
      </c>
      <c r="BV28" s="435">
        <f t="shared" si="15"/>
        <v>0</v>
      </c>
      <c r="BW28" s="435">
        <f t="shared" si="15"/>
        <v>0</v>
      </c>
      <c r="BX28" s="435">
        <f t="shared" si="15"/>
        <v>0</v>
      </c>
      <c r="BY28" s="435">
        <f t="shared" si="15"/>
        <v>0</v>
      </c>
      <c r="BZ28" s="435">
        <f t="shared" si="15"/>
        <v>0</v>
      </c>
      <c r="CA28" s="435">
        <f t="shared" si="15"/>
        <v>0</v>
      </c>
      <c r="CB28" s="435">
        <f t="shared" si="15"/>
        <v>0</v>
      </c>
      <c r="CC28" s="435">
        <f t="shared" si="15"/>
        <v>0</v>
      </c>
      <c r="CD28" s="435">
        <f t="shared" si="15"/>
        <v>0</v>
      </c>
      <c r="CE28" s="435">
        <f t="shared" si="15"/>
        <v>0</v>
      </c>
      <c r="CF28" s="435">
        <f t="shared" si="15"/>
        <v>0</v>
      </c>
      <c r="CG28" s="435">
        <f t="shared" si="15"/>
        <v>0</v>
      </c>
      <c r="CH28" s="435">
        <f t="shared" si="15"/>
        <v>0</v>
      </c>
      <c r="CI28" s="435">
        <f t="shared" si="15"/>
        <v>0</v>
      </c>
      <c r="CJ28" s="435">
        <f t="shared" si="15"/>
        <v>0</v>
      </c>
      <c r="CK28" s="435">
        <f t="shared" si="15"/>
        <v>0</v>
      </c>
      <c r="CL28" s="435">
        <f t="shared" si="15"/>
        <v>0</v>
      </c>
      <c r="CM28" s="435">
        <f t="shared" si="15"/>
        <v>0</v>
      </c>
      <c r="CN28" s="435">
        <f t="shared" si="15"/>
        <v>0</v>
      </c>
      <c r="CO28" s="435">
        <f t="shared" si="15"/>
        <v>0</v>
      </c>
      <c r="CP28" s="435">
        <f t="shared" si="15"/>
        <v>0</v>
      </c>
      <c r="CQ28" s="435">
        <f t="shared" si="15"/>
        <v>0</v>
      </c>
      <c r="CR28" s="435">
        <f t="shared" si="15"/>
        <v>0</v>
      </c>
      <c r="CS28" s="435">
        <f t="shared" si="15"/>
        <v>0</v>
      </c>
      <c r="CT28" s="435">
        <f t="shared" si="15"/>
        <v>0</v>
      </c>
      <c r="CU28" s="435">
        <f t="shared" si="15"/>
        <v>0</v>
      </c>
      <c r="CV28" s="435">
        <f t="shared" si="15"/>
        <v>0</v>
      </c>
      <c r="CW28" s="435">
        <f t="shared" si="15"/>
        <v>0</v>
      </c>
      <c r="CX28" s="435">
        <f t="shared" si="15"/>
        <v>0</v>
      </c>
      <c r="CY28" s="435">
        <f t="shared" si="15"/>
        <v>0</v>
      </c>
      <c r="CZ28" s="435">
        <f t="shared" si="15"/>
        <v>0</v>
      </c>
      <c r="DA28" s="435">
        <f t="shared" si="15"/>
        <v>0</v>
      </c>
      <c r="DB28" s="435">
        <f t="shared" si="15"/>
        <v>0</v>
      </c>
      <c r="DC28" s="435">
        <f t="shared" si="15"/>
        <v>0</v>
      </c>
      <c r="DD28" s="435">
        <f t="shared" si="15"/>
        <v>0</v>
      </c>
      <c r="DE28" s="435">
        <f t="shared" si="15"/>
        <v>0</v>
      </c>
      <c r="DF28" s="335">
        <f t="shared" si="10"/>
        <v>76</v>
      </c>
      <c r="DG28" s="335">
        <f t="shared" si="10"/>
        <v>8</v>
      </c>
      <c r="DH28" s="335">
        <f t="shared" si="10"/>
        <v>48</v>
      </c>
    </row>
    <row r="29" spans="1:112" ht="16.5" customHeight="1" thickBot="1" x14ac:dyDescent="0.35">
      <c r="A29" s="760" t="s">
        <v>66</v>
      </c>
      <c r="B29" s="761"/>
      <c r="C29" s="761"/>
      <c r="D29" s="761"/>
      <c r="E29" s="761"/>
      <c r="F29" s="761"/>
      <c r="G29" s="761"/>
      <c r="H29" s="761"/>
      <c r="I29" s="762"/>
      <c r="J29" s="762"/>
      <c r="K29" s="762"/>
      <c r="L29" s="762"/>
      <c r="M29" s="762"/>
      <c r="N29" s="762"/>
      <c r="O29" s="762"/>
      <c r="P29" s="762"/>
      <c r="Q29" s="762"/>
      <c r="R29" s="762"/>
      <c r="S29" s="762"/>
      <c r="T29" s="762"/>
      <c r="U29" s="762"/>
      <c r="V29" s="762"/>
      <c r="W29" s="762"/>
      <c r="X29" s="763"/>
      <c r="AT29" s="438"/>
      <c r="AU29" s="438"/>
      <c r="AV29" s="438"/>
      <c r="AW29" s="449"/>
      <c r="AX29" s="438"/>
      <c r="AY29" s="438"/>
      <c r="AZ29" s="438"/>
      <c r="BA29" s="449"/>
      <c r="BB29" s="336"/>
      <c r="BC29" s="336"/>
      <c r="BD29" s="336"/>
      <c r="BE29" s="455"/>
      <c r="BF29" s="336"/>
      <c r="BG29" s="336"/>
      <c r="BH29" s="336"/>
      <c r="BI29" s="455"/>
      <c r="BJ29" s="438"/>
      <c r="BK29" s="438"/>
      <c r="BL29" s="438"/>
      <c r="BM29" s="449"/>
      <c r="BN29" s="438"/>
      <c r="BO29" s="438"/>
      <c r="BP29" s="438"/>
      <c r="BQ29" s="449"/>
      <c r="BR29" s="336"/>
      <c r="BS29" s="336"/>
      <c r="BT29" s="336"/>
      <c r="BU29" s="336"/>
      <c r="BV29" s="336"/>
      <c r="BW29" s="336"/>
      <c r="BX29" s="336"/>
      <c r="BY29" s="431"/>
      <c r="BZ29" s="438"/>
      <c r="CA29" s="438"/>
      <c r="CB29" s="438"/>
      <c r="CC29" s="438"/>
      <c r="CD29" s="438"/>
      <c r="CE29" s="438"/>
      <c r="CF29" s="438"/>
      <c r="CG29" s="438"/>
      <c r="CH29" s="336"/>
      <c r="CI29" s="336"/>
      <c r="CJ29" s="336"/>
      <c r="CK29" s="336"/>
      <c r="CL29" s="336"/>
      <c r="CM29" s="336"/>
      <c r="CN29" s="336"/>
      <c r="CO29" s="336"/>
      <c r="CP29" s="438"/>
      <c r="CQ29" s="438"/>
      <c r="CR29" s="438"/>
      <c r="CS29" s="438"/>
      <c r="CT29" s="438"/>
      <c r="CU29" s="438"/>
      <c r="CV29" s="438"/>
      <c r="CW29" s="438"/>
      <c r="CX29" s="336"/>
      <c r="CY29" s="336"/>
      <c r="CZ29" s="336"/>
      <c r="DA29" s="336"/>
      <c r="DB29" s="336"/>
      <c r="DC29" s="336"/>
      <c r="DD29" s="336"/>
      <c r="DE29" s="336"/>
      <c r="DF29" s="335">
        <f t="shared" si="10"/>
        <v>0</v>
      </c>
      <c r="DG29" s="335">
        <f t="shared" si="10"/>
        <v>0</v>
      </c>
      <c r="DH29" s="335">
        <f t="shared" si="10"/>
        <v>0</v>
      </c>
    </row>
    <row r="30" spans="1:112" ht="16.5" customHeight="1" x14ac:dyDescent="0.3">
      <c r="A30" s="98" t="s">
        <v>67</v>
      </c>
      <c r="B30" s="99" t="s">
        <v>68</v>
      </c>
      <c r="C30" s="100"/>
      <c r="D30" s="101" t="s">
        <v>69</v>
      </c>
      <c r="E30" s="101"/>
      <c r="F30" s="102"/>
      <c r="G30" s="103">
        <v>4</v>
      </c>
      <c r="H30" s="104">
        <f>G30*30</f>
        <v>120</v>
      </c>
      <c r="I30" s="105">
        <v>12</v>
      </c>
      <c r="J30" s="106" t="s">
        <v>262</v>
      </c>
      <c r="K30" s="106"/>
      <c r="L30" s="106" t="s">
        <v>267</v>
      </c>
      <c r="M30" s="107">
        <f>H30-I30</f>
        <v>108</v>
      </c>
      <c r="N30" s="470"/>
      <c r="O30" s="471"/>
      <c r="P30" s="472"/>
      <c r="Q30" s="473"/>
      <c r="R30" s="474"/>
      <c r="S30" s="472"/>
      <c r="T30" s="475" t="s">
        <v>268</v>
      </c>
      <c r="U30" s="476"/>
      <c r="V30" s="472"/>
      <c r="W30" s="477"/>
      <c r="X30" s="472"/>
      <c r="AD30" s="96" t="s">
        <v>35</v>
      </c>
      <c r="AE30" s="17" t="s">
        <v>19</v>
      </c>
      <c r="AF30" s="96">
        <f>AG54+AH54</f>
        <v>0</v>
      </c>
      <c r="AG30" s="34" t="b">
        <f>ISBLANK(N30)</f>
        <v>1</v>
      </c>
      <c r="AH30" s="34" t="b">
        <f>ISBLANK(O30)</f>
        <v>1</v>
      </c>
      <c r="AJ30" s="34" t="b">
        <f>ISBLANK(Q30)</f>
        <v>1</v>
      </c>
      <c r="AK30" s="34" t="b">
        <f>ISBLANK(R30)</f>
        <v>1</v>
      </c>
      <c r="AM30" s="34" t="b">
        <f>ISBLANK(T30)</f>
        <v>0</v>
      </c>
      <c r="AN30" s="34" t="b">
        <f>ISBLANK(U30)</f>
        <v>1</v>
      </c>
      <c r="AP30" s="34" t="b">
        <f>ISBLANK(W30)</f>
        <v>1</v>
      </c>
      <c r="AQ30" s="34" t="b">
        <f>ISBLANK(X30)</f>
        <v>1</v>
      </c>
      <c r="AR30" s="466"/>
      <c r="AT30" s="438"/>
      <c r="AU30" s="438"/>
      <c r="AV30" s="438"/>
      <c r="AW30" s="446">
        <f t="shared" si="0"/>
        <v>0</v>
      </c>
      <c r="AX30" s="438"/>
      <c r="AY30" s="438"/>
      <c r="AZ30" s="438"/>
      <c r="BA30" s="446">
        <f t="shared" ref="BA30:BA64" si="16">SUM(AX30:AZ30)</f>
        <v>0</v>
      </c>
      <c r="BB30" s="336"/>
      <c r="BC30" s="336"/>
      <c r="BD30" s="336"/>
      <c r="BE30" s="460">
        <f>SUM(BB30:BD30)</f>
        <v>0</v>
      </c>
      <c r="BF30" s="336"/>
      <c r="BG30" s="336"/>
      <c r="BH30" s="336"/>
      <c r="BI30" s="455"/>
      <c r="BJ30" s="438"/>
      <c r="BK30" s="438"/>
      <c r="BL30" s="438"/>
      <c r="BM30" s="449"/>
      <c r="BN30" s="438"/>
      <c r="BO30" s="438"/>
      <c r="BP30" s="438"/>
      <c r="BQ30" s="449"/>
      <c r="BR30" s="336"/>
      <c r="BS30" s="336"/>
      <c r="BT30" s="336"/>
      <c r="BU30" s="336"/>
      <c r="BV30" s="336"/>
      <c r="BW30" s="336"/>
      <c r="BX30" s="336"/>
      <c r="BY30" s="431"/>
      <c r="BZ30" s="438">
        <v>8</v>
      </c>
      <c r="CA30" s="438"/>
      <c r="CB30" s="438"/>
      <c r="CC30" s="438"/>
      <c r="CD30" s="438"/>
      <c r="CE30" s="438"/>
      <c r="CF30" s="438">
        <v>4</v>
      </c>
      <c r="CG30" s="438"/>
      <c r="CH30" s="336"/>
      <c r="CI30" s="336"/>
      <c r="CJ30" s="336"/>
      <c r="CK30" s="336"/>
      <c r="CL30" s="336"/>
      <c r="CM30" s="336"/>
      <c r="CN30" s="336"/>
      <c r="CO30" s="336"/>
      <c r="CP30" s="438"/>
      <c r="CQ30" s="438"/>
      <c r="CR30" s="438"/>
      <c r="CS30" s="438"/>
      <c r="CT30" s="438"/>
      <c r="CU30" s="438"/>
      <c r="CV30" s="438"/>
      <c r="CW30" s="438"/>
      <c r="CX30" s="336"/>
      <c r="CY30" s="336"/>
      <c r="CZ30" s="336"/>
      <c r="DA30" s="336"/>
      <c r="DB30" s="336"/>
      <c r="DC30" s="336"/>
      <c r="DD30" s="336"/>
      <c r="DE30" s="336"/>
      <c r="DF30" s="335">
        <f t="shared" si="10"/>
        <v>8</v>
      </c>
      <c r="DG30" s="335">
        <f t="shared" si="10"/>
        <v>0</v>
      </c>
      <c r="DH30" s="335">
        <f t="shared" si="10"/>
        <v>4</v>
      </c>
    </row>
    <row r="31" spans="1:112" ht="16.2" x14ac:dyDescent="0.3">
      <c r="A31" s="109" t="s">
        <v>70</v>
      </c>
      <c r="B31" s="110" t="s">
        <v>71</v>
      </c>
      <c r="C31" s="37">
        <v>4</v>
      </c>
      <c r="D31" s="68"/>
      <c r="E31" s="71"/>
      <c r="F31" s="72"/>
      <c r="G31" s="66">
        <v>6</v>
      </c>
      <c r="H31" s="67">
        <f>G31*30</f>
        <v>180</v>
      </c>
      <c r="I31" s="37">
        <v>8</v>
      </c>
      <c r="J31" s="68" t="s">
        <v>277</v>
      </c>
      <c r="K31" s="68"/>
      <c r="L31" s="68" t="s">
        <v>278</v>
      </c>
      <c r="M31" s="69">
        <f>H31-I31</f>
        <v>172</v>
      </c>
      <c r="N31" s="478"/>
      <c r="O31" s="479"/>
      <c r="P31" s="480"/>
      <c r="Q31" s="481"/>
      <c r="R31" s="479"/>
      <c r="S31" s="443" t="s">
        <v>276</v>
      </c>
      <c r="T31" s="481"/>
      <c r="U31" s="479"/>
      <c r="V31" s="443"/>
      <c r="W31" s="481"/>
      <c r="X31" s="443"/>
      <c r="AD31" s="96" t="s">
        <v>35</v>
      </c>
      <c r="AE31" s="17" t="s">
        <v>20</v>
      </c>
      <c r="AF31" s="96">
        <f>AJ54+AK54</f>
        <v>12</v>
      </c>
      <c r="AG31" s="34" t="b">
        <f t="shared" ref="AG31:AQ52" si="17">ISBLANK(N31)</f>
        <v>1</v>
      </c>
      <c r="AH31" s="34" t="b">
        <f t="shared" si="17"/>
        <v>1</v>
      </c>
      <c r="AJ31" s="34" t="b">
        <f t="shared" si="17"/>
        <v>1</v>
      </c>
      <c r="AK31" s="34" t="b">
        <f t="shared" si="17"/>
        <v>1</v>
      </c>
      <c r="AM31" s="34" t="b">
        <f t="shared" si="17"/>
        <v>1</v>
      </c>
      <c r="AN31" s="34" t="b">
        <f t="shared" si="17"/>
        <v>1</v>
      </c>
      <c r="AP31" s="34" t="b">
        <f t="shared" si="17"/>
        <v>1</v>
      </c>
      <c r="AQ31" s="34" t="b">
        <f t="shared" si="17"/>
        <v>1</v>
      </c>
      <c r="AR31" s="466"/>
      <c r="AT31" s="438"/>
      <c r="AU31" s="438"/>
      <c r="AV31" s="438"/>
      <c r="AW31" s="446">
        <f t="shared" si="0"/>
        <v>0</v>
      </c>
      <c r="AX31" s="438"/>
      <c r="AY31" s="438"/>
      <c r="AZ31" s="438"/>
      <c r="BA31" s="446">
        <f t="shared" si="16"/>
        <v>0</v>
      </c>
      <c r="BB31" s="336"/>
      <c r="BC31" s="336"/>
      <c r="BD31" s="336"/>
      <c r="BE31" s="460">
        <f t="shared" ref="BE31:BE55" si="18">SUM(BB31:BD31)</f>
        <v>0</v>
      </c>
      <c r="BF31" s="336"/>
      <c r="BG31" s="336"/>
      <c r="BH31" s="336"/>
      <c r="BI31" s="455"/>
      <c r="BJ31" s="438"/>
      <c r="BK31" s="438"/>
      <c r="BL31" s="438"/>
      <c r="BM31" s="449"/>
      <c r="BN31" s="438"/>
      <c r="BO31" s="438"/>
      <c r="BP31" s="438"/>
      <c r="BQ31" s="449"/>
      <c r="BR31" s="336">
        <v>6</v>
      </c>
      <c r="BS31" s="336"/>
      <c r="BT31" s="336"/>
      <c r="BU31" s="336"/>
      <c r="BV31" s="336"/>
      <c r="BW31" s="336"/>
      <c r="BX31" s="336">
        <v>2</v>
      </c>
      <c r="BY31" s="431"/>
      <c r="BZ31" s="438"/>
      <c r="CA31" s="438"/>
      <c r="CB31" s="438"/>
      <c r="CC31" s="438"/>
      <c r="CD31" s="438"/>
      <c r="CE31" s="438"/>
      <c r="CF31" s="438"/>
      <c r="CG31" s="438"/>
      <c r="CH31" s="336"/>
      <c r="CI31" s="336"/>
      <c r="CJ31" s="336"/>
      <c r="CK31" s="336"/>
      <c r="CL31" s="336"/>
      <c r="CM31" s="336"/>
      <c r="CN31" s="336"/>
      <c r="CO31" s="336"/>
      <c r="CP31" s="438"/>
      <c r="CQ31" s="438"/>
      <c r="CR31" s="438"/>
      <c r="CS31" s="438"/>
      <c r="CT31" s="438"/>
      <c r="CU31" s="438"/>
      <c r="CV31" s="438"/>
      <c r="CW31" s="438"/>
      <c r="CX31" s="336"/>
      <c r="CY31" s="336"/>
      <c r="CZ31" s="336"/>
      <c r="DA31" s="336"/>
      <c r="DB31" s="336"/>
      <c r="DC31" s="336"/>
      <c r="DD31" s="336"/>
      <c r="DE31" s="336"/>
      <c r="DF31" s="336"/>
      <c r="DG31" s="336"/>
      <c r="DH31" s="336"/>
    </row>
    <row r="32" spans="1:112" ht="16.2" x14ac:dyDescent="0.3">
      <c r="A32" s="109" t="s">
        <v>72</v>
      </c>
      <c r="B32" s="111" t="s">
        <v>73</v>
      </c>
      <c r="C32" s="78">
        <v>3</v>
      </c>
      <c r="D32" s="68"/>
      <c r="E32" s="71"/>
      <c r="F32" s="69"/>
      <c r="G32" s="66">
        <v>5</v>
      </c>
      <c r="H32" s="67">
        <f>G32*30</f>
        <v>150</v>
      </c>
      <c r="I32" s="37">
        <v>12</v>
      </c>
      <c r="J32" s="68" t="s">
        <v>262</v>
      </c>
      <c r="K32" s="68"/>
      <c r="L32" s="68" t="s">
        <v>253</v>
      </c>
      <c r="M32" s="69">
        <f>H32-I32</f>
        <v>138</v>
      </c>
      <c r="N32" s="482"/>
      <c r="O32" s="483"/>
      <c r="P32" s="484"/>
      <c r="Q32" s="485" t="s">
        <v>263</v>
      </c>
      <c r="R32" s="483"/>
      <c r="S32" s="484"/>
      <c r="T32" s="485"/>
      <c r="U32" s="483"/>
      <c r="V32" s="484"/>
      <c r="W32" s="485"/>
      <c r="X32" s="484"/>
      <c r="AD32" s="96" t="s">
        <v>35</v>
      </c>
      <c r="AE32" s="17" t="s">
        <v>21</v>
      </c>
      <c r="AF32" s="96">
        <f>AM54+AN54</f>
        <v>22</v>
      </c>
      <c r="AG32" s="34" t="b">
        <f t="shared" si="17"/>
        <v>1</v>
      </c>
      <c r="AH32" s="34" t="b">
        <f t="shared" si="17"/>
        <v>1</v>
      </c>
      <c r="AJ32" s="34" t="b">
        <f t="shared" si="17"/>
        <v>0</v>
      </c>
      <c r="AK32" s="34" t="b">
        <f t="shared" si="17"/>
        <v>1</v>
      </c>
      <c r="AM32" s="34" t="b">
        <f t="shared" si="17"/>
        <v>1</v>
      </c>
      <c r="AN32" s="34" t="b">
        <f t="shared" si="17"/>
        <v>1</v>
      </c>
      <c r="AP32" s="34" t="b">
        <f t="shared" si="17"/>
        <v>1</v>
      </c>
      <c r="AQ32" s="34" t="b">
        <f t="shared" si="17"/>
        <v>1</v>
      </c>
      <c r="AR32" s="466"/>
      <c r="AT32" s="438"/>
      <c r="AU32" s="438"/>
      <c r="AV32" s="438"/>
      <c r="AW32" s="446">
        <f t="shared" si="0"/>
        <v>0</v>
      </c>
      <c r="AX32" s="438"/>
      <c r="AY32" s="438"/>
      <c r="AZ32" s="438"/>
      <c r="BA32" s="446">
        <f t="shared" si="16"/>
        <v>0</v>
      </c>
      <c r="BB32" s="336"/>
      <c r="BC32" s="336"/>
      <c r="BD32" s="336"/>
      <c r="BE32" s="460">
        <f t="shared" si="18"/>
        <v>0</v>
      </c>
      <c r="BF32" s="336"/>
      <c r="BG32" s="336"/>
      <c r="BH32" s="336"/>
      <c r="BI32" s="455"/>
      <c r="BJ32" s="438">
        <v>8</v>
      </c>
      <c r="BK32" s="438"/>
      <c r="BL32" s="438">
        <v>4</v>
      </c>
      <c r="BM32" s="449"/>
      <c r="BN32" s="438"/>
      <c r="BO32" s="438"/>
      <c r="BP32" s="438"/>
      <c r="BQ32" s="449"/>
      <c r="BR32" s="336"/>
      <c r="BS32" s="336"/>
      <c r="BT32" s="336"/>
      <c r="BU32" s="336"/>
      <c r="BV32" s="336"/>
      <c r="BW32" s="336"/>
      <c r="BX32" s="336"/>
      <c r="BY32" s="431"/>
      <c r="BZ32" s="438"/>
      <c r="CA32" s="438"/>
      <c r="CB32" s="438"/>
      <c r="CC32" s="438"/>
      <c r="CD32" s="438"/>
      <c r="CE32" s="438"/>
      <c r="CF32" s="438"/>
      <c r="CG32" s="438"/>
      <c r="CH32" s="336"/>
      <c r="CI32" s="336"/>
      <c r="CJ32" s="336"/>
      <c r="CK32" s="336"/>
      <c r="CL32" s="336"/>
      <c r="CM32" s="336"/>
      <c r="CN32" s="336"/>
      <c r="CO32" s="336"/>
      <c r="CP32" s="438"/>
      <c r="CQ32" s="438"/>
      <c r="CR32" s="438"/>
      <c r="CS32" s="438"/>
      <c r="CT32" s="438"/>
      <c r="CU32" s="438"/>
      <c r="CV32" s="438"/>
      <c r="CW32" s="438"/>
      <c r="CX32" s="336"/>
      <c r="CY32" s="336"/>
      <c r="CZ32" s="336"/>
      <c r="DA32" s="336"/>
      <c r="DB32" s="336"/>
      <c r="DC32" s="336"/>
      <c r="DD32" s="336"/>
      <c r="DE32" s="336"/>
      <c r="DF32" s="336"/>
      <c r="DG32" s="336"/>
      <c r="DH32" s="336"/>
    </row>
    <row r="33" spans="1:112" s="17" customFormat="1" ht="16.2" x14ac:dyDescent="0.3">
      <c r="A33" s="82" t="s">
        <v>45</v>
      </c>
      <c r="B33" s="79" t="s">
        <v>74</v>
      </c>
      <c r="C33" s="78"/>
      <c r="D33" s="68">
        <v>2</v>
      </c>
      <c r="E33" s="71"/>
      <c r="F33" s="69"/>
      <c r="G33" s="80">
        <v>6</v>
      </c>
      <c r="H33" s="67">
        <f>G33*30</f>
        <v>180</v>
      </c>
      <c r="I33" s="37">
        <v>8</v>
      </c>
      <c r="J33" s="68" t="s">
        <v>253</v>
      </c>
      <c r="K33" s="68"/>
      <c r="L33" s="68" t="s">
        <v>267</v>
      </c>
      <c r="M33" s="69">
        <f>H33-I33</f>
        <v>172</v>
      </c>
      <c r="N33" s="482"/>
      <c r="O33" s="483"/>
      <c r="P33" s="484" t="s">
        <v>264</v>
      </c>
      <c r="Q33" s="485"/>
      <c r="R33" s="483"/>
      <c r="S33" s="484"/>
      <c r="T33" s="485"/>
      <c r="U33" s="483"/>
      <c r="V33" s="484"/>
      <c r="W33" s="485"/>
      <c r="X33" s="484"/>
      <c r="AD33" s="17" t="s">
        <v>35</v>
      </c>
      <c r="AE33" s="17" t="s">
        <v>22</v>
      </c>
      <c r="AF33" s="96">
        <f>AP54+AQ54</f>
        <v>24</v>
      </c>
      <c r="AG33" s="34" t="b">
        <f t="shared" si="17"/>
        <v>1</v>
      </c>
      <c r="AH33" s="34" t="b">
        <f t="shared" si="17"/>
        <v>1</v>
      </c>
      <c r="AI33" s="34"/>
      <c r="AJ33" s="34" t="b">
        <f t="shared" si="17"/>
        <v>1</v>
      </c>
      <c r="AK33" s="34" t="b">
        <f t="shared" si="17"/>
        <v>1</v>
      </c>
      <c r="AL33" s="34"/>
      <c r="AM33" s="34" t="b">
        <f t="shared" si="17"/>
        <v>1</v>
      </c>
      <c r="AN33" s="34" t="b">
        <f t="shared" si="17"/>
        <v>1</v>
      </c>
      <c r="AO33" s="34"/>
      <c r="AP33" s="34" t="b">
        <f t="shared" si="17"/>
        <v>1</v>
      </c>
      <c r="AQ33" s="34" t="b">
        <f t="shared" si="17"/>
        <v>1</v>
      </c>
      <c r="AR33" s="466"/>
      <c r="AT33" s="436"/>
      <c r="AU33" s="436"/>
      <c r="AV33" s="436"/>
      <c r="AW33" s="446">
        <f t="shared" si="0"/>
        <v>0</v>
      </c>
      <c r="AX33" s="436"/>
      <c r="AY33" s="436"/>
      <c r="AZ33" s="436"/>
      <c r="BA33" s="446">
        <f t="shared" si="16"/>
        <v>0</v>
      </c>
      <c r="BB33" s="335">
        <v>4</v>
      </c>
      <c r="BC33" s="335"/>
      <c r="BD33" s="335"/>
      <c r="BE33" s="460">
        <f t="shared" si="18"/>
        <v>4</v>
      </c>
      <c r="BF33" s="335"/>
      <c r="BG33" s="335"/>
      <c r="BH33" s="335">
        <v>4</v>
      </c>
      <c r="BI33" s="456"/>
      <c r="BJ33" s="436"/>
      <c r="BK33" s="436"/>
      <c r="BL33" s="436"/>
      <c r="BM33" s="450"/>
      <c r="BN33" s="436"/>
      <c r="BO33" s="436"/>
      <c r="BP33" s="436"/>
      <c r="BQ33" s="450"/>
      <c r="BR33" s="335"/>
      <c r="BS33" s="335"/>
      <c r="BT33" s="335"/>
      <c r="BU33" s="335"/>
      <c r="BV33" s="335"/>
      <c r="BW33" s="335"/>
      <c r="BX33" s="335"/>
      <c r="BY33" s="429"/>
      <c r="BZ33" s="436"/>
      <c r="CA33" s="436"/>
      <c r="CB33" s="436"/>
      <c r="CC33" s="436"/>
      <c r="CD33" s="436"/>
      <c r="CE33" s="436"/>
      <c r="CF33" s="436"/>
      <c r="CG33" s="436"/>
      <c r="CH33" s="335"/>
      <c r="CI33" s="335"/>
      <c r="CJ33" s="335"/>
      <c r="CK33" s="335"/>
      <c r="CL33" s="335"/>
      <c r="CM33" s="335"/>
      <c r="CN33" s="335"/>
      <c r="CO33" s="335"/>
      <c r="CP33" s="436"/>
      <c r="CQ33" s="436"/>
      <c r="CR33" s="436"/>
      <c r="CS33" s="436"/>
      <c r="CT33" s="436"/>
      <c r="CU33" s="436"/>
      <c r="CV33" s="436"/>
      <c r="CW33" s="436"/>
      <c r="CX33" s="335"/>
      <c r="CY33" s="335"/>
      <c r="CZ33" s="335"/>
      <c r="DA33" s="335"/>
      <c r="DB33" s="335"/>
      <c r="DC33" s="335"/>
      <c r="DD33" s="335"/>
      <c r="DE33" s="335"/>
      <c r="DF33" s="335"/>
      <c r="DG33" s="335"/>
      <c r="DH33" s="335"/>
    </row>
    <row r="34" spans="1:112" ht="16.2" x14ac:dyDescent="0.3">
      <c r="A34" s="109" t="s">
        <v>75</v>
      </c>
      <c r="B34" s="111" t="s">
        <v>76</v>
      </c>
      <c r="C34" s="78"/>
      <c r="D34" s="68">
        <v>3</v>
      </c>
      <c r="E34" s="71"/>
      <c r="F34" s="69"/>
      <c r="G34" s="66">
        <v>1</v>
      </c>
      <c r="H34" s="67">
        <f>G34*30</f>
        <v>30</v>
      </c>
      <c r="I34" s="37">
        <v>4</v>
      </c>
      <c r="J34" s="68"/>
      <c r="K34" s="68"/>
      <c r="L34" s="68" t="s">
        <v>253</v>
      </c>
      <c r="M34" s="69">
        <f>H34-I34</f>
        <v>26</v>
      </c>
      <c r="N34" s="482"/>
      <c r="O34" s="483"/>
      <c r="P34" s="484"/>
      <c r="Q34" s="485" t="s">
        <v>253</v>
      </c>
      <c r="R34" s="483"/>
      <c r="S34" s="484"/>
      <c r="T34" s="485"/>
      <c r="U34" s="483"/>
      <c r="V34" s="484"/>
      <c r="W34" s="485"/>
      <c r="X34" s="484"/>
      <c r="AD34" s="96" t="s">
        <v>35</v>
      </c>
      <c r="AF34" s="112">
        <f>SUM(AF30:AF33)</f>
        <v>58</v>
      </c>
      <c r="AG34" s="34" t="b">
        <f t="shared" si="17"/>
        <v>1</v>
      </c>
      <c r="AH34" s="34" t="b">
        <f t="shared" si="17"/>
        <v>1</v>
      </c>
      <c r="AJ34" s="34" t="b">
        <f t="shared" si="17"/>
        <v>0</v>
      </c>
      <c r="AK34" s="34" t="b">
        <f t="shared" si="17"/>
        <v>1</v>
      </c>
      <c r="AM34" s="34" t="b">
        <f t="shared" si="17"/>
        <v>1</v>
      </c>
      <c r="AN34" s="34" t="b">
        <f>ISBLANK(U34)</f>
        <v>1</v>
      </c>
      <c r="AP34" s="34" t="b">
        <f t="shared" si="17"/>
        <v>1</v>
      </c>
      <c r="AQ34" s="34" t="b">
        <f t="shared" si="17"/>
        <v>1</v>
      </c>
      <c r="AR34" s="466"/>
      <c r="AT34" s="438"/>
      <c r="AU34" s="438"/>
      <c r="AV34" s="438"/>
      <c r="AW34" s="446">
        <f t="shared" si="0"/>
        <v>0</v>
      </c>
      <c r="AX34" s="438"/>
      <c r="AY34" s="438"/>
      <c r="AZ34" s="438"/>
      <c r="BA34" s="446">
        <f t="shared" si="16"/>
        <v>0</v>
      </c>
      <c r="BB34" s="336"/>
      <c r="BC34" s="336"/>
      <c r="BD34" s="336"/>
      <c r="BE34" s="460">
        <f t="shared" si="18"/>
        <v>0</v>
      </c>
      <c r="BF34" s="336"/>
      <c r="BG34" s="336"/>
      <c r="BH34" s="336"/>
      <c r="BI34" s="455"/>
      <c r="BJ34" s="438"/>
      <c r="BK34" s="438"/>
      <c r="BL34" s="438">
        <v>4</v>
      </c>
      <c r="BM34" s="449"/>
      <c r="BN34" s="438"/>
      <c r="BO34" s="438"/>
      <c r="BP34" s="438"/>
      <c r="BQ34" s="449"/>
      <c r="BR34" s="336"/>
      <c r="BS34" s="336"/>
      <c r="BT34" s="336"/>
      <c r="BU34" s="336"/>
      <c r="BV34" s="336"/>
      <c r="BW34" s="336"/>
      <c r="BX34" s="336"/>
      <c r="BY34" s="431"/>
      <c r="BZ34" s="438"/>
      <c r="CA34" s="438"/>
      <c r="CB34" s="438"/>
      <c r="CC34" s="438"/>
      <c r="CD34" s="438"/>
      <c r="CE34" s="438"/>
      <c r="CF34" s="438"/>
      <c r="CG34" s="438"/>
      <c r="CH34" s="336"/>
      <c r="CI34" s="336"/>
      <c r="CJ34" s="336"/>
      <c r="CK34" s="336"/>
      <c r="CL34" s="336"/>
      <c r="CM34" s="336"/>
      <c r="CN34" s="336"/>
      <c r="CO34" s="336"/>
      <c r="CP34" s="438"/>
      <c r="CQ34" s="438"/>
      <c r="CR34" s="438"/>
      <c r="CS34" s="438"/>
      <c r="CT34" s="438"/>
      <c r="CU34" s="438"/>
      <c r="CV34" s="438"/>
      <c r="CW34" s="438"/>
      <c r="CX34" s="336"/>
      <c r="CY34" s="336"/>
      <c r="CZ34" s="336"/>
      <c r="DA34" s="336"/>
      <c r="DB34" s="336"/>
      <c r="DC34" s="336"/>
      <c r="DD34" s="336"/>
      <c r="DE34" s="336"/>
      <c r="DF34" s="336"/>
      <c r="DG34" s="336"/>
      <c r="DH34" s="336"/>
    </row>
    <row r="35" spans="1:112" ht="16.2" x14ac:dyDescent="0.3">
      <c r="A35" s="109" t="s">
        <v>77</v>
      </c>
      <c r="B35" s="110" t="s">
        <v>78</v>
      </c>
      <c r="C35" s="37"/>
      <c r="D35" s="68"/>
      <c r="E35" s="71"/>
      <c r="F35" s="72"/>
      <c r="G35" s="66">
        <f t="shared" ref="G35:K35" si="19">G36+G37</f>
        <v>7</v>
      </c>
      <c r="H35" s="113">
        <f t="shared" si="19"/>
        <v>210</v>
      </c>
      <c r="I35" s="114"/>
      <c r="J35" s="115"/>
      <c r="K35" s="115">
        <f t="shared" si="19"/>
        <v>0</v>
      </c>
      <c r="L35" s="115"/>
      <c r="M35" s="116"/>
      <c r="N35" s="478"/>
      <c r="O35" s="479"/>
      <c r="P35" s="486"/>
      <c r="Q35" s="481"/>
      <c r="R35" s="479"/>
      <c r="S35" s="443"/>
      <c r="T35" s="481"/>
      <c r="U35" s="479"/>
      <c r="V35" s="443"/>
      <c r="W35" s="481"/>
      <c r="X35" s="443"/>
      <c r="AD35" s="96" t="s">
        <v>35</v>
      </c>
      <c r="AG35" s="34" t="b">
        <f t="shared" si="17"/>
        <v>1</v>
      </c>
      <c r="AH35" s="34" t="b">
        <f t="shared" si="17"/>
        <v>1</v>
      </c>
      <c r="AJ35" s="34" t="b">
        <f t="shared" si="17"/>
        <v>1</v>
      </c>
      <c r="AK35" s="34" t="b">
        <f t="shared" si="17"/>
        <v>1</v>
      </c>
      <c r="AM35" s="34" t="b">
        <f t="shared" si="17"/>
        <v>1</v>
      </c>
      <c r="AN35" s="34" t="b">
        <f t="shared" si="17"/>
        <v>1</v>
      </c>
      <c r="AP35" s="34" t="b">
        <f t="shared" si="17"/>
        <v>1</v>
      </c>
      <c r="AQ35" s="34" t="b">
        <f t="shared" si="17"/>
        <v>1</v>
      </c>
      <c r="AR35" s="466"/>
      <c r="AT35" s="438"/>
      <c r="AU35" s="438"/>
      <c r="AV35" s="438"/>
      <c r="AW35" s="446">
        <f t="shared" si="0"/>
        <v>0</v>
      </c>
      <c r="AX35" s="438"/>
      <c r="AY35" s="438"/>
      <c r="AZ35" s="438"/>
      <c r="BA35" s="446">
        <f t="shared" si="16"/>
        <v>0</v>
      </c>
      <c r="BB35" s="336"/>
      <c r="BC35" s="336"/>
      <c r="BD35" s="336"/>
      <c r="BE35" s="460">
        <f t="shared" si="18"/>
        <v>0</v>
      </c>
      <c r="BF35" s="336"/>
      <c r="BG35" s="336"/>
      <c r="BH35" s="336"/>
      <c r="BI35" s="455"/>
      <c r="BJ35" s="438"/>
      <c r="BK35" s="438"/>
      <c r="BL35" s="438"/>
      <c r="BM35" s="449"/>
      <c r="BN35" s="438"/>
      <c r="BO35" s="438"/>
      <c r="BP35" s="438"/>
      <c r="BQ35" s="449"/>
      <c r="BR35" s="336"/>
      <c r="BS35" s="336"/>
      <c r="BT35" s="336"/>
      <c r="BU35" s="336"/>
      <c r="BV35" s="336"/>
      <c r="BW35" s="336"/>
      <c r="BX35" s="336"/>
      <c r="BY35" s="431"/>
      <c r="BZ35" s="438"/>
      <c r="CA35" s="438"/>
      <c r="CB35" s="438"/>
      <c r="CC35" s="438"/>
      <c r="CD35" s="438"/>
      <c r="CE35" s="438"/>
      <c r="CF35" s="438"/>
      <c r="CG35" s="438"/>
      <c r="CH35" s="336"/>
      <c r="CI35" s="336"/>
      <c r="CJ35" s="336"/>
      <c r="CK35" s="336"/>
      <c r="CL35" s="336"/>
      <c r="CM35" s="336"/>
      <c r="CN35" s="336"/>
      <c r="CO35" s="336"/>
      <c r="CP35" s="438"/>
      <c r="CQ35" s="438"/>
      <c r="CR35" s="438"/>
      <c r="CS35" s="438"/>
      <c r="CT35" s="438"/>
      <c r="CU35" s="438"/>
      <c r="CV35" s="438"/>
      <c r="CW35" s="438"/>
      <c r="CX35" s="336"/>
      <c r="CY35" s="336"/>
      <c r="CZ35" s="336"/>
      <c r="DA35" s="336"/>
      <c r="DB35" s="336"/>
      <c r="DC35" s="336"/>
      <c r="DD35" s="336"/>
      <c r="DE35" s="336"/>
      <c r="DF35" s="336"/>
      <c r="DG35" s="336"/>
      <c r="DH35" s="336"/>
    </row>
    <row r="36" spans="1:112" ht="26.25" customHeight="1" x14ac:dyDescent="0.3">
      <c r="A36" s="117" t="s">
        <v>79</v>
      </c>
      <c r="B36" s="118" t="s">
        <v>78</v>
      </c>
      <c r="C36" s="119">
        <v>3</v>
      </c>
      <c r="D36" s="120"/>
      <c r="E36" s="120"/>
      <c r="F36" s="121"/>
      <c r="G36" s="122">
        <v>6</v>
      </c>
      <c r="H36" s="42">
        <f t="shared" ref="H36:H39" si="20">G36*30</f>
        <v>180</v>
      </c>
      <c r="I36" s="43">
        <v>10</v>
      </c>
      <c r="J36" s="44" t="s">
        <v>262</v>
      </c>
      <c r="K36" s="44"/>
      <c r="L36" s="44" t="s">
        <v>278</v>
      </c>
      <c r="M36" s="45">
        <f t="shared" ref="M36:M39" si="21">H36-I36</f>
        <v>170</v>
      </c>
      <c r="N36" s="482"/>
      <c r="O36" s="483"/>
      <c r="P36" s="484"/>
      <c r="Q36" s="485" t="s">
        <v>279</v>
      </c>
      <c r="R36" s="483"/>
      <c r="S36" s="484"/>
      <c r="T36" s="485"/>
      <c r="U36" s="483"/>
      <c r="V36" s="484"/>
      <c r="W36" s="482"/>
      <c r="X36" s="484"/>
      <c r="AD36" s="96" t="s">
        <v>35</v>
      </c>
      <c r="AG36" s="34" t="b">
        <f t="shared" si="17"/>
        <v>1</v>
      </c>
      <c r="AH36" s="34" t="b">
        <f t="shared" si="17"/>
        <v>1</v>
      </c>
      <c r="AJ36" s="34" t="b">
        <f t="shared" si="17"/>
        <v>0</v>
      </c>
      <c r="AK36" s="34" t="b">
        <f t="shared" si="17"/>
        <v>1</v>
      </c>
      <c r="AM36" s="34" t="b">
        <f t="shared" si="17"/>
        <v>1</v>
      </c>
      <c r="AN36" s="34" t="b">
        <f t="shared" si="17"/>
        <v>1</v>
      </c>
      <c r="AP36" s="34" t="b">
        <f t="shared" si="17"/>
        <v>1</v>
      </c>
      <c r="AQ36" s="34" t="b">
        <f t="shared" si="17"/>
        <v>1</v>
      </c>
      <c r="AR36" s="466"/>
      <c r="AT36" s="438"/>
      <c r="AU36" s="438"/>
      <c r="AV36" s="438"/>
      <c r="AW36" s="446">
        <f t="shared" si="0"/>
        <v>0</v>
      </c>
      <c r="AX36" s="438"/>
      <c r="AY36" s="438"/>
      <c r="AZ36" s="438"/>
      <c r="BA36" s="446">
        <f t="shared" si="16"/>
        <v>0</v>
      </c>
      <c r="BB36" s="336"/>
      <c r="BC36" s="336"/>
      <c r="BD36" s="336"/>
      <c r="BE36" s="460">
        <f t="shared" si="18"/>
        <v>0</v>
      </c>
      <c r="BF36" s="336"/>
      <c r="BG36" s="336"/>
      <c r="BH36" s="336"/>
      <c r="BI36" s="455"/>
      <c r="BJ36" s="438">
        <v>8</v>
      </c>
      <c r="BK36" s="438"/>
      <c r="BL36" s="438"/>
      <c r="BM36" s="449"/>
      <c r="BN36" s="438"/>
      <c r="BO36" s="438"/>
      <c r="BP36" s="438">
        <v>2</v>
      </c>
      <c r="BQ36" s="449"/>
      <c r="BR36" s="336"/>
      <c r="BS36" s="336"/>
      <c r="BT36" s="336"/>
      <c r="BU36" s="336"/>
      <c r="BV36" s="336"/>
      <c r="BW36" s="336"/>
      <c r="BX36" s="336"/>
      <c r="BY36" s="431"/>
      <c r="BZ36" s="438"/>
      <c r="CA36" s="438"/>
      <c r="CB36" s="438"/>
      <c r="CC36" s="438"/>
      <c r="CD36" s="438"/>
      <c r="CE36" s="438"/>
      <c r="CF36" s="438"/>
      <c r="CG36" s="438"/>
      <c r="CH36" s="336"/>
      <c r="CI36" s="336"/>
      <c r="CJ36" s="336"/>
      <c r="CK36" s="336"/>
      <c r="CL36" s="336"/>
      <c r="CM36" s="336"/>
      <c r="CN36" s="336"/>
      <c r="CO36" s="336"/>
      <c r="CP36" s="438"/>
      <c r="CQ36" s="438"/>
      <c r="CR36" s="438"/>
      <c r="CS36" s="438"/>
      <c r="CT36" s="438"/>
      <c r="CU36" s="438"/>
      <c r="CV36" s="438"/>
      <c r="CW36" s="438"/>
      <c r="CX36" s="336"/>
      <c r="CY36" s="336"/>
      <c r="CZ36" s="336"/>
      <c r="DA36" s="336"/>
      <c r="DB36" s="336"/>
      <c r="DC36" s="336"/>
      <c r="DD36" s="336"/>
      <c r="DE36" s="336"/>
      <c r="DF36" s="336"/>
      <c r="DG36" s="336"/>
      <c r="DH36" s="336"/>
    </row>
    <row r="37" spans="1:112" ht="16.2" x14ac:dyDescent="0.3">
      <c r="A37" s="117" t="s">
        <v>80</v>
      </c>
      <c r="B37" s="118" t="s">
        <v>81</v>
      </c>
      <c r="C37" s="119"/>
      <c r="D37" s="127"/>
      <c r="E37" s="128"/>
      <c r="F37" s="121" t="s">
        <v>82</v>
      </c>
      <c r="G37" s="122">
        <v>1</v>
      </c>
      <c r="H37" s="42">
        <f t="shared" si="20"/>
        <v>30</v>
      </c>
      <c r="I37" s="43">
        <v>4</v>
      </c>
      <c r="J37" s="44"/>
      <c r="K37" s="44"/>
      <c r="L37" s="44" t="s">
        <v>253</v>
      </c>
      <c r="M37" s="45">
        <f t="shared" si="21"/>
        <v>26</v>
      </c>
      <c r="N37" s="482"/>
      <c r="O37" s="483"/>
      <c r="P37" s="484"/>
      <c r="Q37" s="485"/>
      <c r="R37" s="487"/>
      <c r="S37" s="129" t="s">
        <v>253</v>
      </c>
      <c r="T37" s="485"/>
      <c r="U37" s="487"/>
      <c r="V37" s="484"/>
      <c r="W37" s="482"/>
      <c r="X37" s="484"/>
      <c r="AD37" s="96" t="s">
        <v>35</v>
      </c>
      <c r="AG37" s="34" t="b">
        <f t="shared" si="17"/>
        <v>1</v>
      </c>
      <c r="AH37" s="34" t="b">
        <f t="shared" si="17"/>
        <v>1</v>
      </c>
      <c r="AJ37" s="34" t="b">
        <f t="shared" si="17"/>
        <v>1</v>
      </c>
      <c r="AK37" s="34" t="b">
        <f t="shared" si="17"/>
        <v>1</v>
      </c>
      <c r="AM37" s="34" t="b">
        <f t="shared" si="17"/>
        <v>1</v>
      </c>
      <c r="AN37" s="34" t="b">
        <f>ISBLANK(U37)</f>
        <v>1</v>
      </c>
      <c r="AP37" s="34" t="b">
        <f t="shared" si="17"/>
        <v>1</v>
      </c>
      <c r="AQ37" s="34" t="b">
        <f t="shared" si="17"/>
        <v>1</v>
      </c>
      <c r="AR37" s="466"/>
      <c r="AT37" s="438"/>
      <c r="AU37" s="438"/>
      <c r="AV37" s="438"/>
      <c r="AW37" s="446">
        <f t="shared" si="0"/>
        <v>0</v>
      </c>
      <c r="AX37" s="438"/>
      <c r="AY37" s="438"/>
      <c r="AZ37" s="438"/>
      <c r="BA37" s="446">
        <f t="shared" si="16"/>
        <v>0</v>
      </c>
      <c r="BB37" s="336"/>
      <c r="BC37" s="336"/>
      <c r="BD37" s="336"/>
      <c r="BE37" s="460">
        <f t="shared" si="18"/>
        <v>0</v>
      </c>
      <c r="BF37" s="336"/>
      <c r="BG37" s="336"/>
      <c r="BH37" s="336"/>
      <c r="BI37" s="455"/>
      <c r="BJ37" s="438"/>
      <c r="BK37" s="438"/>
      <c r="BL37" s="438"/>
      <c r="BM37" s="449"/>
      <c r="BN37" s="438"/>
      <c r="BO37" s="438"/>
      <c r="BP37" s="438"/>
      <c r="BQ37" s="449"/>
      <c r="BR37" s="336"/>
      <c r="BS37" s="336"/>
      <c r="BT37" s="336">
        <v>4</v>
      </c>
      <c r="BU37" s="336"/>
      <c r="BV37" s="336"/>
      <c r="BW37" s="336"/>
      <c r="BX37" s="336"/>
      <c r="BY37" s="431"/>
      <c r="BZ37" s="438"/>
      <c r="CA37" s="438"/>
      <c r="CB37" s="438"/>
      <c r="CC37" s="438"/>
      <c r="CD37" s="438"/>
      <c r="CE37" s="438"/>
      <c r="CF37" s="438"/>
      <c r="CG37" s="438"/>
      <c r="CH37" s="336"/>
      <c r="CI37" s="336"/>
      <c r="CJ37" s="336"/>
      <c r="CK37" s="336"/>
      <c r="CL37" s="336"/>
      <c r="CM37" s="336"/>
      <c r="CN37" s="336"/>
      <c r="CO37" s="336"/>
      <c r="CP37" s="438"/>
      <c r="CQ37" s="438"/>
      <c r="CR37" s="438"/>
      <c r="CS37" s="438"/>
      <c r="CT37" s="438"/>
      <c r="CU37" s="438"/>
      <c r="CV37" s="438"/>
      <c r="CW37" s="438"/>
      <c r="CX37" s="336"/>
      <c r="CY37" s="336"/>
      <c r="CZ37" s="336"/>
      <c r="DA37" s="336"/>
      <c r="DB37" s="336"/>
      <c r="DC37" s="336"/>
      <c r="DD37" s="336"/>
      <c r="DE37" s="336"/>
      <c r="DF37" s="336"/>
      <c r="DG37" s="336"/>
      <c r="DH37" s="336"/>
    </row>
    <row r="38" spans="1:112" ht="16.2" x14ac:dyDescent="0.3">
      <c r="A38" s="109" t="s">
        <v>83</v>
      </c>
      <c r="B38" s="110" t="s">
        <v>84</v>
      </c>
      <c r="C38" s="37">
        <v>5</v>
      </c>
      <c r="D38" s="68"/>
      <c r="E38" s="71"/>
      <c r="F38" s="72"/>
      <c r="G38" s="66">
        <v>5</v>
      </c>
      <c r="H38" s="67">
        <f t="shared" si="20"/>
        <v>150</v>
      </c>
      <c r="I38" s="37">
        <v>8</v>
      </c>
      <c r="J38" s="68" t="s">
        <v>262</v>
      </c>
      <c r="K38" s="68"/>
      <c r="L38" s="68"/>
      <c r="M38" s="69">
        <f t="shared" si="21"/>
        <v>142</v>
      </c>
      <c r="N38" s="482"/>
      <c r="O38" s="483"/>
      <c r="P38" s="488"/>
      <c r="Q38" s="485"/>
      <c r="R38" s="483"/>
      <c r="S38" s="484"/>
      <c r="T38" s="485" t="s">
        <v>262</v>
      </c>
      <c r="U38" s="483"/>
      <c r="V38" s="484"/>
      <c r="W38" s="485"/>
      <c r="X38" s="484"/>
      <c r="AD38" s="96" t="s">
        <v>35</v>
      </c>
      <c r="AG38" s="34" t="b">
        <f t="shared" si="17"/>
        <v>1</v>
      </c>
      <c r="AH38" s="34" t="b">
        <f t="shared" si="17"/>
        <v>1</v>
      </c>
      <c r="AJ38" s="34" t="b">
        <f t="shared" si="17"/>
        <v>1</v>
      </c>
      <c r="AK38" s="34" t="b">
        <f t="shared" si="17"/>
        <v>1</v>
      </c>
      <c r="AM38" s="34" t="b">
        <f t="shared" si="17"/>
        <v>0</v>
      </c>
      <c r="AN38" s="34" t="b">
        <f t="shared" si="17"/>
        <v>1</v>
      </c>
      <c r="AP38" s="34" t="b">
        <f t="shared" si="17"/>
        <v>1</v>
      </c>
      <c r="AQ38" s="34" t="b">
        <f t="shared" si="17"/>
        <v>1</v>
      </c>
      <c r="AR38" s="466"/>
      <c r="AT38" s="438"/>
      <c r="AU38" s="438"/>
      <c r="AV38" s="438"/>
      <c r="AW38" s="446">
        <f t="shared" si="0"/>
        <v>0</v>
      </c>
      <c r="AX38" s="438"/>
      <c r="AY38" s="438"/>
      <c r="AZ38" s="438"/>
      <c r="BA38" s="446">
        <f t="shared" si="16"/>
        <v>0</v>
      </c>
      <c r="BB38" s="336"/>
      <c r="BC38" s="336"/>
      <c r="BD38" s="336"/>
      <c r="BE38" s="460">
        <f t="shared" si="18"/>
        <v>0</v>
      </c>
      <c r="BF38" s="336"/>
      <c r="BG38" s="336"/>
      <c r="BH38" s="336"/>
      <c r="BI38" s="455"/>
      <c r="BJ38" s="438"/>
      <c r="BK38" s="438"/>
      <c r="BL38" s="438"/>
      <c r="BM38" s="449"/>
      <c r="BN38" s="438"/>
      <c r="BO38" s="438"/>
      <c r="BP38" s="438"/>
      <c r="BQ38" s="449"/>
      <c r="BR38" s="336"/>
      <c r="BS38" s="336"/>
      <c r="BT38" s="336"/>
      <c r="BU38" s="336"/>
      <c r="BV38" s="336"/>
      <c r="BW38" s="336"/>
      <c r="BX38" s="336"/>
      <c r="BY38" s="431"/>
      <c r="BZ38" s="438">
        <v>8</v>
      </c>
      <c r="CA38" s="438"/>
      <c r="CB38" s="438"/>
      <c r="CC38" s="438"/>
      <c r="CD38" s="438"/>
      <c r="CE38" s="438"/>
      <c r="CF38" s="438"/>
      <c r="CG38" s="438"/>
      <c r="CH38" s="336"/>
      <c r="CI38" s="336"/>
      <c r="CJ38" s="336"/>
      <c r="CK38" s="336"/>
      <c r="CL38" s="336"/>
      <c r="CM38" s="336"/>
      <c r="CN38" s="336"/>
      <c r="CO38" s="336"/>
      <c r="CP38" s="438"/>
      <c r="CQ38" s="438"/>
      <c r="CR38" s="438"/>
      <c r="CS38" s="438"/>
      <c r="CT38" s="438"/>
      <c r="CU38" s="438"/>
      <c r="CV38" s="438"/>
      <c r="CW38" s="438"/>
      <c r="CX38" s="336"/>
      <c r="CY38" s="336"/>
      <c r="CZ38" s="336"/>
      <c r="DA38" s="336"/>
      <c r="DB38" s="336"/>
      <c r="DC38" s="336"/>
      <c r="DD38" s="336"/>
      <c r="DE38" s="336"/>
      <c r="DF38" s="336"/>
      <c r="DG38" s="336"/>
      <c r="DH38" s="336"/>
    </row>
    <row r="39" spans="1:112" ht="16.2" x14ac:dyDescent="0.3">
      <c r="A39" s="109" t="s">
        <v>85</v>
      </c>
      <c r="B39" s="110" t="s">
        <v>86</v>
      </c>
      <c r="C39" s="37">
        <v>5</v>
      </c>
      <c r="D39" s="68"/>
      <c r="E39" s="71"/>
      <c r="F39" s="72"/>
      <c r="G39" s="66">
        <v>4</v>
      </c>
      <c r="H39" s="67">
        <f t="shared" si="20"/>
        <v>120</v>
      </c>
      <c r="I39" s="37">
        <v>8</v>
      </c>
      <c r="J39" s="68" t="s">
        <v>262</v>
      </c>
      <c r="K39" s="68"/>
      <c r="L39" s="68"/>
      <c r="M39" s="69">
        <f t="shared" si="21"/>
        <v>112</v>
      </c>
      <c r="N39" s="482"/>
      <c r="O39" s="483"/>
      <c r="P39" s="488"/>
      <c r="Q39" s="485"/>
      <c r="R39" s="483"/>
      <c r="S39" s="484"/>
      <c r="T39" s="485" t="s">
        <v>262</v>
      </c>
      <c r="U39" s="483"/>
      <c r="V39" s="484"/>
      <c r="W39" s="485"/>
      <c r="X39" s="484"/>
      <c r="AD39" s="96" t="s">
        <v>35</v>
      </c>
      <c r="AG39" s="34" t="b">
        <f t="shared" si="17"/>
        <v>1</v>
      </c>
      <c r="AH39" s="34" t="b">
        <f t="shared" si="17"/>
        <v>1</v>
      </c>
      <c r="AJ39" s="34" t="b">
        <f t="shared" si="17"/>
        <v>1</v>
      </c>
      <c r="AK39" s="34" t="b">
        <f t="shared" si="17"/>
        <v>1</v>
      </c>
      <c r="AM39" s="34" t="b">
        <f t="shared" si="17"/>
        <v>0</v>
      </c>
      <c r="AN39" s="34" t="b">
        <f t="shared" si="17"/>
        <v>1</v>
      </c>
      <c r="AP39" s="34" t="b">
        <f t="shared" si="17"/>
        <v>1</v>
      </c>
      <c r="AQ39" s="34" t="b">
        <f t="shared" si="17"/>
        <v>1</v>
      </c>
      <c r="AR39" s="466"/>
      <c r="AT39" s="438"/>
      <c r="AU39" s="438"/>
      <c r="AV39" s="438"/>
      <c r="AW39" s="446">
        <f t="shared" si="0"/>
        <v>0</v>
      </c>
      <c r="AX39" s="438"/>
      <c r="AY39" s="438"/>
      <c r="AZ39" s="438"/>
      <c r="BA39" s="446">
        <f t="shared" si="16"/>
        <v>0</v>
      </c>
      <c r="BB39" s="336"/>
      <c r="BC39" s="336"/>
      <c r="BD39" s="336"/>
      <c r="BE39" s="460">
        <f t="shared" si="18"/>
        <v>0</v>
      </c>
      <c r="BF39" s="336"/>
      <c r="BG39" s="336"/>
      <c r="BH39" s="336"/>
      <c r="BI39" s="455"/>
      <c r="BJ39" s="438"/>
      <c r="BK39" s="438"/>
      <c r="BL39" s="438"/>
      <c r="BM39" s="449"/>
      <c r="BN39" s="438"/>
      <c r="BO39" s="438"/>
      <c r="BP39" s="438"/>
      <c r="BQ39" s="449"/>
      <c r="BR39" s="336"/>
      <c r="BS39" s="336"/>
      <c r="BT39" s="336"/>
      <c r="BU39" s="336"/>
      <c r="BV39" s="336"/>
      <c r="BW39" s="336"/>
      <c r="BX39" s="336"/>
      <c r="BY39" s="431"/>
      <c r="BZ39" s="438">
        <v>8</v>
      </c>
      <c r="CA39" s="438"/>
      <c r="CB39" s="438"/>
      <c r="CC39" s="438"/>
      <c r="CD39" s="438"/>
      <c r="CE39" s="438"/>
      <c r="CF39" s="438"/>
      <c r="CG39" s="438"/>
      <c r="CH39" s="336"/>
      <c r="CI39" s="336"/>
      <c r="CJ39" s="336"/>
      <c r="CK39" s="336"/>
      <c r="CL39" s="336"/>
      <c r="CM39" s="336"/>
      <c r="CN39" s="336"/>
      <c r="CO39" s="336"/>
      <c r="CP39" s="438"/>
      <c r="CQ39" s="438"/>
      <c r="CR39" s="438"/>
      <c r="CS39" s="438"/>
      <c r="CT39" s="438"/>
      <c r="CU39" s="438"/>
      <c r="CV39" s="438"/>
      <c r="CW39" s="438"/>
      <c r="CX39" s="336"/>
      <c r="CY39" s="336"/>
      <c r="CZ39" s="336"/>
      <c r="DA39" s="336"/>
      <c r="DB39" s="336"/>
      <c r="DC39" s="336"/>
      <c r="DD39" s="336"/>
      <c r="DE39" s="336"/>
      <c r="DF39" s="336"/>
      <c r="DG39" s="336"/>
      <c r="DH39" s="336"/>
    </row>
    <row r="40" spans="1:112" ht="16.2" x14ac:dyDescent="0.3">
      <c r="A40" s="109" t="s">
        <v>87</v>
      </c>
      <c r="B40" s="110" t="s">
        <v>88</v>
      </c>
      <c r="C40" s="37"/>
      <c r="D40" s="68"/>
      <c r="E40" s="71"/>
      <c r="F40" s="72"/>
      <c r="G40" s="66">
        <f t="shared" ref="G40:M40" si="22">G41+G42</f>
        <v>6</v>
      </c>
      <c r="H40" s="113">
        <f t="shared" si="22"/>
        <v>180</v>
      </c>
      <c r="I40" s="114"/>
      <c r="J40" s="115"/>
      <c r="K40" s="115"/>
      <c r="L40" s="115"/>
      <c r="M40" s="116">
        <f t="shared" si="22"/>
        <v>166</v>
      </c>
      <c r="N40" s="478"/>
      <c r="O40" s="479"/>
      <c r="P40" s="486"/>
      <c r="Q40" s="481"/>
      <c r="R40" s="479"/>
      <c r="S40" s="443"/>
      <c r="T40" s="481"/>
      <c r="U40" s="479"/>
      <c r="V40" s="443"/>
      <c r="W40" s="481"/>
      <c r="X40" s="443"/>
      <c r="AG40" s="34" t="b">
        <f t="shared" si="17"/>
        <v>1</v>
      </c>
      <c r="AH40" s="34" t="b">
        <f t="shared" si="17"/>
        <v>1</v>
      </c>
      <c r="AJ40" s="34" t="b">
        <f t="shared" si="17"/>
        <v>1</v>
      </c>
      <c r="AK40" s="34" t="b">
        <f t="shared" si="17"/>
        <v>1</v>
      </c>
      <c r="AM40" s="34" t="b">
        <f t="shared" si="17"/>
        <v>1</v>
      </c>
      <c r="AN40" s="34" t="b">
        <f t="shared" si="17"/>
        <v>1</v>
      </c>
      <c r="AP40" s="34" t="b">
        <f t="shared" si="17"/>
        <v>1</v>
      </c>
      <c r="AQ40" s="34" t="b">
        <f t="shared" si="17"/>
        <v>1</v>
      </c>
      <c r="AR40" s="466"/>
      <c r="AT40" s="438"/>
      <c r="AU40" s="438"/>
      <c r="AV40" s="438"/>
      <c r="AW40" s="446">
        <f t="shared" si="0"/>
        <v>0</v>
      </c>
      <c r="AX40" s="438"/>
      <c r="AY40" s="438"/>
      <c r="AZ40" s="438"/>
      <c r="BA40" s="446">
        <f t="shared" si="16"/>
        <v>0</v>
      </c>
      <c r="BB40" s="336"/>
      <c r="BC40" s="336"/>
      <c r="BD40" s="336"/>
      <c r="BE40" s="460">
        <f t="shared" si="18"/>
        <v>0</v>
      </c>
      <c r="BF40" s="336"/>
      <c r="BG40" s="336"/>
      <c r="BH40" s="336"/>
      <c r="BI40" s="455"/>
      <c r="BJ40" s="438"/>
      <c r="BK40" s="438"/>
      <c r="BL40" s="438"/>
      <c r="BM40" s="449"/>
      <c r="BN40" s="438"/>
      <c r="BO40" s="438"/>
      <c r="BP40" s="438"/>
      <c r="BQ40" s="449"/>
      <c r="BR40" s="336"/>
      <c r="BS40" s="336"/>
      <c r="BT40" s="336"/>
      <c r="BU40" s="336"/>
      <c r="BV40" s="336"/>
      <c r="BW40" s="336"/>
      <c r="BX40" s="336"/>
      <c r="BY40" s="431"/>
      <c r="BZ40" s="438"/>
      <c r="CA40" s="438"/>
      <c r="CB40" s="438"/>
      <c r="CC40" s="438"/>
      <c r="CD40" s="438"/>
      <c r="CE40" s="438"/>
      <c r="CF40" s="438"/>
      <c r="CG40" s="438"/>
      <c r="CH40" s="336"/>
      <c r="CI40" s="336"/>
      <c r="CJ40" s="336"/>
      <c r="CK40" s="336"/>
      <c r="CL40" s="336"/>
      <c r="CM40" s="336"/>
      <c r="CN40" s="336"/>
      <c r="CO40" s="336"/>
      <c r="CP40" s="438"/>
      <c r="CQ40" s="438"/>
      <c r="CR40" s="438"/>
      <c r="CS40" s="438"/>
      <c r="CT40" s="438"/>
      <c r="CU40" s="438"/>
      <c r="CV40" s="438"/>
      <c r="CW40" s="438"/>
      <c r="CX40" s="336"/>
      <c r="CY40" s="336"/>
      <c r="CZ40" s="336"/>
      <c r="DA40" s="336"/>
      <c r="DB40" s="336"/>
      <c r="DC40" s="336"/>
      <c r="DD40" s="336"/>
      <c r="DE40" s="336"/>
      <c r="DF40" s="336"/>
      <c r="DG40" s="336"/>
      <c r="DH40" s="336"/>
    </row>
    <row r="41" spans="1:112" ht="16.2" x14ac:dyDescent="0.3">
      <c r="A41" s="117" t="s">
        <v>89</v>
      </c>
      <c r="B41" s="118" t="s">
        <v>88</v>
      </c>
      <c r="C41" s="119">
        <v>4</v>
      </c>
      <c r="D41" s="120"/>
      <c r="E41" s="120"/>
      <c r="F41" s="121"/>
      <c r="G41" s="122">
        <v>5</v>
      </c>
      <c r="H41" s="42">
        <f>G41*30</f>
        <v>150</v>
      </c>
      <c r="I41" s="43">
        <v>10</v>
      </c>
      <c r="J41" s="44" t="s">
        <v>262</v>
      </c>
      <c r="K41" s="44"/>
      <c r="L41" s="44" t="s">
        <v>278</v>
      </c>
      <c r="M41" s="45">
        <f>H41-I41</f>
        <v>140</v>
      </c>
      <c r="N41" s="482"/>
      <c r="O41" s="483"/>
      <c r="P41" s="484"/>
      <c r="Q41" s="485"/>
      <c r="R41" s="483"/>
      <c r="S41" s="484" t="s">
        <v>279</v>
      </c>
      <c r="T41" s="485"/>
      <c r="U41" s="483"/>
      <c r="V41" s="484"/>
      <c r="W41" s="482"/>
      <c r="X41" s="484"/>
      <c r="AD41" s="96" t="s">
        <v>35</v>
      </c>
      <c r="AG41" s="34" t="b">
        <f t="shared" si="17"/>
        <v>1</v>
      </c>
      <c r="AH41" s="34" t="b">
        <f t="shared" si="17"/>
        <v>1</v>
      </c>
      <c r="AJ41" s="34" t="b">
        <f t="shared" si="17"/>
        <v>1</v>
      </c>
      <c r="AK41" s="34" t="b">
        <f t="shared" si="17"/>
        <v>1</v>
      </c>
      <c r="AM41" s="34" t="b">
        <f t="shared" si="17"/>
        <v>1</v>
      </c>
      <c r="AN41" s="34" t="b">
        <f t="shared" si="17"/>
        <v>1</v>
      </c>
      <c r="AP41" s="34" t="b">
        <f t="shared" si="17"/>
        <v>1</v>
      </c>
      <c r="AQ41" s="34" t="b">
        <f t="shared" si="17"/>
        <v>1</v>
      </c>
      <c r="AR41" s="466"/>
      <c r="AT41" s="438"/>
      <c r="AU41" s="438"/>
      <c r="AV41" s="438"/>
      <c r="AW41" s="446">
        <f t="shared" si="0"/>
        <v>0</v>
      </c>
      <c r="AX41" s="438"/>
      <c r="AY41" s="438"/>
      <c r="AZ41" s="438"/>
      <c r="BA41" s="446">
        <f t="shared" si="16"/>
        <v>0</v>
      </c>
      <c r="BB41" s="336"/>
      <c r="BC41" s="336"/>
      <c r="BD41" s="336"/>
      <c r="BE41" s="460">
        <f t="shared" si="18"/>
        <v>0</v>
      </c>
      <c r="BF41" s="336"/>
      <c r="BG41" s="336"/>
      <c r="BH41" s="336"/>
      <c r="BI41" s="455"/>
      <c r="BJ41" s="438"/>
      <c r="BK41" s="438"/>
      <c r="BL41" s="438"/>
      <c r="BM41" s="449"/>
      <c r="BN41" s="438"/>
      <c r="BO41" s="438"/>
      <c r="BP41" s="438"/>
      <c r="BQ41" s="449"/>
      <c r="BR41" s="336">
        <v>8</v>
      </c>
      <c r="BS41" s="336"/>
      <c r="BT41" s="336"/>
      <c r="BU41" s="336"/>
      <c r="BV41" s="336"/>
      <c r="BW41" s="336"/>
      <c r="BX41" s="336">
        <v>2</v>
      </c>
      <c r="BY41" s="431"/>
      <c r="BZ41" s="438"/>
      <c r="CA41" s="438"/>
      <c r="CB41" s="438"/>
      <c r="CC41" s="438"/>
      <c r="CD41" s="438"/>
      <c r="CE41" s="438"/>
      <c r="CF41" s="438"/>
      <c r="CG41" s="438"/>
      <c r="CH41" s="336"/>
      <c r="CI41" s="336"/>
      <c r="CJ41" s="336"/>
      <c r="CK41" s="336"/>
      <c r="CL41" s="336"/>
      <c r="CM41" s="336"/>
      <c r="CN41" s="336"/>
      <c r="CO41" s="336"/>
      <c r="CP41" s="438"/>
      <c r="CQ41" s="438"/>
      <c r="CR41" s="438"/>
      <c r="CS41" s="438"/>
      <c r="CT41" s="438"/>
      <c r="CU41" s="438"/>
      <c r="CV41" s="438"/>
      <c r="CW41" s="438"/>
      <c r="CX41" s="336"/>
      <c r="CY41" s="336"/>
      <c r="CZ41" s="336"/>
      <c r="DA41" s="336"/>
      <c r="DB41" s="336"/>
      <c r="DC41" s="336"/>
      <c r="DD41" s="336"/>
      <c r="DE41" s="336"/>
      <c r="DF41" s="336"/>
      <c r="DG41" s="336"/>
      <c r="DH41" s="336"/>
    </row>
    <row r="42" spans="1:112" ht="16.2" x14ac:dyDescent="0.3">
      <c r="A42" s="117" t="s">
        <v>90</v>
      </c>
      <c r="B42" s="118" t="s">
        <v>91</v>
      </c>
      <c r="C42" s="119"/>
      <c r="D42" s="127"/>
      <c r="E42" s="128"/>
      <c r="F42" s="121" t="s">
        <v>69</v>
      </c>
      <c r="G42" s="122">
        <v>1</v>
      </c>
      <c r="H42" s="42">
        <f>G42*30</f>
        <v>30</v>
      </c>
      <c r="I42" s="43">
        <v>4</v>
      </c>
      <c r="J42" s="44"/>
      <c r="K42" s="44"/>
      <c r="L42" s="44" t="s">
        <v>253</v>
      </c>
      <c r="M42" s="45">
        <f>H42-I42</f>
        <v>26</v>
      </c>
      <c r="N42" s="482"/>
      <c r="O42" s="483"/>
      <c r="P42" s="484"/>
      <c r="Q42" s="485"/>
      <c r="R42" s="483"/>
      <c r="S42" s="129"/>
      <c r="T42" s="485" t="s">
        <v>253</v>
      </c>
      <c r="U42" s="483"/>
      <c r="V42" s="484"/>
      <c r="W42" s="482"/>
      <c r="X42" s="484"/>
      <c r="AD42" s="96" t="s">
        <v>35</v>
      </c>
      <c r="AG42" s="34" t="b">
        <f t="shared" si="17"/>
        <v>1</v>
      </c>
      <c r="AH42" s="34" t="b">
        <f t="shared" si="17"/>
        <v>1</v>
      </c>
      <c r="AJ42" s="34" t="b">
        <f t="shared" si="17"/>
        <v>1</v>
      </c>
      <c r="AK42" s="34" t="b">
        <f t="shared" si="17"/>
        <v>1</v>
      </c>
      <c r="AM42" s="34" t="b">
        <f t="shared" si="17"/>
        <v>0</v>
      </c>
      <c r="AN42" s="34" t="b">
        <f t="shared" si="17"/>
        <v>1</v>
      </c>
      <c r="AP42" s="34" t="b">
        <f t="shared" si="17"/>
        <v>1</v>
      </c>
      <c r="AQ42" s="34" t="b">
        <f t="shared" si="17"/>
        <v>1</v>
      </c>
      <c r="AR42" s="466"/>
      <c r="AT42" s="438"/>
      <c r="AU42" s="438"/>
      <c r="AV42" s="438"/>
      <c r="AW42" s="446">
        <f t="shared" si="0"/>
        <v>0</v>
      </c>
      <c r="AX42" s="438"/>
      <c r="AY42" s="438"/>
      <c r="AZ42" s="438"/>
      <c r="BA42" s="446">
        <f t="shared" si="16"/>
        <v>0</v>
      </c>
      <c r="BB42" s="336"/>
      <c r="BC42" s="336"/>
      <c r="BD42" s="336"/>
      <c r="BE42" s="460">
        <f t="shared" si="18"/>
        <v>0</v>
      </c>
      <c r="BF42" s="336"/>
      <c r="BG42" s="336"/>
      <c r="BH42" s="336"/>
      <c r="BI42" s="455"/>
      <c r="BJ42" s="438"/>
      <c r="BK42" s="438"/>
      <c r="BL42" s="438"/>
      <c r="BM42" s="449"/>
      <c r="BN42" s="438"/>
      <c r="BO42" s="438"/>
      <c r="BP42" s="438"/>
      <c r="BQ42" s="449"/>
      <c r="BR42" s="336"/>
      <c r="BS42" s="336"/>
      <c r="BT42" s="336"/>
      <c r="BU42" s="336"/>
      <c r="BV42" s="336"/>
      <c r="BW42" s="336"/>
      <c r="BX42" s="336"/>
      <c r="BY42" s="431"/>
      <c r="BZ42" s="438"/>
      <c r="CA42" s="438"/>
      <c r="CB42" s="438">
        <v>4</v>
      </c>
      <c r="CC42" s="438"/>
      <c r="CD42" s="438"/>
      <c r="CE42" s="438"/>
      <c r="CF42" s="438"/>
      <c r="CG42" s="438"/>
      <c r="CH42" s="336"/>
      <c r="CI42" s="336"/>
      <c r="CJ42" s="336"/>
      <c r="CK42" s="336"/>
      <c r="CL42" s="336"/>
      <c r="CM42" s="336"/>
      <c r="CN42" s="336"/>
      <c r="CO42" s="336"/>
      <c r="CP42" s="438"/>
      <c r="CQ42" s="438"/>
      <c r="CR42" s="438"/>
      <c r="CS42" s="438"/>
      <c r="CT42" s="438"/>
      <c r="CU42" s="438"/>
      <c r="CV42" s="438"/>
      <c r="CW42" s="438"/>
      <c r="CX42" s="336"/>
      <c r="CY42" s="336"/>
      <c r="CZ42" s="336"/>
      <c r="DA42" s="336"/>
      <c r="DB42" s="336"/>
      <c r="DC42" s="336"/>
      <c r="DD42" s="336"/>
      <c r="DE42" s="336"/>
      <c r="DF42" s="336"/>
      <c r="DG42" s="336"/>
      <c r="DH42" s="336"/>
    </row>
    <row r="43" spans="1:112" ht="16.2" x14ac:dyDescent="0.3">
      <c r="A43" s="109" t="s">
        <v>92</v>
      </c>
      <c r="B43" s="110" t="s">
        <v>93</v>
      </c>
      <c r="C43" s="37"/>
      <c r="D43" s="68"/>
      <c r="E43" s="71"/>
      <c r="F43" s="72"/>
      <c r="G43" s="66">
        <f t="shared" ref="G43:K43" si="23">G44+G45</f>
        <v>6</v>
      </c>
      <c r="H43" s="113">
        <f t="shared" si="23"/>
        <v>180</v>
      </c>
      <c r="I43" s="114"/>
      <c r="J43" s="115"/>
      <c r="K43" s="115">
        <f t="shared" si="23"/>
        <v>0</v>
      </c>
      <c r="L43" s="115"/>
      <c r="M43" s="116"/>
      <c r="N43" s="478"/>
      <c r="O43" s="479"/>
      <c r="P43" s="486"/>
      <c r="Q43" s="481"/>
      <c r="R43" s="479"/>
      <c r="S43" s="443"/>
      <c r="T43" s="481"/>
      <c r="U43" s="479"/>
      <c r="V43" s="443"/>
      <c r="W43" s="481"/>
      <c r="X43" s="443"/>
      <c r="AG43" s="34" t="b">
        <f>ISBLANK(N43)</f>
        <v>1</v>
      </c>
      <c r="AH43" s="34" t="b">
        <f t="shared" si="17"/>
        <v>1</v>
      </c>
      <c r="AJ43" s="34" t="b">
        <f t="shared" si="17"/>
        <v>1</v>
      </c>
      <c r="AK43" s="34" t="b">
        <f t="shared" si="17"/>
        <v>1</v>
      </c>
      <c r="AM43" s="34" t="b">
        <f t="shared" si="17"/>
        <v>1</v>
      </c>
      <c r="AN43" s="34" t="b">
        <f t="shared" si="17"/>
        <v>1</v>
      </c>
      <c r="AP43" s="34" t="b">
        <f t="shared" si="17"/>
        <v>1</v>
      </c>
      <c r="AQ43" s="34" t="b">
        <f t="shared" si="17"/>
        <v>1</v>
      </c>
      <c r="AR43" s="466"/>
      <c r="AT43" s="438"/>
      <c r="AU43" s="438"/>
      <c r="AV43" s="438"/>
      <c r="AW43" s="446">
        <f t="shared" si="0"/>
        <v>0</v>
      </c>
      <c r="AX43" s="438"/>
      <c r="AY43" s="438"/>
      <c r="AZ43" s="438"/>
      <c r="BA43" s="446">
        <f t="shared" si="16"/>
        <v>0</v>
      </c>
      <c r="BB43" s="336"/>
      <c r="BC43" s="336"/>
      <c r="BD43" s="336"/>
      <c r="BE43" s="460">
        <f t="shared" si="18"/>
        <v>0</v>
      </c>
      <c r="BF43" s="336"/>
      <c r="BG43" s="336"/>
      <c r="BH43" s="336"/>
      <c r="BI43" s="455"/>
      <c r="BJ43" s="438"/>
      <c r="BK43" s="438"/>
      <c r="BL43" s="438"/>
      <c r="BM43" s="449"/>
      <c r="BN43" s="438"/>
      <c r="BO43" s="438"/>
      <c r="BP43" s="438"/>
      <c r="BQ43" s="449"/>
      <c r="BR43" s="336"/>
      <c r="BS43" s="336"/>
      <c r="BT43" s="336"/>
      <c r="BU43" s="336"/>
      <c r="BV43" s="336"/>
      <c r="BW43" s="336"/>
      <c r="BX43" s="336"/>
      <c r="BY43" s="431"/>
      <c r="BZ43" s="438"/>
      <c r="CA43" s="438"/>
      <c r="CB43" s="438"/>
      <c r="CC43" s="438"/>
      <c r="CD43" s="438"/>
      <c r="CE43" s="438"/>
      <c r="CF43" s="438"/>
      <c r="CG43" s="438"/>
      <c r="CH43" s="336"/>
      <c r="CI43" s="336"/>
      <c r="CJ43" s="336"/>
      <c r="CK43" s="336"/>
      <c r="CL43" s="336"/>
      <c r="CM43" s="336"/>
      <c r="CN43" s="336"/>
      <c r="CO43" s="336"/>
      <c r="CP43" s="438"/>
      <c r="CQ43" s="438"/>
      <c r="CR43" s="438"/>
      <c r="CS43" s="438"/>
      <c r="CT43" s="438"/>
      <c r="CU43" s="438"/>
      <c r="CV43" s="438"/>
      <c r="CW43" s="438"/>
      <c r="CX43" s="336"/>
      <c r="CY43" s="336"/>
      <c r="CZ43" s="336"/>
      <c r="DA43" s="336"/>
      <c r="DB43" s="336"/>
      <c r="DC43" s="336"/>
      <c r="DD43" s="336"/>
      <c r="DE43" s="336"/>
      <c r="DF43" s="336"/>
      <c r="DG43" s="336"/>
      <c r="DH43" s="336"/>
    </row>
    <row r="44" spans="1:112" ht="16.2" x14ac:dyDescent="0.3">
      <c r="A44" s="117" t="s">
        <v>94</v>
      </c>
      <c r="B44" s="118" t="s">
        <v>93</v>
      </c>
      <c r="C44" s="119">
        <v>6</v>
      </c>
      <c r="D44" s="120"/>
      <c r="E44" s="120"/>
      <c r="F44" s="121"/>
      <c r="G44" s="122">
        <v>5</v>
      </c>
      <c r="H44" s="42">
        <f t="shared" ref="H44:H53" si="24">G44*30</f>
        <v>150</v>
      </c>
      <c r="I44" s="43">
        <v>12</v>
      </c>
      <c r="J44" s="44" t="s">
        <v>262</v>
      </c>
      <c r="K44" s="44"/>
      <c r="L44" s="44" t="s">
        <v>253</v>
      </c>
      <c r="M44" s="45">
        <f t="shared" ref="M44:M53" si="25">H44-I44</f>
        <v>138</v>
      </c>
      <c r="N44" s="482"/>
      <c r="O44" s="483"/>
      <c r="P44" s="484"/>
      <c r="Q44" s="485"/>
      <c r="R44" s="483"/>
      <c r="S44" s="484"/>
      <c r="T44" s="485"/>
      <c r="U44" s="483"/>
      <c r="V44" s="484" t="s">
        <v>263</v>
      </c>
      <c r="W44" s="482"/>
      <c r="X44" s="484"/>
      <c r="AD44" s="96" t="s">
        <v>35</v>
      </c>
      <c r="AG44" s="34" t="b">
        <f t="shared" si="17"/>
        <v>1</v>
      </c>
      <c r="AH44" s="34" t="b">
        <f t="shared" si="17"/>
        <v>1</v>
      </c>
      <c r="AJ44" s="34" t="b">
        <f t="shared" si="17"/>
        <v>1</v>
      </c>
      <c r="AK44" s="34" t="b">
        <f t="shared" si="17"/>
        <v>1</v>
      </c>
      <c r="AM44" s="34" t="b">
        <f t="shared" si="17"/>
        <v>1</v>
      </c>
      <c r="AN44" s="34" t="b">
        <f t="shared" si="17"/>
        <v>1</v>
      </c>
      <c r="AP44" s="34" t="b">
        <f t="shared" si="17"/>
        <v>1</v>
      </c>
      <c r="AQ44" s="34" t="b">
        <f t="shared" si="17"/>
        <v>1</v>
      </c>
      <c r="AR44" s="466"/>
      <c r="AT44" s="438"/>
      <c r="AU44" s="438"/>
      <c r="AV44" s="438"/>
      <c r="AW44" s="446">
        <f t="shared" si="0"/>
        <v>0</v>
      </c>
      <c r="AX44" s="438"/>
      <c r="AY44" s="438"/>
      <c r="AZ44" s="438"/>
      <c r="BA44" s="446">
        <f t="shared" si="16"/>
        <v>0</v>
      </c>
      <c r="BB44" s="336"/>
      <c r="BC44" s="336"/>
      <c r="BD44" s="336"/>
      <c r="BE44" s="460">
        <f t="shared" si="18"/>
        <v>0</v>
      </c>
      <c r="BF44" s="336"/>
      <c r="BG44" s="336"/>
      <c r="BH44" s="336"/>
      <c r="BI44" s="455"/>
      <c r="BJ44" s="438"/>
      <c r="BK44" s="438"/>
      <c r="BL44" s="438"/>
      <c r="BM44" s="449"/>
      <c r="BN44" s="438"/>
      <c r="BO44" s="438"/>
      <c r="BP44" s="438"/>
      <c r="BQ44" s="449"/>
      <c r="BR44" s="336"/>
      <c r="BS44" s="336"/>
      <c r="BT44" s="336"/>
      <c r="BU44" s="336"/>
      <c r="BV44" s="336"/>
      <c r="BW44" s="336"/>
      <c r="BX44" s="336"/>
      <c r="BY44" s="431"/>
      <c r="BZ44" s="438"/>
      <c r="CA44" s="438"/>
      <c r="CB44" s="438"/>
      <c r="CC44" s="438"/>
      <c r="CD44" s="438"/>
      <c r="CE44" s="438"/>
      <c r="CF44" s="438"/>
      <c r="CG44" s="438"/>
      <c r="CH44" s="336">
        <v>8</v>
      </c>
      <c r="CI44" s="336"/>
      <c r="CJ44" s="336">
        <v>4</v>
      </c>
      <c r="CK44" s="336"/>
      <c r="CL44" s="336"/>
      <c r="CM44" s="336"/>
      <c r="CN44" s="336"/>
      <c r="CO44" s="336"/>
      <c r="CP44" s="438"/>
      <c r="CQ44" s="438"/>
      <c r="CR44" s="438"/>
      <c r="CS44" s="438"/>
      <c r="CT44" s="438"/>
      <c r="CU44" s="438"/>
      <c r="CV44" s="438"/>
      <c r="CW44" s="438"/>
      <c r="CX44" s="336"/>
      <c r="CY44" s="336"/>
      <c r="CZ44" s="336"/>
      <c r="DA44" s="336"/>
      <c r="DB44" s="336"/>
      <c r="DC44" s="336"/>
      <c r="DD44" s="336"/>
      <c r="DE44" s="336"/>
      <c r="DF44" s="336"/>
      <c r="DG44" s="336"/>
      <c r="DH44" s="336"/>
    </row>
    <row r="45" spans="1:112" ht="16.2" x14ac:dyDescent="0.3">
      <c r="A45" s="117" t="s">
        <v>95</v>
      </c>
      <c r="B45" s="118" t="s">
        <v>96</v>
      </c>
      <c r="C45" s="119"/>
      <c r="D45" s="127"/>
      <c r="E45" s="128"/>
      <c r="F45" s="121" t="s">
        <v>97</v>
      </c>
      <c r="G45" s="122">
        <v>1</v>
      </c>
      <c r="H45" s="42">
        <f t="shared" si="24"/>
        <v>30</v>
      </c>
      <c r="I45" s="43">
        <v>4</v>
      </c>
      <c r="J45" s="44"/>
      <c r="K45" s="44"/>
      <c r="L45" s="44" t="s">
        <v>253</v>
      </c>
      <c r="M45" s="45">
        <f t="shared" si="25"/>
        <v>26</v>
      </c>
      <c r="N45" s="482"/>
      <c r="O45" s="483"/>
      <c r="P45" s="484"/>
      <c r="Q45" s="485"/>
      <c r="R45" s="483"/>
      <c r="S45" s="129"/>
      <c r="T45" s="485"/>
      <c r="U45" s="483"/>
      <c r="V45" s="484"/>
      <c r="W45" s="482" t="s">
        <v>253</v>
      </c>
      <c r="X45" s="484"/>
      <c r="AD45" s="96" t="s">
        <v>35</v>
      </c>
      <c r="AG45" s="34" t="b">
        <f t="shared" si="17"/>
        <v>1</v>
      </c>
      <c r="AH45" s="34" t="b">
        <f t="shared" si="17"/>
        <v>1</v>
      </c>
      <c r="AJ45" s="34" t="b">
        <f t="shared" si="17"/>
        <v>1</v>
      </c>
      <c r="AK45" s="34" t="b">
        <f t="shared" si="17"/>
        <v>1</v>
      </c>
      <c r="AM45" s="34" t="b">
        <f t="shared" si="17"/>
        <v>1</v>
      </c>
      <c r="AN45" s="34" t="b">
        <f t="shared" si="17"/>
        <v>1</v>
      </c>
      <c r="AP45" s="34" t="b">
        <f t="shared" si="17"/>
        <v>0</v>
      </c>
      <c r="AQ45" s="34" t="b">
        <f t="shared" si="17"/>
        <v>1</v>
      </c>
      <c r="AR45" s="466"/>
      <c r="AT45" s="438"/>
      <c r="AU45" s="438"/>
      <c r="AV45" s="438"/>
      <c r="AW45" s="446">
        <f t="shared" si="0"/>
        <v>0</v>
      </c>
      <c r="AX45" s="438"/>
      <c r="AY45" s="438"/>
      <c r="AZ45" s="438"/>
      <c r="BA45" s="446">
        <f t="shared" si="16"/>
        <v>0</v>
      </c>
      <c r="BB45" s="336"/>
      <c r="BC45" s="336"/>
      <c r="BD45" s="336"/>
      <c r="BE45" s="460">
        <f t="shared" si="18"/>
        <v>0</v>
      </c>
      <c r="BF45" s="336"/>
      <c r="BG45" s="336"/>
      <c r="BH45" s="336"/>
      <c r="BI45" s="455"/>
      <c r="BJ45" s="438"/>
      <c r="BK45" s="438"/>
      <c r="BL45" s="438"/>
      <c r="BM45" s="449"/>
      <c r="BN45" s="438"/>
      <c r="BO45" s="438"/>
      <c r="BP45" s="438"/>
      <c r="BQ45" s="449"/>
      <c r="BR45" s="336"/>
      <c r="BS45" s="336"/>
      <c r="BT45" s="336"/>
      <c r="BU45" s="336"/>
      <c r="BV45" s="336"/>
      <c r="BW45" s="336"/>
      <c r="BX45" s="336"/>
      <c r="BY45" s="431"/>
      <c r="BZ45" s="438"/>
      <c r="CA45" s="438"/>
      <c r="CB45" s="438"/>
      <c r="CC45" s="438"/>
      <c r="CD45" s="438"/>
      <c r="CE45" s="438"/>
      <c r="CF45" s="438"/>
      <c r="CG45" s="438"/>
      <c r="CH45" s="336"/>
      <c r="CI45" s="336"/>
      <c r="CJ45" s="336"/>
      <c r="CK45" s="336"/>
      <c r="CL45" s="336"/>
      <c r="CM45" s="336"/>
      <c r="CN45" s="336"/>
      <c r="CO45" s="336"/>
      <c r="CP45" s="438"/>
      <c r="CQ45" s="438"/>
      <c r="CR45" s="438">
        <v>4</v>
      </c>
      <c r="CS45" s="438"/>
      <c r="CT45" s="438"/>
      <c r="CU45" s="438"/>
      <c r="CV45" s="438"/>
      <c r="CW45" s="438"/>
      <c r="CX45" s="336"/>
      <c r="CY45" s="336"/>
      <c r="CZ45" s="336"/>
      <c r="DA45" s="336"/>
      <c r="DB45" s="336"/>
      <c r="DC45" s="336"/>
      <c r="DD45" s="336"/>
      <c r="DE45" s="336"/>
      <c r="DF45" s="336"/>
      <c r="DG45" s="336"/>
      <c r="DH45" s="336"/>
    </row>
    <row r="46" spans="1:112" ht="16.2" x14ac:dyDescent="0.3">
      <c r="A46" s="130" t="s">
        <v>98</v>
      </c>
      <c r="B46" s="111" t="s">
        <v>99</v>
      </c>
      <c r="C46" s="78">
        <v>7</v>
      </c>
      <c r="D46" s="68"/>
      <c r="E46" s="68"/>
      <c r="F46" s="69"/>
      <c r="G46" s="80">
        <v>7</v>
      </c>
      <c r="H46" s="67">
        <f t="shared" si="24"/>
        <v>210</v>
      </c>
      <c r="I46" s="37">
        <v>12</v>
      </c>
      <c r="J46" s="131" t="s">
        <v>276</v>
      </c>
      <c r="K46" s="131"/>
      <c r="L46" s="131" t="s">
        <v>280</v>
      </c>
      <c r="M46" s="69">
        <f t="shared" si="25"/>
        <v>198</v>
      </c>
      <c r="N46" s="478"/>
      <c r="O46" s="479"/>
      <c r="P46" s="443"/>
      <c r="Q46" s="481"/>
      <c r="R46" s="479"/>
      <c r="S46" s="443"/>
      <c r="T46" s="481"/>
      <c r="U46" s="479"/>
      <c r="V46" s="443"/>
      <c r="W46" s="489" t="s">
        <v>268</v>
      </c>
      <c r="X46" s="443"/>
      <c r="AD46" s="96" t="s">
        <v>35</v>
      </c>
      <c r="AG46" s="34" t="b">
        <f t="shared" si="17"/>
        <v>1</v>
      </c>
      <c r="AH46" s="34" t="b">
        <f t="shared" si="17"/>
        <v>1</v>
      </c>
      <c r="AJ46" s="34" t="b">
        <f t="shared" si="17"/>
        <v>1</v>
      </c>
      <c r="AK46" s="34" t="b">
        <f t="shared" si="17"/>
        <v>1</v>
      </c>
      <c r="AM46" s="34" t="b">
        <f t="shared" si="17"/>
        <v>1</v>
      </c>
      <c r="AN46" s="34" t="b">
        <f t="shared" si="17"/>
        <v>1</v>
      </c>
      <c r="AP46" s="34" t="b">
        <f t="shared" si="17"/>
        <v>0</v>
      </c>
      <c r="AQ46" s="34" t="b">
        <f t="shared" si="17"/>
        <v>1</v>
      </c>
      <c r="AR46" s="466"/>
      <c r="AT46" s="438"/>
      <c r="AU46" s="438"/>
      <c r="AV46" s="438"/>
      <c r="AW46" s="446">
        <f t="shared" si="0"/>
        <v>0</v>
      </c>
      <c r="AX46" s="438"/>
      <c r="AY46" s="438"/>
      <c r="AZ46" s="438"/>
      <c r="BA46" s="446">
        <f t="shared" si="16"/>
        <v>0</v>
      </c>
      <c r="BB46" s="336"/>
      <c r="BC46" s="336"/>
      <c r="BD46" s="336"/>
      <c r="BE46" s="460">
        <f t="shared" si="18"/>
        <v>0</v>
      </c>
      <c r="BF46" s="336"/>
      <c r="BG46" s="336"/>
      <c r="BH46" s="336"/>
      <c r="BI46" s="455"/>
      <c r="BJ46" s="438"/>
      <c r="BK46" s="438"/>
      <c r="BL46" s="438"/>
      <c r="BM46" s="449"/>
      <c r="BN46" s="438"/>
      <c r="BO46" s="438"/>
      <c r="BP46" s="438"/>
      <c r="BQ46" s="449"/>
      <c r="BR46" s="336"/>
      <c r="BS46" s="336"/>
      <c r="BT46" s="336"/>
      <c r="BU46" s="336"/>
      <c r="BV46" s="336"/>
      <c r="BW46" s="336"/>
      <c r="BX46" s="336"/>
      <c r="BY46" s="431"/>
      <c r="BZ46" s="438"/>
      <c r="CA46" s="438"/>
      <c r="CB46" s="438"/>
      <c r="CC46" s="438"/>
      <c r="CD46" s="438"/>
      <c r="CE46" s="438"/>
      <c r="CF46" s="438"/>
      <c r="CG46" s="438"/>
      <c r="CH46" s="336"/>
      <c r="CI46" s="336"/>
      <c r="CJ46" s="336"/>
      <c r="CK46" s="336"/>
      <c r="CL46" s="336"/>
      <c r="CM46" s="336"/>
      <c r="CN46" s="336"/>
      <c r="CO46" s="336"/>
      <c r="CP46" s="438">
        <v>6</v>
      </c>
      <c r="CQ46" s="438"/>
      <c r="CR46" s="438">
        <v>2</v>
      </c>
      <c r="CS46" s="438"/>
      <c r="CT46" s="438">
        <v>2</v>
      </c>
      <c r="CU46" s="438"/>
      <c r="CV46" s="438">
        <v>2</v>
      </c>
      <c r="CW46" s="438"/>
      <c r="CX46" s="336"/>
      <c r="CY46" s="336"/>
      <c r="CZ46" s="336"/>
      <c r="DA46" s="336"/>
      <c r="DB46" s="336"/>
      <c r="DC46" s="336"/>
      <c r="DD46" s="336"/>
      <c r="DE46" s="336"/>
      <c r="DF46" s="336"/>
      <c r="DG46" s="336"/>
      <c r="DH46" s="336"/>
    </row>
    <row r="47" spans="1:112" ht="16.8" thickBot="1" x14ac:dyDescent="0.35">
      <c r="A47" s="130" t="s">
        <v>100</v>
      </c>
      <c r="B47" s="111" t="s">
        <v>101</v>
      </c>
      <c r="C47" s="78">
        <v>8</v>
      </c>
      <c r="D47" s="68"/>
      <c r="E47" s="68"/>
      <c r="F47" s="69"/>
      <c r="G47" s="80">
        <v>6</v>
      </c>
      <c r="H47" s="67">
        <f t="shared" si="24"/>
        <v>180</v>
      </c>
      <c r="I47" s="132">
        <v>12</v>
      </c>
      <c r="J47" s="133" t="s">
        <v>262</v>
      </c>
      <c r="K47" s="133"/>
      <c r="L47" s="133" t="s">
        <v>253</v>
      </c>
      <c r="M47" s="134">
        <f t="shared" si="25"/>
        <v>168</v>
      </c>
      <c r="N47" s="490"/>
      <c r="O47" s="491"/>
      <c r="P47" s="492"/>
      <c r="Q47" s="493"/>
      <c r="R47" s="491"/>
      <c r="S47" s="492"/>
      <c r="T47" s="493"/>
      <c r="U47" s="491"/>
      <c r="V47" s="492"/>
      <c r="W47" s="493"/>
      <c r="X47" s="492" t="s">
        <v>263</v>
      </c>
      <c r="AD47" s="96" t="s">
        <v>35</v>
      </c>
      <c r="AG47" s="34" t="b">
        <f t="shared" si="17"/>
        <v>1</v>
      </c>
      <c r="AH47" s="34" t="b">
        <f t="shared" si="17"/>
        <v>1</v>
      </c>
      <c r="AJ47" s="34" t="b">
        <f t="shared" si="17"/>
        <v>1</v>
      </c>
      <c r="AK47" s="34" t="b">
        <f t="shared" si="17"/>
        <v>1</v>
      </c>
      <c r="AM47" s="34" t="b">
        <f t="shared" si="17"/>
        <v>1</v>
      </c>
      <c r="AN47" s="34" t="b">
        <f t="shared" si="17"/>
        <v>1</v>
      </c>
      <c r="AP47" s="34" t="b">
        <f t="shared" si="17"/>
        <v>1</v>
      </c>
      <c r="AQ47" s="34" t="b">
        <f t="shared" si="17"/>
        <v>0</v>
      </c>
      <c r="AR47" s="466"/>
      <c r="AT47" s="438"/>
      <c r="AU47" s="438"/>
      <c r="AV47" s="438"/>
      <c r="AW47" s="446">
        <f t="shared" si="0"/>
        <v>0</v>
      </c>
      <c r="AX47" s="438"/>
      <c r="AY47" s="438"/>
      <c r="AZ47" s="438"/>
      <c r="BA47" s="446">
        <f t="shared" si="16"/>
        <v>0</v>
      </c>
      <c r="BB47" s="336"/>
      <c r="BC47" s="336"/>
      <c r="BD47" s="336"/>
      <c r="BE47" s="460">
        <f t="shared" si="18"/>
        <v>0</v>
      </c>
      <c r="BF47" s="336"/>
      <c r="BG47" s="336"/>
      <c r="BH47" s="336"/>
      <c r="BI47" s="455"/>
      <c r="BJ47" s="438"/>
      <c r="BK47" s="438"/>
      <c r="BL47" s="438"/>
      <c r="BM47" s="449"/>
      <c r="BN47" s="438"/>
      <c r="BO47" s="438"/>
      <c r="BP47" s="438"/>
      <c r="BQ47" s="449"/>
      <c r="BR47" s="336"/>
      <c r="BS47" s="336"/>
      <c r="BT47" s="336"/>
      <c r="BU47" s="336"/>
      <c r="BV47" s="336"/>
      <c r="BW47" s="336"/>
      <c r="BX47" s="336"/>
      <c r="BY47" s="336"/>
      <c r="BZ47" s="438"/>
      <c r="CA47" s="438"/>
      <c r="CB47" s="438"/>
      <c r="CC47" s="438"/>
      <c r="CD47" s="438"/>
      <c r="CE47" s="438"/>
      <c r="CF47" s="438"/>
      <c r="CG47" s="438"/>
      <c r="CH47" s="336"/>
      <c r="CI47" s="336"/>
      <c r="CJ47" s="336"/>
      <c r="CK47" s="336"/>
      <c r="CL47" s="336"/>
      <c r="CM47" s="336"/>
      <c r="CN47" s="336"/>
      <c r="CO47" s="336"/>
      <c r="CP47" s="438"/>
      <c r="CQ47" s="438"/>
      <c r="CR47" s="438"/>
      <c r="CS47" s="438"/>
      <c r="CT47" s="438"/>
      <c r="CU47" s="438"/>
      <c r="CV47" s="438"/>
      <c r="CW47" s="438"/>
      <c r="CX47" s="336">
        <v>8</v>
      </c>
      <c r="CY47" s="336"/>
      <c r="CZ47" s="336">
        <v>4</v>
      </c>
      <c r="DA47" s="336"/>
      <c r="DB47" s="336"/>
      <c r="DC47" s="336"/>
      <c r="DD47" s="336"/>
      <c r="DE47" s="336"/>
      <c r="DF47" s="336"/>
      <c r="DG47" s="336"/>
      <c r="DH47" s="336"/>
    </row>
    <row r="48" spans="1:112" ht="16.8" thickBot="1" x14ac:dyDescent="0.35">
      <c r="A48" s="130" t="s">
        <v>102</v>
      </c>
      <c r="B48" s="135" t="s">
        <v>103</v>
      </c>
      <c r="C48" s="78">
        <v>5</v>
      </c>
      <c r="D48" s="68"/>
      <c r="E48" s="68"/>
      <c r="F48" s="69"/>
      <c r="G48" s="80">
        <v>4</v>
      </c>
      <c r="H48" s="67">
        <f t="shared" si="24"/>
        <v>120</v>
      </c>
      <c r="I48" s="132">
        <v>12</v>
      </c>
      <c r="J48" s="136" t="s">
        <v>262</v>
      </c>
      <c r="K48" s="136"/>
      <c r="L48" s="136" t="s">
        <v>267</v>
      </c>
      <c r="M48" s="137">
        <f t="shared" si="25"/>
        <v>108</v>
      </c>
      <c r="N48" s="478"/>
      <c r="O48" s="479"/>
      <c r="P48" s="443"/>
      <c r="Q48" s="481"/>
      <c r="R48" s="479"/>
      <c r="S48" s="443"/>
      <c r="T48" s="481" t="s">
        <v>268</v>
      </c>
      <c r="U48" s="479"/>
      <c r="V48" s="443"/>
      <c r="W48" s="481"/>
      <c r="X48" s="443"/>
      <c r="AD48" s="96" t="s">
        <v>35</v>
      </c>
      <c r="AG48" s="34" t="b">
        <f t="shared" si="17"/>
        <v>1</v>
      </c>
      <c r="AH48" s="34" t="b">
        <f t="shared" si="17"/>
        <v>1</v>
      </c>
      <c r="AJ48" s="34" t="b">
        <f t="shared" si="17"/>
        <v>1</v>
      </c>
      <c r="AK48" s="34" t="b">
        <f t="shared" si="17"/>
        <v>1</v>
      </c>
      <c r="AM48" s="34" t="b">
        <f t="shared" si="17"/>
        <v>0</v>
      </c>
      <c r="AN48" s="34" t="b">
        <f t="shared" si="17"/>
        <v>1</v>
      </c>
      <c r="AP48" s="34" t="b">
        <f t="shared" si="17"/>
        <v>1</v>
      </c>
      <c r="AQ48" s="34" t="b">
        <f t="shared" si="17"/>
        <v>1</v>
      </c>
      <c r="AR48" s="466"/>
      <c r="AT48" s="438"/>
      <c r="AU48" s="438"/>
      <c r="AV48" s="438"/>
      <c r="AW48" s="446">
        <f t="shared" si="0"/>
        <v>0</v>
      </c>
      <c r="AX48" s="438"/>
      <c r="AY48" s="438"/>
      <c r="AZ48" s="438"/>
      <c r="BA48" s="446">
        <f t="shared" si="16"/>
        <v>0</v>
      </c>
      <c r="BB48" s="336"/>
      <c r="BC48" s="336"/>
      <c r="BD48" s="336"/>
      <c r="BE48" s="460">
        <f t="shared" si="18"/>
        <v>0</v>
      </c>
      <c r="BF48" s="336"/>
      <c r="BG48" s="336"/>
      <c r="BH48" s="336"/>
      <c r="BI48" s="455"/>
      <c r="BJ48" s="438"/>
      <c r="BK48" s="438"/>
      <c r="BL48" s="438"/>
      <c r="BM48" s="449"/>
      <c r="BN48" s="438"/>
      <c r="BO48" s="438"/>
      <c r="BP48" s="438"/>
      <c r="BQ48" s="449"/>
      <c r="BR48" s="336"/>
      <c r="BS48" s="336"/>
      <c r="BT48" s="336"/>
      <c r="BU48" s="336"/>
      <c r="BV48" s="336"/>
      <c r="BW48" s="336"/>
      <c r="BX48" s="336"/>
      <c r="BY48" s="336"/>
      <c r="BZ48" s="438">
        <v>8</v>
      </c>
      <c r="CA48" s="438"/>
      <c r="CB48" s="438"/>
      <c r="CC48" s="438"/>
      <c r="CD48" s="438"/>
      <c r="CE48" s="438"/>
      <c r="CF48" s="438">
        <v>4</v>
      </c>
      <c r="CG48" s="438"/>
      <c r="CH48" s="336"/>
      <c r="CI48" s="336"/>
      <c r="CJ48" s="336"/>
      <c r="CK48" s="336"/>
      <c r="CL48" s="336"/>
      <c r="CM48" s="336"/>
      <c r="CN48" s="336"/>
      <c r="CO48" s="336"/>
      <c r="CP48" s="438"/>
      <c r="CQ48" s="438"/>
      <c r="CR48" s="438"/>
      <c r="CS48" s="438"/>
      <c r="CT48" s="438"/>
      <c r="CU48" s="438"/>
      <c r="CV48" s="438"/>
      <c r="CW48" s="438"/>
      <c r="CX48" s="336"/>
      <c r="CY48" s="336"/>
      <c r="CZ48" s="336"/>
      <c r="DA48" s="336"/>
      <c r="DB48" s="336"/>
      <c r="DC48" s="336"/>
      <c r="DD48" s="336"/>
      <c r="DE48" s="336"/>
      <c r="DF48" s="336"/>
      <c r="DG48" s="336"/>
      <c r="DH48" s="336"/>
    </row>
    <row r="49" spans="1:112" ht="16.8" thickBot="1" x14ac:dyDescent="0.35">
      <c r="A49" s="130" t="s">
        <v>104</v>
      </c>
      <c r="B49" s="138" t="s">
        <v>105</v>
      </c>
      <c r="C49" s="78">
        <v>6</v>
      </c>
      <c r="D49" s="68"/>
      <c r="E49" s="68"/>
      <c r="F49" s="69"/>
      <c r="G49" s="80">
        <v>5</v>
      </c>
      <c r="H49" s="67">
        <f t="shared" si="24"/>
        <v>150</v>
      </c>
      <c r="I49" s="132">
        <v>8</v>
      </c>
      <c r="J49" s="136" t="s">
        <v>277</v>
      </c>
      <c r="K49" s="136"/>
      <c r="L49" s="136" t="s">
        <v>281</v>
      </c>
      <c r="M49" s="137">
        <f t="shared" si="25"/>
        <v>142</v>
      </c>
      <c r="N49" s="478"/>
      <c r="O49" s="479"/>
      <c r="P49" s="443"/>
      <c r="Q49" s="481"/>
      <c r="R49" s="479"/>
      <c r="S49" s="443"/>
      <c r="T49" s="481"/>
      <c r="U49" s="479"/>
      <c r="V49" s="443" t="s">
        <v>262</v>
      </c>
      <c r="W49" s="481"/>
      <c r="X49" s="443"/>
      <c r="AD49" s="96" t="s">
        <v>35</v>
      </c>
      <c r="AG49" s="34" t="b">
        <f t="shared" si="17"/>
        <v>1</v>
      </c>
      <c r="AH49" s="34" t="b">
        <f t="shared" si="17"/>
        <v>1</v>
      </c>
      <c r="AJ49" s="34" t="b">
        <f t="shared" si="17"/>
        <v>1</v>
      </c>
      <c r="AK49" s="34" t="b">
        <f t="shared" si="17"/>
        <v>1</v>
      </c>
      <c r="AM49" s="34" t="b">
        <f t="shared" si="17"/>
        <v>1</v>
      </c>
      <c r="AN49" s="34" t="b">
        <f t="shared" si="17"/>
        <v>1</v>
      </c>
      <c r="AP49" s="34" t="b">
        <f t="shared" si="17"/>
        <v>1</v>
      </c>
      <c r="AQ49" s="34" t="b">
        <f t="shared" si="17"/>
        <v>1</v>
      </c>
      <c r="AR49" s="466"/>
      <c r="AT49" s="438"/>
      <c r="AU49" s="438"/>
      <c r="AV49" s="438"/>
      <c r="AW49" s="446">
        <f t="shared" si="0"/>
        <v>0</v>
      </c>
      <c r="AX49" s="438"/>
      <c r="AY49" s="438"/>
      <c r="AZ49" s="438"/>
      <c r="BA49" s="446">
        <f t="shared" si="16"/>
        <v>0</v>
      </c>
      <c r="BB49" s="336"/>
      <c r="BC49" s="336"/>
      <c r="BD49" s="336"/>
      <c r="BE49" s="460">
        <f t="shared" si="18"/>
        <v>0</v>
      </c>
      <c r="BF49" s="336"/>
      <c r="BG49" s="336"/>
      <c r="BH49" s="336"/>
      <c r="BI49" s="455"/>
      <c r="BJ49" s="438"/>
      <c r="BK49" s="438"/>
      <c r="BL49" s="438"/>
      <c r="BM49" s="449"/>
      <c r="BN49" s="438"/>
      <c r="BO49" s="438"/>
      <c r="BP49" s="438"/>
      <c r="BQ49" s="449"/>
      <c r="BR49" s="336"/>
      <c r="BS49" s="336"/>
      <c r="BT49" s="336"/>
      <c r="BU49" s="336"/>
      <c r="BV49" s="336"/>
      <c r="BW49" s="336"/>
      <c r="BX49" s="336"/>
      <c r="BY49" s="336"/>
      <c r="BZ49" s="438"/>
      <c r="CA49" s="438"/>
      <c r="CB49" s="438"/>
      <c r="CC49" s="438"/>
      <c r="CD49" s="438"/>
      <c r="CE49" s="438"/>
      <c r="CF49" s="438"/>
      <c r="CG49" s="438"/>
      <c r="CH49" s="336">
        <v>6</v>
      </c>
      <c r="CI49" s="336"/>
      <c r="CJ49" s="336">
        <v>2</v>
      </c>
      <c r="CK49" s="336"/>
      <c r="CL49" s="336"/>
      <c r="CM49" s="336"/>
      <c r="CN49" s="336"/>
      <c r="CO49" s="336"/>
      <c r="CP49" s="438"/>
      <c r="CQ49" s="438"/>
      <c r="CR49" s="438"/>
      <c r="CS49" s="438"/>
      <c r="CT49" s="438"/>
      <c r="CU49" s="438"/>
      <c r="CV49" s="438"/>
      <c r="CW49" s="438"/>
      <c r="CX49" s="336"/>
      <c r="CY49" s="336"/>
      <c r="CZ49" s="336"/>
      <c r="DA49" s="336"/>
      <c r="DB49" s="336"/>
      <c r="DC49" s="336"/>
      <c r="DD49" s="336"/>
      <c r="DE49" s="336"/>
      <c r="DF49" s="336"/>
      <c r="DG49" s="336"/>
      <c r="DH49" s="336"/>
    </row>
    <row r="50" spans="1:112" ht="16.8" thickBot="1" x14ac:dyDescent="0.35">
      <c r="A50" s="130" t="s">
        <v>106</v>
      </c>
      <c r="B50" s="138" t="s">
        <v>107</v>
      </c>
      <c r="C50" s="78"/>
      <c r="D50" s="68">
        <v>5</v>
      </c>
      <c r="E50" s="68"/>
      <c r="F50" s="69"/>
      <c r="G50" s="80">
        <v>4</v>
      </c>
      <c r="H50" s="67">
        <f t="shared" si="24"/>
        <v>120</v>
      </c>
      <c r="I50" s="132">
        <v>8</v>
      </c>
      <c r="J50" s="136" t="s">
        <v>277</v>
      </c>
      <c r="K50" s="136"/>
      <c r="L50" s="136" t="s">
        <v>278</v>
      </c>
      <c r="M50" s="137">
        <f t="shared" si="25"/>
        <v>112</v>
      </c>
      <c r="N50" s="478"/>
      <c r="O50" s="479"/>
      <c r="P50" s="443"/>
      <c r="Q50" s="481"/>
      <c r="R50" s="479"/>
      <c r="S50" s="443"/>
      <c r="T50" s="481" t="s">
        <v>276</v>
      </c>
      <c r="U50" s="479"/>
      <c r="V50" s="443"/>
      <c r="W50" s="481"/>
      <c r="X50" s="443"/>
      <c r="AD50" s="96" t="s">
        <v>35</v>
      </c>
      <c r="AG50" s="34" t="b">
        <f t="shared" si="17"/>
        <v>1</v>
      </c>
      <c r="AH50" s="34" t="b">
        <f t="shared" si="17"/>
        <v>1</v>
      </c>
      <c r="AJ50" s="34" t="b">
        <f t="shared" si="17"/>
        <v>1</v>
      </c>
      <c r="AK50" s="34" t="b">
        <f t="shared" si="17"/>
        <v>1</v>
      </c>
      <c r="AM50" s="34" t="b">
        <f t="shared" si="17"/>
        <v>0</v>
      </c>
      <c r="AN50" s="34" t="b">
        <f t="shared" si="17"/>
        <v>1</v>
      </c>
      <c r="AP50" s="34" t="b">
        <f t="shared" si="17"/>
        <v>1</v>
      </c>
      <c r="AQ50" s="34" t="b">
        <f t="shared" si="17"/>
        <v>1</v>
      </c>
      <c r="AR50" s="466"/>
      <c r="AT50" s="438"/>
      <c r="AU50" s="438"/>
      <c r="AV50" s="438"/>
      <c r="AW50" s="446">
        <f t="shared" si="0"/>
        <v>0</v>
      </c>
      <c r="AX50" s="438"/>
      <c r="AY50" s="438"/>
      <c r="AZ50" s="438"/>
      <c r="BA50" s="446">
        <f t="shared" si="16"/>
        <v>0</v>
      </c>
      <c r="BB50" s="336"/>
      <c r="BC50" s="336"/>
      <c r="BD50" s="336"/>
      <c r="BE50" s="460">
        <f t="shared" si="18"/>
        <v>0</v>
      </c>
      <c r="BF50" s="336"/>
      <c r="BG50" s="336"/>
      <c r="BH50" s="336"/>
      <c r="BI50" s="455"/>
      <c r="BJ50" s="438"/>
      <c r="BK50" s="438"/>
      <c r="BL50" s="438"/>
      <c r="BM50" s="449"/>
      <c r="BN50" s="438"/>
      <c r="BO50" s="438"/>
      <c r="BP50" s="438"/>
      <c r="BQ50" s="449"/>
      <c r="BR50" s="336"/>
      <c r="BS50" s="336"/>
      <c r="BT50" s="336"/>
      <c r="BU50" s="336"/>
      <c r="BV50" s="336"/>
      <c r="BW50" s="336"/>
      <c r="BX50" s="336"/>
      <c r="BY50" s="336"/>
      <c r="BZ50" s="438"/>
      <c r="CA50" s="438"/>
      <c r="CB50" s="438"/>
      <c r="CC50" s="438"/>
      <c r="CD50" s="438"/>
      <c r="CE50" s="438"/>
      <c r="CF50" s="438"/>
      <c r="CG50" s="438"/>
      <c r="CH50" s="336"/>
      <c r="CI50" s="336"/>
      <c r="CJ50" s="336"/>
      <c r="CK50" s="336"/>
      <c r="CL50" s="336"/>
      <c r="CM50" s="336"/>
      <c r="CN50" s="336"/>
      <c r="CO50" s="336"/>
      <c r="CP50" s="438"/>
      <c r="CQ50" s="438"/>
      <c r="CR50" s="438"/>
      <c r="CS50" s="438"/>
      <c r="CT50" s="438"/>
      <c r="CU50" s="438"/>
      <c r="CV50" s="438"/>
      <c r="CW50" s="438"/>
      <c r="CX50" s="336"/>
      <c r="CY50" s="336"/>
      <c r="CZ50" s="336"/>
      <c r="DA50" s="336"/>
      <c r="DB50" s="336"/>
      <c r="DC50" s="336"/>
      <c r="DD50" s="336"/>
      <c r="DE50" s="336"/>
      <c r="DF50" s="336"/>
      <c r="DG50" s="336"/>
      <c r="DH50" s="336"/>
    </row>
    <row r="51" spans="1:112" ht="16.8" thickBot="1" x14ac:dyDescent="0.35">
      <c r="A51" s="130" t="s">
        <v>108</v>
      </c>
      <c r="B51" s="138" t="s">
        <v>109</v>
      </c>
      <c r="C51" s="78">
        <v>6</v>
      </c>
      <c r="D51" s="68"/>
      <c r="E51" s="68"/>
      <c r="F51" s="69"/>
      <c r="G51" s="80">
        <v>5</v>
      </c>
      <c r="H51" s="67">
        <f t="shared" si="24"/>
        <v>150</v>
      </c>
      <c r="I51" s="132">
        <v>12</v>
      </c>
      <c r="J51" s="136" t="s">
        <v>262</v>
      </c>
      <c r="K51" s="136"/>
      <c r="L51" s="136" t="s">
        <v>267</v>
      </c>
      <c r="M51" s="137">
        <f t="shared" si="25"/>
        <v>138</v>
      </c>
      <c r="N51" s="478"/>
      <c r="O51" s="479"/>
      <c r="P51" s="443"/>
      <c r="Q51" s="481"/>
      <c r="R51" s="479"/>
      <c r="S51" s="443"/>
      <c r="T51" s="481"/>
      <c r="U51" s="479"/>
      <c r="V51" s="443" t="s">
        <v>268</v>
      </c>
      <c r="W51" s="481"/>
      <c r="X51" s="443"/>
      <c r="AD51" s="96" t="s">
        <v>35</v>
      </c>
      <c r="AG51" s="34" t="b">
        <f t="shared" si="17"/>
        <v>1</v>
      </c>
      <c r="AH51" s="34" t="b">
        <f t="shared" si="17"/>
        <v>1</v>
      </c>
      <c r="AJ51" s="34" t="b">
        <f t="shared" si="17"/>
        <v>1</v>
      </c>
      <c r="AK51" s="34" t="b">
        <f t="shared" si="17"/>
        <v>1</v>
      </c>
      <c r="AM51" s="34" t="b">
        <f t="shared" si="17"/>
        <v>1</v>
      </c>
      <c r="AN51" s="34" t="b">
        <f t="shared" si="17"/>
        <v>1</v>
      </c>
      <c r="AP51" s="34" t="b">
        <f t="shared" si="17"/>
        <v>1</v>
      </c>
      <c r="AQ51" s="34" t="b">
        <f t="shared" si="17"/>
        <v>1</v>
      </c>
      <c r="AR51" s="466"/>
      <c r="AT51" s="438"/>
      <c r="AU51" s="438"/>
      <c r="AV51" s="438"/>
      <c r="AW51" s="446">
        <f t="shared" si="0"/>
        <v>0</v>
      </c>
      <c r="AX51" s="438"/>
      <c r="AY51" s="438"/>
      <c r="AZ51" s="438"/>
      <c r="BA51" s="446">
        <f t="shared" si="16"/>
        <v>0</v>
      </c>
      <c r="BB51" s="336"/>
      <c r="BC51" s="336"/>
      <c r="BD51" s="336"/>
      <c r="BE51" s="460">
        <f t="shared" si="18"/>
        <v>0</v>
      </c>
      <c r="BF51" s="336"/>
      <c r="BG51" s="336"/>
      <c r="BH51" s="336"/>
      <c r="BI51" s="455"/>
      <c r="BJ51" s="438"/>
      <c r="BK51" s="438"/>
      <c r="BL51" s="438"/>
      <c r="BM51" s="449"/>
      <c r="BN51" s="438"/>
      <c r="BO51" s="438"/>
      <c r="BP51" s="438"/>
      <c r="BQ51" s="449"/>
      <c r="BR51" s="336"/>
      <c r="BS51" s="336"/>
      <c r="BT51" s="336"/>
      <c r="BU51" s="336"/>
      <c r="BV51" s="336"/>
      <c r="BW51" s="336"/>
      <c r="BX51" s="336"/>
      <c r="BY51" s="336"/>
      <c r="BZ51" s="438"/>
      <c r="CA51" s="438"/>
      <c r="CB51" s="438"/>
      <c r="CC51" s="438"/>
      <c r="CD51" s="438"/>
      <c r="CE51" s="438"/>
      <c r="CF51" s="438"/>
      <c r="CG51" s="438"/>
      <c r="CH51" s="336">
        <v>8</v>
      </c>
      <c r="CI51" s="336"/>
      <c r="CJ51" s="336"/>
      <c r="CK51" s="336"/>
      <c r="CL51" s="336"/>
      <c r="CM51" s="336"/>
      <c r="CN51" s="336">
        <v>4</v>
      </c>
      <c r="CO51" s="336"/>
      <c r="CP51" s="438"/>
      <c r="CQ51" s="438"/>
      <c r="CR51" s="438"/>
      <c r="CS51" s="438"/>
      <c r="CT51" s="438"/>
      <c r="CU51" s="438"/>
      <c r="CV51" s="438"/>
      <c r="CW51" s="438"/>
      <c r="CX51" s="336"/>
      <c r="CY51" s="336"/>
      <c r="CZ51" s="336"/>
      <c r="DA51" s="336"/>
      <c r="DB51" s="336"/>
      <c r="DC51" s="336"/>
      <c r="DD51" s="336"/>
      <c r="DE51" s="336"/>
      <c r="DF51" s="336"/>
      <c r="DG51" s="336"/>
      <c r="DH51" s="336"/>
    </row>
    <row r="52" spans="1:112" ht="16.8" thickBot="1" x14ac:dyDescent="0.35">
      <c r="A52" s="109" t="s">
        <v>110</v>
      </c>
      <c r="B52" s="139" t="s">
        <v>111</v>
      </c>
      <c r="C52" s="78"/>
      <c r="D52" s="68">
        <v>7</v>
      </c>
      <c r="E52" s="68"/>
      <c r="F52" s="69"/>
      <c r="G52" s="80">
        <v>5</v>
      </c>
      <c r="H52" s="67">
        <f t="shared" si="24"/>
        <v>150</v>
      </c>
      <c r="I52" s="140">
        <v>8</v>
      </c>
      <c r="J52" s="141" t="s">
        <v>277</v>
      </c>
      <c r="K52" s="141"/>
      <c r="L52" s="141" t="s">
        <v>281</v>
      </c>
      <c r="M52" s="142">
        <f t="shared" si="25"/>
        <v>142</v>
      </c>
      <c r="N52" s="494"/>
      <c r="O52" s="495"/>
      <c r="P52" s="496"/>
      <c r="Q52" s="497"/>
      <c r="R52" s="495"/>
      <c r="S52" s="496"/>
      <c r="T52" s="497"/>
      <c r="U52" s="495"/>
      <c r="V52" s="496"/>
      <c r="W52" s="497" t="s">
        <v>262</v>
      </c>
      <c r="X52" s="443"/>
      <c r="AG52" s="34" t="b">
        <f t="shared" si="17"/>
        <v>1</v>
      </c>
      <c r="AH52" s="34" t="b">
        <f t="shared" si="17"/>
        <v>1</v>
      </c>
      <c r="AJ52" s="34" t="b">
        <f t="shared" si="17"/>
        <v>1</v>
      </c>
      <c r="AK52" s="34" t="b">
        <f t="shared" si="17"/>
        <v>1</v>
      </c>
      <c r="AM52" s="34" t="b">
        <f t="shared" si="17"/>
        <v>1</v>
      </c>
      <c r="AN52" s="34" t="b">
        <f t="shared" si="17"/>
        <v>1</v>
      </c>
      <c r="AP52" s="34" t="b">
        <f t="shared" si="17"/>
        <v>0</v>
      </c>
      <c r="AQ52" s="34" t="b">
        <f t="shared" si="17"/>
        <v>1</v>
      </c>
      <c r="AR52" s="466"/>
      <c r="AT52" s="438"/>
      <c r="AU52" s="438"/>
      <c r="AV52" s="438"/>
      <c r="AW52" s="446">
        <f t="shared" si="0"/>
        <v>0</v>
      </c>
      <c r="AX52" s="438"/>
      <c r="AY52" s="438"/>
      <c r="AZ52" s="438"/>
      <c r="BA52" s="446">
        <f t="shared" si="16"/>
        <v>0</v>
      </c>
      <c r="BB52" s="336"/>
      <c r="BC52" s="336"/>
      <c r="BD52" s="336"/>
      <c r="BE52" s="460">
        <f t="shared" si="18"/>
        <v>0</v>
      </c>
      <c r="BF52" s="336"/>
      <c r="BG52" s="336"/>
      <c r="BH52" s="336"/>
      <c r="BI52" s="455"/>
      <c r="BJ52" s="438"/>
      <c r="BK52" s="438"/>
      <c r="BL52" s="438"/>
      <c r="BM52" s="449"/>
      <c r="BN52" s="438"/>
      <c r="BO52" s="438"/>
      <c r="BP52" s="438"/>
      <c r="BQ52" s="449"/>
      <c r="BR52" s="336"/>
      <c r="BS52" s="336"/>
      <c r="BT52" s="336"/>
      <c r="BU52" s="336"/>
      <c r="BV52" s="336"/>
      <c r="BW52" s="336"/>
      <c r="BX52" s="336"/>
      <c r="BY52" s="336"/>
      <c r="BZ52" s="438"/>
      <c r="CA52" s="438"/>
      <c r="CB52" s="438"/>
      <c r="CC52" s="438"/>
      <c r="CD52" s="438"/>
      <c r="CE52" s="438"/>
      <c r="CF52" s="438"/>
      <c r="CG52" s="438"/>
      <c r="CH52" s="336"/>
      <c r="CI52" s="336"/>
      <c r="CJ52" s="336"/>
      <c r="CK52" s="336"/>
      <c r="CL52" s="336"/>
      <c r="CM52" s="336"/>
      <c r="CN52" s="336"/>
      <c r="CO52" s="336"/>
      <c r="CP52" s="438">
        <v>6</v>
      </c>
      <c r="CQ52" s="438"/>
      <c r="CR52" s="438">
        <v>2</v>
      </c>
      <c r="CS52" s="438"/>
      <c r="CT52" s="438"/>
      <c r="CU52" s="438"/>
      <c r="CV52" s="438"/>
      <c r="CW52" s="438"/>
      <c r="CX52" s="336"/>
      <c r="CY52" s="336"/>
      <c r="CZ52" s="336"/>
      <c r="DA52" s="336"/>
      <c r="DB52" s="336"/>
      <c r="DC52" s="336"/>
      <c r="DD52" s="336"/>
      <c r="DE52" s="336"/>
      <c r="DF52" s="336"/>
      <c r="DG52" s="336"/>
      <c r="DH52" s="336"/>
    </row>
    <row r="53" spans="1:112" ht="16.8" thickBot="1" x14ac:dyDescent="0.35">
      <c r="A53" s="109" t="s">
        <v>112</v>
      </c>
      <c r="B53" s="139" t="s">
        <v>113</v>
      </c>
      <c r="C53" s="78">
        <v>7</v>
      </c>
      <c r="D53" s="68"/>
      <c r="E53" s="68"/>
      <c r="F53" s="69"/>
      <c r="G53" s="80">
        <v>5</v>
      </c>
      <c r="H53" s="67">
        <f t="shared" si="24"/>
        <v>150</v>
      </c>
      <c r="I53" s="132">
        <v>8</v>
      </c>
      <c r="J53" s="136" t="s">
        <v>277</v>
      </c>
      <c r="K53" s="136"/>
      <c r="L53" s="136" t="s">
        <v>281</v>
      </c>
      <c r="M53" s="137">
        <f t="shared" si="25"/>
        <v>142</v>
      </c>
      <c r="N53" s="482"/>
      <c r="O53" s="483"/>
      <c r="P53" s="484"/>
      <c r="Q53" s="485"/>
      <c r="R53" s="483"/>
      <c r="S53" s="484"/>
      <c r="T53" s="485"/>
      <c r="U53" s="483"/>
      <c r="V53" s="484"/>
      <c r="W53" s="485" t="s">
        <v>262</v>
      </c>
      <c r="X53" s="443"/>
      <c r="AG53" s="34" t="b">
        <f t="shared" ref="AG53:AH53" si="26">ISBLANK(N53)</f>
        <v>1</v>
      </c>
      <c r="AH53" s="34" t="b">
        <f t="shared" si="26"/>
        <v>1</v>
      </c>
      <c r="AJ53" s="34" t="b">
        <f t="shared" ref="AJ53:AK53" si="27">ISBLANK(Q53)</f>
        <v>1</v>
      </c>
      <c r="AK53" s="34" t="b">
        <f t="shared" si="27"/>
        <v>1</v>
      </c>
      <c r="AM53" s="34" t="b">
        <f t="shared" ref="AM53:AN53" si="28">ISBLANK(T53)</f>
        <v>1</v>
      </c>
      <c r="AN53" s="34" t="b">
        <f t="shared" si="28"/>
        <v>1</v>
      </c>
      <c r="AP53" s="34" t="b">
        <f t="shared" ref="AP53:AQ53" si="29">ISBLANK(W53)</f>
        <v>0</v>
      </c>
      <c r="AQ53" s="34" t="b">
        <f t="shared" si="29"/>
        <v>1</v>
      </c>
      <c r="AR53" s="466"/>
      <c r="AT53" s="438"/>
      <c r="AU53" s="438"/>
      <c r="AV53" s="438"/>
      <c r="AW53" s="446">
        <f t="shared" si="0"/>
        <v>0</v>
      </c>
      <c r="AX53" s="438"/>
      <c r="AY53" s="438"/>
      <c r="AZ53" s="438"/>
      <c r="BA53" s="446">
        <f t="shared" si="16"/>
        <v>0</v>
      </c>
      <c r="BB53" s="336"/>
      <c r="BC53" s="336"/>
      <c r="BD53" s="336"/>
      <c r="BE53" s="460">
        <f t="shared" si="18"/>
        <v>0</v>
      </c>
      <c r="BF53" s="336"/>
      <c r="BG53" s="336"/>
      <c r="BH53" s="336"/>
      <c r="BI53" s="455"/>
      <c r="BJ53" s="438"/>
      <c r="BK53" s="438"/>
      <c r="BL53" s="438"/>
      <c r="BM53" s="449"/>
      <c r="BN53" s="438"/>
      <c r="BO53" s="438"/>
      <c r="BP53" s="438"/>
      <c r="BQ53" s="449"/>
      <c r="BR53" s="336"/>
      <c r="BS53" s="336"/>
      <c r="BT53" s="336"/>
      <c r="BU53" s="336"/>
      <c r="BV53" s="336"/>
      <c r="BW53" s="336"/>
      <c r="BX53" s="336"/>
      <c r="BY53" s="336"/>
      <c r="BZ53" s="438"/>
      <c r="CA53" s="438"/>
      <c r="CB53" s="438"/>
      <c r="CC53" s="438"/>
      <c r="CD53" s="438"/>
      <c r="CE53" s="438"/>
      <c r="CF53" s="438"/>
      <c r="CG53" s="438"/>
      <c r="CH53" s="336"/>
      <c r="CI53" s="336"/>
      <c r="CJ53" s="336"/>
      <c r="CK53" s="336"/>
      <c r="CL53" s="336"/>
      <c r="CM53" s="336"/>
      <c r="CN53" s="336"/>
      <c r="CO53" s="336"/>
      <c r="CP53" s="438">
        <v>6</v>
      </c>
      <c r="CQ53" s="438"/>
      <c r="CR53" s="438">
        <v>2</v>
      </c>
      <c r="CS53" s="438"/>
      <c r="CT53" s="438"/>
      <c r="CU53" s="438"/>
      <c r="CV53" s="438"/>
      <c r="CW53" s="438"/>
      <c r="CX53" s="336"/>
      <c r="CY53" s="336"/>
      <c r="CZ53" s="336"/>
      <c r="DA53" s="336"/>
      <c r="DB53" s="336"/>
      <c r="DC53" s="336"/>
      <c r="DD53" s="336"/>
      <c r="DE53" s="336"/>
      <c r="DF53" s="336"/>
      <c r="DG53" s="336"/>
      <c r="DH53" s="336"/>
    </row>
    <row r="54" spans="1:112" ht="31.8" thickBot="1" x14ac:dyDescent="0.35">
      <c r="A54" s="738" t="s">
        <v>114</v>
      </c>
      <c r="B54" s="764"/>
      <c r="C54" s="764"/>
      <c r="D54" s="764"/>
      <c r="E54" s="764"/>
      <c r="F54" s="765"/>
      <c r="G54" s="143">
        <f>SUM(G30:G53)-G36-G37-G41-G42-G44-G45</f>
        <v>91</v>
      </c>
      <c r="H54" s="144">
        <f>SUM(H30:H53)-H36-H37-H41-H42-H44-H45</f>
        <v>2730</v>
      </c>
      <c r="I54" s="144">
        <f>SUM(I30:I53)</f>
        <v>184</v>
      </c>
      <c r="J54" s="144">
        <v>122</v>
      </c>
      <c r="K54" s="144"/>
      <c r="L54" s="144">
        <v>62</v>
      </c>
      <c r="M54" s="144">
        <f t="shared" ref="M54" si="30">SUM(M30:M52)-M36-M37-M41-M42-M44-M45</f>
        <v>2044</v>
      </c>
      <c r="N54" s="498" t="s">
        <v>286</v>
      </c>
      <c r="O54" s="498"/>
      <c r="P54" s="498" t="s">
        <v>264</v>
      </c>
      <c r="Q54" s="498" t="s">
        <v>282</v>
      </c>
      <c r="R54" s="498"/>
      <c r="S54" s="498" t="s">
        <v>283</v>
      </c>
      <c r="T54" s="498" t="s">
        <v>284</v>
      </c>
      <c r="U54" s="498"/>
      <c r="V54" s="498" t="s">
        <v>285</v>
      </c>
      <c r="W54" s="498" t="s">
        <v>285</v>
      </c>
      <c r="X54" s="498" t="s">
        <v>263</v>
      </c>
      <c r="Y54" s="145">
        <f t="shared" ref="Y54:AC54" si="31">SUM(Y30:Y47)</f>
        <v>0</v>
      </c>
      <c r="Z54" s="144">
        <f t="shared" si="31"/>
        <v>0</v>
      </c>
      <c r="AA54" s="144">
        <f t="shared" si="31"/>
        <v>0</v>
      </c>
      <c r="AB54" s="144">
        <f t="shared" si="31"/>
        <v>0</v>
      </c>
      <c r="AC54" s="144">
        <f t="shared" si="31"/>
        <v>0</v>
      </c>
      <c r="AD54" s="1">
        <f>30*G54</f>
        <v>2730</v>
      </c>
      <c r="AG54" s="146">
        <f>SUMIF(AG30:AG53,FALSE,$G30:$G53)</f>
        <v>0</v>
      </c>
      <c r="AH54" s="146">
        <f t="shared" ref="AH54:AQ54" si="32">SUMIF(AH30:AH53,FALSE,$G30:$G53)</f>
        <v>0</v>
      </c>
      <c r="AI54" s="146">
        <f t="shared" si="32"/>
        <v>0</v>
      </c>
      <c r="AJ54" s="146">
        <f t="shared" si="32"/>
        <v>12</v>
      </c>
      <c r="AK54" s="146">
        <f t="shared" si="32"/>
        <v>0</v>
      </c>
      <c r="AL54" s="146">
        <f t="shared" si="32"/>
        <v>0</v>
      </c>
      <c r="AM54" s="146">
        <f t="shared" si="32"/>
        <v>22</v>
      </c>
      <c r="AN54" s="146">
        <f t="shared" si="32"/>
        <v>0</v>
      </c>
      <c r="AO54" s="146">
        <f t="shared" si="32"/>
        <v>0</v>
      </c>
      <c r="AP54" s="146">
        <f t="shared" si="32"/>
        <v>18</v>
      </c>
      <c r="AQ54" s="146">
        <f t="shared" si="32"/>
        <v>6</v>
      </c>
      <c r="AR54" s="468"/>
      <c r="AS54" s="112">
        <f>SUM(AG54:AQ54)</f>
        <v>58</v>
      </c>
      <c r="AT54" s="438"/>
      <c r="AU54" s="438"/>
      <c r="AV54" s="438"/>
      <c r="AW54" s="449"/>
      <c r="AX54" s="438"/>
      <c r="AY54" s="438"/>
      <c r="AZ54" s="438"/>
      <c r="BA54" s="446">
        <f t="shared" si="16"/>
        <v>0</v>
      </c>
      <c r="BB54" s="336"/>
      <c r="BC54" s="336"/>
      <c r="BD54" s="336"/>
      <c r="BE54" s="460">
        <f t="shared" si="18"/>
        <v>0</v>
      </c>
      <c r="BF54" s="336"/>
      <c r="BG54" s="336"/>
      <c r="BH54" s="336"/>
      <c r="BI54" s="455"/>
      <c r="BJ54" s="438"/>
      <c r="BK54" s="438"/>
      <c r="BL54" s="438"/>
      <c r="BM54" s="449"/>
      <c r="BN54" s="438"/>
      <c r="BO54" s="438"/>
      <c r="BP54" s="438"/>
      <c r="BQ54" s="449"/>
      <c r="BR54" s="336"/>
      <c r="BS54" s="336"/>
      <c r="BT54" s="336"/>
      <c r="BU54" s="336"/>
      <c r="BV54" s="336"/>
      <c r="BW54" s="336"/>
      <c r="BX54" s="336"/>
      <c r="BY54" s="336"/>
      <c r="BZ54" s="438"/>
      <c r="CA54" s="438"/>
      <c r="CB54" s="438"/>
      <c r="CC54" s="438"/>
      <c r="CD54" s="438"/>
      <c r="CE54" s="438"/>
      <c r="CF54" s="438"/>
      <c r="CG54" s="438"/>
      <c r="CH54" s="336"/>
      <c r="CI54" s="336"/>
      <c r="CJ54" s="336"/>
      <c r="CK54" s="336"/>
      <c r="CL54" s="336"/>
      <c r="CM54" s="336"/>
      <c r="CN54" s="336"/>
      <c r="CO54" s="336"/>
      <c r="CP54" s="438"/>
      <c r="CQ54" s="438"/>
      <c r="CR54" s="438"/>
      <c r="CS54" s="438"/>
      <c r="CT54" s="438"/>
      <c r="CU54" s="438"/>
      <c r="CV54" s="438"/>
      <c r="CW54" s="438"/>
      <c r="CX54" s="336"/>
      <c r="CY54" s="336"/>
      <c r="CZ54" s="336"/>
      <c r="DA54" s="336"/>
      <c r="DB54" s="336"/>
      <c r="DC54" s="336"/>
      <c r="DD54" s="336"/>
      <c r="DE54" s="336"/>
      <c r="DF54" s="336"/>
      <c r="DG54" s="336"/>
      <c r="DH54" s="336"/>
    </row>
    <row r="55" spans="1:112" ht="16.8" thickBot="1" x14ac:dyDescent="0.35">
      <c r="A55" s="766" t="s">
        <v>115</v>
      </c>
      <c r="B55" s="767"/>
      <c r="C55" s="767"/>
      <c r="D55" s="767"/>
      <c r="E55" s="767"/>
      <c r="F55" s="767"/>
      <c r="G55" s="767"/>
      <c r="H55" s="767"/>
      <c r="I55" s="768"/>
      <c r="J55" s="768"/>
      <c r="K55" s="768"/>
      <c r="L55" s="768"/>
      <c r="M55" s="768"/>
      <c r="N55" s="767"/>
      <c r="O55" s="767"/>
      <c r="P55" s="767"/>
      <c r="Q55" s="767"/>
      <c r="R55" s="767"/>
      <c r="S55" s="767"/>
      <c r="T55" s="767"/>
      <c r="U55" s="767"/>
      <c r="V55" s="767"/>
      <c r="W55" s="767"/>
      <c r="X55" s="769"/>
      <c r="AE55" s="96" t="s">
        <v>116</v>
      </c>
      <c r="AT55" s="438"/>
      <c r="AU55" s="438"/>
      <c r="AV55" s="438"/>
      <c r="AW55" s="449"/>
      <c r="AX55" s="438"/>
      <c r="AY55" s="438"/>
      <c r="AZ55" s="438"/>
      <c r="BA55" s="446">
        <f t="shared" si="16"/>
        <v>0</v>
      </c>
      <c r="BB55" s="336"/>
      <c r="BC55" s="336"/>
      <c r="BD55" s="336"/>
      <c r="BE55" s="460">
        <f t="shared" si="18"/>
        <v>0</v>
      </c>
      <c r="BF55" s="336"/>
      <c r="BG55" s="336"/>
      <c r="BH55" s="336"/>
      <c r="BI55" s="455"/>
      <c r="BJ55" s="438"/>
      <c r="BK55" s="438"/>
      <c r="BL55" s="438"/>
      <c r="BM55" s="449"/>
      <c r="BN55" s="438"/>
      <c r="BO55" s="438"/>
      <c r="BP55" s="438"/>
      <c r="BQ55" s="449"/>
      <c r="BR55" s="336"/>
      <c r="BS55" s="336"/>
      <c r="BT55" s="336"/>
      <c r="BU55" s="336"/>
      <c r="BV55" s="336"/>
      <c r="BW55" s="336"/>
      <c r="BX55" s="336"/>
      <c r="BY55" s="336"/>
      <c r="BZ55" s="438"/>
      <c r="CA55" s="438"/>
      <c r="CB55" s="438"/>
      <c r="CC55" s="438"/>
      <c r="CD55" s="438"/>
      <c r="CE55" s="438"/>
      <c r="CF55" s="438"/>
      <c r="CG55" s="438"/>
      <c r="CH55" s="336"/>
      <c r="CI55" s="336"/>
      <c r="CJ55" s="336"/>
      <c r="CK55" s="336"/>
      <c r="CL55" s="336"/>
      <c r="CM55" s="336"/>
      <c r="CN55" s="336"/>
      <c r="CO55" s="336"/>
      <c r="CP55" s="438"/>
      <c r="CQ55" s="438"/>
      <c r="CR55" s="438"/>
      <c r="CS55" s="438"/>
      <c r="CT55" s="438"/>
      <c r="CU55" s="438"/>
      <c r="CV55" s="438"/>
      <c r="CW55" s="438"/>
      <c r="CX55" s="336"/>
      <c r="CY55" s="336"/>
      <c r="CZ55" s="336"/>
      <c r="DA55" s="336"/>
      <c r="DB55" s="336"/>
      <c r="DC55" s="336"/>
      <c r="DD55" s="336"/>
      <c r="DE55" s="336"/>
      <c r="DF55" s="336"/>
      <c r="DG55" s="336"/>
      <c r="DH55" s="336"/>
    </row>
    <row r="56" spans="1:112" s="1" customFormat="1" ht="16.8" thickBot="1" x14ac:dyDescent="0.35">
      <c r="A56" s="19" t="s">
        <v>117</v>
      </c>
      <c r="B56" s="147" t="s">
        <v>118</v>
      </c>
      <c r="C56" s="148"/>
      <c r="D56" s="149">
        <v>2</v>
      </c>
      <c r="E56" s="149"/>
      <c r="F56" s="150"/>
      <c r="G56" s="151">
        <v>3</v>
      </c>
      <c r="H56" s="152">
        <f>G56*30</f>
        <v>90</v>
      </c>
      <c r="I56" s="21">
        <v>0</v>
      </c>
      <c r="J56" s="153"/>
      <c r="K56" s="153"/>
      <c r="L56" s="153"/>
      <c r="M56" s="108">
        <f>H56-I56</f>
        <v>90</v>
      </c>
      <c r="N56" s="154"/>
      <c r="O56" s="155"/>
      <c r="P56" s="156"/>
      <c r="Q56" s="157"/>
      <c r="R56" s="158"/>
      <c r="S56" s="156"/>
      <c r="T56" s="157"/>
      <c r="U56" s="158"/>
      <c r="V56" s="156"/>
      <c r="W56" s="157"/>
      <c r="X56" s="156"/>
      <c r="AE56" s="17" t="s">
        <v>19</v>
      </c>
      <c r="AF56" s="159">
        <f>G56</f>
        <v>3</v>
      </c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464"/>
      <c r="AT56" s="435"/>
      <c r="AU56" s="435"/>
      <c r="AV56" s="435"/>
      <c r="AW56" s="446"/>
      <c r="AX56" s="435"/>
      <c r="AY56" s="435"/>
      <c r="AZ56" s="435"/>
      <c r="BA56" s="446">
        <f t="shared" si="16"/>
        <v>0</v>
      </c>
      <c r="BB56" s="425"/>
      <c r="BC56" s="425"/>
      <c r="BD56" s="425"/>
      <c r="BE56" s="460"/>
      <c r="BF56" s="425"/>
      <c r="BG56" s="425"/>
      <c r="BH56" s="425"/>
      <c r="BI56" s="460"/>
      <c r="BJ56" s="435"/>
      <c r="BK56" s="435"/>
      <c r="BL56" s="435"/>
      <c r="BM56" s="446"/>
      <c r="BN56" s="435"/>
      <c r="BO56" s="435"/>
      <c r="BP56" s="435"/>
      <c r="BQ56" s="446"/>
      <c r="BR56" s="425"/>
      <c r="BS56" s="425"/>
      <c r="BT56" s="425"/>
      <c r="BU56" s="425"/>
      <c r="BV56" s="425"/>
      <c r="BW56" s="425"/>
      <c r="BX56" s="425"/>
      <c r="BY56" s="425"/>
      <c r="BZ56" s="435"/>
      <c r="CA56" s="435"/>
      <c r="CB56" s="435"/>
      <c r="CC56" s="435"/>
      <c r="CD56" s="435"/>
      <c r="CE56" s="435"/>
      <c r="CF56" s="435"/>
      <c r="CG56" s="435"/>
      <c r="CH56" s="425"/>
      <c r="CI56" s="425"/>
      <c r="CJ56" s="425"/>
      <c r="CK56" s="425"/>
      <c r="CL56" s="425"/>
      <c r="CM56" s="425"/>
      <c r="CN56" s="425"/>
      <c r="CO56" s="425"/>
      <c r="CP56" s="435"/>
      <c r="CQ56" s="435"/>
      <c r="CR56" s="435"/>
      <c r="CS56" s="435"/>
      <c r="CT56" s="435"/>
      <c r="CU56" s="435"/>
      <c r="CV56" s="435"/>
      <c r="CW56" s="435"/>
      <c r="CX56" s="425"/>
      <c r="CY56" s="425"/>
      <c r="CZ56" s="425"/>
      <c r="DA56" s="425"/>
      <c r="DB56" s="425"/>
      <c r="DC56" s="425"/>
      <c r="DD56" s="425"/>
      <c r="DE56" s="425"/>
      <c r="DF56" s="425"/>
      <c r="DG56" s="425"/>
      <c r="DH56" s="425"/>
    </row>
    <row r="57" spans="1:112" s="1" customFormat="1" ht="16.8" thickBot="1" x14ac:dyDescent="0.35">
      <c r="A57" s="19" t="s">
        <v>119</v>
      </c>
      <c r="B57" s="160" t="s">
        <v>120</v>
      </c>
      <c r="C57" s="161"/>
      <c r="D57" s="162" t="s">
        <v>82</v>
      </c>
      <c r="E57" s="162"/>
      <c r="F57" s="163"/>
      <c r="G57" s="164">
        <v>3</v>
      </c>
      <c r="H57" s="165">
        <f>G57*30</f>
        <v>90</v>
      </c>
      <c r="I57" s="37">
        <f>J57+K57+L57</f>
        <v>0</v>
      </c>
      <c r="J57" s="68"/>
      <c r="K57" s="68"/>
      <c r="L57" s="68"/>
      <c r="M57" s="69">
        <f>H57-I57</f>
        <v>90</v>
      </c>
      <c r="N57" s="166"/>
      <c r="O57" s="167"/>
      <c r="P57" s="168"/>
      <c r="Q57" s="169"/>
      <c r="R57" s="167"/>
      <c r="S57" s="168"/>
      <c r="T57" s="169"/>
      <c r="U57" s="167"/>
      <c r="V57" s="168"/>
      <c r="W57" s="169"/>
      <c r="X57" s="168"/>
      <c r="AE57" s="17" t="s">
        <v>20</v>
      </c>
      <c r="AF57" s="159">
        <f>G57</f>
        <v>3</v>
      </c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464"/>
      <c r="AT57" s="435"/>
      <c r="AU57" s="435"/>
      <c r="AV57" s="435"/>
      <c r="AW57" s="446"/>
      <c r="AX57" s="435"/>
      <c r="AY57" s="435"/>
      <c r="AZ57" s="435"/>
      <c r="BA57" s="446">
        <f t="shared" si="16"/>
        <v>0</v>
      </c>
      <c r="BB57" s="425"/>
      <c r="BC57" s="425"/>
      <c r="BD57" s="425"/>
      <c r="BE57" s="460"/>
      <c r="BF57" s="425"/>
      <c r="BG57" s="425"/>
      <c r="BH57" s="425"/>
      <c r="BI57" s="460"/>
      <c r="BJ57" s="435"/>
      <c r="BK57" s="435"/>
      <c r="BL57" s="435"/>
      <c r="BM57" s="446"/>
      <c r="BN57" s="435"/>
      <c r="BO57" s="435"/>
      <c r="BP57" s="435"/>
      <c r="BQ57" s="446"/>
      <c r="BR57" s="425"/>
      <c r="BS57" s="425"/>
      <c r="BT57" s="425"/>
      <c r="BU57" s="425"/>
      <c r="BV57" s="425"/>
      <c r="BW57" s="425"/>
      <c r="BX57" s="425"/>
      <c r="BY57" s="425"/>
      <c r="BZ57" s="435"/>
      <c r="CA57" s="435"/>
      <c r="CB57" s="435"/>
      <c r="CC57" s="435"/>
      <c r="CD57" s="435"/>
      <c r="CE57" s="435"/>
      <c r="CF57" s="435"/>
      <c r="CG57" s="435"/>
      <c r="CH57" s="425"/>
      <c r="CI57" s="425"/>
      <c r="CJ57" s="425"/>
      <c r="CK57" s="425"/>
      <c r="CL57" s="425"/>
      <c r="CM57" s="425"/>
      <c r="CN57" s="425"/>
      <c r="CO57" s="425"/>
      <c r="CP57" s="435"/>
      <c r="CQ57" s="435"/>
      <c r="CR57" s="435"/>
      <c r="CS57" s="435"/>
      <c r="CT57" s="435"/>
      <c r="CU57" s="435"/>
      <c r="CV57" s="435"/>
      <c r="CW57" s="435"/>
      <c r="CX57" s="425"/>
      <c r="CY57" s="425"/>
      <c r="CZ57" s="425"/>
      <c r="DA57" s="425"/>
      <c r="DB57" s="425"/>
      <c r="DC57" s="425"/>
      <c r="DD57" s="425"/>
      <c r="DE57" s="425"/>
      <c r="DF57" s="425"/>
      <c r="DG57" s="425"/>
      <c r="DH57" s="425"/>
    </row>
    <row r="58" spans="1:112" s="1" customFormat="1" ht="16.8" thickBot="1" x14ac:dyDescent="0.35">
      <c r="A58" s="19" t="s">
        <v>121</v>
      </c>
      <c r="B58" s="170" t="s">
        <v>122</v>
      </c>
      <c r="C58" s="171"/>
      <c r="D58" s="172" t="s">
        <v>123</v>
      </c>
      <c r="E58" s="172"/>
      <c r="F58" s="173"/>
      <c r="G58" s="174">
        <v>3</v>
      </c>
      <c r="H58" s="165">
        <f>G58*30</f>
        <v>90</v>
      </c>
      <c r="I58" s="37">
        <f>J58+K58+L58</f>
        <v>0</v>
      </c>
      <c r="J58" s="68"/>
      <c r="K58" s="68"/>
      <c r="L58" s="68"/>
      <c r="M58" s="69">
        <f>H58-I58</f>
        <v>90</v>
      </c>
      <c r="N58" s="166"/>
      <c r="O58" s="167"/>
      <c r="P58" s="168"/>
      <c r="Q58" s="169"/>
      <c r="R58" s="167"/>
      <c r="S58" s="168"/>
      <c r="T58" s="169"/>
      <c r="U58" s="167"/>
      <c r="V58" s="168"/>
      <c r="W58" s="169"/>
      <c r="X58" s="168"/>
      <c r="AE58" s="17" t="s">
        <v>21</v>
      </c>
      <c r="AF58" s="159">
        <f>G58</f>
        <v>3</v>
      </c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464"/>
      <c r="AT58" s="435"/>
      <c r="AU58" s="435"/>
      <c r="AV58" s="435"/>
      <c r="AW58" s="446"/>
      <c r="AX58" s="435"/>
      <c r="AY58" s="435"/>
      <c r="AZ58" s="435"/>
      <c r="BA58" s="446">
        <f t="shared" si="16"/>
        <v>0</v>
      </c>
      <c r="BB58" s="425"/>
      <c r="BC58" s="425"/>
      <c r="BD58" s="425"/>
      <c r="BE58" s="460"/>
      <c r="BF58" s="425"/>
      <c r="BG58" s="425"/>
      <c r="BH58" s="425"/>
      <c r="BI58" s="460"/>
      <c r="BJ58" s="435"/>
      <c r="BK58" s="435"/>
      <c r="BL58" s="435"/>
      <c r="BM58" s="446"/>
      <c r="BN58" s="435"/>
      <c r="BO58" s="435"/>
      <c r="BP58" s="435"/>
      <c r="BQ58" s="446"/>
      <c r="BR58" s="425"/>
      <c r="BS58" s="425"/>
      <c r="BT58" s="425"/>
      <c r="BU58" s="425"/>
      <c r="BV58" s="425"/>
      <c r="BW58" s="425"/>
      <c r="BX58" s="425"/>
      <c r="BY58" s="425"/>
      <c r="BZ58" s="435"/>
      <c r="CA58" s="435"/>
      <c r="CB58" s="435"/>
      <c r="CC58" s="435"/>
      <c r="CD58" s="435"/>
      <c r="CE58" s="435"/>
      <c r="CF58" s="435"/>
      <c r="CG58" s="435"/>
      <c r="CH58" s="425"/>
      <c r="CI58" s="425"/>
      <c r="CJ58" s="425"/>
      <c r="CK58" s="425"/>
      <c r="CL58" s="425"/>
      <c r="CM58" s="425"/>
      <c r="CN58" s="425"/>
      <c r="CO58" s="425"/>
      <c r="CP58" s="435"/>
      <c r="CQ58" s="435"/>
      <c r="CR58" s="435"/>
      <c r="CS58" s="435"/>
      <c r="CT58" s="435"/>
      <c r="CU58" s="435"/>
      <c r="CV58" s="435"/>
      <c r="CW58" s="435"/>
      <c r="CX58" s="425"/>
      <c r="CY58" s="425"/>
      <c r="CZ58" s="425"/>
      <c r="DA58" s="425"/>
      <c r="DB58" s="425"/>
      <c r="DC58" s="425"/>
      <c r="DD58" s="425"/>
      <c r="DE58" s="425"/>
      <c r="DF58" s="425"/>
      <c r="DG58" s="425"/>
      <c r="DH58" s="425"/>
    </row>
    <row r="59" spans="1:112" s="1" customFormat="1" ht="16.8" thickBot="1" x14ac:dyDescent="0.35">
      <c r="A59" s="19" t="s">
        <v>124</v>
      </c>
      <c r="B59" s="175" t="s">
        <v>125</v>
      </c>
      <c r="C59" s="176"/>
      <c r="D59" s="177" t="s">
        <v>126</v>
      </c>
      <c r="E59" s="177"/>
      <c r="F59" s="178"/>
      <c r="G59" s="179">
        <v>6</v>
      </c>
      <c r="H59" s="180">
        <f>G59*30</f>
        <v>180</v>
      </c>
      <c r="I59" s="132">
        <f>J59+K59+L59</f>
        <v>0</v>
      </c>
      <c r="J59" s="136"/>
      <c r="K59" s="136"/>
      <c r="L59" s="136"/>
      <c r="M59" s="137">
        <f>H59-I59</f>
        <v>180</v>
      </c>
      <c r="N59" s="181"/>
      <c r="O59" s="182"/>
      <c r="P59" s="183"/>
      <c r="Q59" s="184"/>
      <c r="R59" s="182"/>
      <c r="S59" s="183"/>
      <c r="T59" s="184"/>
      <c r="U59" s="182"/>
      <c r="V59" s="183"/>
      <c r="W59" s="184"/>
      <c r="X59" s="183"/>
      <c r="AE59" s="17" t="s">
        <v>22</v>
      </c>
      <c r="AF59" s="159">
        <f>G59+G62</f>
        <v>12</v>
      </c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464"/>
      <c r="AT59" s="435"/>
      <c r="AU59" s="435"/>
      <c r="AV59" s="435"/>
      <c r="AW59" s="446"/>
      <c r="AX59" s="435"/>
      <c r="AY59" s="435"/>
      <c r="AZ59" s="435"/>
      <c r="BA59" s="446">
        <f t="shared" si="16"/>
        <v>0</v>
      </c>
      <c r="BB59" s="425"/>
      <c r="BC59" s="425"/>
      <c r="BD59" s="425"/>
      <c r="BE59" s="460"/>
      <c r="BF59" s="425"/>
      <c r="BG59" s="425"/>
      <c r="BH59" s="425"/>
      <c r="BI59" s="460"/>
      <c r="BJ59" s="435"/>
      <c r="BK59" s="435"/>
      <c r="BL59" s="435"/>
      <c r="BM59" s="446"/>
      <c r="BN59" s="435"/>
      <c r="BO59" s="435"/>
      <c r="BP59" s="435"/>
      <c r="BQ59" s="446"/>
      <c r="BR59" s="425"/>
      <c r="BS59" s="425"/>
      <c r="BT59" s="425"/>
      <c r="BU59" s="425"/>
      <c r="BV59" s="425"/>
      <c r="BW59" s="425"/>
      <c r="BX59" s="425"/>
      <c r="BY59" s="425"/>
      <c r="BZ59" s="435"/>
      <c r="CA59" s="435"/>
      <c r="CB59" s="435"/>
      <c r="CC59" s="435"/>
      <c r="CD59" s="435"/>
      <c r="CE59" s="435"/>
      <c r="CF59" s="435"/>
      <c r="CG59" s="435"/>
      <c r="CH59" s="425"/>
      <c r="CI59" s="425"/>
      <c r="CJ59" s="425"/>
      <c r="CK59" s="425"/>
      <c r="CL59" s="425"/>
      <c r="CM59" s="425"/>
      <c r="CN59" s="425"/>
      <c r="CO59" s="425"/>
      <c r="CP59" s="435"/>
      <c r="CQ59" s="435"/>
      <c r="CR59" s="435"/>
      <c r="CS59" s="435"/>
      <c r="CT59" s="435"/>
      <c r="CU59" s="435"/>
      <c r="CV59" s="435"/>
      <c r="CW59" s="435"/>
      <c r="CX59" s="425"/>
      <c r="CY59" s="425"/>
      <c r="CZ59" s="425"/>
      <c r="DA59" s="425"/>
      <c r="DB59" s="425"/>
      <c r="DC59" s="425"/>
      <c r="DD59" s="425"/>
      <c r="DE59" s="425"/>
      <c r="DF59" s="425"/>
      <c r="DG59" s="425"/>
      <c r="DH59" s="425"/>
    </row>
    <row r="60" spans="1:112" s="1" customFormat="1" ht="16.8" thickBot="1" x14ac:dyDescent="0.35">
      <c r="A60" s="770" t="s">
        <v>127</v>
      </c>
      <c r="B60" s="768"/>
      <c r="C60" s="768"/>
      <c r="D60" s="768"/>
      <c r="E60" s="768"/>
      <c r="F60" s="771"/>
      <c r="G60" s="185">
        <f>SUM(G56:G59)</f>
        <v>15</v>
      </c>
      <c r="H60" s="186">
        <f>SUM(H56:H59)</f>
        <v>450</v>
      </c>
      <c r="I60" s="187">
        <f t="shared" ref="I60:X60" si="33">SUM(I56:I59)</f>
        <v>0</v>
      </c>
      <c r="J60" s="187">
        <f t="shared" si="33"/>
        <v>0</v>
      </c>
      <c r="K60" s="187">
        <f t="shared" si="33"/>
        <v>0</v>
      </c>
      <c r="L60" s="187">
        <f t="shared" si="33"/>
        <v>0</v>
      </c>
      <c r="M60" s="187">
        <f t="shared" si="33"/>
        <v>450</v>
      </c>
      <c r="N60" s="186">
        <f t="shared" si="33"/>
        <v>0</v>
      </c>
      <c r="O60" s="186"/>
      <c r="P60" s="186">
        <f t="shared" si="33"/>
        <v>0</v>
      </c>
      <c r="Q60" s="186">
        <f t="shared" si="33"/>
        <v>0</v>
      </c>
      <c r="R60" s="186"/>
      <c r="S60" s="186">
        <f t="shared" si="33"/>
        <v>0</v>
      </c>
      <c r="T60" s="186">
        <f t="shared" si="33"/>
        <v>0</v>
      </c>
      <c r="U60" s="186"/>
      <c r="V60" s="186">
        <f t="shared" si="33"/>
        <v>0</v>
      </c>
      <c r="W60" s="186">
        <f t="shared" si="33"/>
        <v>0</v>
      </c>
      <c r="X60" s="186">
        <f t="shared" si="33"/>
        <v>0</v>
      </c>
      <c r="AF60" s="159">
        <f>SUM(AF56:AF59)</f>
        <v>21</v>
      </c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464"/>
      <c r="AT60" s="435"/>
      <c r="AU60" s="435"/>
      <c r="AV60" s="435"/>
      <c r="AW60" s="446"/>
      <c r="AX60" s="435"/>
      <c r="AY60" s="435"/>
      <c r="AZ60" s="435"/>
      <c r="BA60" s="446">
        <f t="shared" si="16"/>
        <v>0</v>
      </c>
      <c r="BB60" s="425"/>
      <c r="BC60" s="425"/>
      <c r="BD60" s="425"/>
      <c r="BE60" s="460"/>
      <c r="BF60" s="425"/>
      <c r="BG60" s="425"/>
      <c r="BH60" s="425"/>
      <c r="BI60" s="460"/>
      <c r="BJ60" s="435"/>
      <c r="BK60" s="435"/>
      <c r="BL60" s="435"/>
      <c r="BM60" s="446"/>
      <c r="BN60" s="435"/>
      <c r="BO60" s="435"/>
      <c r="BP60" s="435"/>
      <c r="BQ60" s="446"/>
      <c r="BR60" s="425"/>
      <c r="BS60" s="425"/>
      <c r="BT60" s="425"/>
      <c r="BU60" s="425"/>
      <c r="BV60" s="425"/>
      <c r="BW60" s="425"/>
      <c r="BX60" s="425"/>
      <c r="BY60" s="425"/>
      <c r="BZ60" s="435"/>
      <c r="CA60" s="435"/>
      <c r="CB60" s="435"/>
      <c r="CC60" s="435"/>
      <c r="CD60" s="435"/>
      <c r="CE60" s="435"/>
      <c r="CF60" s="435"/>
      <c r="CG60" s="435"/>
      <c r="CH60" s="425"/>
      <c r="CI60" s="425"/>
      <c r="CJ60" s="425"/>
      <c r="CK60" s="425"/>
      <c r="CL60" s="425"/>
      <c r="CM60" s="425"/>
      <c r="CN60" s="425"/>
      <c r="CO60" s="425"/>
      <c r="CP60" s="435"/>
      <c r="CQ60" s="435"/>
      <c r="CR60" s="435"/>
      <c r="CS60" s="435"/>
      <c r="CT60" s="435"/>
      <c r="CU60" s="435"/>
      <c r="CV60" s="435"/>
      <c r="CW60" s="435"/>
      <c r="CX60" s="425"/>
      <c r="CY60" s="425"/>
      <c r="CZ60" s="425"/>
      <c r="DA60" s="425"/>
      <c r="DB60" s="425"/>
      <c r="DC60" s="425"/>
      <c r="DD60" s="425"/>
      <c r="DE60" s="425"/>
      <c r="DF60" s="425"/>
      <c r="DG60" s="425"/>
      <c r="DH60" s="425"/>
    </row>
    <row r="61" spans="1:112" ht="16.8" thickBot="1" x14ac:dyDescent="0.35">
      <c r="A61" s="770" t="s">
        <v>128</v>
      </c>
      <c r="B61" s="768"/>
      <c r="C61" s="768"/>
      <c r="D61" s="768"/>
      <c r="E61" s="768"/>
      <c r="F61" s="768"/>
      <c r="G61" s="768"/>
      <c r="H61" s="768"/>
      <c r="I61" s="768"/>
      <c r="J61" s="768"/>
      <c r="K61" s="768"/>
      <c r="L61" s="768"/>
      <c r="M61" s="768"/>
      <c r="N61" s="768"/>
      <c r="O61" s="768"/>
      <c r="P61" s="768"/>
      <c r="Q61" s="768"/>
      <c r="R61" s="768"/>
      <c r="S61" s="768"/>
      <c r="T61" s="768"/>
      <c r="U61" s="768"/>
      <c r="V61" s="768"/>
      <c r="W61" s="768"/>
      <c r="X61" s="771"/>
      <c r="AT61" s="438"/>
      <c r="AU61" s="438"/>
      <c r="AV61" s="438"/>
      <c r="AW61" s="449"/>
      <c r="AX61" s="438"/>
      <c r="AY61" s="438"/>
      <c r="AZ61" s="438"/>
      <c r="BA61" s="446">
        <f t="shared" si="16"/>
        <v>0</v>
      </c>
      <c r="BB61" s="336"/>
      <c r="BC61" s="336"/>
      <c r="BD61" s="336"/>
      <c r="BE61" s="455"/>
      <c r="BF61" s="336"/>
      <c r="BG61" s="336"/>
      <c r="BH61" s="336"/>
      <c r="BI61" s="455"/>
      <c r="BJ61" s="438"/>
      <c r="BK61" s="438"/>
      <c r="BL61" s="438"/>
      <c r="BM61" s="449"/>
      <c r="BN61" s="438"/>
      <c r="BO61" s="438"/>
      <c r="BP61" s="438"/>
      <c r="BQ61" s="449"/>
      <c r="BR61" s="336"/>
      <c r="BS61" s="336"/>
      <c r="BT61" s="336"/>
      <c r="BU61" s="336"/>
      <c r="BV61" s="336"/>
      <c r="BW61" s="336"/>
      <c r="BX61" s="336"/>
      <c r="BY61" s="336"/>
      <c r="BZ61" s="438"/>
      <c r="CA61" s="438"/>
      <c r="CB61" s="438"/>
      <c r="CC61" s="438"/>
      <c r="CD61" s="438"/>
      <c r="CE61" s="438"/>
      <c r="CF61" s="438"/>
      <c r="CG61" s="438"/>
      <c r="CH61" s="336"/>
      <c r="CI61" s="336"/>
      <c r="CJ61" s="336"/>
      <c r="CK61" s="336"/>
      <c r="CL61" s="336"/>
      <c r="CM61" s="336"/>
      <c r="CN61" s="336"/>
      <c r="CO61" s="336"/>
      <c r="CP61" s="438"/>
      <c r="CQ61" s="438"/>
      <c r="CR61" s="438"/>
      <c r="CS61" s="438"/>
      <c r="CT61" s="438"/>
      <c r="CU61" s="438"/>
      <c r="CV61" s="438"/>
      <c r="CW61" s="438"/>
      <c r="CX61" s="336"/>
      <c r="CY61" s="336"/>
      <c r="CZ61" s="336"/>
      <c r="DA61" s="336"/>
      <c r="DB61" s="336"/>
      <c r="DC61" s="336"/>
      <c r="DD61" s="336"/>
      <c r="DE61" s="336"/>
      <c r="DF61" s="336"/>
      <c r="DG61" s="336"/>
      <c r="DH61" s="336"/>
    </row>
    <row r="62" spans="1:112" s="1" customFormat="1" ht="16.2" x14ac:dyDescent="0.3">
      <c r="A62" s="98" t="s">
        <v>129</v>
      </c>
      <c r="B62" s="188" t="s">
        <v>130</v>
      </c>
      <c r="C62" s="189">
        <v>8</v>
      </c>
      <c r="D62" s="190"/>
      <c r="E62" s="190"/>
      <c r="F62" s="191"/>
      <c r="G62" s="192">
        <v>6</v>
      </c>
      <c r="H62" s="193">
        <f>G62*30</f>
        <v>180</v>
      </c>
      <c r="I62" s="194">
        <f>J62+K62+L62</f>
        <v>0</v>
      </c>
      <c r="J62" s="195"/>
      <c r="K62" s="195"/>
      <c r="L62" s="195"/>
      <c r="M62" s="108">
        <f>H62-I62</f>
        <v>180</v>
      </c>
      <c r="N62" s="196"/>
      <c r="O62" s="197"/>
      <c r="P62" s="198"/>
      <c r="Q62" s="199"/>
      <c r="R62" s="197"/>
      <c r="S62" s="198"/>
      <c r="T62" s="199"/>
      <c r="U62" s="197"/>
      <c r="V62" s="198"/>
      <c r="W62" s="199"/>
      <c r="X62" s="200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464"/>
      <c r="AT62" s="435"/>
      <c r="AU62" s="435"/>
      <c r="AV62" s="435"/>
      <c r="AW62" s="446"/>
      <c r="AX62" s="435"/>
      <c r="AY62" s="435"/>
      <c r="AZ62" s="435"/>
      <c r="BA62" s="446">
        <f t="shared" si="16"/>
        <v>0</v>
      </c>
      <c r="BB62" s="425"/>
      <c r="BC62" s="425"/>
      <c r="BD62" s="425"/>
      <c r="BE62" s="460"/>
      <c r="BF62" s="425"/>
      <c r="BG62" s="425"/>
      <c r="BH62" s="425"/>
      <c r="BI62" s="460"/>
      <c r="BJ62" s="435"/>
      <c r="BK62" s="435"/>
      <c r="BL62" s="435"/>
      <c r="BM62" s="446"/>
      <c r="BN62" s="435"/>
      <c r="BO62" s="435"/>
      <c r="BP62" s="435"/>
      <c r="BQ62" s="446"/>
      <c r="BR62" s="425"/>
      <c r="BS62" s="425"/>
      <c r="BT62" s="425"/>
      <c r="BU62" s="425"/>
      <c r="BV62" s="425"/>
      <c r="BW62" s="425"/>
      <c r="BX62" s="425"/>
      <c r="BY62" s="425"/>
      <c r="BZ62" s="435"/>
      <c r="CA62" s="435"/>
      <c r="CB62" s="435"/>
      <c r="CC62" s="435"/>
      <c r="CD62" s="435"/>
      <c r="CE62" s="435"/>
      <c r="CF62" s="435"/>
      <c r="CG62" s="435"/>
      <c r="CH62" s="425"/>
      <c r="CI62" s="425"/>
      <c r="CJ62" s="425"/>
      <c r="CK62" s="425"/>
      <c r="CL62" s="425"/>
      <c r="CM62" s="425"/>
      <c r="CN62" s="425"/>
      <c r="CO62" s="425"/>
      <c r="CP62" s="435"/>
      <c r="CQ62" s="435"/>
      <c r="CR62" s="435"/>
      <c r="CS62" s="435"/>
      <c r="CT62" s="435"/>
      <c r="CU62" s="435"/>
      <c r="CV62" s="435"/>
      <c r="CW62" s="435"/>
      <c r="CX62" s="425"/>
      <c r="CY62" s="425"/>
      <c r="CZ62" s="425"/>
      <c r="DA62" s="425"/>
      <c r="DB62" s="425"/>
      <c r="DC62" s="425"/>
      <c r="DD62" s="425"/>
      <c r="DE62" s="425"/>
      <c r="DF62" s="425"/>
      <c r="DG62" s="425"/>
      <c r="DH62" s="425"/>
    </row>
    <row r="63" spans="1:112" s="1" customFormat="1" ht="16.5" customHeight="1" thickBot="1" x14ac:dyDescent="0.35">
      <c r="A63" s="772" t="s">
        <v>131</v>
      </c>
      <c r="B63" s="773"/>
      <c r="C63" s="773"/>
      <c r="D63" s="773"/>
      <c r="E63" s="773"/>
      <c r="F63" s="774"/>
      <c r="G63" s="201">
        <f>SUM(G62:G62)</f>
        <v>6</v>
      </c>
      <c r="H63" s="202">
        <f>SUM(H62:H62)</f>
        <v>180</v>
      </c>
      <c r="I63" s="202">
        <f>I62</f>
        <v>0</v>
      </c>
      <c r="J63" s="202">
        <f>J62</f>
        <v>0</v>
      </c>
      <c r="K63" s="202">
        <f>K62</f>
        <v>0</v>
      </c>
      <c r="L63" s="202">
        <f>L62</f>
        <v>0</v>
      </c>
      <c r="M63" s="202">
        <f>SUM(M62:M62)</f>
        <v>180</v>
      </c>
      <c r="N63" s="202">
        <f t="shared" ref="N63:X63" si="34">N62</f>
        <v>0</v>
      </c>
      <c r="O63" s="202"/>
      <c r="P63" s="202">
        <f t="shared" si="34"/>
        <v>0</v>
      </c>
      <c r="Q63" s="202">
        <f t="shared" si="34"/>
        <v>0</v>
      </c>
      <c r="R63" s="202"/>
      <c r="S63" s="202">
        <f t="shared" si="34"/>
        <v>0</v>
      </c>
      <c r="T63" s="202">
        <f t="shared" si="34"/>
        <v>0</v>
      </c>
      <c r="U63" s="202"/>
      <c r="V63" s="202">
        <f t="shared" si="34"/>
        <v>0</v>
      </c>
      <c r="W63" s="202">
        <f t="shared" si="34"/>
        <v>0</v>
      </c>
      <c r="X63" s="203">
        <f t="shared" si="34"/>
        <v>0</v>
      </c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464"/>
      <c r="AT63" s="435"/>
      <c r="AU63" s="435"/>
      <c r="AV63" s="435"/>
      <c r="AW63" s="446"/>
      <c r="AX63" s="435"/>
      <c r="AY63" s="435"/>
      <c r="AZ63" s="435"/>
      <c r="BA63" s="446">
        <f t="shared" si="16"/>
        <v>0</v>
      </c>
      <c r="BB63" s="425"/>
      <c r="BC63" s="425"/>
      <c r="BD63" s="425"/>
      <c r="BE63" s="460"/>
      <c r="BF63" s="425"/>
      <c r="BG63" s="425"/>
      <c r="BH63" s="425"/>
      <c r="BI63" s="460"/>
      <c r="BJ63" s="435"/>
      <c r="BK63" s="435"/>
      <c r="BL63" s="435"/>
      <c r="BM63" s="446"/>
      <c r="BN63" s="435"/>
      <c r="BO63" s="435"/>
      <c r="BP63" s="435"/>
      <c r="BQ63" s="446"/>
      <c r="BR63" s="425"/>
      <c r="BS63" s="425"/>
      <c r="BT63" s="425"/>
      <c r="BU63" s="425"/>
      <c r="BV63" s="425"/>
      <c r="BW63" s="425"/>
      <c r="BX63" s="425"/>
      <c r="BY63" s="425"/>
      <c r="BZ63" s="435"/>
      <c r="CA63" s="435"/>
      <c r="CB63" s="435"/>
      <c r="CC63" s="435"/>
      <c r="CD63" s="435"/>
      <c r="CE63" s="435"/>
      <c r="CF63" s="435"/>
      <c r="CG63" s="435"/>
      <c r="CH63" s="425"/>
      <c r="CI63" s="425"/>
      <c r="CJ63" s="425"/>
      <c r="CK63" s="425"/>
      <c r="CL63" s="425"/>
      <c r="CM63" s="425"/>
      <c r="CN63" s="425"/>
      <c r="CO63" s="425"/>
      <c r="CP63" s="435"/>
      <c r="CQ63" s="435"/>
      <c r="CR63" s="435"/>
      <c r="CS63" s="435"/>
      <c r="CT63" s="435"/>
      <c r="CU63" s="435"/>
      <c r="CV63" s="435"/>
      <c r="CW63" s="435"/>
      <c r="CX63" s="425"/>
      <c r="CY63" s="425"/>
      <c r="CZ63" s="425"/>
      <c r="DA63" s="425"/>
      <c r="DB63" s="425"/>
      <c r="DC63" s="425"/>
      <c r="DD63" s="425"/>
      <c r="DE63" s="425"/>
      <c r="DF63" s="425"/>
      <c r="DG63" s="425"/>
      <c r="DH63" s="425"/>
    </row>
    <row r="64" spans="1:112" ht="31.8" thickBot="1" x14ac:dyDescent="0.35">
      <c r="A64" s="775" t="s">
        <v>132</v>
      </c>
      <c r="B64" s="776"/>
      <c r="C64" s="776"/>
      <c r="D64" s="776"/>
      <c r="E64" s="776"/>
      <c r="F64" s="776"/>
      <c r="G64" s="204">
        <f>G63+G60+G54+G28</f>
        <v>180</v>
      </c>
      <c r="H64" s="205">
        <f>H63+H60+H54+H28</f>
        <v>5400</v>
      </c>
      <c r="I64" s="205">
        <f t="shared" ref="I64:M64" si="35">I54+I28+I60+I63</f>
        <v>316</v>
      </c>
      <c r="J64" s="205">
        <f t="shared" si="35"/>
        <v>198</v>
      </c>
      <c r="K64" s="205">
        <f t="shared" si="35"/>
        <v>8</v>
      </c>
      <c r="L64" s="205">
        <f t="shared" si="35"/>
        <v>110</v>
      </c>
      <c r="M64" s="205">
        <f t="shared" si="35"/>
        <v>4582</v>
      </c>
      <c r="N64" s="498" t="s">
        <v>271</v>
      </c>
      <c r="O64" s="498"/>
      <c r="P64" s="498" t="s">
        <v>287</v>
      </c>
      <c r="Q64" s="498" t="s">
        <v>288</v>
      </c>
      <c r="R64" s="498"/>
      <c r="S64" s="498" t="s">
        <v>289</v>
      </c>
      <c r="T64" s="498" t="s">
        <v>284</v>
      </c>
      <c r="U64" s="498"/>
      <c r="V64" s="498" t="s">
        <v>285</v>
      </c>
      <c r="W64" s="498" t="s">
        <v>285</v>
      </c>
      <c r="X64" s="498" t="s">
        <v>263</v>
      </c>
      <c r="Y64" s="1">
        <f>30*G64</f>
        <v>5400</v>
      </c>
      <c r="AT64" s="438"/>
      <c r="AU64" s="438"/>
      <c r="AV64" s="438"/>
      <c r="AW64" s="449"/>
      <c r="AX64" s="438"/>
      <c r="AY64" s="438"/>
      <c r="AZ64" s="438"/>
      <c r="BA64" s="446">
        <f t="shared" si="16"/>
        <v>0</v>
      </c>
      <c r="BB64" s="336"/>
      <c r="BC64" s="336"/>
      <c r="BD64" s="336"/>
      <c r="BE64" s="455"/>
      <c r="BF64" s="336"/>
      <c r="BG64" s="336"/>
      <c r="BH64" s="336"/>
      <c r="BI64" s="455"/>
      <c r="BJ64" s="438"/>
      <c r="BK64" s="438"/>
      <c r="BL64" s="438"/>
      <c r="BM64" s="449"/>
      <c r="BN64" s="438"/>
      <c r="BO64" s="438"/>
      <c r="BP64" s="438"/>
      <c r="BQ64" s="449"/>
      <c r="BR64" s="336"/>
      <c r="BS64" s="336"/>
      <c r="BT64" s="336"/>
      <c r="BU64" s="336"/>
      <c r="BV64" s="336"/>
      <c r="BW64" s="336"/>
      <c r="BX64" s="336"/>
      <c r="BY64" s="336"/>
      <c r="BZ64" s="438"/>
      <c r="CA64" s="438"/>
      <c r="CB64" s="438"/>
      <c r="CC64" s="438"/>
      <c r="CD64" s="438"/>
      <c r="CE64" s="438"/>
      <c r="CF64" s="438"/>
      <c r="CG64" s="438"/>
      <c r="CH64" s="336"/>
      <c r="CI64" s="336"/>
      <c r="CJ64" s="336"/>
      <c r="CK64" s="336"/>
      <c r="CL64" s="336"/>
      <c r="CM64" s="336"/>
      <c r="CN64" s="336"/>
      <c r="CO64" s="336"/>
      <c r="CP64" s="438"/>
      <c r="CQ64" s="438"/>
      <c r="CR64" s="438"/>
      <c r="CS64" s="438"/>
      <c r="CT64" s="438"/>
      <c r="CU64" s="438"/>
      <c r="CV64" s="438"/>
      <c r="CW64" s="438"/>
      <c r="CX64" s="336"/>
      <c r="CY64" s="336"/>
      <c r="CZ64" s="336"/>
      <c r="DA64" s="336"/>
      <c r="DB64" s="336"/>
      <c r="DC64" s="336"/>
      <c r="DD64" s="336"/>
      <c r="DE64" s="336"/>
      <c r="DF64" s="336"/>
      <c r="DG64" s="336"/>
      <c r="DH64" s="336"/>
    </row>
    <row r="65" spans="1:112" x14ac:dyDescent="0.3">
      <c r="A65" s="777" t="s">
        <v>133</v>
      </c>
      <c r="B65" s="778"/>
      <c r="C65" s="778"/>
      <c r="D65" s="778"/>
      <c r="E65" s="778"/>
      <c r="F65" s="778"/>
      <c r="G65" s="778"/>
      <c r="H65" s="778"/>
      <c r="I65" s="778"/>
      <c r="J65" s="778"/>
      <c r="K65" s="778"/>
      <c r="L65" s="778"/>
      <c r="M65" s="778"/>
      <c r="N65" s="778"/>
      <c r="O65" s="778"/>
      <c r="P65" s="778"/>
      <c r="Q65" s="778"/>
      <c r="R65" s="778"/>
      <c r="S65" s="778"/>
      <c r="T65" s="778"/>
      <c r="U65" s="778"/>
      <c r="V65" s="778"/>
      <c r="W65" s="778"/>
      <c r="X65" s="779"/>
      <c r="AT65" s="438"/>
      <c r="AU65" s="438"/>
      <c r="AV65" s="438"/>
      <c r="AW65" s="449"/>
      <c r="AX65" s="438"/>
      <c r="AY65" s="438"/>
      <c r="AZ65" s="438"/>
      <c r="BA65" s="449"/>
      <c r="BB65" s="336"/>
      <c r="BC65" s="336"/>
      <c r="BD65" s="336"/>
      <c r="BE65" s="455"/>
      <c r="BF65" s="336"/>
      <c r="BG65" s="336"/>
      <c r="BH65" s="336"/>
      <c r="BI65" s="455"/>
      <c r="BJ65" s="438"/>
      <c r="BK65" s="438"/>
      <c r="BL65" s="438"/>
      <c r="BM65" s="449"/>
      <c r="BN65" s="438"/>
      <c r="BO65" s="438"/>
      <c r="BP65" s="438"/>
      <c r="BQ65" s="449"/>
      <c r="BR65" s="336"/>
      <c r="BS65" s="336"/>
      <c r="BT65" s="336"/>
      <c r="BU65" s="336"/>
      <c r="BV65" s="336"/>
      <c r="BW65" s="336"/>
      <c r="BX65" s="336"/>
      <c r="BY65" s="336"/>
      <c r="BZ65" s="438"/>
      <c r="CA65" s="438"/>
      <c r="CB65" s="438"/>
      <c r="CC65" s="438"/>
      <c r="CD65" s="438"/>
      <c r="CE65" s="438"/>
      <c r="CF65" s="438"/>
      <c r="CG65" s="438"/>
      <c r="CH65" s="336"/>
      <c r="CI65" s="336"/>
      <c r="CJ65" s="336"/>
      <c r="CK65" s="336"/>
      <c r="CL65" s="336"/>
      <c r="CM65" s="336"/>
      <c r="CN65" s="336"/>
      <c r="CO65" s="336"/>
      <c r="CP65" s="438"/>
      <c r="CQ65" s="438"/>
      <c r="CR65" s="438"/>
      <c r="CS65" s="438"/>
      <c r="CT65" s="438"/>
      <c r="CU65" s="438"/>
      <c r="CV65" s="438"/>
      <c r="CW65" s="438"/>
      <c r="CX65" s="336"/>
      <c r="CY65" s="336"/>
      <c r="CZ65" s="336"/>
      <c r="DA65" s="336"/>
      <c r="DB65" s="336"/>
      <c r="DC65" s="336"/>
      <c r="DD65" s="336"/>
      <c r="DE65" s="336"/>
      <c r="DF65" s="336"/>
      <c r="DG65" s="336"/>
      <c r="DH65" s="336"/>
    </row>
    <row r="66" spans="1:112" ht="16.2" thickBot="1" x14ac:dyDescent="0.35">
      <c r="A66" s="780" t="s">
        <v>134</v>
      </c>
      <c r="B66" s="736"/>
      <c r="C66" s="781"/>
      <c r="D66" s="781"/>
      <c r="E66" s="781"/>
      <c r="F66" s="781"/>
      <c r="G66" s="781"/>
      <c r="H66" s="781"/>
      <c r="I66" s="781"/>
      <c r="J66" s="781"/>
      <c r="K66" s="781"/>
      <c r="L66" s="781"/>
      <c r="M66" s="781"/>
      <c r="N66" s="781"/>
      <c r="O66" s="781"/>
      <c r="P66" s="781"/>
      <c r="Q66" s="781"/>
      <c r="R66" s="781"/>
      <c r="S66" s="781"/>
      <c r="T66" s="781"/>
      <c r="U66" s="781"/>
      <c r="V66" s="781"/>
      <c r="W66" s="781"/>
      <c r="X66" s="782"/>
      <c r="AT66" s="438"/>
      <c r="AU66" s="438"/>
      <c r="AV66" s="438"/>
      <c r="AW66" s="449"/>
      <c r="AX66" s="438"/>
      <c r="AY66" s="438"/>
      <c r="AZ66" s="438"/>
      <c r="BA66" s="449"/>
      <c r="BB66" s="336"/>
      <c r="BC66" s="336"/>
      <c r="BD66" s="336"/>
      <c r="BE66" s="455"/>
      <c r="BF66" s="336"/>
      <c r="BG66" s="336"/>
      <c r="BH66" s="336"/>
      <c r="BI66" s="455"/>
      <c r="BJ66" s="438"/>
      <c r="BK66" s="438"/>
      <c r="BL66" s="438"/>
      <c r="BM66" s="449"/>
      <c r="BN66" s="438"/>
      <c r="BO66" s="438"/>
      <c r="BP66" s="438"/>
      <c r="BQ66" s="449"/>
      <c r="BR66" s="336"/>
      <c r="BS66" s="336"/>
      <c r="BT66" s="336"/>
      <c r="BU66" s="336"/>
      <c r="BV66" s="336"/>
      <c r="BW66" s="336"/>
      <c r="BX66" s="336"/>
      <c r="BY66" s="336"/>
      <c r="BZ66" s="438"/>
      <c r="CA66" s="438"/>
      <c r="CB66" s="438"/>
      <c r="CC66" s="438"/>
      <c r="CD66" s="438"/>
      <c r="CE66" s="438"/>
      <c r="CF66" s="438"/>
      <c r="CG66" s="438"/>
      <c r="CH66" s="336"/>
      <c r="CI66" s="336"/>
      <c r="CJ66" s="336"/>
      <c r="CK66" s="336"/>
      <c r="CL66" s="336"/>
      <c r="CM66" s="336"/>
      <c r="CN66" s="336"/>
      <c r="CO66" s="336"/>
      <c r="CP66" s="438"/>
      <c r="CQ66" s="438"/>
      <c r="CR66" s="438"/>
      <c r="CS66" s="438"/>
      <c r="CT66" s="438"/>
      <c r="CU66" s="438"/>
      <c r="CV66" s="438"/>
      <c r="CW66" s="438"/>
      <c r="CX66" s="336"/>
      <c r="CY66" s="336"/>
      <c r="CZ66" s="336"/>
      <c r="DA66" s="336"/>
      <c r="DB66" s="336"/>
      <c r="DC66" s="336"/>
      <c r="DD66" s="336"/>
      <c r="DE66" s="336"/>
      <c r="DF66" s="336"/>
      <c r="DG66" s="336"/>
      <c r="DH66" s="336"/>
    </row>
    <row r="67" spans="1:112" s="219" customFormat="1" ht="16.5" customHeight="1" thickBot="1" x14ac:dyDescent="0.35">
      <c r="A67" s="758" t="s">
        <v>135</v>
      </c>
      <c r="B67" s="759"/>
      <c r="C67" s="206"/>
      <c r="D67" s="207">
        <v>4</v>
      </c>
      <c r="E67" s="207"/>
      <c r="F67" s="208"/>
      <c r="G67" s="209">
        <v>4</v>
      </c>
      <c r="H67" s="210">
        <f t="shared" ref="H67:H87" si="36">G67*30</f>
        <v>120</v>
      </c>
      <c r="I67" s="211"/>
      <c r="J67" s="212"/>
      <c r="K67" s="212"/>
      <c r="L67" s="212"/>
      <c r="M67" s="213"/>
      <c r="N67" s="214"/>
      <c r="O67" s="215"/>
      <c r="P67" s="208"/>
      <c r="Q67" s="216"/>
      <c r="R67" s="217"/>
      <c r="S67" s="218"/>
      <c r="T67" s="216"/>
      <c r="U67" s="217"/>
      <c r="V67" s="218"/>
      <c r="W67" s="216"/>
      <c r="X67" s="218"/>
      <c r="AE67" s="220" t="s">
        <v>19</v>
      </c>
      <c r="AF67" s="221">
        <f>AG88+AH88</f>
        <v>0</v>
      </c>
      <c r="AG67" s="222" t="b">
        <f>ISBLANK(N67)</f>
        <v>1</v>
      </c>
      <c r="AH67" s="222" t="b">
        <f>ISBLANK(O67)</f>
        <v>1</v>
      </c>
      <c r="AI67" s="223"/>
      <c r="AJ67" s="222" t="b">
        <f>ISBLANK(Q67)</f>
        <v>1</v>
      </c>
      <c r="AK67" s="222" t="b">
        <f>ISBLANK(R67)</f>
        <v>1</v>
      </c>
      <c r="AL67" s="223"/>
      <c r="AM67" s="222" t="b">
        <f>ISBLANK(T67)</f>
        <v>1</v>
      </c>
      <c r="AN67" s="222" t="b">
        <f>ISBLANK(U67)</f>
        <v>1</v>
      </c>
      <c r="AO67" s="223"/>
      <c r="AP67" s="222" t="b">
        <f>ISBLANK(W67)</f>
        <v>1</v>
      </c>
      <c r="AQ67" s="222" t="b">
        <f>ISBLANK(X67)</f>
        <v>1</v>
      </c>
      <c r="AR67" s="469"/>
      <c r="AT67" s="441"/>
      <c r="AU67" s="441"/>
      <c r="AV67" s="441"/>
      <c r="AW67" s="449"/>
      <c r="AX67" s="441"/>
      <c r="AY67" s="441"/>
      <c r="AZ67" s="441"/>
      <c r="BA67" s="449"/>
      <c r="BB67" s="432"/>
      <c r="BC67" s="432"/>
      <c r="BD67" s="432"/>
      <c r="BE67" s="455"/>
      <c r="BF67" s="432"/>
      <c r="BG67" s="432"/>
      <c r="BH67" s="432"/>
      <c r="BI67" s="455"/>
      <c r="BJ67" s="441"/>
      <c r="BK67" s="441"/>
      <c r="BL67" s="441"/>
      <c r="BM67" s="449"/>
      <c r="BN67" s="441"/>
      <c r="BO67" s="441"/>
      <c r="BP67" s="441"/>
      <c r="BQ67" s="449"/>
      <c r="BR67" s="432"/>
      <c r="BS67" s="432"/>
      <c r="BT67" s="432"/>
      <c r="BU67" s="432"/>
      <c r="BV67" s="432"/>
      <c r="BW67" s="432"/>
      <c r="BX67" s="432"/>
      <c r="BY67" s="432"/>
      <c r="BZ67" s="441"/>
      <c r="CA67" s="441"/>
      <c r="CB67" s="441"/>
      <c r="CC67" s="441"/>
      <c r="CD67" s="441"/>
      <c r="CE67" s="441"/>
      <c r="CF67" s="441"/>
      <c r="CG67" s="441"/>
      <c r="CH67" s="432"/>
      <c r="CI67" s="432"/>
      <c r="CJ67" s="432"/>
      <c r="CK67" s="432"/>
      <c r="CL67" s="432"/>
      <c r="CM67" s="432"/>
      <c r="CN67" s="432"/>
      <c r="CO67" s="432"/>
      <c r="CP67" s="441"/>
      <c r="CQ67" s="441"/>
      <c r="CR67" s="441"/>
      <c r="CS67" s="441"/>
      <c r="CT67" s="441"/>
      <c r="CU67" s="441"/>
      <c r="CV67" s="441"/>
      <c r="CW67" s="441"/>
      <c r="CX67" s="432"/>
      <c r="CY67" s="432"/>
      <c r="CZ67" s="432"/>
      <c r="DA67" s="432"/>
      <c r="DB67" s="432"/>
      <c r="DC67" s="432"/>
      <c r="DD67" s="432"/>
      <c r="DE67" s="432"/>
      <c r="DF67" s="432"/>
      <c r="DG67" s="432"/>
      <c r="DH67" s="432"/>
    </row>
    <row r="68" spans="1:112" s="219" customFormat="1" ht="16.2" thickBot="1" x14ac:dyDescent="0.35">
      <c r="A68" s="758" t="s">
        <v>136</v>
      </c>
      <c r="B68" s="759"/>
      <c r="C68" s="206"/>
      <c r="D68" s="207">
        <v>5</v>
      </c>
      <c r="E68" s="207"/>
      <c r="F68" s="208"/>
      <c r="G68" s="209">
        <v>4</v>
      </c>
      <c r="H68" s="210">
        <f t="shared" si="36"/>
        <v>120</v>
      </c>
      <c r="I68" s="211"/>
      <c r="J68" s="212"/>
      <c r="K68" s="212"/>
      <c r="L68" s="212"/>
      <c r="M68" s="213"/>
      <c r="N68" s="214"/>
      <c r="O68" s="215"/>
      <c r="P68" s="208"/>
      <c r="Q68" s="216"/>
      <c r="R68" s="217"/>
      <c r="S68" s="218"/>
      <c r="T68" s="216"/>
      <c r="U68" s="217"/>
      <c r="V68" s="218"/>
      <c r="W68" s="216"/>
      <c r="X68" s="218"/>
      <c r="AE68" s="220" t="s">
        <v>20</v>
      </c>
      <c r="AF68" s="221">
        <f>AJ88+AK88</f>
        <v>0</v>
      </c>
      <c r="AG68" s="222"/>
      <c r="AH68" s="222"/>
      <c r="AI68" s="223"/>
      <c r="AJ68" s="222"/>
      <c r="AK68" s="222"/>
      <c r="AL68" s="223"/>
      <c r="AM68" s="222"/>
      <c r="AN68" s="222"/>
      <c r="AO68" s="223"/>
      <c r="AP68" s="222"/>
      <c r="AQ68" s="222"/>
      <c r="AR68" s="469"/>
      <c r="AT68" s="441"/>
      <c r="AU68" s="441"/>
      <c r="AV68" s="441"/>
      <c r="AW68" s="449"/>
      <c r="AX68" s="441"/>
      <c r="AY68" s="441"/>
      <c r="AZ68" s="441"/>
      <c r="BA68" s="449"/>
      <c r="BB68" s="432"/>
      <c r="BC68" s="432"/>
      <c r="BD68" s="432"/>
      <c r="BE68" s="455"/>
      <c r="BF68" s="432"/>
      <c r="BG68" s="432"/>
      <c r="BH68" s="432"/>
      <c r="BI68" s="455"/>
      <c r="BJ68" s="441"/>
      <c r="BK68" s="441"/>
      <c r="BL68" s="441"/>
      <c r="BM68" s="449"/>
      <c r="BN68" s="441"/>
      <c r="BO68" s="441"/>
      <c r="BP68" s="441"/>
      <c r="BQ68" s="449"/>
      <c r="BR68" s="432"/>
      <c r="BS68" s="432"/>
      <c r="BT68" s="432"/>
      <c r="BU68" s="432"/>
      <c r="BV68" s="432"/>
      <c r="BW68" s="432"/>
      <c r="BX68" s="432"/>
      <c r="BY68" s="432"/>
      <c r="BZ68" s="441"/>
      <c r="CA68" s="441"/>
      <c r="CB68" s="441"/>
      <c r="CC68" s="441"/>
      <c r="CD68" s="441"/>
      <c r="CE68" s="441"/>
      <c r="CF68" s="441"/>
      <c r="CG68" s="441"/>
      <c r="CH68" s="432"/>
      <c r="CI68" s="432"/>
      <c r="CJ68" s="432"/>
      <c r="CK68" s="432"/>
      <c r="CL68" s="432"/>
      <c r="CM68" s="432"/>
      <c r="CN68" s="432"/>
      <c r="CO68" s="432"/>
      <c r="CP68" s="441"/>
      <c r="CQ68" s="441"/>
      <c r="CR68" s="441"/>
      <c r="CS68" s="441"/>
      <c r="CT68" s="441"/>
      <c r="CU68" s="441"/>
      <c r="CV68" s="441"/>
      <c r="CW68" s="441"/>
      <c r="CX68" s="432"/>
      <c r="CY68" s="432"/>
      <c r="CZ68" s="432"/>
      <c r="DA68" s="432"/>
      <c r="DB68" s="432"/>
      <c r="DC68" s="432"/>
      <c r="DD68" s="432"/>
      <c r="DE68" s="432"/>
      <c r="DF68" s="432"/>
      <c r="DG68" s="432"/>
      <c r="DH68" s="432"/>
    </row>
    <row r="69" spans="1:112" s="219" customFormat="1" ht="16.2" thickBot="1" x14ac:dyDescent="0.35">
      <c r="A69" s="758" t="s">
        <v>137</v>
      </c>
      <c r="B69" s="759"/>
      <c r="C69" s="206"/>
      <c r="D69" s="207">
        <v>6</v>
      </c>
      <c r="E69" s="207"/>
      <c r="F69" s="208"/>
      <c r="G69" s="209">
        <v>4</v>
      </c>
      <c r="H69" s="210">
        <f t="shared" si="36"/>
        <v>120</v>
      </c>
      <c r="I69" s="211"/>
      <c r="J69" s="212"/>
      <c r="K69" s="212"/>
      <c r="L69" s="212"/>
      <c r="M69" s="213"/>
      <c r="N69" s="214"/>
      <c r="O69" s="215"/>
      <c r="P69" s="208"/>
      <c r="Q69" s="216"/>
      <c r="R69" s="217"/>
      <c r="S69" s="218"/>
      <c r="T69" s="216"/>
      <c r="U69" s="217"/>
      <c r="V69" s="218"/>
      <c r="W69" s="216"/>
      <c r="X69" s="218"/>
      <c r="AE69" s="220"/>
      <c r="AF69" s="221"/>
      <c r="AG69" s="222"/>
      <c r="AH69" s="222"/>
      <c r="AI69" s="223"/>
      <c r="AJ69" s="222"/>
      <c r="AK69" s="222"/>
      <c r="AL69" s="223"/>
      <c r="AM69" s="222"/>
      <c r="AN69" s="222"/>
      <c r="AO69" s="223"/>
      <c r="AP69" s="222"/>
      <c r="AQ69" s="222"/>
      <c r="AR69" s="469"/>
      <c r="AT69" s="441"/>
      <c r="AU69" s="441"/>
      <c r="AV69" s="441"/>
      <c r="AW69" s="449"/>
      <c r="AX69" s="441"/>
      <c r="AY69" s="441"/>
      <c r="AZ69" s="441"/>
      <c r="BA69" s="449"/>
      <c r="BB69" s="432"/>
      <c r="BC69" s="432"/>
      <c r="BD69" s="432"/>
      <c r="BE69" s="455"/>
      <c r="BF69" s="432"/>
      <c r="BG69" s="432"/>
      <c r="BH69" s="432"/>
      <c r="BI69" s="455"/>
      <c r="BJ69" s="441"/>
      <c r="BK69" s="441"/>
      <c r="BL69" s="441"/>
      <c r="BM69" s="449"/>
      <c r="BN69" s="441"/>
      <c r="BO69" s="441"/>
      <c r="BP69" s="441"/>
      <c r="BQ69" s="449"/>
      <c r="BR69" s="432"/>
      <c r="BS69" s="432"/>
      <c r="BT69" s="432"/>
      <c r="BU69" s="432"/>
      <c r="BV69" s="432"/>
      <c r="BW69" s="432"/>
      <c r="BX69" s="432"/>
      <c r="BY69" s="432"/>
      <c r="BZ69" s="441"/>
      <c r="CA69" s="441"/>
      <c r="CB69" s="441"/>
      <c r="CC69" s="441"/>
      <c r="CD69" s="441"/>
      <c r="CE69" s="441"/>
      <c r="CF69" s="441"/>
      <c r="CG69" s="441"/>
      <c r="CH69" s="432"/>
      <c r="CI69" s="432"/>
      <c r="CJ69" s="432"/>
      <c r="CK69" s="432"/>
      <c r="CL69" s="432"/>
      <c r="CM69" s="432"/>
      <c r="CN69" s="432"/>
      <c r="CO69" s="432"/>
      <c r="CP69" s="441"/>
      <c r="CQ69" s="441"/>
      <c r="CR69" s="441"/>
      <c r="CS69" s="441"/>
      <c r="CT69" s="441"/>
      <c r="CU69" s="441"/>
      <c r="CV69" s="441"/>
      <c r="CW69" s="441"/>
      <c r="CX69" s="432"/>
      <c r="CY69" s="432"/>
      <c r="CZ69" s="432"/>
      <c r="DA69" s="432"/>
      <c r="DB69" s="432"/>
      <c r="DC69" s="432"/>
      <c r="DD69" s="432"/>
      <c r="DE69" s="432"/>
      <c r="DF69" s="432"/>
      <c r="DG69" s="432"/>
      <c r="DH69" s="432"/>
    </row>
    <row r="70" spans="1:112" s="219" customFormat="1" ht="16.2" thickBot="1" x14ac:dyDescent="0.35">
      <c r="A70" s="758" t="s">
        <v>138</v>
      </c>
      <c r="B70" s="759"/>
      <c r="C70" s="206"/>
      <c r="D70" s="207">
        <v>7</v>
      </c>
      <c r="E70" s="207"/>
      <c r="F70" s="208"/>
      <c r="G70" s="209">
        <v>4</v>
      </c>
      <c r="H70" s="210">
        <f t="shared" si="36"/>
        <v>120</v>
      </c>
      <c r="I70" s="211"/>
      <c r="J70" s="212"/>
      <c r="K70" s="212"/>
      <c r="L70" s="212"/>
      <c r="M70" s="213"/>
      <c r="N70" s="214"/>
      <c r="O70" s="215"/>
      <c r="P70" s="208"/>
      <c r="Q70" s="224"/>
      <c r="R70" s="225"/>
      <c r="S70" s="226"/>
      <c r="T70" s="224"/>
      <c r="U70" s="225"/>
      <c r="V70" s="226"/>
      <c r="W70" s="224"/>
      <c r="X70" s="226"/>
      <c r="AE70" s="220"/>
      <c r="AF70" s="221"/>
      <c r="AG70" s="222"/>
      <c r="AH70" s="222"/>
      <c r="AI70" s="223"/>
      <c r="AJ70" s="222"/>
      <c r="AK70" s="222"/>
      <c r="AL70" s="223"/>
      <c r="AM70" s="222"/>
      <c r="AN70" s="222"/>
      <c r="AO70" s="223"/>
      <c r="AP70" s="222"/>
      <c r="AQ70" s="222"/>
      <c r="AR70" s="469"/>
      <c r="AT70" s="441"/>
      <c r="AU70" s="441"/>
      <c r="AV70" s="441"/>
      <c r="AW70" s="449"/>
      <c r="AX70" s="441"/>
      <c r="AY70" s="441"/>
      <c r="AZ70" s="441"/>
      <c r="BA70" s="449"/>
      <c r="BB70" s="432"/>
      <c r="BC70" s="432"/>
      <c r="BD70" s="432"/>
      <c r="BE70" s="455"/>
      <c r="BF70" s="432"/>
      <c r="BG70" s="432"/>
      <c r="BH70" s="432"/>
      <c r="BI70" s="455"/>
      <c r="BJ70" s="441"/>
      <c r="BK70" s="441"/>
      <c r="BL70" s="441"/>
      <c r="BM70" s="449"/>
      <c r="BN70" s="441"/>
      <c r="BO70" s="441"/>
      <c r="BP70" s="441"/>
      <c r="BQ70" s="449"/>
      <c r="BR70" s="432"/>
      <c r="BS70" s="432"/>
      <c r="BT70" s="432"/>
      <c r="BU70" s="432"/>
      <c r="BV70" s="432"/>
      <c r="BW70" s="432"/>
      <c r="BX70" s="432"/>
      <c r="BY70" s="432"/>
      <c r="BZ70" s="441"/>
      <c r="CA70" s="441"/>
      <c r="CB70" s="441"/>
      <c r="CC70" s="441"/>
      <c r="CD70" s="441"/>
      <c r="CE70" s="441"/>
      <c r="CF70" s="441"/>
      <c r="CG70" s="441"/>
      <c r="CH70" s="432"/>
      <c r="CI70" s="432"/>
      <c r="CJ70" s="432"/>
      <c r="CK70" s="432"/>
      <c r="CL70" s="432"/>
      <c r="CM70" s="432"/>
      <c r="CN70" s="432"/>
      <c r="CO70" s="432"/>
      <c r="CP70" s="441"/>
      <c r="CQ70" s="441"/>
      <c r="CR70" s="441"/>
      <c r="CS70" s="441"/>
      <c r="CT70" s="441"/>
      <c r="CU70" s="441"/>
      <c r="CV70" s="441"/>
      <c r="CW70" s="441"/>
      <c r="CX70" s="432"/>
      <c r="CY70" s="432"/>
      <c r="CZ70" s="432"/>
      <c r="DA70" s="432"/>
      <c r="DB70" s="432"/>
      <c r="DC70" s="432"/>
      <c r="DD70" s="432"/>
      <c r="DE70" s="432"/>
      <c r="DF70" s="432"/>
      <c r="DG70" s="432"/>
      <c r="DH70" s="432"/>
    </row>
    <row r="71" spans="1:112" s="219" customFormat="1" ht="16.2" thickBot="1" x14ac:dyDescent="0.35">
      <c r="A71" s="758" t="s">
        <v>139</v>
      </c>
      <c r="B71" s="759"/>
      <c r="C71" s="206"/>
      <c r="D71" s="207">
        <v>8</v>
      </c>
      <c r="E71" s="207"/>
      <c r="F71" s="208"/>
      <c r="G71" s="209">
        <v>4</v>
      </c>
      <c r="H71" s="210">
        <f t="shared" si="36"/>
        <v>120</v>
      </c>
      <c r="I71" s="211"/>
      <c r="J71" s="212"/>
      <c r="K71" s="212"/>
      <c r="L71" s="212"/>
      <c r="M71" s="213"/>
      <c r="N71" s="214"/>
      <c r="O71" s="215"/>
      <c r="P71" s="208"/>
      <c r="Q71" s="227"/>
      <c r="R71" s="228"/>
      <c r="S71" s="229"/>
      <c r="T71" s="227"/>
      <c r="U71" s="228"/>
      <c r="V71" s="229"/>
      <c r="W71" s="227"/>
      <c r="X71" s="229"/>
      <c r="AE71" s="220"/>
      <c r="AF71" s="221"/>
      <c r="AG71" s="222"/>
      <c r="AH71" s="222"/>
      <c r="AI71" s="223"/>
      <c r="AJ71" s="222"/>
      <c r="AK71" s="222"/>
      <c r="AL71" s="223"/>
      <c r="AM71" s="222"/>
      <c r="AN71" s="222"/>
      <c r="AO71" s="223"/>
      <c r="AP71" s="222"/>
      <c r="AQ71" s="222"/>
      <c r="AR71" s="469"/>
      <c r="AT71" s="441"/>
      <c r="AU71" s="441"/>
      <c r="AV71" s="441"/>
      <c r="AW71" s="449"/>
      <c r="AX71" s="441"/>
      <c r="AY71" s="441"/>
      <c r="AZ71" s="441"/>
      <c r="BA71" s="449"/>
      <c r="BB71" s="432"/>
      <c r="BC71" s="432"/>
      <c r="BD71" s="432"/>
      <c r="BE71" s="455"/>
      <c r="BF71" s="432"/>
      <c r="BG71" s="432"/>
      <c r="BH71" s="432"/>
      <c r="BI71" s="455"/>
      <c r="BJ71" s="441"/>
      <c r="BK71" s="441"/>
      <c r="BL71" s="441"/>
      <c r="BM71" s="449"/>
      <c r="BN71" s="441"/>
      <c r="BO71" s="441"/>
      <c r="BP71" s="441"/>
      <c r="BQ71" s="449"/>
      <c r="BR71" s="432"/>
      <c r="BS71" s="432"/>
      <c r="BT71" s="432"/>
      <c r="BU71" s="432"/>
      <c r="BV71" s="432"/>
      <c r="BW71" s="432"/>
      <c r="BX71" s="432"/>
      <c r="BY71" s="432"/>
      <c r="BZ71" s="441"/>
      <c r="CA71" s="441"/>
      <c r="CB71" s="441"/>
      <c r="CC71" s="441"/>
      <c r="CD71" s="441"/>
      <c r="CE71" s="441"/>
      <c r="CF71" s="441"/>
      <c r="CG71" s="441"/>
      <c r="CH71" s="432"/>
      <c r="CI71" s="432"/>
      <c r="CJ71" s="432"/>
      <c r="CK71" s="432"/>
      <c r="CL71" s="432"/>
      <c r="CM71" s="432"/>
      <c r="CN71" s="432"/>
      <c r="CO71" s="432"/>
      <c r="CP71" s="441"/>
      <c r="CQ71" s="441"/>
      <c r="CR71" s="441"/>
      <c r="CS71" s="441"/>
      <c r="CT71" s="441"/>
      <c r="CU71" s="441"/>
      <c r="CV71" s="441"/>
      <c r="CW71" s="441"/>
      <c r="CX71" s="432"/>
      <c r="CY71" s="432"/>
      <c r="CZ71" s="432"/>
      <c r="DA71" s="432"/>
      <c r="DB71" s="432"/>
      <c r="DC71" s="432"/>
      <c r="DD71" s="432"/>
      <c r="DE71" s="432"/>
      <c r="DF71" s="432"/>
      <c r="DG71" s="432"/>
      <c r="DH71" s="432"/>
    </row>
    <row r="72" spans="1:112" x14ac:dyDescent="0.3">
      <c r="A72" s="230" t="s">
        <v>140</v>
      </c>
      <c r="B72" s="231" t="s">
        <v>141</v>
      </c>
      <c r="C72" s="232"/>
      <c r="D72" s="233">
        <v>4</v>
      </c>
      <c r="E72" s="233"/>
      <c r="F72" s="234"/>
      <c r="G72" s="235">
        <v>4</v>
      </c>
      <c r="H72" s="235">
        <f t="shared" si="36"/>
        <v>120</v>
      </c>
      <c r="I72" s="236">
        <v>4</v>
      </c>
      <c r="J72" s="237" t="s">
        <v>253</v>
      </c>
      <c r="K72" s="237"/>
      <c r="L72" s="237"/>
      <c r="M72" s="238">
        <f>H72-I72</f>
        <v>116</v>
      </c>
      <c r="N72" s="232"/>
      <c r="O72" s="239"/>
      <c r="P72" s="234"/>
      <c r="Q72" s="232"/>
      <c r="R72" s="239"/>
      <c r="S72" s="234" t="s">
        <v>253</v>
      </c>
      <c r="T72" s="232"/>
      <c r="U72" s="239"/>
      <c r="V72" s="234"/>
      <c r="W72" s="232"/>
      <c r="X72" s="234"/>
      <c r="AD72" s="96" t="s">
        <v>35</v>
      </c>
      <c r="AE72" s="17" t="s">
        <v>21</v>
      </c>
      <c r="AF72" s="112">
        <f>AM88+AN88</f>
        <v>4</v>
      </c>
      <c r="AG72" s="34" t="b">
        <f t="shared" ref="AG72:AQ85" si="37">ISBLANK(N72)</f>
        <v>1</v>
      </c>
      <c r="AH72" s="34" t="b">
        <f t="shared" si="37"/>
        <v>1</v>
      </c>
      <c r="AJ72" s="34" t="b">
        <f t="shared" si="37"/>
        <v>1</v>
      </c>
      <c r="AK72" s="34" t="b">
        <f t="shared" si="37"/>
        <v>1</v>
      </c>
      <c r="AM72" s="34" t="b">
        <f t="shared" si="37"/>
        <v>1</v>
      </c>
      <c r="AN72" s="34" t="b">
        <f t="shared" si="37"/>
        <v>1</v>
      </c>
      <c r="AP72" s="34" t="b">
        <f t="shared" si="37"/>
        <v>1</v>
      </c>
      <c r="AQ72" s="34" t="b">
        <f t="shared" si="37"/>
        <v>1</v>
      </c>
      <c r="AR72" s="466"/>
      <c r="AT72" s="438"/>
      <c r="AU72" s="438"/>
      <c r="AV72" s="438"/>
      <c r="AW72" s="449"/>
      <c r="AX72" s="438"/>
      <c r="AY72" s="438"/>
      <c r="AZ72" s="438"/>
      <c r="BA72" s="449"/>
      <c r="BB72" s="336"/>
      <c r="BC72" s="336"/>
      <c r="BD72" s="336"/>
      <c r="BE72" s="455"/>
      <c r="BF72" s="336"/>
      <c r="BG72" s="336"/>
      <c r="BH72" s="336"/>
      <c r="BI72" s="455"/>
      <c r="BJ72" s="438"/>
      <c r="BK72" s="438"/>
      <c r="BL72" s="438"/>
      <c r="BM72" s="449"/>
      <c r="BN72" s="438"/>
      <c r="BO72" s="438"/>
      <c r="BP72" s="438"/>
      <c r="BQ72" s="449"/>
      <c r="BR72" s="336"/>
      <c r="BS72" s="336"/>
      <c r="BT72" s="336"/>
      <c r="BU72" s="336"/>
      <c r="BV72" s="336"/>
      <c r="BW72" s="336"/>
      <c r="BX72" s="336"/>
      <c r="BY72" s="336"/>
      <c r="BZ72" s="438"/>
      <c r="CA72" s="438"/>
      <c r="CB72" s="438"/>
      <c r="CC72" s="438"/>
      <c r="CD72" s="438"/>
      <c r="CE72" s="438"/>
      <c r="CF72" s="438"/>
      <c r="CG72" s="438"/>
      <c r="CH72" s="336"/>
      <c r="CI72" s="336"/>
      <c r="CJ72" s="336"/>
      <c r="CK72" s="336"/>
      <c r="CL72" s="336"/>
      <c r="CM72" s="336"/>
      <c r="CN72" s="336"/>
      <c r="CO72" s="336"/>
      <c r="CP72" s="438"/>
      <c r="CQ72" s="438"/>
      <c r="CR72" s="438"/>
      <c r="CS72" s="438"/>
      <c r="CT72" s="438"/>
      <c r="CU72" s="438"/>
      <c r="CV72" s="438"/>
      <c r="CW72" s="438"/>
      <c r="CX72" s="336"/>
      <c r="CY72" s="336"/>
      <c r="CZ72" s="336"/>
      <c r="DA72" s="336"/>
      <c r="DB72" s="336"/>
      <c r="DC72" s="336"/>
      <c r="DD72" s="336"/>
      <c r="DE72" s="336"/>
      <c r="DF72" s="336"/>
      <c r="DG72" s="336"/>
      <c r="DH72" s="336"/>
    </row>
    <row r="73" spans="1:112" x14ac:dyDescent="0.3">
      <c r="A73" s="240" t="s">
        <v>142</v>
      </c>
      <c r="B73" s="231" t="s">
        <v>143</v>
      </c>
      <c r="C73" s="232"/>
      <c r="D73" s="233">
        <v>4</v>
      </c>
      <c r="E73" s="233"/>
      <c r="F73" s="234"/>
      <c r="G73" s="235">
        <v>4</v>
      </c>
      <c r="H73" s="235">
        <f t="shared" si="36"/>
        <v>120</v>
      </c>
      <c r="I73" s="236">
        <v>4</v>
      </c>
      <c r="J73" s="237" t="s">
        <v>253</v>
      </c>
      <c r="K73" s="237"/>
      <c r="L73" s="237"/>
      <c r="M73" s="238">
        <f>H73-I73</f>
        <v>116</v>
      </c>
      <c r="N73" s="232"/>
      <c r="O73" s="239"/>
      <c r="P73" s="234"/>
      <c r="Q73" s="232"/>
      <c r="R73" s="239"/>
      <c r="S73" s="234" t="s">
        <v>253</v>
      </c>
      <c r="T73" s="232"/>
      <c r="U73" s="239"/>
      <c r="V73" s="234"/>
      <c r="W73" s="232"/>
      <c r="X73" s="234"/>
      <c r="AE73" s="17" t="s">
        <v>22</v>
      </c>
      <c r="AF73" s="112">
        <f>AP88+AQ88</f>
        <v>8</v>
      </c>
      <c r="AG73" s="34"/>
      <c r="AH73" s="34"/>
      <c r="AJ73" s="34"/>
      <c r="AK73" s="34"/>
      <c r="AM73" s="34"/>
      <c r="AN73" s="34"/>
      <c r="AP73" s="34"/>
      <c r="AQ73" s="34"/>
      <c r="AR73" s="466"/>
      <c r="AT73" s="438"/>
      <c r="AU73" s="438"/>
      <c r="AV73" s="438"/>
      <c r="AW73" s="449"/>
      <c r="AX73" s="438"/>
      <c r="AY73" s="438"/>
      <c r="AZ73" s="438"/>
      <c r="BA73" s="449"/>
      <c r="BB73" s="336"/>
      <c r="BC73" s="336"/>
      <c r="BD73" s="336"/>
      <c r="BE73" s="455"/>
      <c r="BF73" s="336"/>
      <c r="BG73" s="336"/>
      <c r="BH73" s="336"/>
      <c r="BI73" s="455"/>
      <c r="BJ73" s="438"/>
      <c r="BK73" s="438"/>
      <c r="BL73" s="438"/>
      <c r="BM73" s="449"/>
      <c r="BN73" s="438"/>
      <c r="BO73" s="438"/>
      <c r="BP73" s="438"/>
      <c r="BQ73" s="449"/>
      <c r="BR73" s="336"/>
      <c r="BS73" s="336"/>
      <c r="BT73" s="336"/>
      <c r="BU73" s="336"/>
      <c r="BV73" s="336"/>
      <c r="BW73" s="336"/>
      <c r="BX73" s="336"/>
      <c r="BY73" s="336"/>
      <c r="BZ73" s="438"/>
      <c r="CA73" s="438"/>
      <c r="CB73" s="438"/>
      <c r="CC73" s="438"/>
      <c r="CD73" s="438"/>
      <c r="CE73" s="438"/>
      <c r="CF73" s="438"/>
      <c r="CG73" s="438"/>
      <c r="CH73" s="336"/>
      <c r="CI73" s="336"/>
      <c r="CJ73" s="336"/>
      <c r="CK73" s="336"/>
      <c r="CL73" s="336"/>
      <c r="CM73" s="336"/>
      <c r="CN73" s="336"/>
      <c r="CO73" s="336"/>
      <c r="CP73" s="438"/>
      <c r="CQ73" s="438"/>
      <c r="CR73" s="438"/>
      <c r="CS73" s="438"/>
      <c r="CT73" s="438"/>
      <c r="CU73" s="438"/>
      <c r="CV73" s="438"/>
      <c r="CW73" s="438"/>
      <c r="CX73" s="336"/>
      <c r="CY73" s="336"/>
      <c r="CZ73" s="336"/>
      <c r="DA73" s="336"/>
      <c r="DB73" s="336"/>
      <c r="DC73" s="336"/>
      <c r="DD73" s="336"/>
      <c r="DE73" s="336"/>
      <c r="DF73" s="336"/>
      <c r="DG73" s="336"/>
      <c r="DH73" s="336"/>
    </row>
    <row r="74" spans="1:112" x14ac:dyDescent="0.3">
      <c r="A74" s="240" t="s">
        <v>144</v>
      </c>
      <c r="B74" s="231" t="s">
        <v>145</v>
      </c>
      <c r="C74" s="232"/>
      <c r="D74" s="233">
        <v>4</v>
      </c>
      <c r="E74" s="233"/>
      <c r="F74" s="234"/>
      <c r="G74" s="235">
        <v>4</v>
      </c>
      <c r="H74" s="235">
        <f t="shared" si="36"/>
        <v>120</v>
      </c>
      <c r="I74" s="236">
        <v>4</v>
      </c>
      <c r="J74" s="237" t="s">
        <v>253</v>
      </c>
      <c r="K74" s="237"/>
      <c r="L74" s="237"/>
      <c r="M74" s="238">
        <f>H74-I74</f>
        <v>116</v>
      </c>
      <c r="N74" s="232"/>
      <c r="O74" s="239"/>
      <c r="P74" s="234"/>
      <c r="Q74" s="232"/>
      <c r="R74" s="239"/>
      <c r="S74" s="234" t="s">
        <v>253</v>
      </c>
      <c r="T74" s="232"/>
      <c r="U74" s="239"/>
      <c r="V74" s="234"/>
      <c r="W74" s="232"/>
      <c r="X74" s="234"/>
      <c r="AE74" s="17"/>
      <c r="AF74" s="112"/>
      <c r="AG74" s="34"/>
      <c r="AH74" s="34"/>
      <c r="AJ74" s="34"/>
      <c r="AK74" s="34"/>
      <c r="AM74" s="34"/>
      <c r="AN74" s="34"/>
      <c r="AP74" s="34"/>
      <c r="AQ74" s="34"/>
      <c r="AR74" s="466"/>
      <c r="BZ74" s="499"/>
      <c r="CA74" s="499"/>
      <c r="CB74" s="499"/>
      <c r="CC74" s="499"/>
      <c r="CD74" s="499"/>
      <c r="CE74" s="499"/>
      <c r="CF74" s="499"/>
      <c r="CG74" s="499"/>
      <c r="CH74" s="500"/>
      <c r="CI74" s="500"/>
      <c r="CJ74" s="500"/>
      <c r="CK74" s="500"/>
      <c r="CL74" s="500"/>
      <c r="CM74" s="500"/>
      <c r="CN74" s="500"/>
      <c r="CO74" s="500"/>
      <c r="CP74" s="499"/>
      <c r="CQ74" s="499"/>
      <c r="CR74" s="499"/>
      <c r="CS74" s="499"/>
      <c r="CT74" s="499"/>
      <c r="CU74" s="499"/>
      <c r="CV74" s="499"/>
      <c r="CW74" s="499"/>
      <c r="CX74" s="500"/>
      <c r="CY74" s="500"/>
      <c r="CZ74" s="500"/>
      <c r="DA74" s="500"/>
      <c r="DB74" s="500"/>
      <c r="DC74" s="500"/>
      <c r="DD74" s="500"/>
      <c r="DE74" s="500"/>
      <c r="DF74" s="500"/>
      <c r="DG74" s="500"/>
      <c r="DH74" s="500"/>
    </row>
    <row r="75" spans="1:112" x14ac:dyDescent="0.3">
      <c r="A75" s="240"/>
      <c r="B75" s="231" t="s">
        <v>146</v>
      </c>
      <c r="C75" s="232"/>
      <c r="D75" s="233"/>
      <c r="E75" s="233"/>
      <c r="F75" s="234"/>
      <c r="G75" s="235">
        <v>4</v>
      </c>
      <c r="H75" s="235">
        <f t="shared" si="36"/>
        <v>120</v>
      </c>
      <c r="I75" s="236"/>
      <c r="J75" s="237"/>
      <c r="K75" s="237"/>
      <c r="L75" s="237"/>
      <c r="M75" s="238"/>
      <c r="N75" s="232"/>
      <c r="O75" s="239"/>
      <c r="P75" s="234"/>
      <c r="Q75" s="232"/>
      <c r="R75" s="239"/>
      <c r="S75" s="234"/>
      <c r="T75" s="232"/>
      <c r="U75" s="239"/>
      <c r="V75" s="234"/>
      <c r="W75" s="232"/>
      <c r="X75" s="234"/>
      <c r="AE75" s="17"/>
      <c r="AF75" s="112"/>
      <c r="AG75" s="34"/>
      <c r="AH75" s="34"/>
      <c r="AJ75" s="34"/>
      <c r="AK75" s="34"/>
      <c r="AM75" s="34"/>
      <c r="AN75" s="34"/>
      <c r="AP75" s="34"/>
      <c r="AQ75" s="34"/>
      <c r="AR75" s="466"/>
      <c r="BZ75" s="438"/>
      <c r="CA75" s="438"/>
      <c r="CB75" s="438"/>
      <c r="CC75" s="438"/>
      <c r="CD75" s="438"/>
      <c r="CE75" s="438"/>
      <c r="CF75" s="438"/>
      <c r="CG75" s="438"/>
      <c r="CH75" s="336"/>
      <c r="CI75" s="336"/>
      <c r="CJ75" s="336"/>
      <c r="CK75" s="336"/>
      <c r="CL75" s="336"/>
      <c r="CM75" s="336"/>
      <c r="CN75" s="336"/>
      <c r="CO75" s="336"/>
      <c r="CP75" s="438"/>
      <c r="CQ75" s="438"/>
      <c r="CR75" s="438"/>
      <c r="CS75" s="438"/>
      <c r="CT75" s="438"/>
      <c r="CU75" s="438"/>
      <c r="CV75" s="438"/>
      <c r="CW75" s="438"/>
      <c r="CX75" s="336"/>
      <c r="CY75" s="336"/>
      <c r="CZ75" s="336"/>
      <c r="DA75" s="336"/>
      <c r="DB75" s="336"/>
      <c r="DC75" s="336"/>
      <c r="DD75" s="336"/>
      <c r="DE75" s="336"/>
      <c r="DF75" s="336"/>
      <c r="DG75" s="336"/>
      <c r="DH75" s="336"/>
    </row>
    <row r="76" spans="1:112" ht="31.2" x14ac:dyDescent="0.3">
      <c r="A76" s="240" t="s">
        <v>147</v>
      </c>
      <c r="B76" s="231" t="s">
        <v>148</v>
      </c>
      <c r="C76" s="232"/>
      <c r="D76" s="233">
        <v>5</v>
      </c>
      <c r="E76" s="233"/>
      <c r="F76" s="234"/>
      <c r="G76" s="235">
        <v>4</v>
      </c>
      <c r="H76" s="235">
        <f t="shared" si="36"/>
        <v>120</v>
      </c>
      <c r="I76" s="236">
        <v>4</v>
      </c>
      <c r="J76" s="237"/>
      <c r="K76" s="237"/>
      <c r="L76" s="237" t="s">
        <v>253</v>
      </c>
      <c r="M76" s="238">
        <f>H76-I76</f>
        <v>116</v>
      </c>
      <c r="N76" s="232"/>
      <c r="O76" s="239"/>
      <c r="P76" s="234"/>
      <c r="Q76" s="232"/>
      <c r="R76" s="239"/>
      <c r="S76" s="234"/>
      <c r="T76" s="232" t="s">
        <v>253</v>
      </c>
      <c r="U76" s="239"/>
      <c r="V76" s="234"/>
      <c r="W76" s="232"/>
      <c r="X76" s="234"/>
      <c r="AD76" s="96" t="s">
        <v>35</v>
      </c>
      <c r="AF76" s="112">
        <f>SUM(AF67:AF73)</f>
        <v>12</v>
      </c>
      <c r="AG76" s="34" t="b">
        <f t="shared" si="37"/>
        <v>1</v>
      </c>
      <c r="AH76" s="34" t="b">
        <f t="shared" si="37"/>
        <v>1</v>
      </c>
      <c r="AJ76" s="34" t="b">
        <f t="shared" si="37"/>
        <v>1</v>
      </c>
      <c r="AK76" s="34" t="b">
        <f t="shared" si="37"/>
        <v>1</v>
      </c>
      <c r="AM76" s="34" t="b">
        <f t="shared" si="37"/>
        <v>0</v>
      </c>
      <c r="AN76" s="34" t="b">
        <f t="shared" si="37"/>
        <v>1</v>
      </c>
      <c r="AP76" s="34" t="b">
        <f t="shared" si="37"/>
        <v>1</v>
      </c>
      <c r="AQ76" s="34" t="b">
        <f t="shared" si="37"/>
        <v>1</v>
      </c>
      <c r="AR76" s="466"/>
      <c r="BZ76" s="438"/>
      <c r="CA76" s="438"/>
      <c r="CB76" s="438"/>
      <c r="CC76" s="438"/>
      <c r="CD76" s="438"/>
      <c r="CE76" s="438"/>
      <c r="CF76" s="438"/>
      <c r="CG76" s="438"/>
      <c r="CH76" s="336"/>
      <c r="CI76" s="336"/>
      <c r="CJ76" s="336"/>
      <c r="CK76" s="336"/>
      <c r="CL76" s="336"/>
      <c r="CM76" s="336"/>
      <c r="CN76" s="336"/>
      <c r="CO76" s="336"/>
      <c r="CP76" s="438"/>
      <c r="CQ76" s="438"/>
      <c r="CR76" s="438"/>
      <c r="CS76" s="438"/>
      <c r="CT76" s="438"/>
      <c r="CU76" s="438"/>
      <c r="CV76" s="438"/>
      <c r="CW76" s="438"/>
      <c r="CX76" s="336"/>
      <c r="CY76" s="336"/>
      <c r="CZ76" s="336"/>
      <c r="DA76" s="336"/>
      <c r="DB76" s="336"/>
      <c r="DC76" s="336"/>
      <c r="DD76" s="336"/>
      <c r="DE76" s="336"/>
      <c r="DF76" s="336"/>
      <c r="DG76" s="336"/>
      <c r="DH76" s="336"/>
    </row>
    <row r="77" spans="1:112" x14ac:dyDescent="0.3">
      <c r="A77" s="240" t="s">
        <v>149</v>
      </c>
      <c r="B77" s="231" t="s">
        <v>150</v>
      </c>
      <c r="C77" s="232"/>
      <c r="D77" s="233">
        <v>5</v>
      </c>
      <c r="E77" s="233"/>
      <c r="F77" s="234"/>
      <c r="G77" s="235">
        <v>4</v>
      </c>
      <c r="H77" s="235">
        <f t="shared" si="36"/>
        <v>120</v>
      </c>
      <c r="I77" s="236">
        <v>4</v>
      </c>
      <c r="J77" s="237" t="s">
        <v>253</v>
      </c>
      <c r="K77" s="237"/>
      <c r="L77" s="237"/>
      <c r="M77" s="238">
        <f>H77-I77</f>
        <v>116</v>
      </c>
      <c r="N77" s="232"/>
      <c r="O77" s="239"/>
      <c r="P77" s="234"/>
      <c r="Q77" s="232"/>
      <c r="R77" s="239"/>
      <c r="S77" s="234"/>
      <c r="T77" s="232" t="s">
        <v>253</v>
      </c>
      <c r="U77" s="239"/>
      <c r="V77" s="234"/>
      <c r="W77" s="232"/>
      <c r="X77" s="234"/>
      <c r="AG77" s="34"/>
      <c r="AH77" s="34"/>
      <c r="AJ77" s="34"/>
      <c r="AK77" s="34"/>
      <c r="AM77" s="34"/>
      <c r="AN77" s="34"/>
      <c r="AP77" s="34"/>
      <c r="AQ77" s="34"/>
      <c r="AR77" s="466"/>
      <c r="BZ77" s="438"/>
      <c r="CA77" s="438"/>
      <c r="CB77" s="438"/>
      <c r="CC77" s="438"/>
      <c r="CD77" s="438"/>
      <c r="CE77" s="438"/>
      <c r="CF77" s="438"/>
      <c r="CG77" s="438"/>
      <c r="CH77" s="336"/>
      <c r="CI77" s="336"/>
      <c r="CJ77" s="336"/>
      <c r="CK77" s="336"/>
      <c r="CL77" s="336"/>
      <c r="CM77" s="336"/>
      <c r="CN77" s="336"/>
      <c r="CO77" s="336"/>
      <c r="CP77" s="438"/>
      <c r="CQ77" s="438"/>
      <c r="CR77" s="438"/>
      <c r="CS77" s="438"/>
      <c r="CT77" s="438"/>
      <c r="CU77" s="438"/>
      <c r="CV77" s="438"/>
      <c r="CW77" s="438"/>
      <c r="CX77" s="336"/>
      <c r="CY77" s="336"/>
      <c r="CZ77" s="336"/>
      <c r="DA77" s="336"/>
      <c r="DB77" s="336"/>
      <c r="DC77" s="336"/>
      <c r="DD77" s="336"/>
      <c r="DE77" s="336"/>
      <c r="DF77" s="336"/>
      <c r="DG77" s="336"/>
      <c r="DH77" s="336"/>
    </row>
    <row r="78" spans="1:112" x14ac:dyDescent="0.3">
      <c r="A78" s="240"/>
      <c r="B78" s="231" t="s">
        <v>146</v>
      </c>
      <c r="C78" s="232"/>
      <c r="D78" s="233"/>
      <c r="E78" s="233"/>
      <c r="F78" s="234"/>
      <c r="G78" s="235">
        <v>4</v>
      </c>
      <c r="H78" s="235">
        <f t="shared" si="36"/>
        <v>120</v>
      </c>
      <c r="I78" s="236"/>
      <c r="J78" s="237"/>
      <c r="K78" s="237"/>
      <c r="L78" s="237"/>
      <c r="M78" s="238"/>
      <c r="N78" s="232"/>
      <c r="O78" s="239"/>
      <c r="P78" s="234"/>
      <c r="Q78" s="232"/>
      <c r="R78" s="239"/>
      <c r="S78" s="234"/>
      <c r="T78" s="232"/>
      <c r="U78" s="239"/>
      <c r="V78" s="234"/>
      <c r="W78" s="232"/>
      <c r="X78" s="234"/>
      <c r="AG78" s="34"/>
      <c r="AH78" s="34"/>
      <c r="AJ78" s="34"/>
      <c r="AK78" s="34"/>
      <c r="AM78" s="34"/>
      <c r="AN78" s="34"/>
      <c r="AP78" s="34"/>
      <c r="AQ78" s="34"/>
      <c r="AR78" s="466"/>
    </row>
    <row r="79" spans="1:112" ht="31.2" x14ac:dyDescent="0.3">
      <c r="A79" s="240" t="s">
        <v>151</v>
      </c>
      <c r="B79" s="231" t="s">
        <v>152</v>
      </c>
      <c r="C79" s="232"/>
      <c r="D79" s="233">
        <v>6</v>
      </c>
      <c r="E79" s="233"/>
      <c r="F79" s="234"/>
      <c r="G79" s="235">
        <v>4</v>
      </c>
      <c r="H79" s="235">
        <f t="shared" si="36"/>
        <v>120</v>
      </c>
      <c r="I79" s="236">
        <v>4</v>
      </c>
      <c r="J79" s="237"/>
      <c r="K79" s="237"/>
      <c r="L79" s="237" t="s">
        <v>253</v>
      </c>
      <c r="M79" s="238">
        <f>H79-I79</f>
        <v>116</v>
      </c>
      <c r="N79" s="232"/>
      <c r="O79" s="239"/>
      <c r="P79" s="234"/>
      <c r="Q79" s="232"/>
      <c r="R79" s="239"/>
      <c r="S79" s="234"/>
      <c r="T79" s="232"/>
      <c r="U79" s="239"/>
      <c r="V79" s="234" t="s">
        <v>253</v>
      </c>
      <c r="W79" s="232"/>
      <c r="X79" s="234"/>
      <c r="AG79" s="34" t="b">
        <f t="shared" si="37"/>
        <v>1</v>
      </c>
      <c r="AH79" s="34" t="b">
        <f t="shared" si="37"/>
        <v>1</v>
      </c>
      <c r="AJ79" s="34" t="b">
        <f t="shared" si="37"/>
        <v>1</v>
      </c>
      <c r="AK79" s="34" t="b">
        <f t="shared" si="37"/>
        <v>1</v>
      </c>
      <c r="AM79" s="34" t="b">
        <f t="shared" si="37"/>
        <v>1</v>
      </c>
      <c r="AN79" s="34" t="b">
        <f t="shared" si="37"/>
        <v>1</v>
      </c>
      <c r="AP79" s="34" t="b">
        <f t="shared" si="37"/>
        <v>1</v>
      </c>
      <c r="AQ79" s="34" t="b">
        <f t="shared" si="37"/>
        <v>1</v>
      </c>
      <c r="AR79" s="466"/>
    </row>
    <row r="80" spans="1:112" x14ac:dyDescent="0.3">
      <c r="A80" s="240" t="s">
        <v>153</v>
      </c>
      <c r="B80" s="231" t="s">
        <v>154</v>
      </c>
      <c r="C80" s="232"/>
      <c r="D80" s="233">
        <v>6</v>
      </c>
      <c r="E80" s="233"/>
      <c r="F80" s="234"/>
      <c r="G80" s="235">
        <v>4</v>
      </c>
      <c r="H80" s="235">
        <f t="shared" si="36"/>
        <v>120</v>
      </c>
      <c r="I80" s="236">
        <v>4</v>
      </c>
      <c r="J80" s="237" t="s">
        <v>253</v>
      </c>
      <c r="K80" s="237"/>
      <c r="L80" s="237"/>
      <c r="M80" s="238">
        <f>H80-I80</f>
        <v>116</v>
      </c>
      <c r="N80" s="232"/>
      <c r="O80" s="239"/>
      <c r="P80" s="234"/>
      <c r="Q80" s="232"/>
      <c r="R80" s="239"/>
      <c r="S80" s="234"/>
      <c r="T80" s="232"/>
      <c r="U80" s="239"/>
      <c r="V80" s="234" t="s">
        <v>253</v>
      </c>
      <c r="W80" s="232"/>
      <c r="X80" s="234"/>
      <c r="AG80" s="34"/>
      <c r="AH80" s="34"/>
      <c r="AJ80" s="34"/>
      <c r="AK80" s="34"/>
      <c r="AM80" s="34"/>
      <c r="AN80" s="34"/>
      <c r="AP80" s="34"/>
      <c r="AQ80" s="34"/>
      <c r="AR80" s="466"/>
    </row>
    <row r="81" spans="1:45" x14ac:dyDescent="0.3">
      <c r="A81" s="240"/>
      <c r="B81" s="231" t="s">
        <v>146</v>
      </c>
      <c r="C81" s="232"/>
      <c r="D81" s="233"/>
      <c r="E81" s="233"/>
      <c r="F81" s="234"/>
      <c r="G81" s="235">
        <v>4</v>
      </c>
      <c r="H81" s="235">
        <f t="shared" si="36"/>
        <v>120</v>
      </c>
      <c r="I81" s="236"/>
      <c r="J81" s="237"/>
      <c r="K81" s="237"/>
      <c r="L81" s="237"/>
      <c r="M81" s="238"/>
      <c r="N81" s="232"/>
      <c r="O81" s="239"/>
      <c r="P81" s="234"/>
      <c r="Q81" s="232"/>
      <c r="R81" s="239"/>
      <c r="S81" s="234"/>
      <c r="T81" s="232"/>
      <c r="U81" s="239"/>
      <c r="V81" s="234"/>
      <c r="W81" s="232"/>
      <c r="X81" s="234"/>
      <c r="AG81" s="34"/>
      <c r="AH81" s="34"/>
      <c r="AJ81" s="34"/>
      <c r="AK81" s="34"/>
      <c r="AM81" s="34"/>
      <c r="AN81" s="34"/>
      <c r="AP81" s="34"/>
      <c r="AQ81" s="34"/>
      <c r="AR81" s="466"/>
    </row>
    <row r="82" spans="1:45" ht="31.2" x14ac:dyDescent="0.3">
      <c r="A82" s="240" t="s">
        <v>155</v>
      </c>
      <c r="B82" s="231" t="s">
        <v>156</v>
      </c>
      <c r="C82" s="232"/>
      <c r="D82" s="233">
        <v>7</v>
      </c>
      <c r="E82" s="233"/>
      <c r="F82" s="234"/>
      <c r="G82" s="235">
        <v>4</v>
      </c>
      <c r="H82" s="235">
        <f t="shared" si="36"/>
        <v>120</v>
      </c>
      <c r="I82" s="236">
        <v>4</v>
      </c>
      <c r="J82" s="237"/>
      <c r="K82" s="237"/>
      <c r="L82" s="237" t="s">
        <v>253</v>
      </c>
      <c r="M82" s="238">
        <f>H82-I82</f>
        <v>116</v>
      </c>
      <c r="N82" s="232"/>
      <c r="O82" s="239"/>
      <c r="P82" s="234"/>
      <c r="Q82" s="232"/>
      <c r="R82" s="239"/>
      <c r="S82" s="234"/>
      <c r="T82" s="232"/>
      <c r="U82" s="239"/>
      <c r="V82" s="234"/>
      <c r="W82" s="232" t="s">
        <v>253</v>
      </c>
      <c r="X82" s="234"/>
      <c r="AD82" s="96" t="s">
        <v>35</v>
      </c>
      <c r="AG82" s="34" t="b">
        <f t="shared" si="37"/>
        <v>1</v>
      </c>
      <c r="AH82" s="34" t="b">
        <f t="shared" si="37"/>
        <v>1</v>
      </c>
      <c r="AJ82" s="34" t="b">
        <f t="shared" si="37"/>
        <v>1</v>
      </c>
      <c r="AK82" s="34" t="b">
        <f t="shared" si="37"/>
        <v>1</v>
      </c>
      <c r="AM82" s="34" t="b">
        <f t="shared" si="37"/>
        <v>1</v>
      </c>
      <c r="AN82" s="34" t="b">
        <f t="shared" si="37"/>
        <v>1</v>
      </c>
      <c r="AP82" s="34" t="b">
        <f t="shared" si="37"/>
        <v>0</v>
      </c>
      <c r="AQ82" s="34" t="b">
        <f t="shared" si="37"/>
        <v>1</v>
      </c>
      <c r="AR82" s="466"/>
    </row>
    <row r="83" spans="1:45" x14ac:dyDescent="0.3">
      <c r="A83" s="240" t="s">
        <v>157</v>
      </c>
      <c r="B83" s="241" t="s">
        <v>158</v>
      </c>
      <c r="C83" s="242"/>
      <c r="D83" s="243">
        <v>7</v>
      </c>
      <c r="E83" s="243"/>
      <c r="F83" s="244"/>
      <c r="G83" s="235">
        <v>4</v>
      </c>
      <c r="H83" s="235">
        <f t="shared" si="36"/>
        <v>120</v>
      </c>
      <c r="I83" s="236">
        <v>4</v>
      </c>
      <c r="J83" s="237" t="s">
        <v>253</v>
      </c>
      <c r="K83" s="237"/>
      <c r="L83" s="237"/>
      <c r="M83" s="238">
        <f>H82-I83</f>
        <v>116</v>
      </c>
      <c r="N83" s="242"/>
      <c r="O83" s="245"/>
      <c r="P83" s="244"/>
      <c r="Q83" s="242"/>
      <c r="R83" s="245"/>
      <c r="S83" s="244"/>
      <c r="T83" s="242"/>
      <c r="U83" s="245"/>
      <c r="V83" s="244"/>
      <c r="W83" s="242" t="s">
        <v>253</v>
      </c>
      <c r="X83" s="244"/>
      <c r="AG83" s="34"/>
      <c r="AH83" s="34"/>
      <c r="AJ83" s="34"/>
      <c r="AK83" s="34"/>
      <c r="AM83" s="34"/>
      <c r="AN83" s="34"/>
      <c r="AP83" s="34"/>
      <c r="AQ83" s="34"/>
      <c r="AR83" s="466"/>
    </row>
    <row r="84" spans="1:45" x14ac:dyDescent="0.3">
      <c r="A84" s="240"/>
      <c r="B84" s="231" t="s">
        <v>146</v>
      </c>
      <c r="C84" s="242"/>
      <c r="D84" s="243"/>
      <c r="E84" s="243"/>
      <c r="F84" s="244"/>
      <c r="G84" s="235">
        <v>4</v>
      </c>
      <c r="H84" s="235">
        <f t="shared" si="36"/>
        <v>120</v>
      </c>
      <c r="I84" s="236"/>
      <c r="J84" s="237"/>
      <c r="K84" s="237"/>
      <c r="L84" s="237"/>
      <c r="M84" s="238"/>
      <c r="N84" s="242"/>
      <c r="O84" s="245"/>
      <c r="P84" s="244"/>
      <c r="Q84" s="242"/>
      <c r="R84" s="245"/>
      <c r="S84" s="244"/>
      <c r="T84" s="242"/>
      <c r="U84" s="245"/>
      <c r="V84" s="244"/>
      <c r="W84" s="242"/>
      <c r="X84" s="244"/>
      <c r="AG84" s="34"/>
      <c r="AH84" s="34"/>
      <c r="AJ84" s="34"/>
      <c r="AK84" s="34"/>
      <c r="AM84" s="34"/>
      <c r="AN84" s="34"/>
      <c r="AP84" s="34"/>
      <c r="AQ84" s="34"/>
      <c r="AR84" s="466"/>
    </row>
    <row r="85" spans="1:45" ht="31.2" x14ac:dyDescent="0.3">
      <c r="A85" s="246" t="s">
        <v>159</v>
      </c>
      <c r="B85" s="231" t="s">
        <v>160</v>
      </c>
      <c r="C85" s="242"/>
      <c r="D85" s="243">
        <v>8</v>
      </c>
      <c r="E85" s="243"/>
      <c r="F85" s="244"/>
      <c r="G85" s="247">
        <v>4</v>
      </c>
      <c r="H85" s="235">
        <f t="shared" si="36"/>
        <v>120</v>
      </c>
      <c r="I85" s="236">
        <v>4</v>
      </c>
      <c r="J85" s="237"/>
      <c r="K85" s="237"/>
      <c r="L85" s="237" t="s">
        <v>253</v>
      </c>
      <c r="M85" s="238">
        <f>H85-I85</f>
        <v>116</v>
      </c>
      <c r="N85" s="242"/>
      <c r="O85" s="245"/>
      <c r="P85" s="244"/>
      <c r="Q85" s="242"/>
      <c r="R85" s="245"/>
      <c r="S85" s="244"/>
      <c r="T85" s="242"/>
      <c r="U85" s="245"/>
      <c r="V85" s="244"/>
      <c r="W85" s="242"/>
      <c r="X85" s="244" t="s">
        <v>253</v>
      </c>
      <c r="AG85" s="34" t="b">
        <f t="shared" si="37"/>
        <v>1</v>
      </c>
      <c r="AH85" s="34" t="b">
        <f t="shared" si="37"/>
        <v>1</v>
      </c>
      <c r="AJ85" s="34" t="b">
        <f t="shared" si="37"/>
        <v>1</v>
      </c>
      <c r="AK85" s="34" t="b">
        <f t="shared" si="37"/>
        <v>1</v>
      </c>
      <c r="AM85" s="34" t="b">
        <f t="shared" si="37"/>
        <v>1</v>
      </c>
      <c r="AN85" s="34" t="b">
        <f t="shared" si="37"/>
        <v>1</v>
      </c>
      <c r="AP85" s="34" t="b">
        <f t="shared" si="37"/>
        <v>1</v>
      </c>
      <c r="AQ85" s="34" t="b">
        <f t="shared" si="37"/>
        <v>0</v>
      </c>
      <c r="AR85" s="466"/>
    </row>
    <row r="86" spans="1:45" ht="16.5" customHeight="1" thickBot="1" x14ac:dyDescent="0.35">
      <c r="A86" s="246" t="s">
        <v>161</v>
      </c>
      <c r="B86" s="248" t="s">
        <v>162</v>
      </c>
      <c r="C86" s="249"/>
      <c r="D86" s="243">
        <v>8</v>
      </c>
      <c r="E86" s="250"/>
      <c r="F86" s="251"/>
      <c r="G86" s="252">
        <v>4</v>
      </c>
      <c r="H86" s="253">
        <f t="shared" si="36"/>
        <v>120</v>
      </c>
      <c r="I86" s="254">
        <v>4</v>
      </c>
      <c r="J86" s="255" t="s">
        <v>253</v>
      </c>
      <c r="K86" s="255"/>
      <c r="L86" s="255"/>
      <c r="M86" s="256">
        <f>H85-I86</f>
        <v>116</v>
      </c>
      <c r="N86" s="249"/>
      <c r="O86" s="257"/>
      <c r="P86" s="251"/>
      <c r="Q86" s="249"/>
      <c r="R86" s="257"/>
      <c r="S86" s="251"/>
      <c r="T86" s="249"/>
      <c r="U86" s="257"/>
      <c r="V86" s="251"/>
      <c r="W86" s="249"/>
      <c r="X86" s="251" t="s">
        <v>253</v>
      </c>
      <c r="AG86" s="34"/>
      <c r="AH86" s="34"/>
      <c r="AJ86" s="34"/>
      <c r="AK86" s="34"/>
      <c r="AM86" s="34"/>
      <c r="AN86" s="34"/>
      <c r="AP86" s="34"/>
      <c r="AQ86" s="34"/>
      <c r="AR86" s="466"/>
    </row>
    <row r="87" spans="1:45" ht="16.5" customHeight="1" x14ac:dyDescent="0.3">
      <c r="A87" s="246"/>
      <c r="B87" s="258" t="s">
        <v>146</v>
      </c>
      <c r="C87" s="243"/>
      <c r="D87" s="243"/>
      <c r="E87" s="243"/>
      <c r="F87" s="243"/>
      <c r="G87" s="259">
        <v>4</v>
      </c>
      <c r="H87" s="259">
        <f t="shared" si="36"/>
        <v>120</v>
      </c>
      <c r="I87" s="260"/>
      <c r="J87" s="260"/>
      <c r="K87" s="260"/>
      <c r="L87" s="260"/>
      <c r="M87" s="260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AG87" s="34"/>
      <c r="AH87" s="34"/>
      <c r="AJ87" s="34"/>
      <c r="AK87" s="34"/>
      <c r="AM87" s="34"/>
      <c r="AN87" s="34"/>
      <c r="AP87" s="34"/>
      <c r="AQ87" s="34"/>
      <c r="AR87" s="466"/>
    </row>
    <row r="88" spans="1:45" ht="16.2" thickBot="1" x14ac:dyDescent="0.35">
      <c r="A88" s="738" t="s">
        <v>163</v>
      </c>
      <c r="B88" s="786"/>
      <c r="C88" s="786"/>
      <c r="D88" s="786"/>
      <c r="E88" s="786"/>
      <c r="F88" s="739"/>
      <c r="G88" s="261">
        <f>G72+G76+G79+G82+G85</f>
        <v>20</v>
      </c>
      <c r="H88" s="261">
        <f t="shared" ref="H88:R88" si="38">H72+H76+H79+H82+H85</f>
        <v>600</v>
      </c>
      <c r="I88" s="261">
        <f t="shared" si="38"/>
        <v>20</v>
      </c>
      <c r="J88" s="261"/>
      <c r="K88" s="261"/>
      <c r="L88" s="261"/>
      <c r="M88" s="261">
        <f t="shared" si="38"/>
        <v>580</v>
      </c>
      <c r="N88" s="261">
        <f t="shared" si="38"/>
        <v>0</v>
      </c>
      <c r="O88" s="261"/>
      <c r="P88" s="261">
        <f t="shared" si="38"/>
        <v>0</v>
      </c>
      <c r="Q88" s="261">
        <f t="shared" si="38"/>
        <v>0</v>
      </c>
      <c r="R88" s="261">
        <f t="shared" si="38"/>
        <v>0</v>
      </c>
      <c r="S88" s="261" t="s">
        <v>253</v>
      </c>
      <c r="T88" s="261" t="s">
        <v>253</v>
      </c>
      <c r="U88" s="261"/>
      <c r="V88" s="261" t="s">
        <v>253</v>
      </c>
      <c r="W88" s="261" t="s">
        <v>253</v>
      </c>
      <c r="X88" s="261" t="s">
        <v>253</v>
      </c>
      <c r="Y88" s="262">
        <f>SUM(Y67:Y86)</f>
        <v>0</v>
      </c>
      <c r="Z88" s="263">
        <f>SUM(Z67:Z86)</f>
        <v>0</v>
      </c>
      <c r="AA88" s="263">
        <f>SUM(AA67:AA86)</f>
        <v>0</v>
      </c>
      <c r="AB88" s="263">
        <f>SUM(AB67:AB86)</f>
        <v>0</v>
      </c>
      <c r="AC88" s="263">
        <f>SUM(AC67:AC86)</f>
        <v>0</v>
      </c>
      <c r="AG88" s="146">
        <f t="shared" ref="AG88:AQ88" si="39">SUMIF(AG67:AG86,FALSE,$G67:$G86)</f>
        <v>0</v>
      </c>
      <c r="AH88" s="146">
        <f t="shared" si="39"/>
        <v>0</v>
      </c>
      <c r="AI88" s="146">
        <f t="shared" si="39"/>
        <v>0</v>
      </c>
      <c r="AJ88" s="146">
        <f t="shared" si="39"/>
        <v>0</v>
      </c>
      <c r="AK88" s="146">
        <f t="shared" si="39"/>
        <v>0</v>
      </c>
      <c r="AL88" s="146">
        <f t="shared" si="39"/>
        <v>0</v>
      </c>
      <c r="AM88" s="146">
        <f t="shared" si="39"/>
        <v>4</v>
      </c>
      <c r="AN88" s="146">
        <f t="shared" si="39"/>
        <v>0</v>
      </c>
      <c r="AO88" s="146">
        <f t="shared" si="39"/>
        <v>0</v>
      </c>
      <c r="AP88" s="146">
        <f t="shared" si="39"/>
        <v>4</v>
      </c>
      <c r="AQ88" s="146">
        <f t="shared" si="39"/>
        <v>4</v>
      </c>
      <c r="AR88" s="468"/>
      <c r="AS88" s="112">
        <f>SUM(AG88:AQ88)</f>
        <v>12</v>
      </c>
    </row>
    <row r="89" spans="1:45" ht="16.2" thickBot="1" x14ac:dyDescent="0.35">
      <c r="A89" s="787" t="s">
        <v>164</v>
      </c>
      <c r="B89" s="781"/>
      <c r="C89" s="736"/>
      <c r="D89" s="736"/>
      <c r="E89" s="781"/>
      <c r="F89" s="781"/>
      <c r="G89" s="781"/>
      <c r="H89" s="781"/>
      <c r="I89" s="736"/>
      <c r="J89" s="736"/>
      <c r="K89" s="736"/>
      <c r="L89" s="736"/>
      <c r="M89" s="736"/>
      <c r="N89" s="736"/>
      <c r="O89" s="736"/>
      <c r="P89" s="736"/>
      <c r="Q89" s="736"/>
      <c r="R89" s="736"/>
      <c r="S89" s="736"/>
      <c r="T89" s="736"/>
      <c r="U89" s="736"/>
      <c r="V89" s="736"/>
      <c r="W89" s="736"/>
      <c r="X89" s="737"/>
    </row>
    <row r="90" spans="1:45" ht="16.2" thickBot="1" x14ac:dyDescent="0.35">
      <c r="A90" s="788" t="s">
        <v>165</v>
      </c>
      <c r="B90" s="789"/>
      <c r="C90" s="264"/>
      <c r="D90" s="115">
        <v>3</v>
      </c>
      <c r="E90" s="265"/>
      <c r="F90" s="266"/>
      <c r="G90" s="209">
        <v>4</v>
      </c>
      <c r="H90" s="267">
        <f t="shared" ref="H90:H116" si="40">G90*30</f>
        <v>120</v>
      </c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</row>
    <row r="91" spans="1:45" ht="16.2" thickBot="1" x14ac:dyDescent="0.35">
      <c r="A91" s="788" t="s">
        <v>166</v>
      </c>
      <c r="B91" s="789"/>
      <c r="C91" s="268"/>
      <c r="D91" s="269" t="s">
        <v>167</v>
      </c>
      <c r="E91" s="207"/>
      <c r="F91" s="208"/>
      <c r="G91" s="209">
        <v>8</v>
      </c>
      <c r="H91" s="267">
        <f t="shared" si="40"/>
        <v>240</v>
      </c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</row>
    <row r="92" spans="1:45" ht="16.2" thickBot="1" x14ac:dyDescent="0.35">
      <c r="A92" s="790" t="s">
        <v>136</v>
      </c>
      <c r="B92" s="791"/>
      <c r="C92" s="227"/>
      <c r="D92" s="270">
        <v>5</v>
      </c>
      <c r="E92" s="207"/>
      <c r="F92" s="208"/>
      <c r="G92" s="209">
        <v>4</v>
      </c>
      <c r="H92" s="267">
        <f t="shared" si="40"/>
        <v>120</v>
      </c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</row>
    <row r="93" spans="1:45" ht="16.2" thickBot="1" x14ac:dyDescent="0.35">
      <c r="A93" s="788" t="s">
        <v>168</v>
      </c>
      <c r="B93" s="789"/>
      <c r="C93" s="214"/>
      <c r="D93" s="207" t="s">
        <v>169</v>
      </c>
      <c r="E93" s="207"/>
      <c r="F93" s="208"/>
      <c r="G93" s="209">
        <v>8</v>
      </c>
      <c r="H93" s="267">
        <f t="shared" si="40"/>
        <v>240</v>
      </c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</row>
    <row r="94" spans="1:45" ht="16.2" thickBot="1" x14ac:dyDescent="0.35">
      <c r="A94" s="788" t="s">
        <v>170</v>
      </c>
      <c r="B94" s="789"/>
      <c r="C94" s="214"/>
      <c r="D94" s="207" t="s">
        <v>171</v>
      </c>
      <c r="E94" s="207"/>
      <c r="F94" s="208"/>
      <c r="G94" s="209">
        <v>8</v>
      </c>
      <c r="H94" s="267">
        <f t="shared" si="40"/>
        <v>240</v>
      </c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</row>
    <row r="95" spans="1:45" ht="16.2" thickBot="1" x14ac:dyDescent="0.35">
      <c r="A95" s="792" t="s">
        <v>172</v>
      </c>
      <c r="B95" s="793"/>
      <c r="C95" s="214"/>
      <c r="D95" s="207" t="s">
        <v>173</v>
      </c>
      <c r="E95" s="207"/>
      <c r="F95" s="208"/>
      <c r="G95" s="209">
        <v>8</v>
      </c>
      <c r="H95" s="267">
        <f t="shared" si="40"/>
        <v>240</v>
      </c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</row>
    <row r="96" spans="1:45" ht="16.2" thickBot="1" x14ac:dyDescent="0.35">
      <c r="A96" s="271" t="s">
        <v>174</v>
      </c>
      <c r="B96" s="272" t="s">
        <v>175</v>
      </c>
      <c r="C96" s="273"/>
      <c r="D96" s="274">
        <v>3</v>
      </c>
      <c r="E96" s="274"/>
      <c r="F96" s="275"/>
      <c r="G96" s="276">
        <v>4</v>
      </c>
      <c r="H96" s="276">
        <f t="shared" si="40"/>
        <v>120</v>
      </c>
      <c r="I96" s="236">
        <v>12</v>
      </c>
      <c r="J96" s="237" t="s">
        <v>262</v>
      </c>
      <c r="K96" s="237"/>
      <c r="L96" s="237" t="s">
        <v>253</v>
      </c>
      <c r="M96" s="238">
        <f t="shared" ref="M96:M104" si="41">H96-I96</f>
        <v>108</v>
      </c>
      <c r="N96" s="232"/>
      <c r="O96" s="239"/>
      <c r="P96" s="234"/>
      <c r="Q96" s="232" t="s">
        <v>263</v>
      </c>
      <c r="R96" s="239"/>
      <c r="S96" s="234"/>
      <c r="T96" s="232"/>
      <c r="U96" s="239"/>
      <c r="V96" s="234"/>
      <c r="W96" s="232"/>
      <c r="X96" s="234"/>
      <c r="AE96" s="17" t="s">
        <v>19</v>
      </c>
      <c r="AF96" s="112">
        <f>AG119+AH119</f>
        <v>2</v>
      </c>
      <c r="AG96" s="34" t="b">
        <f>ISBLANK(N96)</f>
        <v>1</v>
      </c>
      <c r="AH96" s="34" t="b">
        <f>ISBLANK(O96)</f>
        <v>1</v>
      </c>
      <c r="AJ96" s="34" t="b">
        <f>ISBLANK(Q96)</f>
        <v>0</v>
      </c>
      <c r="AK96" s="34" t="b">
        <f>ISBLANK(R96)</f>
        <v>1</v>
      </c>
      <c r="AM96" s="34" t="b">
        <f>ISBLANK(T96)</f>
        <v>1</v>
      </c>
      <c r="AN96" s="34" t="b">
        <f>ISBLANK(U96)</f>
        <v>1</v>
      </c>
      <c r="AP96" s="34" t="b">
        <f>ISBLANK(W96)</f>
        <v>1</v>
      </c>
      <c r="AQ96" s="34" t="b">
        <f>ISBLANK(X96)</f>
        <v>1</v>
      </c>
      <c r="AR96" s="466"/>
    </row>
    <row r="97" spans="1:101" ht="16.5" customHeight="1" thickBot="1" x14ac:dyDescent="0.35">
      <c r="A97" s="271" t="s">
        <v>176</v>
      </c>
      <c r="B97" s="231" t="s">
        <v>177</v>
      </c>
      <c r="C97" s="273"/>
      <c r="D97" s="274">
        <v>3</v>
      </c>
      <c r="E97" s="274"/>
      <c r="F97" s="275"/>
      <c r="G97" s="276">
        <v>4</v>
      </c>
      <c r="H97" s="276">
        <f t="shared" si="40"/>
        <v>120</v>
      </c>
      <c r="I97" s="277"/>
      <c r="J97" s="237"/>
      <c r="K97" s="237"/>
      <c r="L97" s="237"/>
      <c r="M97" s="278"/>
      <c r="N97" s="273"/>
      <c r="O97" s="279"/>
      <c r="P97" s="275"/>
      <c r="Q97" s="273"/>
      <c r="R97" s="239"/>
      <c r="S97" s="234"/>
      <c r="T97" s="242"/>
      <c r="U97" s="245"/>
      <c r="V97" s="244"/>
      <c r="W97" s="242"/>
      <c r="X97" s="244"/>
      <c r="AE97" s="17" t="s">
        <v>20</v>
      </c>
      <c r="AF97" s="112">
        <f>AJ119+AK119</f>
        <v>2</v>
      </c>
      <c r="AG97" s="34"/>
      <c r="AH97" s="34"/>
      <c r="AJ97" s="34"/>
      <c r="AK97" s="34"/>
      <c r="AM97" s="34"/>
      <c r="AN97" s="34"/>
      <c r="AP97" s="34"/>
      <c r="AQ97" s="34"/>
      <c r="AR97" s="466"/>
    </row>
    <row r="98" spans="1:101" ht="16.5" customHeight="1" thickBot="1" x14ac:dyDescent="0.35">
      <c r="A98" s="280"/>
      <c r="B98" s="281" t="s">
        <v>146</v>
      </c>
      <c r="C98" s="282"/>
      <c r="D98" s="283"/>
      <c r="E98" s="283"/>
      <c r="F98" s="284"/>
      <c r="G98" s="285">
        <v>4</v>
      </c>
      <c r="H98" s="286">
        <f t="shared" si="40"/>
        <v>120</v>
      </c>
      <c r="I98" s="287"/>
      <c r="J98" s="288"/>
      <c r="K98" s="288"/>
      <c r="L98" s="288"/>
      <c r="M98" s="289"/>
      <c r="N98" s="282"/>
      <c r="O98" s="290"/>
      <c r="P98" s="291"/>
      <c r="Q98" s="232"/>
      <c r="R98" s="239"/>
      <c r="S98" s="234"/>
      <c r="T98" s="232"/>
      <c r="U98" s="239"/>
      <c r="V98" s="234"/>
      <c r="W98" s="232"/>
      <c r="X98" s="234"/>
      <c r="AE98" s="17"/>
      <c r="AF98" s="112"/>
      <c r="AG98" s="34"/>
      <c r="AH98" s="34"/>
      <c r="AJ98" s="34"/>
      <c r="AK98" s="34"/>
      <c r="AM98" s="34"/>
      <c r="AN98" s="34"/>
      <c r="AP98" s="34"/>
      <c r="AQ98" s="34"/>
      <c r="AR98" s="466"/>
    </row>
    <row r="99" spans="1:101" ht="31.8" thickBot="1" x14ac:dyDescent="0.35">
      <c r="A99" s="271" t="s">
        <v>178</v>
      </c>
      <c r="B99" s="241" t="s">
        <v>179</v>
      </c>
      <c r="C99" s="243"/>
      <c r="D99" s="243">
        <v>4</v>
      </c>
      <c r="E99" s="243"/>
      <c r="F99" s="243"/>
      <c r="G99" s="235">
        <v>4</v>
      </c>
      <c r="H99" s="292">
        <f t="shared" si="40"/>
        <v>120</v>
      </c>
      <c r="I99" s="273">
        <v>8</v>
      </c>
      <c r="J99" s="293" t="s">
        <v>277</v>
      </c>
      <c r="K99" s="293"/>
      <c r="L99" s="293" t="s">
        <v>281</v>
      </c>
      <c r="M99" s="294">
        <f t="shared" si="41"/>
        <v>112</v>
      </c>
      <c r="N99" s="295"/>
      <c r="O99" s="239"/>
      <c r="P99" s="234"/>
      <c r="Q99" s="232"/>
      <c r="R99" s="239"/>
      <c r="S99" s="234" t="s">
        <v>262</v>
      </c>
      <c r="T99" s="232"/>
      <c r="U99" s="239"/>
      <c r="V99" s="234"/>
      <c r="W99" s="232"/>
      <c r="X99" s="234"/>
      <c r="AE99" s="17" t="s">
        <v>19</v>
      </c>
      <c r="AF99" s="112">
        <f>AG122+AH122</f>
        <v>0</v>
      </c>
      <c r="AG99" s="34" t="b">
        <f>ISBLANK(N99)</f>
        <v>1</v>
      </c>
      <c r="AH99" s="34" t="b">
        <f>ISBLANK(O99)</f>
        <v>1</v>
      </c>
      <c r="AJ99" s="34" t="b">
        <f>ISBLANK(Q99)</f>
        <v>1</v>
      </c>
      <c r="AK99" s="34" t="b">
        <f>ISBLANK(R99)</f>
        <v>1</v>
      </c>
      <c r="AM99" s="34" t="b">
        <f>ISBLANK(T99)</f>
        <v>1</v>
      </c>
      <c r="AN99" s="34" t="b">
        <f>ISBLANK(U99)</f>
        <v>1</v>
      </c>
      <c r="AP99" s="34" t="b">
        <f>ISBLANK(W99)</f>
        <v>1</v>
      </c>
      <c r="AQ99" s="34" t="b">
        <f>ISBLANK(X99)</f>
        <v>1</v>
      </c>
      <c r="AR99" s="466"/>
    </row>
    <row r="100" spans="1:101" ht="16.5" customHeight="1" thickBot="1" x14ac:dyDescent="0.35">
      <c r="A100" s="271" t="s">
        <v>180</v>
      </c>
      <c r="B100" s="241" t="s">
        <v>181</v>
      </c>
      <c r="C100" s="243"/>
      <c r="D100" s="243">
        <v>4</v>
      </c>
      <c r="E100" s="243"/>
      <c r="F100" s="243"/>
      <c r="G100" s="235">
        <v>4</v>
      </c>
      <c r="H100" s="292">
        <f t="shared" si="40"/>
        <v>120</v>
      </c>
      <c r="I100" s="273">
        <v>8</v>
      </c>
      <c r="J100" s="293"/>
      <c r="K100" s="293"/>
      <c r="L100" s="293"/>
      <c r="M100" s="294"/>
      <c r="N100" s="295"/>
      <c r="O100" s="239"/>
      <c r="P100" s="234"/>
      <c r="Q100" s="232"/>
      <c r="R100" s="239"/>
      <c r="S100" s="234"/>
      <c r="T100" s="242"/>
      <c r="U100" s="245"/>
      <c r="V100" s="244"/>
      <c r="W100" s="242"/>
      <c r="X100" s="244"/>
      <c r="AE100" s="17" t="s">
        <v>20</v>
      </c>
      <c r="AF100" s="112">
        <f>AJ122+AK122</f>
        <v>4</v>
      </c>
      <c r="AG100" s="34"/>
      <c r="AH100" s="34"/>
      <c r="AJ100" s="34"/>
      <c r="AK100" s="34"/>
      <c r="AM100" s="34"/>
      <c r="AN100" s="34"/>
      <c r="AP100" s="34"/>
      <c r="AQ100" s="34"/>
      <c r="AR100" s="466"/>
    </row>
    <row r="101" spans="1:101" ht="16.2" thickBot="1" x14ac:dyDescent="0.35">
      <c r="A101" s="271" t="s">
        <v>182</v>
      </c>
      <c r="B101" s="241" t="s">
        <v>183</v>
      </c>
      <c r="C101" s="296"/>
      <c r="D101" s="120" t="s">
        <v>39</v>
      </c>
      <c r="E101" s="297"/>
      <c r="F101" s="128"/>
      <c r="G101" s="247">
        <v>4</v>
      </c>
      <c r="H101" s="298">
        <f t="shared" si="40"/>
        <v>120</v>
      </c>
      <c r="I101" s="299">
        <v>8</v>
      </c>
      <c r="J101" s="300" t="s">
        <v>262</v>
      </c>
      <c r="K101" s="127"/>
      <c r="L101" s="127"/>
      <c r="M101" s="301">
        <f t="shared" si="41"/>
        <v>112</v>
      </c>
      <c r="N101" s="123"/>
      <c r="O101" s="124"/>
      <c r="P101" s="125"/>
      <c r="Q101" s="126"/>
      <c r="R101" s="124"/>
      <c r="S101" s="125" t="s">
        <v>262</v>
      </c>
      <c r="T101" s="126"/>
      <c r="U101" s="124"/>
      <c r="V101" s="125"/>
      <c r="W101" s="126"/>
      <c r="X101" s="244"/>
      <c r="AF101" s="112">
        <f ca="1">SUM(AF99:AF108)</f>
        <v>40</v>
      </c>
      <c r="AG101" s="34" t="b">
        <f>ISBLANK(N101)</f>
        <v>1</v>
      </c>
      <c r="AH101" s="34" t="b">
        <f>ISBLANK(O101)</f>
        <v>1</v>
      </c>
      <c r="AJ101" s="34" t="b">
        <f>ISBLANK(Q101)</f>
        <v>1</v>
      </c>
      <c r="AK101" s="34" t="b">
        <f>ISBLANK(R101)</f>
        <v>1</v>
      </c>
      <c r="AM101" s="34" t="b">
        <f>ISBLANK(T101)</f>
        <v>1</v>
      </c>
      <c r="AN101" s="34" t="b">
        <f>ISBLANK(U101)</f>
        <v>1</v>
      </c>
      <c r="AP101" s="34" t="b">
        <f>ISBLANK(W101)</f>
        <v>1</v>
      </c>
      <c r="AQ101" s="34" t="b">
        <f>ISBLANK(X101)</f>
        <v>1</v>
      </c>
      <c r="AR101" s="466"/>
    </row>
    <row r="102" spans="1:101" ht="16.2" thickBot="1" x14ac:dyDescent="0.35">
      <c r="A102" s="271" t="s">
        <v>184</v>
      </c>
      <c r="B102" s="241" t="s">
        <v>185</v>
      </c>
      <c r="C102" s="296"/>
      <c r="D102" s="120" t="s">
        <v>39</v>
      </c>
      <c r="E102" s="297"/>
      <c r="F102" s="128"/>
      <c r="G102" s="247">
        <v>4</v>
      </c>
      <c r="H102" s="298">
        <f t="shared" si="40"/>
        <v>120</v>
      </c>
      <c r="I102" s="299">
        <v>8</v>
      </c>
      <c r="J102" s="300"/>
      <c r="K102" s="127"/>
      <c r="L102" s="127"/>
      <c r="M102" s="301"/>
      <c r="N102" s="123"/>
      <c r="O102" s="124"/>
      <c r="P102" s="125"/>
      <c r="Q102" s="126"/>
      <c r="R102" s="124"/>
      <c r="S102" s="125"/>
      <c r="T102" s="126"/>
      <c r="U102" s="124"/>
      <c r="V102" s="125"/>
      <c r="W102" s="126"/>
      <c r="X102" s="244"/>
      <c r="AG102" s="34"/>
      <c r="AH102" s="34"/>
      <c r="AJ102" s="34"/>
      <c r="AK102" s="34"/>
      <c r="AM102" s="34"/>
      <c r="AN102" s="34"/>
      <c r="AP102" s="34"/>
      <c r="AQ102" s="34"/>
      <c r="AR102" s="466"/>
    </row>
    <row r="103" spans="1:101" ht="16.2" thickBot="1" x14ac:dyDescent="0.35">
      <c r="A103" s="280"/>
      <c r="B103" s="281" t="s">
        <v>146</v>
      </c>
      <c r="C103" s="302"/>
      <c r="D103" s="303"/>
      <c r="E103" s="304"/>
      <c r="F103" s="305"/>
      <c r="G103" s="306">
        <v>8</v>
      </c>
      <c r="H103" s="307">
        <f t="shared" si="40"/>
        <v>240</v>
      </c>
      <c r="I103" s="308"/>
      <c r="J103" s="309"/>
      <c r="K103" s="310"/>
      <c r="L103" s="310"/>
      <c r="M103" s="311"/>
      <c r="N103" s="312"/>
      <c r="O103" s="313"/>
      <c r="P103" s="314"/>
      <c r="Q103" s="126"/>
      <c r="R103" s="124"/>
      <c r="S103" s="125"/>
      <c r="T103" s="126"/>
      <c r="U103" s="124"/>
      <c r="V103" s="125"/>
      <c r="W103" s="126"/>
      <c r="X103" s="244"/>
      <c r="AG103" s="34"/>
      <c r="AH103" s="34"/>
      <c r="AJ103" s="34"/>
      <c r="AK103" s="34"/>
      <c r="AM103" s="34"/>
      <c r="AN103" s="34"/>
      <c r="AP103" s="34"/>
      <c r="AQ103" s="34"/>
      <c r="AR103" s="466"/>
    </row>
    <row r="104" spans="1:101" s="315" customFormat="1" ht="16.2" thickBot="1" x14ac:dyDescent="0.35">
      <c r="A104" s="271" t="s">
        <v>186</v>
      </c>
      <c r="B104" s="241" t="s">
        <v>187</v>
      </c>
      <c r="C104" s="296"/>
      <c r="D104" s="120" t="s">
        <v>188</v>
      </c>
      <c r="E104" s="297"/>
      <c r="F104" s="128"/>
      <c r="G104" s="247">
        <v>4</v>
      </c>
      <c r="H104" s="298">
        <f t="shared" si="40"/>
        <v>120</v>
      </c>
      <c r="I104" s="299">
        <v>8</v>
      </c>
      <c r="J104" s="300" t="s">
        <v>277</v>
      </c>
      <c r="K104" s="127"/>
      <c r="L104" s="127" t="s">
        <v>281</v>
      </c>
      <c r="M104" s="301">
        <f t="shared" si="41"/>
        <v>112</v>
      </c>
      <c r="N104" s="123"/>
      <c r="O104" s="124"/>
      <c r="P104" s="125"/>
      <c r="Q104" s="126"/>
      <c r="R104" s="124"/>
      <c r="S104" s="125"/>
      <c r="T104" s="126" t="s">
        <v>262</v>
      </c>
      <c r="U104" s="124"/>
      <c r="V104" s="125"/>
      <c r="W104" s="126"/>
      <c r="X104" s="244"/>
      <c r="AD104" s="315" t="s">
        <v>35</v>
      </c>
      <c r="AG104" s="34" t="b">
        <f>ISBLANK(N104)</f>
        <v>1</v>
      </c>
      <c r="AH104" s="34" t="b">
        <f>ISBLANK(O104)</f>
        <v>1</v>
      </c>
      <c r="AI104" s="316"/>
      <c r="AJ104" s="34" t="b">
        <f>ISBLANK(Q104)</f>
        <v>1</v>
      </c>
      <c r="AK104" s="34" t="b">
        <f>ISBLANK(R104)</f>
        <v>1</v>
      </c>
      <c r="AL104" s="316"/>
      <c r="AM104" s="34" t="b">
        <f>ISBLANK(T104)</f>
        <v>0</v>
      </c>
      <c r="AN104" s="34" t="b">
        <f>ISBLANK(U104)</f>
        <v>1</v>
      </c>
      <c r="AO104" s="316"/>
      <c r="AP104" s="34" t="b">
        <f>ISBLANK(W104)</f>
        <v>1</v>
      </c>
      <c r="AQ104" s="34" t="b">
        <f>ISBLANK(X104)</f>
        <v>1</v>
      </c>
      <c r="AR104" s="466"/>
      <c r="AT104" s="440"/>
      <c r="AU104" s="440"/>
      <c r="AV104" s="440"/>
      <c r="AW104" s="452"/>
      <c r="AX104" s="440"/>
      <c r="AY104" s="440"/>
      <c r="AZ104" s="440"/>
      <c r="BA104" s="452"/>
      <c r="BE104" s="458"/>
      <c r="BI104" s="458"/>
      <c r="BJ104" s="440"/>
      <c r="BK104" s="440"/>
      <c r="BL104" s="440"/>
      <c r="BM104" s="452"/>
      <c r="BN104" s="440"/>
      <c r="BO104" s="440"/>
      <c r="BP104" s="440"/>
      <c r="BQ104" s="452"/>
      <c r="BZ104" s="440"/>
      <c r="CA104" s="440"/>
      <c r="CB104" s="440"/>
      <c r="CC104" s="440"/>
      <c r="CD104" s="440"/>
      <c r="CE104" s="440"/>
      <c r="CF104" s="440"/>
      <c r="CG104" s="440"/>
      <c r="CP104" s="440"/>
      <c r="CQ104" s="440"/>
      <c r="CR104" s="440"/>
      <c r="CS104" s="440"/>
      <c r="CT104" s="440"/>
      <c r="CU104" s="440"/>
      <c r="CV104" s="440"/>
      <c r="CW104" s="440"/>
    </row>
    <row r="105" spans="1:101" s="315" customFormat="1" ht="16.2" thickBot="1" x14ac:dyDescent="0.35">
      <c r="A105" s="271" t="s">
        <v>189</v>
      </c>
      <c r="B105" s="241" t="s">
        <v>190</v>
      </c>
      <c r="C105" s="296"/>
      <c r="D105" s="120" t="s">
        <v>188</v>
      </c>
      <c r="E105" s="297"/>
      <c r="F105" s="128"/>
      <c r="G105" s="247">
        <v>4</v>
      </c>
      <c r="H105" s="298">
        <f t="shared" si="40"/>
        <v>120</v>
      </c>
      <c r="I105" s="299"/>
      <c r="J105" s="300"/>
      <c r="K105" s="127"/>
      <c r="L105" s="127"/>
      <c r="M105" s="301"/>
      <c r="N105" s="123"/>
      <c r="O105" s="124"/>
      <c r="P105" s="125"/>
      <c r="Q105" s="126"/>
      <c r="R105" s="124"/>
      <c r="S105" s="125"/>
      <c r="T105" s="126"/>
      <c r="U105" s="124"/>
      <c r="V105" s="125"/>
      <c r="W105" s="126"/>
      <c r="X105" s="244"/>
      <c r="AG105" s="34"/>
      <c r="AH105" s="34"/>
      <c r="AI105" s="316"/>
      <c r="AJ105" s="34"/>
      <c r="AK105" s="34"/>
      <c r="AL105" s="316"/>
      <c r="AM105" s="34"/>
      <c r="AN105" s="34"/>
      <c r="AO105" s="316"/>
      <c r="AP105" s="34"/>
      <c r="AQ105" s="34"/>
      <c r="AR105" s="466"/>
      <c r="AT105" s="440"/>
      <c r="AU105" s="440"/>
      <c r="AV105" s="440"/>
      <c r="AW105" s="452"/>
      <c r="AX105" s="440"/>
      <c r="AY105" s="440"/>
      <c r="AZ105" s="440"/>
      <c r="BA105" s="452"/>
      <c r="BE105" s="458"/>
      <c r="BI105" s="458"/>
      <c r="BJ105" s="440"/>
      <c r="BK105" s="440"/>
      <c r="BL105" s="440"/>
      <c r="BM105" s="452"/>
      <c r="BN105" s="440"/>
      <c r="BO105" s="440"/>
      <c r="BP105" s="440"/>
      <c r="BQ105" s="452"/>
      <c r="BZ105" s="440"/>
      <c r="CA105" s="440"/>
      <c r="CB105" s="440"/>
      <c r="CC105" s="440"/>
      <c r="CD105" s="440"/>
      <c r="CE105" s="440"/>
      <c r="CF105" s="440"/>
      <c r="CG105" s="440"/>
      <c r="CP105" s="440"/>
      <c r="CQ105" s="440"/>
      <c r="CR105" s="440"/>
      <c r="CS105" s="440"/>
      <c r="CT105" s="440"/>
      <c r="CU105" s="440"/>
      <c r="CV105" s="440"/>
      <c r="CW105" s="440"/>
    </row>
    <row r="106" spans="1:101" s="315" customFormat="1" ht="16.2" thickBot="1" x14ac:dyDescent="0.35">
      <c r="A106" s="271"/>
      <c r="B106" s="231" t="s">
        <v>146</v>
      </c>
      <c r="C106" s="296"/>
      <c r="D106" s="120"/>
      <c r="E106" s="297"/>
      <c r="F106" s="128"/>
      <c r="G106" s="247">
        <v>4</v>
      </c>
      <c r="H106" s="298">
        <f t="shared" si="40"/>
        <v>120</v>
      </c>
      <c r="I106" s="299"/>
      <c r="J106" s="300"/>
      <c r="K106" s="127"/>
      <c r="L106" s="127"/>
      <c r="M106" s="301"/>
      <c r="N106" s="123"/>
      <c r="O106" s="124"/>
      <c r="P106" s="125"/>
      <c r="Q106" s="126"/>
      <c r="R106" s="124"/>
      <c r="S106" s="125"/>
      <c r="T106" s="126"/>
      <c r="U106" s="124"/>
      <c r="V106" s="125"/>
      <c r="W106" s="126"/>
      <c r="X106" s="244"/>
      <c r="AG106" s="34"/>
      <c r="AH106" s="34"/>
      <c r="AI106" s="316"/>
      <c r="AJ106" s="34"/>
      <c r="AK106" s="34"/>
      <c r="AL106" s="316"/>
      <c r="AM106" s="34"/>
      <c r="AN106" s="34"/>
      <c r="AO106" s="316"/>
      <c r="AP106" s="34"/>
      <c r="AQ106" s="34"/>
      <c r="AR106" s="466"/>
      <c r="AT106" s="440"/>
      <c r="AU106" s="440"/>
      <c r="AV106" s="440"/>
      <c r="AW106" s="452"/>
      <c r="AX106" s="440"/>
      <c r="AY106" s="440"/>
      <c r="AZ106" s="440"/>
      <c r="BA106" s="452"/>
      <c r="BE106" s="458"/>
      <c r="BI106" s="458"/>
      <c r="BJ106" s="440"/>
      <c r="BK106" s="440"/>
      <c r="BL106" s="440"/>
      <c r="BM106" s="452"/>
      <c r="BN106" s="440"/>
      <c r="BO106" s="440"/>
      <c r="BP106" s="440"/>
      <c r="BQ106" s="452"/>
      <c r="BZ106" s="440"/>
      <c r="CA106" s="440"/>
      <c r="CB106" s="440"/>
      <c r="CC106" s="440"/>
      <c r="CD106" s="440"/>
      <c r="CE106" s="440"/>
      <c r="CF106" s="440"/>
      <c r="CG106" s="440"/>
      <c r="CP106" s="440"/>
      <c r="CQ106" s="440"/>
      <c r="CR106" s="440"/>
      <c r="CS106" s="440"/>
      <c r="CT106" s="440"/>
      <c r="CU106" s="440"/>
      <c r="CV106" s="440"/>
      <c r="CW106" s="440"/>
    </row>
    <row r="107" spans="1:101" ht="16.2" thickBot="1" x14ac:dyDescent="0.35">
      <c r="A107" s="271" t="s">
        <v>191</v>
      </c>
      <c r="B107" s="241" t="s">
        <v>192</v>
      </c>
      <c r="C107" s="296"/>
      <c r="D107" s="120" t="s">
        <v>193</v>
      </c>
      <c r="E107" s="297"/>
      <c r="F107" s="128"/>
      <c r="G107" s="247">
        <v>4</v>
      </c>
      <c r="H107" s="298">
        <f t="shared" si="40"/>
        <v>120</v>
      </c>
      <c r="I107" s="299">
        <v>8</v>
      </c>
      <c r="J107" s="300" t="s">
        <v>277</v>
      </c>
      <c r="K107" s="127"/>
      <c r="L107" s="127" t="s">
        <v>281</v>
      </c>
      <c r="M107" s="301">
        <f t="shared" ref="M107:M114" si="42">H107-I107</f>
        <v>112</v>
      </c>
      <c r="N107" s="123"/>
      <c r="O107" s="124"/>
      <c r="P107" s="125"/>
      <c r="Q107" s="126"/>
      <c r="R107" s="124"/>
      <c r="S107" s="125"/>
      <c r="T107" s="126"/>
      <c r="U107" s="124"/>
      <c r="V107" s="125" t="s">
        <v>262</v>
      </c>
      <c r="W107" s="126"/>
      <c r="X107" s="244"/>
      <c r="AE107" s="17" t="s">
        <v>21</v>
      </c>
      <c r="AF107" s="112">
        <f>AM122+AN122</f>
        <v>4</v>
      </c>
      <c r="AG107" s="34" t="b">
        <f t="shared" ref="AG107:AQ119" si="43">ISBLANK(N107)</f>
        <v>1</v>
      </c>
      <c r="AH107" s="34" t="b">
        <f t="shared" si="43"/>
        <v>1</v>
      </c>
      <c r="AJ107" s="34" t="b">
        <f t="shared" si="43"/>
        <v>1</v>
      </c>
      <c r="AK107" s="34" t="b">
        <f t="shared" si="43"/>
        <v>1</v>
      </c>
      <c r="AM107" s="34" t="b">
        <f t="shared" si="43"/>
        <v>1</v>
      </c>
      <c r="AN107" s="34" t="b">
        <f t="shared" si="43"/>
        <v>1</v>
      </c>
      <c r="AP107" s="34" t="b">
        <f t="shared" si="43"/>
        <v>1</v>
      </c>
      <c r="AQ107" s="34" t="b">
        <f t="shared" si="43"/>
        <v>1</v>
      </c>
      <c r="AR107" s="466"/>
    </row>
    <row r="108" spans="1:101" ht="16.2" thickBot="1" x14ac:dyDescent="0.35">
      <c r="A108" s="271" t="s">
        <v>194</v>
      </c>
      <c r="B108" s="241" t="s">
        <v>195</v>
      </c>
      <c r="C108" s="296"/>
      <c r="D108" s="120" t="s">
        <v>193</v>
      </c>
      <c r="E108" s="297"/>
      <c r="F108" s="128"/>
      <c r="G108" s="247">
        <v>4</v>
      </c>
      <c r="H108" s="298">
        <f t="shared" si="40"/>
        <v>120</v>
      </c>
      <c r="I108" s="299"/>
      <c r="J108" s="300"/>
      <c r="K108" s="127"/>
      <c r="L108" s="127"/>
      <c r="M108" s="301"/>
      <c r="N108" s="123"/>
      <c r="O108" s="124"/>
      <c r="P108" s="125"/>
      <c r="Q108" s="126"/>
      <c r="R108" s="124"/>
      <c r="S108" s="125"/>
      <c r="T108" s="126"/>
      <c r="U108" s="124"/>
      <c r="V108" s="125"/>
      <c r="W108" s="126"/>
      <c r="X108" s="244"/>
      <c r="AE108" s="17" t="s">
        <v>22</v>
      </c>
      <c r="AF108" s="112">
        <f>AP122+AQ122</f>
        <v>16</v>
      </c>
      <c r="AG108" s="34"/>
      <c r="AH108" s="34"/>
      <c r="AJ108" s="34"/>
      <c r="AK108" s="34"/>
      <c r="AM108" s="34"/>
      <c r="AN108" s="34"/>
      <c r="AP108" s="34"/>
      <c r="AQ108" s="34"/>
      <c r="AR108" s="466"/>
    </row>
    <row r="109" spans="1:101" ht="16.2" thickBot="1" x14ac:dyDescent="0.35">
      <c r="A109" s="271" t="s">
        <v>196</v>
      </c>
      <c r="B109" s="241" t="s">
        <v>197</v>
      </c>
      <c r="C109" s="296"/>
      <c r="D109" s="120" t="s">
        <v>193</v>
      </c>
      <c r="E109" s="297"/>
      <c r="F109" s="128"/>
      <c r="G109" s="247">
        <v>4</v>
      </c>
      <c r="H109" s="298">
        <f t="shared" si="40"/>
        <v>120</v>
      </c>
      <c r="I109" s="299">
        <v>8</v>
      </c>
      <c r="J109" s="300" t="s">
        <v>277</v>
      </c>
      <c r="K109" s="127"/>
      <c r="L109" s="127" t="s">
        <v>281</v>
      </c>
      <c r="M109" s="301">
        <f t="shared" si="42"/>
        <v>112</v>
      </c>
      <c r="N109" s="123"/>
      <c r="O109" s="124"/>
      <c r="P109" s="317"/>
      <c r="Q109" s="126"/>
      <c r="R109" s="124"/>
      <c r="S109" s="125"/>
      <c r="T109" s="123"/>
      <c r="U109" s="124"/>
      <c r="V109" s="125" t="s">
        <v>262</v>
      </c>
      <c r="W109" s="126"/>
      <c r="X109" s="244"/>
      <c r="AD109" s="96" t="s">
        <v>35</v>
      </c>
      <c r="AG109" s="34" t="b">
        <f t="shared" si="43"/>
        <v>1</v>
      </c>
      <c r="AH109" s="34" t="b">
        <f t="shared" si="43"/>
        <v>1</v>
      </c>
      <c r="AJ109" s="34" t="b">
        <f t="shared" si="43"/>
        <v>1</v>
      </c>
      <c r="AK109" s="34" t="b">
        <f t="shared" si="43"/>
        <v>1</v>
      </c>
      <c r="AM109" s="34" t="b">
        <f t="shared" si="43"/>
        <v>1</v>
      </c>
      <c r="AN109" s="34" t="b">
        <f t="shared" si="43"/>
        <v>1</v>
      </c>
      <c r="AP109" s="34" t="b">
        <f t="shared" si="43"/>
        <v>1</v>
      </c>
      <c r="AQ109" s="34" t="b">
        <f t="shared" si="43"/>
        <v>1</v>
      </c>
      <c r="AR109" s="466"/>
    </row>
    <row r="110" spans="1:101" ht="40.5" customHeight="1" thickBot="1" x14ac:dyDescent="0.35">
      <c r="A110" s="271" t="s">
        <v>198</v>
      </c>
      <c r="B110" s="241" t="s">
        <v>199</v>
      </c>
      <c r="C110" s="296"/>
      <c r="D110" s="120" t="s">
        <v>193</v>
      </c>
      <c r="E110" s="297"/>
      <c r="F110" s="128"/>
      <c r="G110" s="247">
        <v>4</v>
      </c>
      <c r="H110" s="298">
        <f t="shared" si="40"/>
        <v>120</v>
      </c>
      <c r="I110" s="299"/>
      <c r="J110" s="300"/>
      <c r="K110" s="127"/>
      <c r="L110" s="127"/>
      <c r="M110" s="301"/>
      <c r="N110" s="123"/>
      <c r="O110" s="124"/>
      <c r="P110" s="317"/>
      <c r="Q110" s="126"/>
      <c r="R110" s="124"/>
      <c r="S110" s="125"/>
      <c r="T110" s="123"/>
      <c r="U110" s="124"/>
      <c r="V110" s="125"/>
      <c r="W110" s="126"/>
      <c r="X110" s="244"/>
      <c r="AG110" s="34"/>
      <c r="AH110" s="34"/>
      <c r="AJ110" s="34"/>
      <c r="AK110" s="34"/>
      <c r="AM110" s="34"/>
      <c r="AN110" s="34"/>
      <c r="AP110" s="34"/>
      <c r="AQ110" s="34"/>
      <c r="AR110" s="466"/>
    </row>
    <row r="111" spans="1:101" ht="23.25" customHeight="1" thickBot="1" x14ac:dyDescent="0.35">
      <c r="A111" s="280"/>
      <c r="B111" s="281" t="s">
        <v>146</v>
      </c>
      <c r="C111" s="302"/>
      <c r="D111" s="303"/>
      <c r="E111" s="304"/>
      <c r="F111" s="305"/>
      <c r="G111" s="306">
        <v>8</v>
      </c>
      <c r="H111" s="307">
        <f t="shared" si="40"/>
        <v>240</v>
      </c>
      <c r="I111" s="308"/>
      <c r="J111" s="309"/>
      <c r="K111" s="310"/>
      <c r="L111" s="310"/>
      <c r="M111" s="311"/>
      <c r="N111" s="312"/>
      <c r="O111" s="313"/>
      <c r="P111" s="318"/>
      <c r="Q111" s="126"/>
      <c r="R111" s="124"/>
      <c r="S111" s="125"/>
      <c r="T111" s="123"/>
      <c r="U111" s="124"/>
      <c r="V111" s="125"/>
      <c r="W111" s="126"/>
      <c r="X111" s="244"/>
      <c r="AG111" s="34"/>
      <c r="AH111" s="34"/>
      <c r="AJ111" s="34"/>
      <c r="AK111" s="34"/>
      <c r="AM111" s="34"/>
      <c r="AN111" s="34"/>
      <c r="AP111" s="34"/>
      <c r="AQ111" s="34"/>
      <c r="AR111" s="466"/>
    </row>
    <row r="112" spans="1:101" ht="16.2" thickBot="1" x14ac:dyDescent="0.35">
      <c r="A112" s="271" t="s">
        <v>200</v>
      </c>
      <c r="B112" s="241" t="s">
        <v>201</v>
      </c>
      <c r="C112" s="296"/>
      <c r="D112" s="120" t="s">
        <v>202</v>
      </c>
      <c r="E112" s="297"/>
      <c r="F112" s="297"/>
      <c r="G112" s="247">
        <v>4</v>
      </c>
      <c r="H112" s="319">
        <f t="shared" si="40"/>
        <v>120</v>
      </c>
      <c r="I112" s="299">
        <v>8</v>
      </c>
      <c r="J112" s="300" t="s">
        <v>277</v>
      </c>
      <c r="K112" s="127"/>
      <c r="L112" s="127" t="s">
        <v>281</v>
      </c>
      <c r="M112" s="301">
        <f t="shared" si="42"/>
        <v>112</v>
      </c>
      <c r="N112" s="123"/>
      <c r="O112" s="124"/>
      <c r="P112" s="317"/>
      <c r="Q112" s="126"/>
      <c r="R112" s="124"/>
      <c r="S112" s="125"/>
      <c r="T112" s="123"/>
      <c r="U112" s="124"/>
      <c r="V112" s="125"/>
      <c r="W112" s="126" t="s">
        <v>262</v>
      </c>
      <c r="X112" s="244"/>
      <c r="AD112" s="96" t="s">
        <v>35</v>
      </c>
      <c r="AG112" s="34" t="b">
        <f t="shared" si="43"/>
        <v>1</v>
      </c>
      <c r="AH112" s="34" t="b">
        <f t="shared" si="43"/>
        <v>1</v>
      </c>
      <c r="AJ112" s="34" t="b">
        <f t="shared" si="43"/>
        <v>1</v>
      </c>
      <c r="AK112" s="34" t="b">
        <f t="shared" si="43"/>
        <v>1</v>
      </c>
      <c r="AM112" s="34" t="b">
        <f t="shared" si="43"/>
        <v>1</v>
      </c>
      <c r="AN112" s="34" t="b">
        <f t="shared" si="43"/>
        <v>1</v>
      </c>
      <c r="AP112" s="34" t="b">
        <f t="shared" si="43"/>
        <v>0</v>
      </c>
      <c r="AQ112" s="34" t="b">
        <f t="shared" si="43"/>
        <v>1</v>
      </c>
      <c r="AR112" s="466"/>
    </row>
    <row r="113" spans="1:101" ht="16.2" thickBot="1" x14ac:dyDescent="0.35">
      <c r="A113" s="271" t="s">
        <v>203</v>
      </c>
      <c r="B113" s="241" t="s">
        <v>204</v>
      </c>
      <c r="C113" s="296"/>
      <c r="D113" s="120" t="s">
        <v>202</v>
      </c>
      <c r="E113" s="297"/>
      <c r="F113" s="297"/>
      <c r="G113" s="247">
        <v>4</v>
      </c>
      <c r="H113" s="319">
        <f t="shared" si="40"/>
        <v>120</v>
      </c>
      <c r="I113" s="299"/>
      <c r="J113" s="300"/>
      <c r="K113" s="127"/>
      <c r="L113" s="127"/>
      <c r="M113" s="301"/>
      <c r="N113" s="123"/>
      <c r="O113" s="124"/>
      <c r="P113" s="317"/>
      <c r="Q113" s="126"/>
      <c r="R113" s="124"/>
      <c r="S113" s="125"/>
      <c r="T113" s="123"/>
      <c r="U113" s="124"/>
      <c r="V113" s="125"/>
      <c r="W113" s="126"/>
      <c r="X113" s="244"/>
      <c r="AG113" s="34"/>
      <c r="AH113" s="34"/>
      <c r="AJ113" s="34"/>
      <c r="AK113" s="34"/>
      <c r="AM113" s="34"/>
      <c r="AN113" s="34"/>
      <c r="AP113" s="34"/>
      <c r="AQ113" s="34"/>
      <c r="AR113" s="466"/>
    </row>
    <row r="114" spans="1:101" ht="31.8" thickBot="1" x14ac:dyDescent="0.35">
      <c r="A114" s="271" t="s">
        <v>205</v>
      </c>
      <c r="B114" s="320" t="s">
        <v>206</v>
      </c>
      <c r="C114" s="296"/>
      <c r="D114" s="120" t="s">
        <v>202</v>
      </c>
      <c r="E114" s="297"/>
      <c r="F114" s="128"/>
      <c r="G114" s="247">
        <v>4</v>
      </c>
      <c r="H114" s="319">
        <f t="shared" si="40"/>
        <v>120</v>
      </c>
      <c r="I114" s="299">
        <v>8</v>
      </c>
      <c r="J114" s="300" t="s">
        <v>253</v>
      </c>
      <c r="K114" s="127"/>
      <c r="L114" s="127" t="s">
        <v>267</v>
      </c>
      <c r="M114" s="301">
        <f t="shared" si="42"/>
        <v>112</v>
      </c>
      <c r="N114" s="123"/>
      <c r="O114" s="124"/>
      <c r="P114" s="317"/>
      <c r="Q114" s="126"/>
      <c r="R114" s="124"/>
      <c r="S114" s="125"/>
      <c r="T114" s="123"/>
      <c r="U114" s="124"/>
      <c r="V114" s="125"/>
      <c r="W114" s="485" t="s">
        <v>264</v>
      </c>
      <c r="X114" s="125"/>
      <c r="AD114" s="96" t="s">
        <v>35</v>
      </c>
      <c r="AG114" s="34" t="b">
        <f t="shared" si="43"/>
        <v>1</v>
      </c>
      <c r="AH114" s="34" t="b">
        <f t="shared" si="43"/>
        <v>1</v>
      </c>
      <c r="AJ114" s="34" t="b">
        <f t="shared" si="43"/>
        <v>1</v>
      </c>
      <c r="AK114" s="34" t="b">
        <f t="shared" si="43"/>
        <v>1</v>
      </c>
      <c r="AM114" s="34" t="b">
        <f t="shared" si="43"/>
        <v>1</v>
      </c>
      <c r="AN114" s="34" t="b">
        <f t="shared" si="43"/>
        <v>1</v>
      </c>
      <c r="AP114" s="34" t="b">
        <f t="shared" si="43"/>
        <v>0</v>
      </c>
      <c r="AQ114" s="34" t="b">
        <f t="shared" si="43"/>
        <v>1</v>
      </c>
      <c r="AR114" s="466"/>
    </row>
    <row r="115" spans="1:101" ht="16.2" thickBot="1" x14ac:dyDescent="0.35">
      <c r="A115" s="271" t="s">
        <v>207</v>
      </c>
      <c r="B115" s="321" t="s">
        <v>208</v>
      </c>
      <c r="C115" s="296"/>
      <c r="D115" s="120" t="s">
        <v>202</v>
      </c>
      <c r="E115" s="297"/>
      <c r="F115" s="128"/>
      <c r="G115" s="247">
        <v>4</v>
      </c>
      <c r="H115" s="319">
        <f t="shared" si="40"/>
        <v>120</v>
      </c>
      <c r="I115" s="299"/>
      <c r="J115" s="300"/>
      <c r="K115" s="127"/>
      <c r="L115" s="127"/>
      <c r="M115" s="301"/>
      <c r="N115" s="123"/>
      <c r="O115" s="124"/>
      <c r="P115" s="317"/>
      <c r="Q115" s="126"/>
      <c r="R115" s="124"/>
      <c r="S115" s="125"/>
      <c r="T115" s="123"/>
      <c r="U115" s="124"/>
      <c r="V115" s="125"/>
      <c r="W115" s="485"/>
      <c r="X115" s="125"/>
      <c r="AG115" s="34"/>
      <c r="AH115" s="34"/>
      <c r="AJ115" s="34"/>
      <c r="AK115" s="34"/>
      <c r="AM115" s="34"/>
      <c r="AN115" s="34"/>
      <c r="AP115" s="34"/>
      <c r="AQ115" s="34"/>
      <c r="AR115" s="466"/>
    </row>
    <row r="116" spans="1:101" ht="16.2" thickBot="1" x14ac:dyDescent="0.35">
      <c r="A116" s="280"/>
      <c r="B116" s="281" t="s">
        <v>146</v>
      </c>
      <c r="C116" s="302"/>
      <c r="D116" s="303"/>
      <c r="E116" s="304"/>
      <c r="F116" s="305"/>
      <c r="G116" s="306">
        <v>8</v>
      </c>
      <c r="H116" s="322">
        <f t="shared" si="40"/>
        <v>240</v>
      </c>
      <c r="I116" s="308"/>
      <c r="J116" s="309"/>
      <c r="K116" s="310"/>
      <c r="L116" s="310"/>
      <c r="M116" s="311"/>
      <c r="N116" s="312"/>
      <c r="O116" s="313"/>
      <c r="P116" s="318"/>
      <c r="Q116" s="126"/>
      <c r="R116" s="124"/>
      <c r="S116" s="125"/>
      <c r="T116" s="123"/>
      <c r="U116" s="124"/>
      <c r="V116" s="125"/>
      <c r="W116" s="126"/>
      <c r="X116" s="125"/>
      <c r="AG116" s="34"/>
      <c r="AH116" s="34"/>
      <c r="AJ116" s="34"/>
      <c r="AK116" s="34"/>
      <c r="AM116" s="34"/>
      <c r="AN116" s="34"/>
      <c r="AP116" s="34"/>
      <c r="AQ116" s="34"/>
      <c r="AR116" s="466"/>
    </row>
    <row r="117" spans="1:101" ht="16.2" thickBot="1" x14ac:dyDescent="0.35">
      <c r="A117" s="271" t="s">
        <v>209</v>
      </c>
      <c r="B117" s="241" t="s">
        <v>210</v>
      </c>
      <c r="C117" s="296"/>
      <c r="D117" s="127">
        <v>8</v>
      </c>
      <c r="E117" s="128"/>
      <c r="F117" s="297"/>
      <c r="G117" s="247">
        <v>4</v>
      </c>
      <c r="H117" s="298">
        <f>G117*30</f>
        <v>120</v>
      </c>
      <c r="I117" s="299">
        <v>8</v>
      </c>
      <c r="J117" s="300" t="s">
        <v>277</v>
      </c>
      <c r="K117" s="127"/>
      <c r="L117" s="127" t="s">
        <v>281</v>
      </c>
      <c r="M117" s="301">
        <f>H117-I117</f>
        <v>112</v>
      </c>
      <c r="N117" s="123"/>
      <c r="O117" s="124"/>
      <c r="P117" s="317"/>
      <c r="Q117" s="126"/>
      <c r="R117" s="124"/>
      <c r="S117" s="125"/>
      <c r="T117" s="123"/>
      <c r="U117" s="124"/>
      <c r="V117" s="125"/>
      <c r="W117" s="126"/>
      <c r="X117" s="125" t="s">
        <v>262</v>
      </c>
      <c r="AG117" s="34" t="b">
        <f t="shared" si="43"/>
        <v>1</v>
      </c>
      <c r="AH117" s="34" t="b">
        <f t="shared" si="43"/>
        <v>1</v>
      </c>
      <c r="AJ117" s="34" t="b">
        <f t="shared" si="43"/>
        <v>1</v>
      </c>
      <c r="AK117" s="34" t="b">
        <f t="shared" si="43"/>
        <v>1</v>
      </c>
      <c r="AM117" s="34" t="b">
        <f t="shared" si="43"/>
        <v>1</v>
      </c>
      <c r="AN117" s="34" t="b">
        <f t="shared" si="43"/>
        <v>1</v>
      </c>
      <c r="AP117" s="34" t="b">
        <f t="shared" si="43"/>
        <v>1</v>
      </c>
      <c r="AQ117" s="34" t="b">
        <f t="shared" si="43"/>
        <v>0</v>
      </c>
      <c r="AR117" s="466"/>
    </row>
    <row r="118" spans="1:101" ht="16.2" thickBot="1" x14ac:dyDescent="0.35">
      <c r="A118" s="271" t="s">
        <v>211</v>
      </c>
      <c r="B118" s="241" t="s">
        <v>212</v>
      </c>
      <c r="C118" s="296"/>
      <c r="D118" s="127">
        <v>8</v>
      </c>
      <c r="E118" s="128"/>
      <c r="F118" s="297"/>
      <c r="G118" s="247">
        <v>4</v>
      </c>
      <c r="H118" s="298">
        <f>G118*30</f>
        <v>120</v>
      </c>
      <c r="I118" s="299"/>
      <c r="J118" s="300"/>
      <c r="K118" s="127"/>
      <c r="L118" s="127"/>
      <c r="M118" s="301"/>
      <c r="N118" s="123"/>
      <c r="O118" s="124"/>
      <c r="P118" s="317"/>
      <c r="Q118" s="126"/>
      <c r="R118" s="124"/>
      <c r="S118" s="125"/>
      <c r="T118" s="123"/>
      <c r="U118" s="124"/>
      <c r="V118" s="125"/>
      <c r="W118" s="126"/>
      <c r="X118" s="125"/>
      <c r="AG118" s="34"/>
      <c r="AH118" s="34"/>
      <c r="AJ118" s="34"/>
      <c r="AK118" s="34"/>
      <c r="AM118" s="34"/>
      <c r="AN118" s="34"/>
      <c r="AP118" s="34"/>
      <c r="AQ118" s="34"/>
      <c r="AR118" s="466"/>
    </row>
    <row r="119" spans="1:101" ht="16.2" thickBot="1" x14ac:dyDescent="0.35">
      <c r="A119" s="271" t="s">
        <v>213</v>
      </c>
      <c r="B119" s="323" t="s">
        <v>214</v>
      </c>
      <c r="C119" s="324"/>
      <c r="D119" s="325">
        <v>8</v>
      </c>
      <c r="E119" s="326"/>
      <c r="F119" s="327"/>
      <c r="G119" s="252">
        <v>4</v>
      </c>
      <c r="H119" s="328">
        <f>G119*30</f>
        <v>120</v>
      </c>
      <c r="I119" s="299">
        <v>8</v>
      </c>
      <c r="J119" s="300" t="s">
        <v>277</v>
      </c>
      <c r="K119" s="127"/>
      <c r="L119" s="127" t="s">
        <v>281</v>
      </c>
      <c r="M119" s="329">
        <f>H119-I119</f>
        <v>112</v>
      </c>
      <c r="N119" s="330"/>
      <c r="O119" s="331"/>
      <c r="P119" s="332"/>
      <c r="Q119" s="333"/>
      <c r="R119" s="331"/>
      <c r="S119" s="334"/>
      <c r="T119" s="330"/>
      <c r="U119" s="331"/>
      <c r="V119" s="334"/>
      <c r="W119" s="333"/>
      <c r="X119" s="334" t="s">
        <v>262</v>
      </c>
      <c r="AG119" s="335" t="b">
        <f t="shared" si="43"/>
        <v>1</v>
      </c>
      <c r="AH119" s="335" t="b">
        <f t="shared" si="43"/>
        <v>1</v>
      </c>
      <c r="AI119" s="336"/>
      <c r="AJ119" s="335" t="b">
        <f t="shared" si="43"/>
        <v>1</v>
      </c>
      <c r="AK119" s="335" t="b">
        <f t="shared" si="43"/>
        <v>1</v>
      </c>
      <c r="AL119" s="336"/>
      <c r="AM119" s="335" t="b">
        <f t="shared" si="43"/>
        <v>1</v>
      </c>
      <c r="AN119" s="335" t="b">
        <f t="shared" si="43"/>
        <v>1</v>
      </c>
      <c r="AO119" s="336"/>
      <c r="AP119" s="335" t="b">
        <f t="shared" si="43"/>
        <v>1</v>
      </c>
      <c r="AQ119" s="335" t="b">
        <f t="shared" si="43"/>
        <v>0</v>
      </c>
      <c r="AR119" s="17"/>
    </row>
    <row r="120" spans="1:101" ht="16.2" thickBot="1" x14ac:dyDescent="0.35">
      <c r="A120" s="271" t="s">
        <v>215</v>
      </c>
      <c r="B120" s="337" t="s">
        <v>216</v>
      </c>
      <c r="C120" s="338"/>
      <c r="D120" s="339">
        <v>8</v>
      </c>
      <c r="E120" s="340"/>
      <c r="F120" s="341"/>
      <c r="G120" s="342">
        <v>4</v>
      </c>
      <c r="H120" s="343">
        <f>G120*30</f>
        <v>120</v>
      </c>
      <c r="I120" s="299"/>
      <c r="J120" s="300"/>
      <c r="K120" s="127"/>
      <c r="L120" s="127"/>
      <c r="M120" s="344"/>
      <c r="N120" s="345"/>
      <c r="O120" s="346"/>
      <c r="P120" s="347"/>
      <c r="Q120" s="348"/>
      <c r="R120" s="346"/>
      <c r="S120" s="349"/>
      <c r="T120" s="345"/>
      <c r="U120" s="346"/>
      <c r="V120" s="349"/>
      <c r="W120" s="348"/>
      <c r="X120" s="349"/>
      <c r="AG120" s="34"/>
      <c r="AH120" s="34"/>
      <c r="AJ120" s="34"/>
      <c r="AK120" s="34"/>
      <c r="AM120" s="34"/>
      <c r="AN120" s="34"/>
      <c r="AP120" s="34"/>
      <c r="AQ120" s="34"/>
      <c r="AR120" s="466"/>
    </row>
    <row r="121" spans="1:101" ht="16.2" thickBot="1" x14ac:dyDescent="0.35">
      <c r="A121" s="350"/>
      <c r="B121" s="351" t="s">
        <v>146</v>
      </c>
      <c r="C121" s="352"/>
      <c r="D121" s="353"/>
      <c r="E121" s="353"/>
      <c r="F121" s="354"/>
      <c r="G121" s="355">
        <v>8</v>
      </c>
      <c r="H121" s="356">
        <f>G121*30</f>
        <v>240</v>
      </c>
      <c r="I121" s="357"/>
      <c r="J121" s="352"/>
      <c r="K121" s="353"/>
      <c r="L121" s="353"/>
      <c r="M121" s="358"/>
      <c r="N121" s="359"/>
      <c r="O121" s="359"/>
      <c r="P121" s="359"/>
      <c r="Q121" s="360"/>
      <c r="R121" s="360"/>
      <c r="S121" s="360"/>
      <c r="T121" s="360"/>
      <c r="U121" s="360"/>
      <c r="V121" s="360"/>
      <c r="W121" s="360"/>
      <c r="X121" s="361"/>
      <c r="AG121" s="34"/>
      <c r="AH121" s="34"/>
      <c r="AJ121" s="34"/>
      <c r="AK121" s="34"/>
      <c r="AM121" s="34"/>
      <c r="AN121" s="34"/>
      <c r="AP121" s="34"/>
      <c r="AQ121" s="34"/>
      <c r="AR121" s="466"/>
    </row>
    <row r="122" spans="1:101" ht="31.8" thickBot="1" x14ac:dyDescent="0.35">
      <c r="A122" s="738" t="s">
        <v>217</v>
      </c>
      <c r="B122" s="786"/>
      <c r="C122" s="786"/>
      <c r="D122" s="786"/>
      <c r="E122" s="786"/>
      <c r="F122" s="739"/>
      <c r="G122" s="261">
        <f t="shared" ref="G122:P122" si="44">G96+G99+G107+G101+G104+G109+G112+G114+G117+G119</f>
        <v>40</v>
      </c>
      <c r="H122" s="261">
        <f t="shared" si="44"/>
        <v>1200</v>
      </c>
      <c r="I122" s="261">
        <f>I96+I99+I107+I101+I104+I109+I112+I114+I117+I119</f>
        <v>84</v>
      </c>
      <c r="J122" s="261" t="e">
        <f t="shared" si="44"/>
        <v>#VALUE!</v>
      </c>
      <c r="K122" s="261">
        <f t="shared" si="44"/>
        <v>0</v>
      </c>
      <c r="L122" s="261" t="e">
        <f t="shared" si="44"/>
        <v>#VALUE!</v>
      </c>
      <c r="M122" s="261">
        <f t="shared" si="44"/>
        <v>1116</v>
      </c>
      <c r="N122" s="261">
        <f t="shared" si="44"/>
        <v>0</v>
      </c>
      <c r="O122" s="261"/>
      <c r="P122" s="261">
        <f t="shared" si="44"/>
        <v>0</v>
      </c>
      <c r="Q122" s="501" t="s">
        <v>263</v>
      </c>
      <c r="R122" s="501"/>
      <c r="S122" s="501" t="s">
        <v>272</v>
      </c>
      <c r="T122" s="501" t="s">
        <v>262</v>
      </c>
      <c r="U122" s="501"/>
      <c r="V122" s="501" t="s">
        <v>272</v>
      </c>
      <c r="W122" s="501" t="s">
        <v>266</v>
      </c>
      <c r="X122" s="501" t="s">
        <v>272</v>
      </c>
      <c r="Y122" s="362">
        <f>SUM(Y99:Y120)</f>
        <v>0</v>
      </c>
      <c r="Z122" s="363">
        <f>SUM(Z99:Z120)</f>
        <v>0</v>
      </c>
      <c r="AA122" s="363">
        <f>SUM(AA99:AA120)</f>
        <v>0</v>
      </c>
      <c r="AB122" s="363">
        <f>SUM(AB99:AB120)</f>
        <v>0</v>
      </c>
      <c r="AC122" s="363">
        <f>SUM(AC99:AC120)</f>
        <v>0</v>
      </c>
      <c r="AG122" s="146">
        <f t="shared" ref="AG122:AQ122" si="45">SUMIF(AG96:AG120,FALSE,$G96:$G120)</f>
        <v>0</v>
      </c>
      <c r="AH122" s="146">
        <f t="shared" si="45"/>
        <v>0</v>
      </c>
      <c r="AI122" s="146">
        <f t="shared" si="45"/>
        <v>0</v>
      </c>
      <c r="AJ122" s="146">
        <f t="shared" si="45"/>
        <v>4</v>
      </c>
      <c r="AK122" s="146">
        <f t="shared" si="45"/>
        <v>0</v>
      </c>
      <c r="AL122" s="146">
        <f t="shared" si="45"/>
        <v>0</v>
      </c>
      <c r="AM122" s="146">
        <f t="shared" si="45"/>
        <v>4</v>
      </c>
      <c r="AN122" s="146">
        <f t="shared" si="45"/>
        <v>0</v>
      </c>
      <c r="AO122" s="146">
        <f t="shared" si="45"/>
        <v>0</v>
      </c>
      <c r="AP122" s="146">
        <f t="shared" si="45"/>
        <v>8</v>
      </c>
      <c r="AQ122" s="146">
        <f t="shared" si="45"/>
        <v>8</v>
      </c>
      <c r="AR122" s="468"/>
      <c r="AS122" s="112">
        <f>SUM(AG122:AQ122)</f>
        <v>24</v>
      </c>
    </row>
    <row r="123" spans="1:101" ht="16.2" thickBot="1" x14ac:dyDescent="0.35">
      <c r="A123" s="783" t="s">
        <v>218</v>
      </c>
      <c r="B123" s="784"/>
      <c r="C123" s="784"/>
      <c r="D123" s="784"/>
      <c r="E123" s="784"/>
      <c r="F123" s="785"/>
      <c r="G123" s="364">
        <f t="shared" ref="G123:AC123" si="46">G122+G88</f>
        <v>60</v>
      </c>
      <c r="H123" s="365">
        <f t="shared" si="46"/>
        <v>1800</v>
      </c>
      <c r="I123" s="365">
        <f t="shared" si="46"/>
        <v>104</v>
      </c>
      <c r="J123" s="365" t="e">
        <f t="shared" si="46"/>
        <v>#VALUE!</v>
      </c>
      <c r="K123" s="365">
        <f t="shared" si="46"/>
        <v>0</v>
      </c>
      <c r="L123" s="365" t="e">
        <f t="shared" si="46"/>
        <v>#VALUE!</v>
      </c>
      <c r="M123" s="365">
        <f t="shared" si="46"/>
        <v>1696</v>
      </c>
      <c r="N123" s="144">
        <f t="shared" si="46"/>
        <v>0</v>
      </c>
      <c r="O123" s="144"/>
      <c r="P123" s="144">
        <f t="shared" si="46"/>
        <v>0</v>
      </c>
      <c r="Q123" s="144" t="e">
        <f t="shared" si="46"/>
        <v>#VALUE!</v>
      </c>
      <c r="R123" s="144"/>
      <c r="S123" s="144" t="e">
        <f t="shared" si="46"/>
        <v>#VALUE!</v>
      </c>
      <c r="T123" s="144" t="e">
        <f t="shared" si="46"/>
        <v>#VALUE!</v>
      </c>
      <c r="U123" s="144"/>
      <c r="V123" s="144" t="e">
        <f t="shared" si="46"/>
        <v>#VALUE!</v>
      </c>
      <c r="W123" s="144" t="e">
        <f t="shared" si="46"/>
        <v>#VALUE!</v>
      </c>
      <c r="X123" s="144" t="e">
        <f t="shared" si="46"/>
        <v>#VALUE!</v>
      </c>
      <c r="Y123" s="362">
        <f t="shared" si="46"/>
        <v>0</v>
      </c>
      <c r="Z123" s="363">
        <f t="shared" si="46"/>
        <v>0</v>
      </c>
      <c r="AA123" s="363">
        <f t="shared" si="46"/>
        <v>0</v>
      </c>
      <c r="AB123" s="363">
        <f t="shared" si="46"/>
        <v>0</v>
      </c>
      <c r="AC123" s="363">
        <f t="shared" si="46"/>
        <v>0</v>
      </c>
    </row>
    <row r="124" spans="1:101" s="1" customFormat="1" ht="16.8" thickBot="1" x14ac:dyDescent="0.35">
      <c r="A124" s="812" t="s">
        <v>219</v>
      </c>
      <c r="B124" s="812"/>
      <c r="C124" s="812"/>
      <c r="D124" s="812"/>
      <c r="E124" s="812"/>
      <c r="F124" s="812"/>
      <c r="G124" s="364">
        <f t="shared" ref="G124:M124" si="47">G123+G64</f>
        <v>240</v>
      </c>
      <c r="H124" s="365">
        <f t="shared" si="47"/>
        <v>7200</v>
      </c>
      <c r="I124" s="365">
        <f t="shared" si="47"/>
        <v>420</v>
      </c>
      <c r="J124" s="365" t="e">
        <f t="shared" si="47"/>
        <v>#VALUE!</v>
      </c>
      <c r="K124" s="365">
        <f t="shared" si="47"/>
        <v>8</v>
      </c>
      <c r="L124" s="365" t="e">
        <f t="shared" si="47"/>
        <v>#VALUE!</v>
      </c>
      <c r="M124" s="365">
        <f t="shared" si="47"/>
        <v>6278</v>
      </c>
      <c r="N124" s="144" t="e">
        <f t="shared" ref="N124:X124" si="48">N64+N123</f>
        <v>#VALUE!</v>
      </c>
      <c r="O124" s="144"/>
      <c r="P124" s="144" t="e">
        <f t="shared" si="48"/>
        <v>#VALUE!</v>
      </c>
      <c r="Q124" s="144" t="e">
        <f t="shared" si="48"/>
        <v>#VALUE!</v>
      </c>
      <c r="R124" s="144"/>
      <c r="S124" s="144" t="e">
        <f t="shared" si="48"/>
        <v>#VALUE!</v>
      </c>
      <c r="T124" s="144" t="e">
        <f t="shared" si="48"/>
        <v>#VALUE!</v>
      </c>
      <c r="U124" s="144"/>
      <c r="V124" s="144" t="e">
        <f t="shared" si="48"/>
        <v>#VALUE!</v>
      </c>
      <c r="W124" s="144" t="e">
        <f t="shared" si="48"/>
        <v>#VALUE!</v>
      </c>
      <c r="X124" s="144" t="e">
        <f t="shared" si="48"/>
        <v>#VALUE!</v>
      </c>
      <c r="AA124" s="366">
        <v>22</v>
      </c>
      <c r="AB124" s="366">
        <v>22</v>
      </c>
      <c r="AC124" s="366">
        <v>22</v>
      </c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464"/>
      <c r="AT124" s="433"/>
      <c r="AU124" s="433"/>
      <c r="AV124" s="433"/>
      <c r="AW124" s="447"/>
      <c r="AX124" s="433"/>
      <c r="AY124" s="433"/>
      <c r="AZ124" s="433"/>
      <c r="BA124" s="447"/>
      <c r="BE124" s="453"/>
      <c r="BI124" s="453"/>
      <c r="BJ124" s="433"/>
      <c r="BK124" s="433"/>
      <c r="BL124" s="433"/>
      <c r="BM124" s="447"/>
      <c r="BN124" s="433"/>
      <c r="BO124" s="433"/>
      <c r="BP124" s="433"/>
      <c r="BQ124" s="447"/>
      <c r="BZ124" s="433"/>
      <c r="CA124" s="433"/>
      <c r="CB124" s="433"/>
      <c r="CC124" s="433"/>
      <c r="CD124" s="433"/>
      <c r="CE124" s="433"/>
      <c r="CF124" s="433"/>
      <c r="CG124" s="433"/>
      <c r="CP124" s="433"/>
      <c r="CQ124" s="433"/>
      <c r="CR124" s="433"/>
      <c r="CS124" s="433"/>
      <c r="CT124" s="433"/>
      <c r="CU124" s="433"/>
      <c r="CV124" s="433"/>
      <c r="CW124" s="433"/>
    </row>
    <row r="125" spans="1:101" s="1" customFormat="1" ht="16.8" thickBot="1" x14ac:dyDescent="0.35">
      <c r="A125" s="813" t="s">
        <v>220</v>
      </c>
      <c r="B125" s="813"/>
      <c r="C125" s="813"/>
      <c r="D125" s="813"/>
      <c r="E125" s="813"/>
      <c r="F125" s="813"/>
      <c r="G125" s="813"/>
      <c r="H125" s="813"/>
      <c r="I125" s="813"/>
      <c r="J125" s="813"/>
      <c r="K125" s="813"/>
      <c r="L125" s="813"/>
      <c r="M125" s="813"/>
      <c r="N125" s="144" t="e">
        <f>N124</f>
        <v>#VALUE!</v>
      </c>
      <c r="O125" s="144"/>
      <c r="P125" s="144" t="e">
        <f t="shared" ref="P125:AC125" si="49">P124</f>
        <v>#VALUE!</v>
      </c>
      <c r="Q125" s="144" t="e">
        <f t="shared" si="49"/>
        <v>#VALUE!</v>
      </c>
      <c r="R125" s="144"/>
      <c r="S125" s="144" t="e">
        <f t="shared" si="49"/>
        <v>#VALUE!</v>
      </c>
      <c r="T125" s="144" t="e">
        <f t="shared" si="49"/>
        <v>#VALUE!</v>
      </c>
      <c r="U125" s="144"/>
      <c r="V125" s="144" t="e">
        <f t="shared" si="49"/>
        <v>#VALUE!</v>
      </c>
      <c r="W125" s="144" t="e">
        <f t="shared" si="49"/>
        <v>#VALUE!</v>
      </c>
      <c r="X125" s="144" t="e">
        <f t="shared" si="49"/>
        <v>#VALUE!</v>
      </c>
      <c r="Y125" s="362">
        <f t="shared" si="49"/>
        <v>0</v>
      </c>
      <c r="Z125" s="363">
        <f t="shared" si="49"/>
        <v>0</v>
      </c>
      <c r="AA125" s="363">
        <f t="shared" si="49"/>
        <v>22</v>
      </c>
      <c r="AB125" s="363">
        <f t="shared" si="49"/>
        <v>22</v>
      </c>
      <c r="AC125" s="363">
        <f t="shared" si="49"/>
        <v>22</v>
      </c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464"/>
      <c r="AT125" s="433"/>
      <c r="AU125" s="433"/>
      <c r="AV125" s="433"/>
      <c r="AW125" s="447"/>
      <c r="AX125" s="433"/>
      <c r="AY125" s="433"/>
      <c r="AZ125" s="433"/>
      <c r="BA125" s="447"/>
      <c r="BE125" s="453"/>
      <c r="BI125" s="453"/>
      <c r="BJ125" s="433"/>
      <c r="BK125" s="433"/>
      <c r="BL125" s="433"/>
      <c r="BM125" s="447"/>
      <c r="BN125" s="433"/>
      <c r="BO125" s="433"/>
      <c r="BP125" s="433"/>
      <c r="BQ125" s="447"/>
      <c r="BZ125" s="433"/>
      <c r="CA125" s="433"/>
      <c r="CB125" s="433"/>
      <c r="CC125" s="433"/>
      <c r="CD125" s="433"/>
      <c r="CE125" s="433"/>
      <c r="CF125" s="433"/>
      <c r="CG125" s="433"/>
      <c r="CP125" s="433"/>
      <c r="CQ125" s="433"/>
      <c r="CR125" s="433"/>
      <c r="CS125" s="433"/>
      <c r="CT125" s="433"/>
      <c r="CU125" s="433"/>
      <c r="CV125" s="433"/>
      <c r="CW125" s="433"/>
    </row>
    <row r="126" spans="1:101" s="1" customFormat="1" ht="16.8" thickBot="1" x14ac:dyDescent="0.35">
      <c r="A126" s="814" t="s">
        <v>221</v>
      </c>
      <c r="B126" s="814"/>
      <c r="C126" s="814"/>
      <c r="D126" s="814"/>
      <c r="E126" s="814"/>
      <c r="F126" s="814"/>
      <c r="G126" s="814"/>
      <c r="H126" s="814"/>
      <c r="I126" s="814"/>
      <c r="J126" s="814"/>
      <c r="K126" s="814"/>
      <c r="L126" s="814"/>
      <c r="M126" s="814"/>
      <c r="N126" s="144">
        <v>4</v>
      </c>
      <c r="O126" s="262"/>
      <c r="P126" s="367">
        <v>3</v>
      </c>
      <c r="Q126" s="367">
        <v>2</v>
      </c>
      <c r="R126" s="367"/>
      <c r="S126" s="367">
        <v>2</v>
      </c>
      <c r="T126" s="367">
        <v>3</v>
      </c>
      <c r="U126" s="367"/>
      <c r="V126" s="367">
        <v>3</v>
      </c>
      <c r="W126" s="367">
        <v>2</v>
      </c>
      <c r="X126" s="367">
        <v>3</v>
      </c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464"/>
      <c r="AT126" s="433"/>
      <c r="AU126" s="433"/>
      <c r="AV126" s="433"/>
      <c r="AW126" s="447"/>
      <c r="AX126" s="433"/>
      <c r="AY126" s="433"/>
      <c r="AZ126" s="433"/>
      <c r="BA126" s="447"/>
      <c r="BE126" s="453"/>
      <c r="BI126" s="453"/>
      <c r="BJ126" s="433"/>
      <c r="BK126" s="433"/>
      <c r="BL126" s="433"/>
      <c r="BM126" s="447"/>
      <c r="BN126" s="433"/>
      <c r="BO126" s="433"/>
      <c r="BP126" s="433"/>
      <c r="BQ126" s="447"/>
      <c r="BZ126" s="433"/>
      <c r="CA126" s="433"/>
      <c r="CB126" s="433"/>
      <c r="CC126" s="433"/>
      <c r="CD126" s="433"/>
      <c r="CE126" s="433"/>
      <c r="CF126" s="433"/>
      <c r="CG126" s="433"/>
      <c r="CP126" s="433"/>
      <c r="CQ126" s="433"/>
      <c r="CR126" s="433"/>
      <c r="CS126" s="433"/>
      <c r="CT126" s="433"/>
      <c r="CU126" s="433"/>
      <c r="CV126" s="433"/>
      <c r="CW126" s="433"/>
    </row>
    <row r="127" spans="1:101" s="1" customFormat="1" ht="16.8" thickBot="1" x14ac:dyDescent="0.35">
      <c r="A127" s="814" t="s">
        <v>222</v>
      </c>
      <c r="B127" s="814"/>
      <c r="C127" s="814"/>
      <c r="D127" s="814"/>
      <c r="E127" s="814"/>
      <c r="F127" s="814"/>
      <c r="G127" s="814"/>
      <c r="H127" s="814"/>
      <c r="I127" s="814"/>
      <c r="J127" s="814"/>
      <c r="K127" s="814"/>
      <c r="L127" s="814"/>
      <c r="M127" s="814"/>
      <c r="N127" s="144">
        <v>3</v>
      </c>
      <c r="O127" s="145"/>
      <c r="P127" s="368">
        <v>4</v>
      </c>
      <c r="Q127" s="368">
        <v>5</v>
      </c>
      <c r="R127" s="368"/>
      <c r="S127" s="368">
        <v>5</v>
      </c>
      <c r="T127" s="368">
        <v>4</v>
      </c>
      <c r="U127" s="368"/>
      <c r="V127" s="368">
        <v>4</v>
      </c>
      <c r="W127" s="368">
        <v>4</v>
      </c>
      <c r="X127" s="368">
        <v>2</v>
      </c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464"/>
      <c r="AT127" s="433"/>
      <c r="AU127" s="433"/>
      <c r="AV127" s="433"/>
      <c r="AW127" s="447"/>
      <c r="AX127" s="433"/>
      <c r="AY127" s="433"/>
      <c r="AZ127" s="433"/>
      <c r="BA127" s="447"/>
      <c r="BE127" s="453"/>
      <c r="BI127" s="453"/>
      <c r="BJ127" s="433"/>
      <c r="BK127" s="433"/>
      <c r="BL127" s="433"/>
      <c r="BM127" s="447"/>
      <c r="BN127" s="433"/>
      <c r="BO127" s="433"/>
      <c r="BP127" s="433"/>
      <c r="BQ127" s="447"/>
      <c r="BZ127" s="433"/>
      <c r="CA127" s="433"/>
      <c r="CB127" s="433"/>
      <c r="CC127" s="433"/>
      <c r="CD127" s="433"/>
      <c r="CE127" s="433"/>
      <c r="CF127" s="433"/>
      <c r="CG127" s="433"/>
      <c r="CP127" s="433"/>
      <c r="CQ127" s="433"/>
      <c r="CR127" s="433"/>
      <c r="CS127" s="433"/>
      <c r="CT127" s="433"/>
      <c r="CU127" s="433"/>
      <c r="CV127" s="433"/>
      <c r="CW127" s="433"/>
    </row>
    <row r="128" spans="1:101" s="1" customFormat="1" ht="16.8" thickBot="1" x14ac:dyDescent="0.35">
      <c r="A128" s="814" t="s">
        <v>223</v>
      </c>
      <c r="B128" s="814"/>
      <c r="C128" s="814"/>
      <c r="D128" s="814"/>
      <c r="E128" s="814"/>
      <c r="F128" s="814"/>
      <c r="G128" s="814"/>
      <c r="H128" s="814"/>
      <c r="I128" s="814"/>
      <c r="J128" s="814"/>
      <c r="K128" s="814"/>
      <c r="L128" s="814"/>
      <c r="M128" s="814"/>
      <c r="N128" s="369"/>
      <c r="O128" s="370"/>
      <c r="P128" s="370"/>
      <c r="Q128" s="371"/>
      <c r="R128" s="371"/>
      <c r="S128" s="371"/>
      <c r="T128" s="371"/>
      <c r="U128" s="371"/>
      <c r="V128" s="371"/>
      <c r="W128" s="371"/>
      <c r="X128" s="371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464"/>
      <c r="AT128" s="433"/>
      <c r="AU128" s="433"/>
      <c r="AV128" s="433"/>
      <c r="AW128" s="447"/>
      <c r="AX128" s="433"/>
      <c r="AY128" s="433"/>
      <c r="AZ128" s="433"/>
      <c r="BA128" s="447"/>
      <c r="BE128" s="453"/>
      <c r="BI128" s="453"/>
      <c r="BJ128" s="433"/>
      <c r="BK128" s="433"/>
      <c r="BL128" s="433"/>
      <c r="BM128" s="447"/>
      <c r="BN128" s="433"/>
      <c r="BO128" s="433"/>
      <c r="BP128" s="433"/>
      <c r="BQ128" s="447"/>
      <c r="BZ128" s="433"/>
      <c r="CA128" s="433"/>
      <c r="CB128" s="433"/>
      <c r="CC128" s="433"/>
      <c r="CD128" s="433"/>
      <c r="CE128" s="433"/>
      <c r="CF128" s="433"/>
      <c r="CG128" s="433"/>
      <c r="CP128" s="433"/>
      <c r="CQ128" s="433"/>
      <c r="CR128" s="433"/>
      <c r="CS128" s="433"/>
      <c r="CT128" s="433"/>
      <c r="CU128" s="433"/>
      <c r="CV128" s="433"/>
      <c r="CW128" s="433"/>
    </row>
    <row r="129" spans="1:101" s="1" customFormat="1" ht="16.8" thickBot="1" x14ac:dyDescent="0.35">
      <c r="A129" s="815" t="s">
        <v>224</v>
      </c>
      <c r="B129" s="815"/>
      <c r="C129" s="815"/>
      <c r="D129" s="815"/>
      <c r="E129" s="815"/>
      <c r="F129" s="815"/>
      <c r="G129" s="815"/>
      <c r="H129" s="815"/>
      <c r="I129" s="815"/>
      <c r="J129" s="815"/>
      <c r="K129" s="815"/>
      <c r="L129" s="815"/>
      <c r="M129" s="815"/>
      <c r="N129" s="372"/>
      <c r="O129" s="370"/>
      <c r="P129" s="370"/>
      <c r="Q129" s="373"/>
      <c r="R129" s="373"/>
      <c r="S129" s="374">
        <v>1</v>
      </c>
      <c r="T129" s="374">
        <v>1</v>
      </c>
      <c r="U129" s="373"/>
      <c r="V129" s="374"/>
      <c r="W129" s="374">
        <v>1</v>
      </c>
      <c r="X129" s="373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464"/>
      <c r="AT129" s="433"/>
      <c r="AU129" s="433"/>
      <c r="AV129" s="433"/>
      <c r="AW129" s="447"/>
      <c r="AX129" s="433"/>
      <c r="AY129" s="433"/>
      <c r="AZ129" s="433"/>
      <c r="BA129" s="447"/>
      <c r="BE129" s="453"/>
      <c r="BI129" s="453"/>
      <c r="BJ129" s="433"/>
      <c r="BK129" s="433"/>
      <c r="BL129" s="433"/>
      <c r="BM129" s="447"/>
      <c r="BN129" s="433"/>
      <c r="BO129" s="433"/>
      <c r="BP129" s="433"/>
      <c r="BQ129" s="447"/>
      <c r="BZ129" s="433"/>
      <c r="CA129" s="433"/>
      <c r="CB129" s="433"/>
      <c r="CC129" s="433"/>
      <c r="CD129" s="433"/>
      <c r="CE129" s="433"/>
      <c r="CF129" s="433"/>
      <c r="CG129" s="433"/>
      <c r="CP129" s="433"/>
      <c r="CQ129" s="433"/>
      <c r="CR129" s="433"/>
      <c r="CS129" s="433"/>
      <c r="CT129" s="433"/>
      <c r="CU129" s="433"/>
      <c r="CV129" s="433"/>
      <c r="CW129" s="433"/>
    </row>
    <row r="130" spans="1:101" s="1" customFormat="1" ht="27" thickBot="1" x14ac:dyDescent="0.35">
      <c r="A130" s="802" t="s">
        <v>225</v>
      </c>
      <c r="B130" s="803"/>
      <c r="C130" s="803"/>
      <c r="D130" s="803"/>
      <c r="E130" s="803"/>
      <c r="F130" s="803"/>
      <c r="G130" s="803"/>
      <c r="H130" s="803"/>
      <c r="I130" s="803"/>
      <c r="J130" s="803"/>
      <c r="K130" s="803"/>
      <c r="L130" s="803"/>
      <c r="M130" s="804"/>
      <c r="N130" s="805" t="s">
        <v>226</v>
      </c>
      <c r="O130" s="806"/>
      <c r="P130" s="807"/>
      <c r="Q130" s="808">
        <f>G64/G124*100</f>
        <v>75</v>
      </c>
      <c r="R130" s="809"/>
      <c r="S130" s="810"/>
      <c r="T130" s="808" t="s">
        <v>227</v>
      </c>
      <c r="U130" s="809"/>
      <c r="V130" s="810"/>
      <c r="W130" s="808">
        <f>G123/G124*100</f>
        <v>25</v>
      </c>
      <c r="X130" s="810"/>
      <c r="Y130" s="375">
        <f>SUM(N130:X130)</f>
        <v>100</v>
      </c>
      <c r="AF130" s="1" t="s">
        <v>228</v>
      </c>
      <c r="AG130" s="1" t="s">
        <v>229</v>
      </c>
      <c r="AH130" s="376" t="s">
        <v>230</v>
      </c>
      <c r="AI130" s="2" t="s">
        <v>231</v>
      </c>
      <c r="AJ130" s="2" t="s">
        <v>232</v>
      </c>
      <c r="AK130" s="2"/>
      <c r="AL130" s="2"/>
      <c r="AM130" s="2"/>
      <c r="AN130" s="2"/>
      <c r="AO130" s="2"/>
      <c r="AP130" s="2"/>
      <c r="AQ130" s="2"/>
      <c r="AR130" s="464"/>
      <c r="AT130" s="433"/>
      <c r="AU130" s="433"/>
      <c r="AV130" s="433"/>
      <c r="AW130" s="447"/>
      <c r="AX130" s="433"/>
      <c r="AY130" s="433"/>
      <c r="AZ130" s="433"/>
      <c r="BA130" s="447"/>
      <c r="BE130" s="453"/>
      <c r="BI130" s="453"/>
      <c r="BJ130" s="433"/>
      <c r="BK130" s="433"/>
      <c r="BL130" s="433"/>
      <c r="BM130" s="447"/>
      <c r="BN130" s="433"/>
      <c r="BO130" s="433"/>
      <c r="BP130" s="433"/>
      <c r="BQ130" s="447"/>
      <c r="BZ130" s="433"/>
      <c r="CA130" s="433"/>
      <c r="CB130" s="433"/>
      <c r="CC130" s="433"/>
      <c r="CD130" s="433"/>
      <c r="CE130" s="433"/>
      <c r="CF130" s="433"/>
      <c r="CG130" s="433"/>
      <c r="CP130" s="433"/>
      <c r="CQ130" s="433"/>
      <c r="CR130" s="433"/>
      <c r="CS130" s="433"/>
      <c r="CT130" s="433"/>
      <c r="CU130" s="433"/>
      <c r="CV130" s="433"/>
      <c r="CW130" s="433"/>
    </row>
    <row r="131" spans="1:101" s="1" customFormat="1" ht="16.2" x14ac:dyDescent="0.3">
      <c r="A131" s="377"/>
      <c r="B131" s="377"/>
      <c r="C131" s="377"/>
      <c r="D131" s="377"/>
      <c r="E131" s="377"/>
      <c r="F131" s="377"/>
      <c r="G131" s="377"/>
      <c r="H131" s="377"/>
      <c r="I131" s="377"/>
      <c r="J131" s="377"/>
      <c r="K131" s="377"/>
      <c r="L131" s="377"/>
      <c r="M131" s="377"/>
      <c r="N131" s="378"/>
      <c r="O131" s="378"/>
      <c r="P131" s="378"/>
      <c r="Q131" s="379"/>
      <c r="R131" s="379"/>
      <c r="S131" s="379"/>
      <c r="T131" s="378"/>
      <c r="U131" s="378"/>
      <c r="V131" s="378"/>
      <c r="W131" s="378"/>
      <c r="X131" s="378"/>
      <c r="AE131" s="17" t="s">
        <v>19</v>
      </c>
      <c r="AF131" s="95">
        <f>AF10</f>
        <v>42</v>
      </c>
      <c r="AG131" s="94">
        <f>AF30</f>
        <v>0</v>
      </c>
      <c r="AH131" s="94">
        <f>AF56</f>
        <v>3</v>
      </c>
      <c r="AI131" s="380">
        <f>AF67</f>
        <v>0</v>
      </c>
      <c r="AJ131" s="380">
        <f>AF99</f>
        <v>0</v>
      </c>
      <c r="AK131" s="94">
        <f>SUM(AF131:AJ131)</f>
        <v>45</v>
      </c>
      <c r="AL131" s="2"/>
      <c r="AM131" s="2"/>
      <c r="AN131" s="2"/>
      <c r="AO131" s="2"/>
      <c r="AP131" s="2"/>
      <c r="AQ131" s="2"/>
      <c r="AR131" s="464"/>
      <c r="AT131" s="433"/>
      <c r="AU131" s="433"/>
      <c r="AV131" s="433"/>
      <c r="AW131" s="447"/>
      <c r="AX131" s="433"/>
      <c r="AY131" s="433"/>
      <c r="AZ131" s="433"/>
      <c r="BA131" s="447"/>
      <c r="BE131" s="453"/>
      <c r="BI131" s="453"/>
      <c r="BJ131" s="433"/>
      <c r="BK131" s="433"/>
      <c r="BL131" s="433"/>
      <c r="BM131" s="447"/>
      <c r="BN131" s="433"/>
      <c r="BO131" s="433"/>
      <c r="BP131" s="433"/>
      <c r="BQ131" s="447"/>
      <c r="BZ131" s="433"/>
      <c r="CA131" s="433"/>
      <c r="CB131" s="433"/>
      <c r="CC131" s="433"/>
      <c r="CD131" s="433"/>
      <c r="CE131" s="433"/>
      <c r="CF131" s="433"/>
      <c r="CG131" s="433"/>
      <c r="CP131" s="433"/>
      <c r="CQ131" s="433"/>
      <c r="CR131" s="433"/>
      <c r="CS131" s="433"/>
      <c r="CT131" s="433"/>
      <c r="CU131" s="433"/>
      <c r="CV131" s="433"/>
      <c r="CW131" s="433"/>
    </row>
    <row r="132" spans="1:101" s="1" customFormat="1" ht="16.2" x14ac:dyDescent="0.3">
      <c r="A132" s="381" t="s">
        <v>42</v>
      </c>
      <c r="B132" s="382" t="s">
        <v>233</v>
      </c>
      <c r="C132" s="383"/>
      <c r="D132" s="384"/>
      <c r="E132" s="384"/>
      <c r="F132" s="385"/>
      <c r="G132" s="386">
        <f>G133+G134</f>
        <v>13.5</v>
      </c>
      <c r="H132" s="386">
        <f t="shared" ref="H132:M132" si="50">H133+H134</f>
        <v>405</v>
      </c>
      <c r="I132" s="386">
        <f t="shared" si="50"/>
        <v>264</v>
      </c>
      <c r="J132" s="386">
        <f t="shared" si="50"/>
        <v>4</v>
      </c>
      <c r="K132" s="386"/>
      <c r="L132" s="386">
        <f t="shared" si="50"/>
        <v>260</v>
      </c>
      <c r="M132" s="386">
        <f t="shared" si="50"/>
        <v>141</v>
      </c>
      <c r="N132" s="387"/>
      <c r="O132" s="388"/>
      <c r="P132" s="389"/>
      <c r="Q132" s="390"/>
      <c r="R132" s="388"/>
      <c r="S132" s="389"/>
      <c r="T132" s="390"/>
      <c r="U132" s="388"/>
      <c r="V132" s="389"/>
      <c r="W132" s="390"/>
      <c r="X132" s="389"/>
      <c r="AE132" s="17" t="s">
        <v>20</v>
      </c>
      <c r="AF132" s="95">
        <f>AF11</f>
        <v>14</v>
      </c>
      <c r="AG132" s="94">
        <f>AF31</f>
        <v>12</v>
      </c>
      <c r="AH132" s="94">
        <f>AF57</f>
        <v>3</v>
      </c>
      <c r="AI132" s="380">
        <f>AF68</f>
        <v>0</v>
      </c>
      <c r="AJ132" s="380">
        <f>AF100</f>
        <v>4</v>
      </c>
      <c r="AK132" s="94">
        <f t="shared" ref="AK132:AK135" si="51">SUM(AF132:AJ132)</f>
        <v>33</v>
      </c>
      <c r="AL132" s="2"/>
      <c r="AM132" s="2"/>
      <c r="AN132" s="2"/>
      <c r="AO132" s="2"/>
      <c r="AP132" s="2"/>
      <c r="AQ132" s="2"/>
      <c r="AR132" s="464"/>
      <c r="AT132" s="433"/>
      <c r="AU132" s="433"/>
      <c r="AV132" s="433"/>
      <c r="AW132" s="447"/>
      <c r="AX132" s="433"/>
      <c r="AY132" s="433"/>
      <c r="AZ132" s="433"/>
      <c r="BA132" s="447"/>
      <c r="BE132" s="453"/>
      <c r="BI132" s="453"/>
      <c r="BJ132" s="433"/>
      <c r="BK132" s="433"/>
      <c r="BL132" s="433"/>
      <c r="BM132" s="447"/>
      <c r="BN132" s="433"/>
      <c r="BO132" s="433"/>
      <c r="BP132" s="433"/>
      <c r="BQ132" s="447"/>
      <c r="BZ132" s="433"/>
      <c r="CA132" s="433"/>
      <c r="CB132" s="433"/>
      <c r="CC132" s="433"/>
      <c r="CD132" s="433"/>
      <c r="CE132" s="433"/>
      <c r="CF132" s="433"/>
      <c r="CG132" s="433"/>
      <c r="CP132" s="433"/>
      <c r="CQ132" s="433"/>
      <c r="CR132" s="433"/>
      <c r="CS132" s="433"/>
      <c r="CT132" s="433"/>
      <c r="CU132" s="433"/>
      <c r="CV132" s="433"/>
      <c r="CW132" s="433"/>
    </row>
    <row r="133" spans="1:101" s="1" customFormat="1" ht="16.2" x14ac:dyDescent="0.3">
      <c r="A133" s="391" t="s">
        <v>234</v>
      </c>
      <c r="B133" s="392" t="s">
        <v>233</v>
      </c>
      <c r="C133" s="383"/>
      <c r="D133" s="393" t="s">
        <v>235</v>
      </c>
      <c r="E133" s="394"/>
      <c r="F133" s="395"/>
      <c r="G133" s="396">
        <v>6.5</v>
      </c>
      <c r="H133" s="397">
        <f t="shared" ref="H133:H134" si="52">G133*30</f>
        <v>195</v>
      </c>
      <c r="I133" s="398">
        <f>J133+K133+L133</f>
        <v>132</v>
      </c>
      <c r="J133" s="399">
        <v>4</v>
      </c>
      <c r="K133" s="399"/>
      <c r="L133" s="399">
        <v>128</v>
      </c>
      <c r="M133" s="400">
        <f>H133-I133</f>
        <v>63</v>
      </c>
      <c r="N133" s="401">
        <v>4</v>
      </c>
      <c r="O133" s="402"/>
      <c r="P133" s="403">
        <v>4</v>
      </c>
      <c r="Q133" s="404"/>
      <c r="R133" s="402"/>
      <c r="S133" s="403"/>
      <c r="T133" s="405"/>
      <c r="U133" s="406"/>
      <c r="V133" s="407"/>
      <c r="W133" s="405"/>
      <c r="X133" s="407"/>
      <c r="AE133" s="17" t="s">
        <v>21</v>
      </c>
      <c r="AF133" s="95">
        <f>AF12</f>
        <v>0</v>
      </c>
      <c r="AG133" s="94">
        <f>AF32</f>
        <v>22</v>
      </c>
      <c r="AH133" s="94">
        <f>AF58</f>
        <v>3</v>
      </c>
      <c r="AI133" s="380">
        <f>AF72</f>
        <v>4</v>
      </c>
      <c r="AJ133" s="380">
        <f>AF107</f>
        <v>4</v>
      </c>
      <c r="AK133" s="94">
        <f t="shared" si="51"/>
        <v>33</v>
      </c>
      <c r="AL133" s="2"/>
      <c r="AM133" s="2"/>
      <c r="AN133" s="2"/>
      <c r="AO133" s="2"/>
      <c r="AP133" s="2"/>
      <c r="AQ133" s="2"/>
      <c r="AR133" s="464"/>
      <c r="AT133" s="433"/>
      <c r="AU133" s="433"/>
      <c r="AV133" s="433"/>
      <c r="AW133" s="447"/>
      <c r="AX133" s="433"/>
      <c r="AY133" s="433"/>
      <c r="AZ133" s="433"/>
      <c r="BA133" s="447"/>
      <c r="BE133" s="453"/>
      <c r="BI133" s="453"/>
      <c r="BJ133" s="433"/>
      <c r="BK133" s="433"/>
      <c r="BL133" s="433"/>
      <c r="BM133" s="447"/>
      <c r="BN133" s="433"/>
      <c r="BO133" s="433"/>
      <c r="BP133" s="433"/>
      <c r="BQ133" s="447"/>
      <c r="BZ133" s="433"/>
      <c r="CA133" s="433"/>
      <c r="CB133" s="433"/>
      <c r="CC133" s="433"/>
      <c r="CD133" s="433"/>
      <c r="CE133" s="433"/>
      <c r="CF133" s="433"/>
      <c r="CG133" s="433"/>
      <c r="CP133" s="433"/>
      <c r="CQ133" s="433"/>
      <c r="CR133" s="433"/>
      <c r="CS133" s="433"/>
      <c r="CT133" s="433"/>
      <c r="CU133" s="433"/>
      <c r="CV133" s="433"/>
      <c r="CW133" s="433"/>
    </row>
    <row r="134" spans="1:101" s="1" customFormat="1" ht="16.2" x14ac:dyDescent="0.3">
      <c r="A134" s="391" t="s">
        <v>236</v>
      </c>
      <c r="B134" s="392" t="s">
        <v>233</v>
      </c>
      <c r="C134" s="383"/>
      <c r="D134" s="408" t="s">
        <v>237</v>
      </c>
      <c r="E134" s="394"/>
      <c r="F134" s="395"/>
      <c r="G134" s="409">
        <v>7</v>
      </c>
      <c r="H134" s="410">
        <f t="shared" si="52"/>
        <v>210</v>
      </c>
      <c r="I134" s="411">
        <f t="shared" ref="I134" si="53">J134+K134+L134</f>
        <v>132</v>
      </c>
      <c r="J134" s="412"/>
      <c r="K134" s="412"/>
      <c r="L134" s="412">
        <v>132</v>
      </c>
      <c r="M134" s="413">
        <f>H134-I134</f>
        <v>78</v>
      </c>
      <c r="N134" s="401"/>
      <c r="O134" s="402"/>
      <c r="P134" s="403"/>
      <c r="Q134" s="404">
        <v>4</v>
      </c>
      <c r="R134" s="402">
        <v>4</v>
      </c>
      <c r="S134" s="403">
        <v>4</v>
      </c>
      <c r="T134" s="405"/>
      <c r="U134" s="406"/>
      <c r="V134" s="407"/>
      <c r="W134" s="405"/>
      <c r="X134" s="407"/>
      <c r="AE134" s="17" t="s">
        <v>22</v>
      </c>
      <c r="AF134" s="95">
        <f>AF13</f>
        <v>0</v>
      </c>
      <c r="AG134" s="94">
        <f>AF33</f>
        <v>24</v>
      </c>
      <c r="AH134" s="94">
        <f>AF59</f>
        <v>12</v>
      </c>
      <c r="AI134" s="380">
        <f>AF73</f>
        <v>8</v>
      </c>
      <c r="AJ134" s="380">
        <f>AF108</f>
        <v>16</v>
      </c>
      <c r="AK134" s="94">
        <f t="shared" si="51"/>
        <v>60</v>
      </c>
      <c r="AL134" s="2"/>
      <c r="AM134" s="2"/>
      <c r="AN134" s="2"/>
      <c r="AO134" s="2"/>
      <c r="AP134" s="2"/>
      <c r="AQ134" s="2"/>
      <c r="AR134" s="464"/>
      <c r="AT134" s="433"/>
      <c r="AU134" s="433"/>
      <c r="AV134" s="433"/>
      <c r="AW134" s="447"/>
      <c r="AX134" s="433"/>
      <c r="AY134" s="433"/>
      <c r="AZ134" s="433"/>
      <c r="BA134" s="447"/>
      <c r="BE134" s="453"/>
      <c r="BI134" s="453"/>
      <c r="BJ134" s="433"/>
      <c r="BK134" s="433"/>
      <c r="BL134" s="433"/>
      <c r="BM134" s="447"/>
      <c r="BN134" s="433"/>
      <c r="BO134" s="433"/>
      <c r="BP134" s="433"/>
      <c r="BQ134" s="447"/>
      <c r="BZ134" s="433"/>
      <c r="CA134" s="433"/>
      <c r="CB134" s="433"/>
      <c r="CC134" s="433"/>
      <c r="CD134" s="433"/>
      <c r="CE134" s="433"/>
      <c r="CF134" s="433"/>
      <c r="CG134" s="433"/>
      <c r="CP134" s="433"/>
      <c r="CQ134" s="433"/>
      <c r="CR134" s="433"/>
      <c r="CS134" s="433"/>
      <c r="CT134" s="433"/>
      <c r="CU134" s="433"/>
      <c r="CV134" s="433"/>
      <c r="CW134" s="433"/>
    </row>
    <row r="135" spans="1:101" s="1" customFormat="1" ht="16.2" x14ac:dyDescent="0.3">
      <c r="A135" s="391" t="s">
        <v>238</v>
      </c>
      <c r="B135" s="392" t="s">
        <v>233</v>
      </c>
      <c r="C135" s="383"/>
      <c r="D135" s="394" t="s">
        <v>239</v>
      </c>
      <c r="E135" s="414"/>
      <c r="F135" s="395"/>
      <c r="G135" s="409"/>
      <c r="H135" s="410"/>
      <c r="I135" s="415"/>
      <c r="J135" s="412"/>
      <c r="K135" s="412"/>
      <c r="L135" s="412"/>
      <c r="M135" s="413">
        <f t="shared" ref="M135" si="54">H135-I135</f>
        <v>0</v>
      </c>
      <c r="N135" s="401"/>
      <c r="O135" s="402"/>
      <c r="P135" s="403"/>
      <c r="Q135" s="404"/>
      <c r="R135" s="402"/>
      <c r="S135" s="403"/>
      <c r="T135" s="416" t="s">
        <v>240</v>
      </c>
      <c r="U135" s="417" t="s">
        <v>240</v>
      </c>
      <c r="V135" s="418" t="s">
        <v>240</v>
      </c>
      <c r="W135" s="416" t="s">
        <v>240</v>
      </c>
      <c r="X135" s="407"/>
      <c r="AF135" s="95">
        <f>SUM(AF131:AF134)</f>
        <v>56</v>
      </c>
      <c r="AG135" s="94">
        <f>SUM(AG131:AG134)</f>
        <v>58</v>
      </c>
      <c r="AH135" s="94">
        <f>SUM(AH131:AH134)</f>
        <v>21</v>
      </c>
      <c r="AI135" s="380">
        <f t="shared" ref="AI135:AJ135" si="55">SUM(AI131:AI134)</f>
        <v>12</v>
      </c>
      <c r="AJ135" s="380">
        <f t="shared" si="55"/>
        <v>24</v>
      </c>
      <c r="AK135" s="94">
        <f t="shared" si="51"/>
        <v>171</v>
      </c>
      <c r="AL135" s="2"/>
      <c r="AM135" s="2"/>
      <c r="AN135" s="2"/>
      <c r="AO135" s="2"/>
      <c r="AP135" s="2"/>
      <c r="AQ135" s="2"/>
      <c r="AR135" s="464"/>
      <c r="AT135" s="433"/>
      <c r="AU135" s="433"/>
      <c r="AV135" s="433"/>
      <c r="AW135" s="447"/>
      <c r="AX135" s="433"/>
      <c r="AY135" s="433"/>
      <c r="AZ135" s="433"/>
      <c r="BA135" s="447"/>
      <c r="BE135" s="453"/>
      <c r="BI135" s="453"/>
      <c r="BJ135" s="433"/>
      <c r="BK135" s="433"/>
      <c r="BL135" s="433"/>
      <c r="BM135" s="447"/>
      <c r="BN135" s="433"/>
      <c r="BO135" s="433"/>
      <c r="BP135" s="433"/>
      <c r="BQ135" s="447"/>
      <c r="BZ135" s="433"/>
      <c r="CA135" s="433"/>
      <c r="CB135" s="433"/>
      <c r="CC135" s="433"/>
      <c r="CD135" s="433"/>
      <c r="CE135" s="433"/>
      <c r="CF135" s="433"/>
      <c r="CG135" s="433"/>
      <c r="CP135" s="433"/>
      <c r="CQ135" s="433"/>
      <c r="CR135" s="433"/>
      <c r="CS135" s="433"/>
      <c r="CT135" s="433"/>
      <c r="CU135" s="433"/>
      <c r="CV135" s="433"/>
      <c r="CW135" s="433"/>
    </row>
    <row r="136" spans="1:101" s="1" customFormat="1" ht="16.2" x14ac:dyDescent="0.3"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464"/>
      <c r="AT136" s="433"/>
      <c r="AU136" s="433"/>
      <c r="AV136" s="433"/>
      <c r="AW136" s="447"/>
      <c r="AX136" s="433"/>
      <c r="AY136" s="433"/>
      <c r="AZ136" s="433"/>
      <c r="BA136" s="447"/>
      <c r="BE136" s="453"/>
      <c r="BI136" s="453"/>
      <c r="BJ136" s="433"/>
      <c r="BK136" s="433"/>
      <c r="BL136" s="433"/>
      <c r="BM136" s="447"/>
      <c r="BN136" s="433"/>
      <c r="BO136" s="433"/>
      <c r="BP136" s="433"/>
      <c r="BQ136" s="447"/>
      <c r="BZ136" s="433"/>
      <c r="CA136" s="433"/>
      <c r="CB136" s="433"/>
      <c r="CC136" s="433"/>
      <c r="CD136" s="433"/>
      <c r="CE136" s="433"/>
      <c r="CF136" s="433"/>
      <c r="CG136" s="433"/>
      <c r="CP136" s="433"/>
      <c r="CQ136" s="433"/>
      <c r="CR136" s="433"/>
      <c r="CS136" s="433"/>
      <c r="CT136" s="433"/>
      <c r="CU136" s="433"/>
      <c r="CV136" s="433"/>
      <c r="CW136" s="433"/>
    </row>
    <row r="137" spans="1:101" s="1" customFormat="1" ht="16.2" x14ac:dyDescent="0.3"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464"/>
      <c r="AT137" s="433"/>
      <c r="AU137" s="433"/>
      <c r="AV137" s="433"/>
      <c r="AW137" s="447"/>
      <c r="AX137" s="433"/>
      <c r="AY137" s="433"/>
      <c r="AZ137" s="433"/>
      <c r="BA137" s="447"/>
      <c r="BE137" s="453"/>
      <c r="BI137" s="453"/>
      <c r="BJ137" s="433"/>
      <c r="BK137" s="433"/>
      <c r="BL137" s="433"/>
      <c r="BM137" s="447"/>
      <c r="BN137" s="433"/>
      <c r="BO137" s="433"/>
      <c r="BP137" s="433"/>
      <c r="BQ137" s="447"/>
      <c r="BZ137" s="433"/>
      <c r="CA137" s="433"/>
      <c r="CB137" s="433"/>
      <c r="CC137" s="433"/>
      <c r="CD137" s="433"/>
      <c r="CE137" s="433"/>
      <c r="CF137" s="433"/>
      <c r="CG137" s="433"/>
      <c r="CP137" s="433"/>
      <c r="CQ137" s="433"/>
      <c r="CR137" s="433"/>
      <c r="CS137" s="433"/>
      <c r="CT137" s="433"/>
      <c r="CU137" s="433"/>
      <c r="CV137" s="433"/>
      <c r="CW137" s="433"/>
    </row>
    <row r="138" spans="1:101" s="1" customFormat="1" ht="16.2" x14ac:dyDescent="0.3">
      <c r="B138" s="419" t="s">
        <v>241</v>
      </c>
      <c r="C138" s="419"/>
      <c r="D138" s="798"/>
      <c r="E138" s="798"/>
      <c r="F138" s="799"/>
      <c r="G138" s="799"/>
      <c r="H138" s="419"/>
      <c r="I138" s="800" t="s">
        <v>242</v>
      </c>
      <c r="J138" s="811"/>
      <c r="K138" s="811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464"/>
      <c r="AT138" s="433"/>
      <c r="AU138" s="433"/>
      <c r="AV138" s="433"/>
      <c r="AW138" s="447"/>
      <c r="AX138" s="433"/>
      <c r="AY138" s="433"/>
      <c r="AZ138" s="433"/>
      <c r="BA138" s="447"/>
      <c r="BE138" s="453"/>
      <c r="BI138" s="453"/>
      <c r="BJ138" s="433"/>
      <c r="BK138" s="433"/>
      <c r="BL138" s="433"/>
      <c r="BM138" s="447"/>
      <c r="BN138" s="433"/>
      <c r="BO138" s="433"/>
      <c r="BP138" s="433"/>
      <c r="BQ138" s="447"/>
      <c r="BZ138" s="433"/>
      <c r="CA138" s="433"/>
      <c r="CB138" s="433"/>
      <c r="CC138" s="433"/>
      <c r="CD138" s="433"/>
      <c r="CE138" s="433"/>
      <c r="CF138" s="433"/>
      <c r="CG138" s="433"/>
      <c r="CP138" s="433"/>
      <c r="CQ138" s="433"/>
      <c r="CR138" s="433"/>
      <c r="CS138" s="433"/>
      <c r="CT138" s="433"/>
      <c r="CU138" s="433"/>
      <c r="CV138" s="433"/>
      <c r="CW138" s="433"/>
    </row>
    <row r="139" spans="1:101" s="1" customFormat="1" ht="16.2" x14ac:dyDescent="0.3"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464"/>
      <c r="AT139" s="433"/>
      <c r="AU139" s="433"/>
      <c r="AV139" s="433"/>
      <c r="AW139" s="447"/>
      <c r="AX139" s="433"/>
      <c r="AY139" s="433"/>
      <c r="AZ139" s="433"/>
      <c r="BA139" s="447"/>
      <c r="BE139" s="453"/>
      <c r="BI139" s="453"/>
      <c r="BJ139" s="433"/>
      <c r="BK139" s="433"/>
      <c r="BL139" s="433"/>
      <c r="BM139" s="447"/>
      <c r="BN139" s="433"/>
      <c r="BO139" s="433"/>
      <c r="BP139" s="433"/>
      <c r="BQ139" s="447"/>
      <c r="BZ139" s="433"/>
      <c r="CA139" s="433"/>
      <c r="CB139" s="433"/>
      <c r="CC139" s="433"/>
      <c r="CD139" s="433"/>
      <c r="CE139" s="433"/>
      <c r="CF139" s="433"/>
      <c r="CG139" s="433"/>
      <c r="CP139" s="433"/>
      <c r="CQ139" s="433"/>
      <c r="CR139" s="433"/>
      <c r="CS139" s="433"/>
      <c r="CT139" s="433"/>
      <c r="CU139" s="433"/>
      <c r="CV139" s="433"/>
      <c r="CW139" s="433"/>
    </row>
    <row r="140" spans="1:101" x14ac:dyDescent="0.3">
      <c r="B140" s="419" t="s">
        <v>243</v>
      </c>
      <c r="C140" s="419"/>
      <c r="D140" s="798"/>
      <c r="E140" s="798"/>
      <c r="F140" s="799"/>
      <c r="G140" s="799"/>
      <c r="H140" s="419"/>
      <c r="I140" s="800" t="s">
        <v>244</v>
      </c>
      <c r="J140" s="801"/>
      <c r="K140" s="801"/>
    </row>
    <row r="141" spans="1:101" x14ac:dyDescent="0.3"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01" x14ac:dyDescent="0.3">
      <c r="B142" s="419" t="s">
        <v>245</v>
      </c>
      <c r="C142" s="419"/>
      <c r="D142" s="798"/>
      <c r="E142" s="798"/>
      <c r="F142" s="799"/>
      <c r="G142" s="799"/>
      <c r="H142" s="419"/>
      <c r="I142" s="821"/>
      <c r="J142" s="822"/>
      <c r="K142" s="822"/>
      <c r="AG142" s="726" t="s">
        <v>19</v>
      </c>
      <c r="AH142" s="726"/>
      <c r="AI142" s="726"/>
      <c r="AJ142" s="726" t="s">
        <v>20</v>
      </c>
      <c r="AK142" s="726"/>
      <c r="AL142" s="726"/>
      <c r="AM142" s="726" t="s">
        <v>21</v>
      </c>
      <c r="AN142" s="726"/>
      <c r="AO142" s="726"/>
      <c r="AP142" s="726" t="s">
        <v>22</v>
      </c>
      <c r="AQ142" s="726"/>
      <c r="AR142" s="465"/>
    </row>
    <row r="143" spans="1:101" x14ac:dyDescent="0.3">
      <c r="A143" s="1"/>
      <c r="C143" s="96"/>
      <c r="D143" s="96"/>
      <c r="E143" s="96"/>
      <c r="F143" s="96"/>
      <c r="G143" s="96"/>
      <c r="H143" s="96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AG143" s="8">
        <v>1</v>
      </c>
      <c r="AH143" s="8" t="s">
        <v>23</v>
      </c>
      <c r="AI143" s="8" t="s">
        <v>24</v>
      </c>
      <c r="AJ143" s="8">
        <v>3</v>
      </c>
      <c r="AK143" s="8" t="s">
        <v>25</v>
      </c>
      <c r="AL143" s="8" t="s">
        <v>26</v>
      </c>
      <c r="AM143" s="8">
        <v>5</v>
      </c>
      <c r="AN143" s="8" t="s">
        <v>27</v>
      </c>
      <c r="AO143" s="8" t="s">
        <v>28</v>
      </c>
      <c r="AP143" s="8">
        <v>7</v>
      </c>
      <c r="AQ143" s="8">
        <v>8</v>
      </c>
      <c r="AR143" s="465"/>
    </row>
    <row r="144" spans="1:101" x14ac:dyDescent="0.3">
      <c r="A144" s="1"/>
      <c r="C144" s="96"/>
      <c r="D144" s="96"/>
      <c r="E144" s="96"/>
      <c r="F144" s="96"/>
      <c r="G144" s="96"/>
      <c r="H144" s="96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AG144" s="146">
        <f>AG122+AG88+AG54+AG28</f>
        <v>30</v>
      </c>
      <c r="AH144" s="146">
        <f>AH122+AH88+AH54+AH28+AF56</f>
        <v>15</v>
      </c>
      <c r="AJ144" s="146">
        <f>AJ122+AJ88+AJ54+AJ28</f>
        <v>30</v>
      </c>
      <c r="AK144" s="146">
        <f>AK122+AK88+AK54+AK28+G57</f>
        <v>3</v>
      </c>
      <c r="AM144" s="146">
        <f>AM122+AM88+AM54+AM28</f>
        <v>30</v>
      </c>
      <c r="AN144" s="146">
        <f>AN122+AN88+AN54+AN28+AF58</f>
        <v>3</v>
      </c>
      <c r="AP144" s="146">
        <f>AP122+AP88+AP54+AP28</f>
        <v>30</v>
      </c>
      <c r="AQ144" s="146">
        <f>AQ122+AQ88+AQ54+AQ28+AF59</f>
        <v>30</v>
      </c>
      <c r="AR144" s="468"/>
    </row>
    <row r="145" spans="1:24" x14ac:dyDescent="0.3">
      <c r="A145" s="1"/>
      <c r="C145" s="96"/>
      <c r="D145" s="96"/>
      <c r="E145" s="96"/>
      <c r="F145" s="96"/>
      <c r="G145" s="96"/>
      <c r="H145" s="96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x14ac:dyDescent="0.3">
      <c r="A146" s="1"/>
      <c r="C146" s="96"/>
      <c r="D146" s="96"/>
      <c r="E146" s="96"/>
      <c r="F146" s="96"/>
      <c r="G146" s="96"/>
      <c r="H146" s="96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x14ac:dyDescent="0.3">
      <c r="A147" s="1"/>
      <c r="C147" s="96"/>
      <c r="D147" s="96"/>
      <c r="E147" s="96"/>
      <c r="F147" s="96"/>
      <c r="G147" s="96"/>
      <c r="H147" s="96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x14ac:dyDescent="0.3">
      <c r="A148" s="11"/>
      <c r="B148" s="421"/>
      <c r="C148" s="820" t="s">
        <v>246</v>
      </c>
      <c r="D148" s="820"/>
      <c r="E148" s="820"/>
      <c r="F148" s="820"/>
      <c r="G148" s="820"/>
      <c r="H148" s="820"/>
      <c r="I148" s="820"/>
      <c r="J148" s="820"/>
      <c r="K148" s="820"/>
      <c r="L148" s="422"/>
      <c r="M148" s="422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</sheetData>
  <mergeCells count="101">
    <mergeCell ref="AG142:AI142"/>
    <mergeCell ref="AJ142:AL142"/>
    <mergeCell ref="AM142:AO142"/>
    <mergeCell ref="AP142:AQ142"/>
    <mergeCell ref="C148:K148"/>
    <mergeCell ref="W130:X130"/>
    <mergeCell ref="D138:G138"/>
    <mergeCell ref="I138:K138"/>
    <mergeCell ref="D140:G140"/>
    <mergeCell ref="I140:K140"/>
    <mergeCell ref="D142:G142"/>
    <mergeCell ref="I142:K142"/>
    <mergeCell ref="A128:M128"/>
    <mergeCell ref="A129:M129"/>
    <mergeCell ref="A130:M130"/>
    <mergeCell ref="N130:P130"/>
    <mergeCell ref="Q130:S130"/>
    <mergeCell ref="T130:V130"/>
    <mergeCell ref="A122:F122"/>
    <mergeCell ref="A123:F123"/>
    <mergeCell ref="A124:F124"/>
    <mergeCell ref="A125:M125"/>
    <mergeCell ref="A126:M126"/>
    <mergeCell ref="A127:M127"/>
    <mergeCell ref="A90:B90"/>
    <mergeCell ref="A91:B91"/>
    <mergeCell ref="A92:B92"/>
    <mergeCell ref="A93:B93"/>
    <mergeCell ref="A94:B94"/>
    <mergeCell ref="A95:B95"/>
    <mergeCell ref="A68:B68"/>
    <mergeCell ref="A69:B69"/>
    <mergeCell ref="A70:B70"/>
    <mergeCell ref="A71:B71"/>
    <mergeCell ref="A88:F88"/>
    <mergeCell ref="A89:X89"/>
    <mergeCell ref="A61:X61"/>
    <mergeCell ref="A63:F63"/>
    <mergeCell ref="A64:F64"/>
    <mergeCell ref="A65:X65"/>
    <mergeCell ref="A66:X66"/>
    <mergeCell ref="A67:B67"/>
    <mergeCell ref="A10:X10"/>
    <mergeCell ref="A28:B28"/>
    <mergeCell ref="A29:X29"/>
    <mergeCell ref="A54:F54"/>
    <mergeCell ref="A55:X55"/>
    <mergeCell ref="A60:F60"/>
    <mergeCell ref="A9:X9"/>
    <mergeCell ref="BR5:BU5"/>
    <mergeCell ref="BV5:BY5"/>
    <mergeCell ref="BZ5:CC5"/>
    <mergeCell ref="CD5:CG5"/>
    <mergeCell ref="CH5:CK5"/>
    <mergeCell ref="CL5:CO5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BZ4:CG4"/>
    <mergeCell ref="CH4:CO4"/>
    <mergeCell ref="AM4:AO4"/>
    <mergeCell ref="AP4:AQ4"/>
    <mergeCell ref="N4:P4"/>
    <mergeCell ref="Q4:S4"/>
    <mergeCell ref="T4:V4"/>
    <mergeCell ref="W4:X4"/>
    <mergeCell ref="CP4:CW4"/>
    <mergeCell ref="CX4:DE4"/>
    <mergeCell ref="AT5:AW5"/>
    <mergeCell ref="AX5:BA5"/>
    <mergeCell ref="BB5:BE5"/>
    <mergeCell ref="BF5:BI5"/>
    <mergeCell ref="BJ5:BM5"/>
    <mergeCell ref="BN5:BQ5"/>
    <mergeCell ref="CP5:CS5"/>
    <mergeCell ref="CT5:CW5"/>
    <mergeCell ref="CX5:DA5"/>
    <mergeCell ref="DB5:DE5"/>
    <mergeCell ref="AT4:BA4"/>
    <mergeCell ref="BB4:BI4"/>
    <mergeCell ref="BJ4:BQ4"/>
    <mergeCell ref="BR4:BY4"/>
    <mergeCell ref="AG4:AI4"/>
    <mergeCell ref="AJ4:AL4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  <mergeCell ref="N6:X6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1" manualBreakCount="1">
    <brk id="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  заочне</vt:lpstr>
      <vt:lpstr>План 073 заоч проект</vt:lpstr>
      <vt:lpstr>План 073 заоч проект (2)</vt:lpstr>
      <vt:lpstr>'План 073 заоч проект'!Область_печати</vt:lpstr>
      <vt:lpstr>'План 073 заоч проект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2021-04-17T09:40:49Z</dcterms:created>
  <dcterms:modified xsi:type="dcterms:W3CDTF">2022-06-10T08:39:22Z</dcterms:modified>
</cp:coreProperties>
</file>