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7755" tabRatio="592"/>
  </bookViews>
  <sheets>
    <sheet name="Титул денна" sheetId="1" r:id="rId1"/>
    <sheet name="тит ЗО" sheetId="2" state="hidden" r:id="rId2"/>
    <sheet name="План денна" sheetId="3" r:id="rId3"/>
    <sheet name="Семестровка" sheetId="4" state="hidden" r:id="rId4"/>
    <sheet name="План ЗО" sheetId="5" state="hidden" r:id="rId5"/>
  </sheets>
  <calcPr calcId="145621"/>
</workbook>
</file>

<file path=xl/calcChain.xml><?xml version="1.0" encoding="utf-8"?>
<calcChain xmlns="http://schemas.openxmlformats.org/spreadsheetml/2006/main">
  <c r="H49" i="5" l="1"/>
  <c r="P48" i="5"/>
  <c r="P49" i="5" s="1"/>
  <c r="M48" i="5"/>
  <c r="M49" i="5" s="1"/>
  <c r="H48" i="5"/>
  <c r="G48" i="5"/>
  <c r="H47" i="5"/>
  <c r="H46" i="5"/>
  <c r="H45" i="5"/>
  <c r="H44" i="5"/>
  <c r="H43" i="5"/>
  <c r="H42" i="5"/>
  <c r="H41" i="5"/>
  <c r="H40" i="5"/>
  <c r="H39" i="5"/>
  <c r="H38" i="5"/>
  <c r="M36" i="5"/>
  <c r="G36" i="5"/>
  <c r="H35" i="5"/>
  <c r="H34" i="5"/>
  <c r="H33" i="5"/>
  <c r="H36" i="5" s="1"/>
  <c r="P30" i="5"/>
  <c r="P50" i="5" s="1"/>
  <c r="P51" i="5" s="1"/>
  <c r="Q29" i="5"/>
  <c r="P29" i="5"/>
  <c r="O29" i="5"/>
  <c r="N29" i="5"/>
  <c r="L29" i="5"/>
  <c r="K29" i="5"/>
  <c r="J29" i="5"/>
  <c r="I29" i="5"/>
  <c r="G29" i="5"/>
  <c r="H28" i="5"/>
  <c r="P26" i="5"/>
  <c r="G26" i="5"/>
  <c r="H25" i="5"/>
  <c r="M25" i="5" s="1"/>
  <c r="H24" i="5"/>
  <c r="P22" i="5"/>
  <c r="G22" i="5"/>
  <c r="H21" i="5"/>
  <c r="M20" i="5"/>
  <c r="M22" i="5" s="1"/>
  <c r="H20" i="5"/>
  <c r="H19" i="5"/>
  <c r="H18" i="5"/>
  <c r="H17" i="5"/>
  <c r="H22" i="5" s="1"/>
  <c r="P15" i="5"/>
  <c r="M15" i="5"/>
  <c r="G15" i="5"/>
  <c r="H14" i="5"/>
  <c r="H13" i="5"/>
  <c r="H12" i="5"/>
  <c r="H11" i="5"/>
  <c r="H15" i="5" s="1"/>
  <c r="L54" i="4"/>
  <c r="D52" i="4"/>
  <c r="I51" i="4"/>
  <c r="H51" i="4"/>
  <c r="G51" i="4"/>
  <c r="K50" i="4"/>
  <c r="F50" i="4"/>
  <c r="F49" i="4"/>
  <c r="D38" i="4"/>
  <c r="E37" i="4"/>
  <c r="K36" i="4"/>
  <c r="F36" i="4"/>
  <c r="M36" i="4" s="1"/>
  <c r="E36" i="4"/>
  <c r="J36" i="4" s="1"/>
  <c r="F35" i="4"/>
  <c r="K35" i="4" s="1"/>
  <c r="E35" i="4"/>
  <c r="M35" i="4" s="1"/>
  <c r="F34" i="4"/>
  <c r="M34" i="4" s="1"/>
  <c r="E34" i="4"/>
  <c r="M33" i="4"/>
  <c r="F33" i="4"/>
  <c r="K33" i="4" s="1"/>
  <c r="E33" i="4"/>
  <c r="J33" i="4" s="1"/>
  <c r="K32" i="4"/>
  <c r="F32" i="4"/>
  <c r="M32" i="4" s="1"/>
  <c r="E32" i="4"/>
  <c r="J32" i="4" s="1"/>
  <c r="F31" i="4"/>
  <c r="K31" i="4" s="1"/>
  <c r="E31" i="4"/>
  <c r="M31" i="4" s="1"/>
  <c r="F30" i="4"/>
  <c r="M30" i="4" s="1"/>
  <c r="E30" i="4"/>
  <c r="M29" i="4"/>
  <c r="F29" i="4"/>
  <c r="K29" i="4" s="1"/>
  <c r="E29" i="4"/>
  <c r="J29" i="4" s="1"/>
  <c r="D19" i="4"/>
  <c r="H18" i="4"/>
  <c r="F18" i="4" s="1"/>
  <c r="K18" i="4" s="1"/>
  <c r="E18" i="4"/>
  <c r="K17" i="4"/>
  <c r="F17" i="4"/>
  <c r="M17" i="4" s="1"/>
  <c r="E17" i="4"/>
  <c r="J17" i="4" s="1"/>
  <c r="F16" i="4"/>
  <c r="K16" i="4" s="1"/>
  <c r="E16" i="4"/>
  <c r="M16" i="4" s="1"/>
  <c r="F15" i="4"/>
  <c r="M15" i="4" s="1"/>
  <c r="E15" i="4"/>
  <c r="M14" i="4"/>
  <c r="F14" i="4"/>
  <c r="K14" i="4" s="1"/>
  <c r="E14" i="4"/>
  <c r="J14" i="4" s="1"/>
  <c r="K13" i="4"/>
  <c r="F13" i="4"/>
  <c r="M13" i="4" s="1"/>
  <c r="E13" i="4"/>
  <c r="J13" i="4" s="1"/>
  <c r="F12" i="4"/>
  <c r="K12" i="4" s="1"/>
  <c r="E12" i="4"/>
  <c r="M12" i="4" s="1"/>
  <c r="F11" i="4"/>
  <c r="M11" i="4" s="1"/>
  <c r="E11" i="4"/>
  <c r="M10" i="4"/>
  <c r="F10" i="4"/>
  <c r="K10" i="4" s="1"/>
  <c r="E10" i="4"/>
  <c r="J10" i="4" s="1"/>
  <c r="U55" i="3"/>
  <c r="T55" i="3"/>
  <c r="S55" i="3"/>
  <c r="R55" i="3"/>
  <c r="U52" i="3"/>
  <c r="T52" i="3"/>
  <c r="S52" i="3"/>
  <c r="R52" i="3"/>
  <c r="Q52" i="3"/>
  <c r="P52" i="3"/>
  <c r="O52" i="3"/>
  <c r="N52" i="3"/>
  <c r="L52" i="3"/>
  <c r="K52" i="3"/>
  <c r="J52" i="3"/>
  <c r="G52" i="3"/>
  <c r="I51" i="3"/>
  <c r="H51" i="3"/>
  <c r="I50" i="3"/>
  <c r="H50" i="3"/>
  <c r="M50" i="3" s="1"/>
  <c r="I49" i="3"/>
  <c r="H49" i="3"/>
  <c r="M49" i="3" s="1"/>
  <c r="I48" i="3"/>
  <c r="H48" i="3"/>
  <c r="M48" i="3" s="1"/>
  <c r="I47" i="3"/>
  <c r="H47" i="3"/>
  <c r="I46" i="3"/>
  <c r="H46" i="3"/>
  <c r="M46" i="3" s="1"/>
  <c r="I45" i="3"/>
  <c r="H45" i="3"/>
  <c r="M45" i="3" s="1"/>
  <c r="I44" i="3"/>
  <c r="H44" i="3"/>
  <c r="M44" i="3" s="1"/>
  <c r="I43" i="3"/>
  <c r="H43" i="3"/>
  <c r="I42" i="3"/>
  <c r="I52" i="3" s="1"/>
  <c r="H42" i="3"/>
  <c r="U38" i="3"/>
  <c r="T38" i="3"/>
  <c r="T53" i="3" s="1"/>
  <c r="S38" i="3"/>
  <c r="R38" i="3"/>
  <c r="R53" i="3" s="1"/>
  <c r="Q38" i="3"/>
  <c r="P38" i="3"/>
  <c r="P53" i="3" s="1"/>
  <c r="O38" i="3"/>
  <c r="N38" i="3"/>
  <c r="N53" i="3" s="1"/>
  <c r="L38" i="3"/>
  <c r="L53" i="3" s="1"/>
  <c r="K38" i="3"/>
  <c r="J38" i="3"/>
  <c r="I38" i="3"/>
  <c r="G38" i="3"/>
  <c r="H37" i="3"/>
  <c r="H36" i="3"/>
  <c r="M36" i="3" s="1"/>
  <c r="H35" i="3"/>
  <c r="M35" i="3" s="1"/>
  <c r="M38" i="3" s="1"/>
  <c r="Q29" i="3"/>
  <c r="P29" i="3"/>
  <c r="O29" i="3"/>
  <c r="N29" i="3"/>
  <c r="L29" i="3"/>
  <c r="K29" i="3"/>
  <c r="J29" i="3"/>
  <c r="G29" i="3"/>
  <c r="I28" i="3"/>
  <c r="I29" i="3" s="1"/>
  <c r="H28" i="3"/>
  <c r="H29" i="3" s="1"/>
  <c r="Q26" i="3"/>
  <c r="P26" i="3"/>
  <c r="O26" i="3"/>
  <c r="N26" i="3"/>
  <c r="L26" i="3"/>
  <c r="K26" i="3"/>
  <c r="J26" i="3"/>
  <c r="G26" i="3"/>
  <c r="I25" i="3"/>
  <c r="H25" i="3"/>
  <c r="I24" i="3"/>
  <c r="I26" i="3" s="1"/>
  <c r="H24" i="3"/>
  <c r="U22" i="3"/>
  <c r="T22" i="3"/>
  <c r="S22" i="3"/>
  <c r="R22" i="3"/>
  <c r="Q22" i="3"/>
  <c r="P22" i="3"/>
  <c r="O22" i="3"/>
  <c r="N22" i="3"/>
  <c r="L22" i="3"/>
  <c r="K22" i="3"/>
  <c r="J22" i="3"/>
  <c r="G22" i="3"/>
  <c r="I21" i="3"/>
  <c r="H21" i="3"/>
  <c r="I20" i="3"/>
  <c r="H20" i="3"/>
  <c r="M20" i="3" s="1"/>
  <c r="I19" i="3"/>
  <c r="H19" i="3"/>
  <c r="I18" i="3"/>
  <c r="H18" i="3"/>
  <c r="M18" i="3" s="1"/>
  <c r="I17" i="3"/>
  <c r="I22" i="3" s="1"/>
  <c r="H17" i="3"/>
  <c r="U15" i="3"/>
  <c r="T15" i="3"/>
  <c r="S15" i="3"/>
  <c r="R15" i="3"/>
  <c r="Q15" i="3"/>
  <c r="P15" i="3"/>
  <c r="O15" i="3"/>
  <c r="L15" i="3"/>
  <c r="K15" i="3"/>
  <c r="J15" i="3"/>
  <c r="G15" i="3"/>
  <c r="I14" i="3"/>
  <c r="H14" i="3"/>
  <c r="I13" i="3"/>
  <c r="N13" i="3" s="1"/>
  <c r="H13" i="3"/>
  <c r="M13" i="3" s="1"/>
  <c r="I12" i="3"/>
  <c r="N12" i="3" s="1"/>
  <c r="H12" i="3"/>
  <c r="I11" i="3"/>
  <c r="H11" i="3"/>
  <c r="H15" i="3" s="1"/>
  <c r="W31" i="2"/>
  <c r="T31" i="2"/>
  <c r="N31" i="2"/>
  <c r="C34" i="1"/>
  <c r="J33" i="1"/>
  <c r="W33" i="1" s="1"/>
  <c r="J32" i="1"/>
  <c r="C32" i="1"/>
  <c r="W32" i="1" s="1"/>
  <c r="W34" i="1" s="1"/>
  <c r="Q30" i="3" l="1"/>
  <c r="I53" i="3"/>
  <c r="J53" i="3"/>
  <c r="N15" i="3"/>
  <c r="G30" i="3"/>
  <c r="H26" i="3"/>
  <c r="G53" i="3"/>
  <c r="K53" i="3"/>
  <c r="O53" i="3"/>
  <c r="Q53" i="3"/>
  <c r="Q54" i="3" s="1"/>
  <c r="Q55" i="3" s="1"/>
  <c r="S53" i="3"/>
  <c r="U53" i="3"/>
  <c r="M11" i="3"/>
  <c r="I15" i="3"/>
  <c r="I30" i="3" s="1"/>
  <c r="I54" i="3" s="1"/>
  <c r="R30" i="3"/>
  <c r="G54" i="3"/>
  <c r="Q60" i="3" s="1"/>
  <c r="M12" i="3"/>
  <c r="M14" i="3"/>
  <c r="M19" i="3"/>
  <c r="K30" i="3"/>
  <c r="O30" i="3"/>
  <c r="O54" i="3" s="1"/>
  <c r="O55" i="3" s="1"/>
  <c r="J30" i="3"/>
  <c r="L30" i="3"/>
  <c r="L54" i="3" s="1"/>
  <c r="H52" i="3"/>
  <c r="M42" i="3"/>
  <c r="M52" i="3" s="1"/>
  <c r="M53" i="3" s="1"/>
  <c r="K54" i="3"/>
  <c r="J54" i="3"/>
  <c r="J12" i="4"/>
  <c r="J16" i="4"/>
  <c r="J31" i="4"/>
  <c r="J35" i="4"/>
  <c r="F51" i="4"/>
  <c r="K49" i="4"/>
  <c r="K51" i="4" s="1"/>
  <c r="E49" i="4"/>
  <c r="D49" i="4" s="1"/>
  <c r="H29" i="5"/>
  <c r="M28" i="5"/>
  <c r="M29" i="5" s="1"/>
  <c r="G49" i="5"/>
  <c r="H22" i="3"/>
  <c r="H30" i="3" s="1"/>
  <c r="M17" i="3"/>
  <c r="M21" i="3"/>
  <c r="M24" i="3"/>
  <c r="M25" i="3"/>
  <c r="M28" i="3"/>
  <c r="M29" i="3" s="1"/>
  <c r="N30" i="3"/>
  <c r="N54" i="3" s="1"/>
  <c r="N55" i="3" s="1"/>
  <c r="P30" i="3"/>
  <c r="P54" i="3" s="1"/>
  <c r="P55" i="3" s="1"/>
  <c r="H38" i="3"/>
  <c r="M43" i="3"/>
  <c r="M47" i="3"/>
  <c r="M51" i="3"/>
  <c r="J11" i="4"/>
  <c r="K11" i="4"/>
  <c r="J15" i="4"/>
  <c r="K15" i="4"/>
  <c r="J18" i="4"/>
  <c r="J30" i="4"/>
  <c r="K30" i="4"/>
  <c r="J34" i="4"/>
  <c r="K34" i="4"/>
  <c r="M49" i="4"/>
  <c r="H26" i="5"/>
  <c r="M24" i="5"/>
  <c r="M26" i="5" s="1"/>
  <c r="G30" i="5"/>
  <c r="M26" i="3" l="1"/>
  <c r="M22" i="3"/>
  <c r="Q61" i="3"/>
  <c r="R60" i="3"/>
  <c r="M30" i="5"/>
  <c r="M50" i="5" s="1"/>
  <c r="M15" i="3"/>
  <c r="M30" i="3" s="1"/>
  <c r="M54" i="3" s="1"/>
  <c r="Q56" i="5"/>
  <c r="Q57" i="5" s="1"/>
  <c r="G50" i="5"/>
  <c r="H30" i="5"/>
  <c r="H50" i="5" s="1"/>
  <c r="H53" i="3"/>
  <c r="H54" i="3" s="1"/>
  <c r="T34" i="1" l="1"/>
  <c r="N34" i="1"/>
  <c r="J34" i="1"/>
  <c r="G34" i="1"/>
  <c r="Q34" i="1"/>
</calcChain>
</file>

<file path=xl/sharedStrings.xml><?xml version="1.0" encoding="utf-8"?>
<sst xmlns="http://schemas.openxmlformats.org/spreadsheetml/2006/main" count="708" uniqueCount="241">
  <si>
    <t>ЗАТВЕРДЖЕНО:</t>
  </si>
  <si>
    <t>Міністерство освіти і науки України</t>
  </si>
  <si>
    <t>на засіданні Вченої ради</t>
  </si>
  <si>
    <t>протокол №</t>
  </si>
  <si>
    <t>Донбаська державна машинобудівна академія</t>
  </si>
  <si>
    <t>"    "                  20    р.</t>
  </si>
  <si>
    <t>НАВЧАЛЬНИЙ ПЛАН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</si>
  <si>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</si>
  <si>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</si>
  <si>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1"/>
      </rPr>
      <t>магістра</t>
    </r>
  </si>
  <si>
    <t>Срок навчання - 1 рік 4 місяців</t>
  </si>
  <si>
    <r>
      <t xml:space="preserve">з галузі знань:  </t>
    </r>
    <r>
      <rPr>
        <b/>
        <sz val="20"/>
        <rFont val="Times New Roman"/>
        <family val="1"/>
        <charset val="1"/>
      </rPr>
      <t>01 Освіта</t>
    </r>
  </si>
  <si>
    <t>На основі ступенів бакалавра, магістра, освітньо-кваліфікаційного рівня спеціаліста</t>
  </si>
  <si>
    <r>
      <t xml:space="preserve">спеціальність: </t>
    </r>
    <r>
      <rPr>
        <b/>
        <sz val="20"/>
        <rFont val="Times New Roman"/>
        <family val="1"/>
        <charset val="1"/>
      </rPr>
      <t>014 Середня освіта(математика)</t>
    </r>
  </si>
  <si>
    <r>
      <t xml:space="preserve">форма навчання:     </t>
    </r>
    <r>
      <rPr>
        <b/>
        <sz val="20"/>
        <rFont val="Times New Roman"/>
        <family val="1"/>
        <charset val="1"/>
      </rPr>
      <t>денна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</si>
  <si>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</si>
  <si>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</si>
  <si>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</si>
  <si>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</si>
  <si>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</si>
  <si>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</si>
  <si>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</si>
  <si>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</si>
  <si>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</si>
  <si>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</si>
  <si>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</si>
  <si>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</si>
  <si>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</si>
  <si>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</si>
  <si>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</si>
  <si>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</si>
  <si>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</si>
  <si>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</si>
  <si>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</si>
  <si>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</si>
  <si>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II. ЗВЕДЕНІ ДАНІ ПРО БЮДЖЕТ ЧАСУ, тижні</t>
  </si>
  <si>
    <t>ІІІ. ПРАКТИКА</t>
  </si>
  <si>
    <t>IV.  АТЕСТАЦІЯ</t>
  </si>
  <si>
    <t>Теоретичне навчання</t>
  </si>
  <si>
    <t>Практика</t>
  </si>
  <si>
    <t>Виконання дипломн. проекту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</si>
  <si>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</si>
  <si>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</si>
  <si>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</si>
  <si>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</si>
  <si>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</si>
  <si>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</si>
  <si>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</si>
  <si>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</si>
  <si>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</si>
  <si>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</si>
  <si>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</si>
  <si>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t>протокол № 11</t>
  </si>
  <si>
    <r>
      <t xml:space="preserve">Кваліфікація: </t>
    </r>
    <r>
      <rPr>
        <b/>
        <sz val="16"/>
        <color rgb="FF000000"/>
        <rFont val="Times New Roman"/>
        <family val="1"/>
        <charset val="1"/>
      </rPr>
      <t>Магістр середньої освіти (математика). 
Учитель математики та економіки.
Викладач математики.</t>
    </r>
  </si>
  <si>
    <t>"24  "  квітня 2019 р.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</si>
  <si>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</si>
  <si>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</si>
  <si>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з галузі знань  01 Освіта</t>
  </si>
  <si>
    <r>
      <t xml:space="preserve">Спеціальність:  </t>
    </r>
    <r>
      <rPr>
        <b/>
        <sz val="20"/>
        <rFont val="Times New Roman"/>
        <family val="1"/>
        <charset val="204"/>
      </rPr>
      <t>014 Середня освіта (математика)</t>
    </r>
  </si>
  <si>
    <t>форма навчання:     заочна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</si>
  <si>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</t>
    </r>
    <r>
      <rPr>
        <b/>
        <sz val="14"/>
        <rFont val="Times New Roman"/>
        <family val="1"/>
        <charset val="204"/>
      </rPr>
      <t>Середня освіта (математика, економіка)</t>
    </r>
  </si>
  <si>
    <t>Н</t>
  </si>
  <si>
    <t>Позначення: Т – теоретичне навчання; Н-настановна сесія;С – екзаменаційна сесія; П – практика; К – канікули; Д– дипломне проектування;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</si>
  <si>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</si>
  <si>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</si>
  <si>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</si>
  <si>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Форма  атестації (екзамен, дипломний проект (робота))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</si>
  <si>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</si>
  <si>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</si>
  <si>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</si>
  <si>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</si>
  <si>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</si>
  <si>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</si>
  <si>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</si>
  <si>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</si>
  <si>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</si>
  <si>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</si>
  <si>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</si>
  <si>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</si>
  <si>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</si>
  <si>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</si>
  <si>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</si>
  <si>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</si>
  <si>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</si>
  <si>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</si>
  <si>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</si>
  <si>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</si>
  <si>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</si>
  <si>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</si>
  <si>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</si>
  <si>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</si>
  <si>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</si>
  <si>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</si>
  <si>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за професійним спрямуванням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</si>
  <si>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</si>
  <si>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</si>
  <si>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</si>
  <si>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</si>
  <si>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</si>
  <si>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</si>
  <si>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</si>
  <si>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Основи фундаментальних досліджень</t>
  </si>
  <si>
    <t>Разом:</t>
  </si>
  <si>
    <t>1.2 Цикл професійної підготовки</t>
  </si>
  <si>
    <t>1.2.1</t>
  </si>
  <si>
    <t>Хмарні технології та STEM-освіта</t>
  </si>
  <si>
    <t>1.2.2</t>
  </si>
  <si>
    <t>Методика навчання математики та основ економіки в профільних та спеціалізованих навчальних закладах</t>
  </si>
  <si>
    <t>1.2.3</t>
  </si>
  <si>
    <t>Теорія функцій комплексної змінної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</si>
  <si>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</si>
  <si>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</si>
  <si>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</si>
  <si>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</si>
  <si>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</si>
  <si>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</si>
  <si>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</si>
  <si>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</si>
  <si>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</si>
  <si>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</si>
  <si>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</si>
  <si>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</si>
  <si>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</si>
  <si>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</si>
  <si>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</si>
  <si>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</si>
  <si>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</si>
  <si>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</si>
  <si>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</si>
  <si>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</si>
  <si>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</si>
  <si>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</si>
  <si>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</si>
  <si>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</si>
  <si>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</si>
  <si>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</si>
  <si>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</si>
  <si>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Додаткові розділи елементарної математики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</si>
  <si>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</si>
  <si>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</si>
  <si>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</si>
  <si>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</si>
  <si>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</si>
  <si>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</si>
  <si>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</si>
  <si>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</si>
  <si>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</si>
  <si>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</si>
  <si>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</si>
  <si>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</si>
  <si>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</si>
  <si>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</si>
  <si>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</si>
  <si>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</si>
  <si>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</si>
  <si>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</si>
  <si>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</si>
  <si>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</si>
  <si>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</si>
  <si>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</si>
  <si>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</si>
  <si>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</si>
  <si>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</si>
  <si>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В.Д. Кассов</t>
  </si>
  <si>
    <t>Зав. кафедри</t>
  </si>
  <si>
    <t>К.В.Власенко</t>
  </si>
  <si>
    <t>Голова проектної групи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</si>
  <si>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</si>
  <si>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</si>
  <si>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</si>
  <si>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</si>
  <si>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</si>
  <si>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</si>
  <si>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</si>
  <si>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</si>
  <si>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</si>
  <si>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</si>
  <si>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</si>
  <si>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</si>
  <si>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</si>
  <si>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</si>
  <si>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</si>
  <si>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</si>
  <si>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ДЗ</t>
  </si>
  <si>
    <t>І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</si>
  <si>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</si>
  <si>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</si>
  <si>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</si>
  <si>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</si>
  <si>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</si>
  <si>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</si>
  <si>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</si>
  <si>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</si>
  <si>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</si>
  <si>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</si>
  <si>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</si>
  <si>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</si>
  <si>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</si>
  <si>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</si>
  <si>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</si>
  <si>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</si>
  <si>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4/0</t>
  </si>
  <si>
    <t>8/0</t>
  </si>
  <si>
    <t>4/4</t>
  </si>
  <si>
    <t>Разом п.1.1:</t>
  </si>
  <si>
    <t>24/0</t>
  </si>
  <si>
    <t>12/0</t>
  </si>
  <si>
    <t>12/4</t>
  </si>
  <si>
    <t>8/4</t>
  </si>
  <si>
    <t>Разом п.1.2:</t>
  </si>
  <si>
    <t>36/0</t>
  </si>
  <si>
    <t>20/0</t>
  </si>
  <si>
    <t>1.4</t>
  </si>
  <si>
    <t>3</t>
  </si>
  <si>
    <t>60/0</t>
  </si>
  <si>
    <t>24/8</t>
  </si>
  <si>
    <t>28/0</t>
  </si>
  <si>
    <t>0/4</t>
  </si>
  <si>
    <t>0/12</t>
  </si>
  <si>
    <t>0/8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</si>
  <si>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</si>
  <si>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</si>
  <si>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</si>
  <si>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</si>
  <si>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</si>
  <si>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</si>
  <si>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</si>
  <si>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</si>
  <si>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</si>
  <si>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</si>
  <si>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</si>
  <si>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</si>
  <si>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</si>
  <si>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</si>
  <si>
    <t>Декан факультету ФМ</t>
  </si>
  <si>
    <t>Позначення: Т – теоретичне навчання; С – екзаменаційна сесія; П – практика; К – канікули; Д– виконання кваліфікаційної роботи; А – атестація</t>
  </si>
  <si>
    <t xml:space="preserve">Екзаменаційна сесія </t>
  </si>
  <si>
    <t>Виконання кваліф. роботи</t>
  </si>
  <si>
    <t>Форма атестації (екзамен, кваліфікаційна робота)</t>
  </si>
  <si>
    <r>
      <t xml:space="preserve">освітня програма: </t>
    </r>
    <r>
      <rPr>
        <b/>
        <sz val="20"/>
        <rFont val="Times New Roman"/>
        <family val="1"/>
        <charset val="1"/>
      </rPr>
      <t>Математика</t>
    </r>
  </si>
  <si>
    <r>
      <rPr>
        <sz val="20"/>
        <rFont val="Times New Roman"/>
        <family val="1"/>
        <charset val="204"/>
      </rPr>
      <t xml:space="preserve">Кваліфікація: </t>
    </r>
    <r>
      <rPr>
        <sz val="14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Магістр середньої освіти (математика). </t>
    </r>
    <r>
      <rPr>
        <b/>
        <sz val="16"/>
        <color rgb="FF000000"/>
        <rFont val="Times New Roman"/>
        <family val="1"/>
        <charset val="1"/>
      </rPr>
      <t>Учитель математики та економіки.
Викладач математики.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</si>
</sst>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* #,##0.0,;;@\ "/>
  </numFmts>
  <fonts count="51">
    <font>
      <sz val="11"/>
      <color rgb="FF000000"/>
      <name val="Calibri"/>
      <family val="2"/>
      <charset val="1"/>
    </font>
    <font>
      <sz val="12"/>
      <name val="Times New Roman"/>
      <family val="1"/>
      <charset val="1"/>
    </font>
    <font>
      <sz val="22"/>
      <name val="Times New Roman"/>
      <family val="1"/>
      <charset val="1"/>
    </font>
    <font>
      <b/>
      <sz val="24"/>
      <name val="Times New Roman"/>
      <family val="1"/>
      <charset val="1"/>
    </font>
    <font>
      <sz val="8"/>
      <name val="Times New Roman"/>
      <family val="1"/>
      <charset val="1"/>
    </font>
    <font>
      <sz val="24"/>
      <name val="Times New Roman"/>
      <family val="1"/>
      <charset val="1"/>
    </font>
    <font>
      <sz val="20"/>
      <color rgb="FFFF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u/>
      <sz val="22"/>
      <name val="Times New Roman"/>
      <family val="1"/>
      <charset val="1"/>
    </font>
    <font>
      <b/>
      <sz val="22"/>
      <name val="Times New Roman"/>
      <family val="1"/>
      <charset val="1"/>
    </font>
    <font>
      <sz val="14"/>
      <name val="Times New Roman"/>
      <family val="1"/>
      <charset val="1"/>
    </font>
    <font>
      <b/>
      <sz val="16"/>
      <name val="Times New Roman"/>
      <family val="1"/>
      <charset val="1"/>
    </font>
    <font>
      <sz val="20"/>
      <name val="Times New Roman"/>
      <family val="1"/>
      <charset val="1"/>
    </font>
    <font>
      <b/>
      <sz val="20"/>
      <name val="Times New Roman"/>
      <family val="1"/>
      <charset val="1"/>
    </font>
    <font>
      <sz val="20"/>
      <name val="Arial Cyr"/>
      <family val="2"/>
      <charset val="1"/>
    </font>
    <font>
      <b/>
      <sz val="18"/>
      <name val="Times New Roman"/>
      <family val="1"/>
      <charset val="1"/>
    </font>
    <font>
      <b/>
      <sz val="14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10"/>
      <name val="Arial Cyr"/>
      <family val="2"/>
      <charset val="204"/>
    </font>
    <font>
      <sz val="16"/>
      <name val="Times New Roman"/>
      <family val="1"/>
      <charset val="1"/>
    </font>
    <font>
      <sz val="14"/>
      <name val="Arial Cyr"/>
      <family val="2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1"/>
    </font>
    <font>
      <b/>
      <i/>
      <sz val="12"/>
      <name val="Times New Roman"/>
      <family val="1"/>
      <charset val="1"/>
    </font>
    <font>
      <b/>
      <sz val="11"/>
      <name val="Times New Roman"/>
      <family val="1"/>
      <charset val="1"/>
    </font>
    <font>
      <i/>
      <sz val="12"/>
      <name val="Times New Roman"/>
      <family val="1"/>
      <charset val="1"/>
    </font>
    <font>
      <b/>
      <sz val="12"/>
      <color rgb="FFFF0000"/>
      <name val="Times New Roman"/>
      <family val="1"/>
      <charset val="1"/>
    </font>
    <font>
      <b/>
      <sz val="12"/>
      <name val="Arial Cyr"/>
      <family val="2"/>
      <charset val="1"/>
    </font>
    <font>
      <sz val="10"/>
      <name val="Arial Cyr"/>
      <family val="2"/>
      <charset val="1"/>
    </font>
    <font>
      <sz val="20"/>
      <color rgb="FFFF0000"/>
      <name val="Times New Roman"/>
      <family val="1"/>
      <charset val="204"/>
    </font>
    <font>
      <b/>
      <sz val="14"/>
      <name val="Times New Roman Cyr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8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9" fillId="0" borderId="0"/>
  </cellStyleXfs>
  <cellXfs count="52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vertical="center" wrapText="1"/>
    </xf>
    <xf numFmtId="0" fontId="5" fillId="0" borderId="0" xfId="0" applyFont="1" applyBorder="1" applyAlignment="1"/>
    <xf numFmtId="0" fontId="10" fillId="0" borderId="0" xfId="0" applyFont="1" applyBorder="1" applyAlignment="1"/>
    <xf numFmtId="0" fontId="10" fillId="0" borderId="0" xfId="0" applyFont="1"/>
    <xf numFmtId="0" fontId="12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1" fillId="0" borderId="0" xfId="1" applyFont="1"/>
    <xf numFmtId="0" fontId="20" fillId="0" borderId="0" xfId="1" applyFont="1"/>
    <xf numFmtId="0" fontId="16" fillId="0" borderId="0" xfId="1" applyFont="1"/>
    <xf numFmtId="0" fontId="21" fillId="0" borderId="0" xfId="1" applyFont="1"/>
    <xf numFmtId="0" fontId="22" fillId="0" borderId="15" xfId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3" fillId="0" borderId="0" xfId="0" applyFont="1"/>
    <xf numFmtId="0" fontId="27" fillId="0" borderId="0" xfId="0" applyFont="1" applyBorder="1" applyAlignment="1">
      <alignment horizontal="center"/>
    </xf>
    <xf numFmtId="0" fontId="28" fillId="0" borderId="0" xfId="0" applyFont="1" applyAlignment="1"/>
    <xf numFmtId="0" fontId="30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4" fillId="0" borderId="0" xfId="0" applyFont="1"/>
    <xf numFmtId="0" fontId="28" fillId="0" borderId="0" xfId="0" applyFont="1" applyAlignment="1">
      <alignment horizontal="left"/>
    </xf>
    <xf numFmtId="0" fontId="31" fillId="0" borderId="0" xfId="0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/>
    </xf>
    <xf numFmtId="0" fontId="23" fillId="3" borderId="22" xfId="0" applyFont="1" applyFill="1" applyBorder="1" applyAlignment="1">
      <alignment wrapText="1"/>
    </xf>
    <xf numFmtId="0" fontId="19" fillId="3" borderId="22" xfId="0" applyFont="1" applyFill="1" applyBorder="1" applyAlignment="1">
      <alignment wrapText="1"/>
    </xf>
    <xf numFmtId="0" fontId="23" fillId="0" borderId="0" xfId="0" applyFont="1" applyAlignment="1">
      <alignment horizontal="center"/>
    </xf>
    <xf numFmtId="0" fontId="38" fillId="0" borderId="0" xfId="0" applyFont="1" applyBorder="1" applyAlignment="1">
      <alignment horizontal="center" wrapText="1"/>
    </xf>
    <xf numFmtId="0" fontId="30" fillId="0" borderId="0" xfId="1" applyFont="1"/>
    <xf numFmtId="0" fontId="33" fillId="0" borderId="0" xfId="1" applyFont="1"/>
    <xf numFmtId="0" fontId="28" fillId="0" borderId="0" xfId="1" applyFont="1"/>
    <xf numFmtId="0" fontId="33" fillId="0" borderId="0" xfId="0" applyFont="1"/>
    <xf numFmtId="0" fontId="0" fillId="3" borderId="0" xfId="0" applyFill="1" applyBorder="1" applyAlignment="1">
      <alignment horizontal="center" vertical="center"/>
    </xf>
    <xf numFmtId="49" fontId="38" fillId="3" borderId="0" xfId="1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23" fillId="3" borderId="0" xfId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0" fontId="1" fillId="0" borderId="0" xfId="1" applyFont="1" applyBorder="1" applyAlignment="1" applyProtection="1">
      <alignment horizontal="center" vertical="center"/>
    </xf>
    <xf numFmtId="0" fontId="42" fillId="0" borderId="0" xfId="1" applyFont="1" applyBorder="1" applyAlignment="1" applyProtection="1">
      <alignment vertical="center"/>
    </xf>
    <xf numFmtId="0" fontId="42" fillId="0" borderId="0" xfId="1" applyFont="1" applyBorder="1" applyAlignment="1" applyProtection="1">
      <alignment horizontal="center" vertical="center" wrapText="1"/>
    </xf>
    <xf numFmtId="0" fontId="42" fillId="0" borderId="29" xfId="1" applyFont="1" applyBorder="1" applyAlignment="1" applyProtection="1">
      <alignment vertical="center"/>
    </xf>
    <xf numFmtId="164" fontId="1" fillId="0" borderId="0" xfId="1" applyNumberFormat="1" applyFont="1" applyBorder="1" applyAlignment="1" applyProtection="1">
      <alignment vertical="center"/>
    </xf>
    <xf numFmtId="0" fontId="1" fillId="0" borderId="34" xfId="1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/>
    </xf>
    <xf numFmtId="0" fontId="1" fillId="0" borderId="35" xfId="1" applyFont="1" applyBorder="1" applyAlignment="1" applyProtection="1">
      <alignment horizontal="center" vertical="center"/>
    </xf>
    <xf numFmtId="0" fontId="1" fillId="0" borderId="36" xfId="1" applyFont="1" applyBorder="1" applyAlignment="1" applyProtection="1">
      <alignment horizontal="center" vertical="center"/>
    </xf>
    <xf numFmtId="0" fontId="1" fillId="0" borderId="37" xfId="1" applyFont="1" applyBorder="1" applyAlignment="1" applyProtection="1">
      <alignment horizontal="center" vertical="center"/>
    </xf>
    <xf numFmtId="0" fontId="1" fillId="0" borderId="39" xfId="1" applyFont="1" applyBorder="1" applyAlignment="1" applyProtection="1">
      <alignment horizontal="center" vertical="center"/>
    </xf>
    <xf numFmtId="0" fontId="1" fillId="0" borderId="40" xfId="1" applyFont="1" applyBorder="1" applyAlignment="1" applyProtection="1">
      <alignment horizontal="center" vertical="center"/>
    </xf>
    <xf numFmtId="0" fontId="1" fillId="0" borderId="31" xfId="1" applyFont="1" applyBorder="1" applyAlignment="1" applyProtection="1">
      <alignment horizontal="center" vertical="center"/>
    </xf>
    <xf numFmtId="0" fontId="1" fillId="0" borderId="41" xfId="1" applyFont="1" applyBorder="1" applyAlignment="1" applyProtection="1">
      <alignment horizontal="center" vertical="center"/>
    </xf>
    <xf numFmtId="0" fontId="1" fillId="0" borderId="32" xfId="1" applyFont="1" applyBorder="1" applyAlignment="1" applyProtection="1">
      <alignment horizontal="center" vertical="center"/>
    </xf>
    <xf numFmtId="0" fontId="1" fillId="3" borderId="0" xfId="1" applyFont="1" applyFill="1" applyBorder="1" applyAlignment="1" applyProtection="1">
      <alignment horizontal="center" vertical="center"/>
    </xf>
    <xf numFmtId="0" fontId="1" fillId="3" borderId="40" xfId="1" applyFont="1" applyFill="1" applyBorder="1" applyAlignment="1" applyProtection="1">
      <alignment horizontal="center" vertical="center"/>
    </xf>
    <xf numFmtId="0" fontId="1" fillId="3" borderId="41" xfId="1" applyFont="1" applyFill="1" applyBorder="1" applyAlignment="1" applyProtection="1">
      <alignment horizontal="center" vertical="center"/>
    </xf>
    <xf numFmtId="49" fontId="22" fillId="0" borderId="20" xfId="0" applyNumberFormat="1" applyFont="1" applyBorder="1" applyAlignment="1" applyProtection="1">
      <alignment horizontal="center" vertical="center"/>
    </xf>
    <xf numFmtId="49" fontId="22" fillId="0" borderId="13" xfId="1" applyNumberFormat="1" applyFont="1" applyBorder="1" applyAlignment="1">
      <alignment horizontal="left" vertical="center" wrapText="1"/>
    </xf>
    <xf numFmtId="0" fontId="22" fillId="0" borderId="14" xfId="1" applyFont="1" applyBorder="1" applyAlignment="1">
      <alignment horizontal="center" vertical="center" wrapText="1"/>
    </xf>
    <xf numFmtId="49" fontId="22" fillId="0" borderId="15" xfId="1" applyNumberFormat="1" applyFont="1" applyBorder="1" applyAlignment="1">
      <alignment horizontal="center" vertical="center" wrapText="1"/>
    </xf>
    <xf numFmtId="49" fontId="22" fillId="0" borderId="17" xfId="1" applyNumberFormat="1" applyFont="1" applyBorder="1" applyAlignment="1">
      <alignment horizontal="center" vertical="center" wrapText="1"/>
    </xf>
    <xf numFmtId="164" fontId="22" fillId="0" borderId="16" xfId="1" applyNumberFormat="1" applyFont="1" applyBorder="1" applyAlignment="1" applyProtection="1">
      <alignment horizontal="center" vertical="center"/>
    </xf>
    <xf numFmtId="166" fontId="22" fillId="0" borderId="42" xfId="1" applyNumberFormat="1" applyFont="1" applyBorder="1" applyAlignment="1" applyProtection="1">
      <alignment horizontal="center" vertical="center"/>
    </xf>
    <xf numFmtId="0" fontId="22" fillId="0" borderId="20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43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 vertical="center" wrapText="1"/>
    </xf>
    <xf numFmtId="164" fontId="1" fillId="0" borderId="15" xfId="1" applyNumberFormat="1" applyFont="1" applyBorder="1" applyAlignment="1" applyProtection="1">
      <alignment vertical="center"/>
    </xf>
    <xf numFmtId="0" fontId="1" fillId="0" borderId="45" xfId="1" applyFont="1" applyBorder="1" applyAlignment="1">
      <alignment horizontal="center" vertical="center" wrapText="1"/>
    </xf>
    <xf numFmtId="49" fontId="22" fillId="0" borderId="46" xfId="0" applyNumberFormat="1" applyFont="1" applyBorder="1" applyAlignment="1" applyProtection="1">
      <alignment horizontal="center" vertical="center"/>
    </xf>
    <xf numFmtId="49" fontId="22" fillId="0" borderId="42" xfId="1" applyNumberFormat="1" applyFont="1" applyBorder="1" applyAlignment="1">
      <alignment vertical="center" wrapText="1"/>
    </xf>
    <xf numFmtId="164" fontId="22" fillId="0" borderId="14" xfId="1" applyNumberFormat="1" applyFont="1" applyBorder="1" applyAlignment="1" applyProtection="1">
      <alignment horizontal="center" vertical="center"/>
    </xf>
    <xf numFmtId="166" fontId="22" fillId="0" borderId="47" xfId="1" applyNumberFormat="1" applyFont="1" applyBorder="1" applyAlignment="1" applyProtection="1">
      <alignment horizontal="center" vertical="center"/>
    </xf>
    <xf numFmtId="0" fontId="22" fillId="0" borderId="17" xfId="1" applyFont="1" applyBorder="1" applyAlignment="1">
      <alignment horizontal="center" vertical="center" wrapText="1"/>
    </xf>
    <xf numFmtId="165" fontId="43" fillId="0" borderId="16" xfId="1" applyNumberFormat="1" applyFont="1" applyBorder="1" applyAlignment="1" applyProtection="1">
      <alignment horizontal="center" vertical="center"/>
    </xf>
    <xf numFmtId="164" fontId="1" fillId="0" borderId="16" xfId="1" applyNumberFormat="1" applyFont="1" applyBorder="1" applyAlignment="1" applyProtection="1">
      <alignment horizontal="center" vertical="center"/>
    </xf>
    <xf numFmtId="0" fontId="22" fillId="0" borderId="31" xfId="1" applyFont="1" applyBorder="1" applyAlignment="1">
      <alignment horizontal="center" vertical="center" wrapText="1"/>
    </xf>
    <xf numFmtId="0" fontId="22" fillId="0" borderId="48" xfId="1" applyFont="1" applyBorder="1" applyAlignment="1">
      <alignment horizontal="center" vertical="center" wrapText="1"/>
    </xf>
    <xf numFmtId="0" fontId="22" fillId="0" borderId="32" xfId="1" applyFont="1" applyBorder="1" applyAlignment="1">
      <alignment horizontal="center" vertical="center" wrapText="1"/>
    </xf>
    <xf numFmtId="167" fontId="44" fillId="0" borderId="31" xfId="1" applyNumberFormat="1" applyFont="1" applyBorder="1" applyAlignment="1">
      <alignment horizontal="center" vertical="center" wrapText="1"/>
    </xf>
    <xf numFmtId="1" fontId="44" fillId="0" borderId="31" xfId="1" applyNumberFormat="1" applyFont="1" applyBorder="1" applyAlignment="1">
      <alignment horizontal="center" vertical="center" wrapText="1"/>
    </xf>
    <xf numFmtId="1" fontId="44" fillId="0" borderId="37" xfId="1" applyNumberFormat="1" applyFont="1" applyBorder="1" applyAlignment="1">
      <alignment horizontal="center" vertical="center" wrapText="1"/>
    </xf>
    <xf numFmtId="1" fontId="44" fillId="0" borderId="48" xfId="1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 applyProtection="1">
      <alignment horizontal="center" vertical="center"/>
    </xf>
    <xf numFmtId="49" fontId="22" fillId="0" borderId="49" xfId="0" applyNumberFormat="1" applyFont="1" applyBorder="1" applyAlignment="1">
      <alignment horizontal="left" vertical="center" wrapText="1"/>
    </xf>
    <xf numFmtId="49" fontId="22" fillId="0" borderId="8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1" fontId="22" fillId="0" borderId="3" xfId="0" applyNumberFormat="1" applyFont="1" applyBorder="1" applyAlignment="1">
      <alignment horizontal="center" vertical="center"/>
    </xf>
    <xf numFmtId="1" fontId="22" fillId="0" borderId="8" xfId="0" applyNumberFormat="1" applyFont="1" applyBorder="1" applyAlignment="1">
      <alignment horizontal="center" vertical="center" wrapText="1"/>
    </xf>
    <xf numFmtId="1" fontId="22" fillId="0" borderId="9" xfId="0" applyNumberFormat="1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1" fillId="0" borderId="50" xfId="1" applyFont="1" applyBorder="1" applyAlignment="1">
      <alignment horizontal="center" vertical="center" wrapText="1"/>
    </xf>
    <xf numFmtId="49" fontId="22" fillId="0" borderId="13" xfId="0" applyNumberFormat="1" applyFont="1" applyBorder="1" applyAlignment="1" applyProtection="1">
      <alignment horizontal="center" vertical="center"/>
    </xf>
    <xf numFmtId="0" fontId="22" fillId="0" borderId="15" xfId="0" applyFont="1" applyBorder="1" applyAlignment="1">
      <alignment wrapText="1"/>
    </xf>
    <xf numFmtId="0" fontId="22" fillId="0" borderId="43" xfId="1" applyFont="1" applyBorder="1" applyAlignment="1">
      <alignment horizontal="center" vertical="center" wrapText="1"/>
    </xf>
    <xf numFmtId="167" fontId="22" fillId="0" borderId="31" xfId="1" applyNumberFormat="1" applyFont="1" applyBorder="1" applyAlignment="1">
      <alignment horizontal="center" vertical="center" wrapText="1"/>
    </xf>
    <xf numFmtId="1" fontId="22" fillId="0" borderId="31" xfId="1" applyNumberFormat="1" applyFont="1" applyBorder="1" applyAlignment="1">
      <alignment horizontal="center" vertical="center" wrapText="1"/>
    </xf>
    <xf numFmtId="1" fontId="22" fillId="0" borderId="37" xfId="1" applyNumberFormat="1" applyFont="1" applyBorder="1" applyAlignment="1">
      <alignment horizontal="center" vertical="center" wrapText="1"/>
    </xf>
    <xf numFmtId="1" fontId="22" fillId="3" borderId="48" xfId="1" applyNumberFormat="1" applyFont="1" applyFill="1" applyBorder="1" applyAlignment="1">
      <alignment horizontal="center" vertical="center" wrapText="1"/>
    </xf>
    <xf numFmtId="1" fontId="22" fillId="3" borderId="31" xfId="1" applyNumberFormat="1" applyFont="1" applyFill="1" applyBorder="1" applyAlignment="1">
      <alignment horizontal="center" vertical="center" wrapText="1"/>
    </xf>
    <xf numFmtId="49" fontId="22" fillId="0" borderId="3" xfId="0" applyNumberFormat="1" applyFont="1" applyBorder="1" applyAlignment="1" applyProtection="1">
      <alignment horizontal="center" vertical="center"/>
    </xf>
    <xf numFmtId="0" fontId="22" fillId="0" borderId="51" xfId="0" applyFont="1" applyBorder="1" applyAlignment="1" applyProtection="1">
      <alignment horizontal="left" vertical="center" wrapText="1"/>
    </xf>
    <xf numFmtId="0" fontId="22" fillId="0" borderId="51" xfId="0" applyFont="1" applyBorder="1" applyAlignment="1" applyProtection="1">
      <alignment horizontal="center" vertical="center" wrapText="1"/>
    </xf>
    <xf numFmtId="1" fontId="22" fillId="0" borderId="20" xfId="0" applyNumberFormat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1" fontId="22" fillId="0" borderId="12" xfId="1" applyNumberFormat="1" applyFont="1" applyBorder="1" applyAlignment="1" applyProtection="1">
      <alignment horizontal="center" vertical="center"/>
    </xf>
    <xf numFmtId="1" fontId="22" fillId="0" borderId="49" xfId="1" applyNumberFormat="1" applyFont="1" applyBorder="1" applyAlignment="1" applyProtection="1">
      <alignment horizontal="center" vertical="center"/>
    </xf>
    <xf numFmtId="1" fontId="22" fillId="0" borderId="10" xfId="1" applyNumberFormat="1" applyFont="1" applyBorder="1" applyAlignment="1" applyProtection="1">
      <alignment horizontal="center" vertical="center"/>
    </xf>
    <xf numFmtId="167" fontId="22" fillId="0" borderId="50" xfId="1" applyNumberFormat="1" applyFont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165" fontId="45" fillId="0" borderId="54" xfId="0" applyNumberFormat="1" applyFont="1" applyBorder="1" applyAlignment="1" applyProtection="1">
      <alignment horizontal="center" vertical="center"/>
    </xf>
    <xf numFmtId="167" fontId="22" fillId="0" borderId="51" xfId="0" applyNumberFormat="1" applyFont="1" applyBorder="1" applyAlignment="1" applyProtection="1">
      <alignment horizontal="center" vertical="center"/>
    </xf>
    <xf numFmtId="167" fontId="22" fillId="0" borderId="55" xfId="1" applyNumberFormat="1" applyFont="1" applyBorder="1" applyAlignment="1" applyProtection="1">
      <alignment horizontal="center" vertical="center"/>
    </xf>
    <xf numFmtId="167" fontId="22" fillId="0" borderId="56" xfId="1" applyNumberFormat="1" applyFont="1" applyBorder="1" applyAlignment="1" applyProtection="1">
      <alignment horizontal="center" vertical="center"/>
    </xf>
    <xf numFmtId="1" fontId="22" fillId="0" borderId="54" xfId="1" applyNumberFormat="1" applyFont="1" applyBorder="1" applyAlignment="1" applyProtection="1">
      <alignment horizontal="center" vertical="center"/>
    </xf>
    <xf numFmtId="167" fontId="22" fillId="0" borderId="57" xfId="1" applyNumberFormat="1" applyFont="1" applyBorder="1" applyAlignment="1" applyProtection="1">
      <alignment horizontal="center" vertical="center"/>
    </xf>
    <xf numFmtId="49" fontId="22" fillId="0" borderId="31" xfId="0" applyNumberFormat="1" applyFont="1" applyBorder="1" applyAlignment="1" applyProtection="1">
      <alignment horizontal="center" vertical="center"/>
    </xf>
    <xf numFmtId="167" fontId="22" fillId="0" borderId="0" xfId="1" applyNumberFormat="1" applyFont="1" applyBorder="1" applyAlignment="1" applyProtection="1">
      <alignment horizontal="center" vertical="center"/>
    </xf>
    <xf numFmtId="1" fontId="22" fillId="0" borderId="0" xfId="1" applyNumberFormat="1" applyFont="1" applyBorder="1" applyAlignment="1" applyProtection="1">
      <alignment horizontal="center" vertical="center"/>
    </xf>
    <xf numFmtId="1" fontId="22" fillId="0" borderId="33" xfId="0" applyNumberFormat="1" applyFont="1" applyBorder="1" applyAlignment="1" applyProtection="1">
      <alignment horizontal="center" vertical="center"/>
    </xf>
    <xf numFmtId="1" fontId="22" fillId="0" borderId="34" xfId="0" applyNumberFormat="1" applyFont="1" applyBorder="1" applyAlignment="1" applyProtection="1">
      <alignment horizontal="center" vertical="center"/>
    </xf>
    <xf numFmtId="49" fontId="22" fillId="0" borderId="58" xfId="0" applyNumberFormat="1" applyFont="1" applyBorder="1" applyAlignment="1" applyProtection="1">
      <alignment horizontal="center" vertical="center"/>
    </xf>
    <xf numFmtId="49" fontId="22" fillId="0" borderId="59" xfId="0" applyNumberFormat="1" applyFont="1" applyBorder="1" applyAlignment="1" applyProtection="1">
      <alignment horizontal="center" vertical="center"/>
    </xf>
    <xf numFmtId="165" fontId="22" fillId="0" borderId="2" xfId="0" applyNumberFormat="1" applyFont="1" applyBorder="1" applyAlignment="1" applyProtection="1">
      <alignment horizontal="left" vertical="center"/>
    </xf>
    <xf numFmtId="165" fontId="22" fillId="0" borderId="21" xfId="0" applyNumberFormat="1" applyFont="1" applyBorder="1" applyAlignment="1" applyProtection="1">
      <alignment horizontal="center" vertical="center"/>
    </xf>
    <xf numFmtId="165" fontId="1" fillId="0" borderId="22" xfId="0" applyNumberFormat="1" applyFont="1" applyBorder="1" applyAlignment="1" applyProtection="1">
      <alignment horizontal="center" vertical="center"/>
    </xf>
    <xf numFmtId="165" fontId="1" fillId="0" borderId="25" xfId="0" applyNumberFormat="1" applyFont="1" applyBorder="1" applyAlignment="1" applyProtection="1">
      <alignment horizontal="center" vertical="center"/>
    </xf>
    <xf numFmtId="167" fontId="22" fillId="0" borderId="26" xfId="0" applyNumberFormat="1" applyFont="1" applyBorder="1" applyAlignment="1" applyProtection="1">
      <alignment horizontal="center" vertical="center"/>
    </xf>
    <xf numFmtId="165" fontId="22" fillId="0" borderId="26" xfId="0" applyNumberFormat="1" applyFont="1" applyBorder="1" applyAlignment="1" applyProtection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top" wrapText="1"/>
    </xf>
    <xf numFmtId="165" fontId="22" fillId="0" borderId="23" xfId="1" applyNumberFormat="1" applyFont="1" applyBorder="1" applyAlignment="1">
      <alignment horizontal="center" vertical="center" wrapText="1"/>
    </xf>
    <xf numFmtId="0" fontId="22" fillId="0" borderId="24" xfId="0" applyFont="1" applyBorder="1" applyAlignment="1">
      <alignment horizontal="left" vertical="top" wrapText="1"/>
    </xf>
    <xf numFmtId="0" fontId="22" fillId="0" borderId="60" xfId="0" applyFont="1" applyBorder="1" applyAlignment="1">
      <alignment horizontal="left" vertical="top" wrapText="1"/>
    </xf>
    <xf numFmtId="0" fontId="22" fillId="0" borderId="25" xfId="0" applyFont="1" applyBorder="1" applyAlignment="1">
      <alignment horizontal="left" vertical="top" wrapText="1"/>
    </xf>
    <xf numFmtId="0" fontId="22" fillId="0" borderId="61" xfId="0" applyFont="1" applyBorder="1" applyAlignment="1">
      <alignment horizontal="left" vertical="top" wrapText="1"/>
    </xf>
    <xf numFmtId="164" fontId="22" fillId="0" borderId="62" xfId="0" applyNumberFormat="1" applyFont="1" applyBorder="1" applyAlignment="1" applyProtection="1">
      <alignment horizontal="center" vertical="center" wrapText="1"/>
    </xf>
    <xf numFmtId="167" fontId="22" fillId="0" borderId="62" xfId="0" applyNumberFormat="1" applyFont="1" applyBorder="1" applyAlignment="1" applyProtection="1">
      <alignment horizontal="center" vertical="center"/>
    </xf>
    <xf numFmtId="1" fontId="22" fillId="0" borderId="62" xfId="0" applyNumberFormat="1" applyFont="1" applyBorder="1" applyAlignment="1" applyProtection="1">
      <alignment horizontal="center" vertical="center"/>
    </xf>
    <xf numFmtId="1" fontId="22" fillId="0" borderId="63" xfId="0" applyNumberFormat="1" applyFont="1" applyBorder="1" applyAlignment="1" applyProtection="1">
      <alignment horizontal="center" vertical="center"/>
    </xf>
    <xf numFmtId="0" fontId="22" fillId="0" borderId="58" xfId="0" applyFont="1" applyBorder="1" applyAlignment="1">
      <alignment horizontal="center" vertical="center" wrapText="1"/>
    </xf>
    <xf numFmtId="167" fontId="22" fillId="0" borderId="33" xfId="1" applyNumberFormat="1" applyFont="1" applyBorder="1" applyAlignment="1">
      <alignment horizontal="center" vertical="center" wrapText="1"/>
    </xf>
    <xf numFmtId="1" fontId="22" fillId="0" borderId="33" xfId="1" applyNumberFormat="1" applyFont="1" applyBorder="1" applyAlignment="1">
      <alignment horizontal="center" vertical="center" wrapText="1"/>
    </xf>
    <xf numFmtId="1" fontId="22" fillId="0" borderId="34" xfId="1" applyNumberFormat="1" applyFont="1" applyBorder="1" applyAlignment="1">
      <alignment horizontal="center" vertical="center" wrapText="1"/>
    </xf>
    <xf numFmtId="165" fontId="22" fillId="0" borderId="21" xfId="1" applyNumberFormat="1" applyFont="1" applyBorder="1" applyAlignment="1" applyProtection="1">
      <alignment horizontal="center" vertical="center"/>
    </xf>
    <xf numFmtId="49" fontId="1" fillId="0" borderId="46" xfId="1" applyNumberFormat="1" applyFont="1" applyBorder="1" applyAlignment="1" applyProtection="1">
      <alignment horizontal="center" vertical="center"/>
    </xf>
    <xf numFmtId="49" fontId="1" fillId="0" borderId="64" xfId="1" applyNumberFormat="1" applyFont="1" applyBorder="1" applyAlignment="1">
      <alignment vertical="center" wrapText="1"/>
    </xf>
    <xf numFmtId="0" fontId="1" fillId="0" borderId="52" xfId="1" applyFont="1" applyBorder="1" applyAlignment="1" applyProtection="1">
      <alignment horizontal="center" vertical="center"/>
    </xf>
    <xf numFmtId="0" fontId="22" fillId="0" borderId="53" xfId="1" applyFont="1" applyBorder="1" applyAlignment="1" applyProtection="1">
      <alignment horizontal="center" vertical="center"/>
    </xf>
    <xf numFmtId="0" fontId="22" fillId="0" borderId="54" xfId="1" applyFont="1" applyBorder="1" applyAlignment="1" applyProtection="1">
      <alignment horizontal="center" vertical="center"/>
    </xf>
    <xf numFmtId="166" fontId="1" fillId="0" borderId="51" xfId="1" applyNumberFormat="1" applyFont="1" applyBorder="1" applyAlignment="1" applyProtection="1">
      <alignment horizontal="center" vertical="center"/>
    </xf>
    <xf numFmtId="165" fontId="1" fillId="0" borderId="52" xfId="1" applyNumberFormat="1" applyFont="1" applyBorder="1" applyAlignment="1" applyProtection="1">
      <alignment horizontal="center" vertical="center"/>
    </xf>
    <xf numFmtId="165" fontId="1" fillId="0" borderId="53" xfId="1" applyNumberFormat="1" applyFont="1" applyBorder="1" applyAlignment="1" applyProtection="1">
      <alignment horizontal="center" vertical="center"/>
    </xf>
    <xf numFmtId="165" fontId="1" fillId="0" borderId="54" xfId="1" applyNumberFormat="1" applyFont="1" applyBorder="1" applyAlignment="1" applyProtection="1">
      <alignment horizontal="center" vertical="center"/>
    </xf>
    <xf numFmtId="0" fontId="1" fillId="0" borderId="56" xfId="1" applyFont="1" applyBorder="1" applyAlignment="1" applyProtection="1">
      <alignment horizontal="center" vertical="center"/>
    </xf>
    <xf numFmtId="0" fontId="1" fillId="0" borderId="54" xfId="1" applyFont="1" applyBorder="1" applyAlignment="1" applyProtection="1">
      <alignment horizontal="center" vertical="center"/>
    </xf>
    <xf numFmtId="0" fontId="1" fillId="0" borderId="57" xfId="1" applyFont="1" applyBorder="1" applyAlignment="1" applyProtection="1">
      <alignment horizontal="center" vertical="center"/>
    </xf>
    <xf numFmtId="49" fontId="1" fillId="0" borderId="15" xfId="1" applyNumberFormat="1" applyFont="1" applyBorder="1" applyAlignment="1" applyProtection="1">
      <alignment horizontal="center" vertical="center"/>
    </xf>
    <xf numFmtId="0" fontId="22" fillId="0" borderId="56" xfId="1" applyFont="1" applyBorder="1" applyAlignment="1" applyProtection="1">
      <alignment horizontal="center" vertical="center"/>
    </xf>
    <xf numFmtId="49" fontId="1" fillId="0" borderId="15" xfId="1" applyNumberFormat="1" applyFont="1" applyBorder="1" applyAlignment="1">
      <alignment vertical="center" wrapText="1"/>
    </xf>
    <xf numFmtId="0" fontId="1" fillId="0" borderId="15" xfId="1" applyFont="1" applyBorder="1" applyAlignment="1" applyProtection="1">
      <alignment horizontal="center" vertical="center"/>
    </xf>
    <xf numFmtId="0" fontId="22" fillId="0" borderId="15" xfId="1" applyFont="1" applyBorder="1" applyAlignment="1" applyProtection="1">
      <alignment horizontal="center" vertical="center"/>
    </xf>
    <xf numFmtId="167" fontId="22" fillId="0" borderId="62" xfId="1" applyNumberFormat="1" applyFont="1" applyBorder="1" applyAlignment="1">
      <alignment horizontal="center" vertical="center" wrapText="1"/>
    </xf>
    <xf numFmtId="1" fontId="22" fillId="0" borderId="62" xfId="1" applyNumberFormat="1" applyFont="1" applyBorder="1" applyAlignment="1">
      <alignment horizontal="center" vertical="center" wrapText="1"/>
    </xf>
    <xf numFmtId="1" fontId="22" fillId="3" borderId="65" xfId="1" applyNumberFormat="1" applyFont="1" applyFill="1" applyBorder="1" applyAlignment="1">
      <alignment horizontal="center" vertical="center" wrapText="1"/>
    </xf>
    <xf numFmtId="1" fontId="22" fillId="3" borderId="62" xfId="1" applyNumberFormat="1" applyFont="1" applyFill="1" applyBorder="1" applyAlignment="1">
      <alignment horizontal="center" vertical="center" wrapText="1"/>
    </xf>
    <xf numFmtId="0" fontId="22" fillId="0" borderId="30" xfId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 applyProtection="1">
      <alignment horizontal="center" vertical="center" wrapText="1"/>
    </xf>
    <xf numFmtId="167" fontId="1" fillId="0" borderId="42" xfId="0" applyNumberFormat="1" applyFont="1" applyBorder="1" applyAlignment="1" applyProtection="1">
      <alignment horizontal="center" vertical="center"/>
    </xf>
    <xf numFmtId="1" fontId="1" fillId="0" borderId="15" xfId="0" applyNumberFormat="1" applyFont="1" applyBorder="1" applyAlignment="1" applyProtection="1">
      <alignment horizontal="center" vertical="center"/>
    </xf>
    <xf numFmtId="167" fontId="1" fillId="0" borderId="55" xfId="0" applyNumberFormat="1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1" fontId="22" fillId="0" borderId="15" xfId="1" applyNumberFormat="1" applyFont="1" applyBorder="1" applyAlignment="1">
      <alignment horizontal="center" vertical="center" wrapText="1"/>
    </xf>
    <xf numFmtId="1" fontId="22" fillId="0" borderId="0" xfId="1" applyNumberFormat="1" applyFont="1" applyBorder="1" applyAlignment="1">
      <alignment horizontal="center" vertical="center" wrapText="1"/>
    </xf>
    <xf numFmtId="49" fontId="1" fillId="0" borderId="67" xfId="0" applyNumberFormat="1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 applyProtection="1">
      <alignment horizontal="center" vertical="center" wrapText="1"/>
    </xf>
    <xf numFmtId="167" fontId="1" fillId="0" borderId="67" xfId="0" applyNumberFormat="1" applyFont="1" applyBorder="1" applyAlignment="1" applyProtection="1">
      <alignment horizontal="center" vertical="center"/>
    </xf>
    <xf numFmtId="1" fontId="1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7" fontId="1" fillId="0" borderId="6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5" fontId="22" fillId="0" borderId="31" xfId="1" applyNumberFormat="1" applyFont="1" applyBorder="1" applyAlignment="1" applyProtection="1">
      <alignment horizontal="center" vertical="center"/>
    </xf>
    <xf numFmtId="167" fontId="22" fillId="0" borderId="31" xfId="1" applyNumberFormat="1" applyFont="1" applyBorder="1" applyAlignment="1" applyProtection="1">
      <alignment horizontal="center" vertical="center"/>
    </xf>
    <xf numFmtId="1" fontId="22" fillId="0" borderId="31" xfId="1" applyNumberFormat="1" applyFont="1" applyBorder="1" applyAlignment="1" applyProtection="1">
      <alignment horizontal="center" vertical="center"/>
    </xf>
    <xf numFmtId="165" fontId="22" fillId="0" borderId="62" xfId="1" applyNumberFormat="1" applyFont="1" applyBorder="1" applyAlignment="1" applyProtection="1">
      <alignment horizontal="center" vertical="center"/>
    </xf>
    <xf numFmtId="167" fontId="46" fillId="4" borderId="62" xfId="1" applyNumberFormat="1" applyFont="1" applyFill="1" applyBorder="1" applyAlignment="1" applyProtection="1">
      <alignment horizontal="center" vertical="center"/>
    </xf>
    <xf numFmtId="0" fontId="22" fillId="0" borderId="31" xfId="1" applyFont="1" applyBorder="1" applyAlignment="1">
      <alignment horizontal="right" vertical="center"/>
    </xf>
    <xf numFmtId="0" fontId="22" fillId="0" borderId="31" xfId="1" applyFont="1" applyBorder="1" applyAlignment="1" applyProtection="1">
      <alignment horizontal="right" vertical="center"/>
    </xf>
    <xf numFmtId="1" fontId="22" fillId="0" borderId="65" xfId="1" applyNumberFormat="1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164" fontId="42" fillId="0" borderId="0" xfId="1" applyNumberFormat="1" applyFont="1" applyBorder="1" applyAlignment="1" applyProtection="1">
      <alignment vertical="center"/>
    </xf>
    <xf numFmtId="1" fontId="22" fillId="0" borderId="70" xfId="1" applyNumberFormat="1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22" fillId="0" borderId="33" xfId="1" applyFont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164" fontId="22" fillId="0" borderId="31" xfId="1" applyNumberFormat="1" applyFont="1" applyBorder="1" applyAlignment="1" applyProtection="1">
      <alignment horizontal="right" vertical="center"/>
    </xf>
    <xf numFmtId="167" fontId="22" fillId="0" borderId="74" xfId="1" applyNumberFormat="1" applyFont="1" applyBorder="1" applyAlignment="1" applyProtection="1">
      <alignment horizontal="center" vertical="center"/>
    </xf>
    <xf numFmtId="168" fontId="1" fillId="0" borderId="0" xfId="1" applyNumberFormat="1" applyFont="1" applyBorder="1" applyAlignment="1" applyProtection="1">
      <alignment vertical="center"/>
    </xf>
    <xf numFmtId="164" fontId="1" fillId="0" borderId="0" xfId="1" applyNumberFormat="1" applyFont="1" applyBorder="1" applyAlignment="1" applyProtection="1">
      <alignment horizontal="right" vertical="center"/>
    </xf>
    <xf numFmtId="166" fontId="22" fillId="0" borderId="15" xfId="1" applyNumberFormat="1" applyFont="1" applyBorder="1" applyAlignment="1" applyProtection="1">
      <alignment horizontal="center" vertical="center"/>
    </xf>
    <xf numFmtId="164" fontId="1" fillId="0" borderId="71" xfId="1" applyNumberFormat="1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right" vertical="center"/>
    </xf>
    <xf numFmtId="0" fontId="22" fillId="0" borderId="56" xfId="0" applyFont="1" applyBorder="1" applyAlignment="1" applyProtection="1">
      <alignment horizontal="right" vertical="center"/>
    </xf>
    <xf numFmtId="0" fontId="1" fillId="0" borderId="0" xfId="1" applyFont="1" applyBorder="1" applyAlignment="1">
      <alignment horizontal="left" wrapText="1"/>
    </xf>
    <xf numFmtId="164" fontId="47" fillId="0" borderId="0" xfId="1" applyNumberFormat="1" applyFont="1" applyBorder="1" applyAlignment="1" applyProtection="1">
      <alignment horizontal="left"/>
    </xf>
    <xf numFmtId="0" fontId="1" fillId="0" borderId="0" xfId="1" applyFont="1" applyBorder="1" applyAlignment="1">
      <alignment horizontal="center" wrapText="1"/>
    </xf>
    <xf numFmtId="164" fontId="42" fillId="0" borderId="0" xfId="1" applyNumberFormat="1" applyFont="1" applyBorder="1" applyAlignment="1" applyProtection="1">
      <alignment horizontal="center" vertical="center" wrapText="1"/>
    </xf>
    <xf numFmtId="164" fontId="42" fillId="0" borderId="71" xfId="1" applyNumberFormat="1" applyFont="1" applyBorder="1" applyAlignment="1" applyProtection="1">
      <alignment vertical="center"/>
    </xf>
    <xf numFmtId="0" fontId="1" fillId="0" borderId="0" xfId="1" applyFont="1"/>
    <xf numFmtId="0" fontId="1" fillId="0" borderId="0" xfId="1" applyFont="1" applyAlignment="1">
      <alignment wrapText="1"/>
    </xf>
    <xf numFmtId="0" fontId="48" fillId="0" borderId="0" xfId="1" applyFont="1"/>
    <xf numFmtId="0" fontId="1" fillId="0" borderId="0" xfId="1" applyFont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167" fontId="1" fillId="0" borderId="3" xfId="1" applyNumberFormat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76" xfId="1" applyFont="1" applyBorder="1" applyAlignment="1">
      <alignment horizontal="center" vertical="center"/>
    </xf>
    <xf numFmtId="0" fontId="1" fillId="0" borderId="49" xfId="1" applyFont="1" applyBorder="1" applyAlignment="1">
      <alignment horizontal="center" vertical="center"/>
    </xf>
    <xf numFmtId="167" fontId="1" fillId="0" borderId="2" xfId="1" applyNumberFormat="1" applyFont="1" applyBorder="1" applyAlignment="1">
      <alignment horizontal="center" vertical="center"/>
    </xf>
    <xf numFmtId="0" fontId="1" fillId="0" borderId="20" xfId="1" applyFont="1" applyBorder="1" applyAlignment="1">
      <alignment wrapText="1"/>
    </xf>
    <xf numFmtId="167" fontId="1" fillId="0" borderId="20" xfId="1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167" fontId="1" fillId="0" borderId="13" xfId="1" applyNumberFormat="1" applyFont="1" applyBorder="1" applyAlignment="1">
      <alignment horizontal="center" vertical="center"/>
    </xf>
    <xf numFmtId="0" fontId="1" fillId="0" borderId="77" xfId="1" applyFont="1" applyBorder="1" applyAlignment="1">
      <alignment wrapText="1"/>
    </xf>
    <xf numFmtId="1" fontId="1" fillId="0" borderId="42" xfId="1" applyNumberFormat="1" applyFont="1" applyBorder="1" applyAlignment="1">
      <alignment horizontal="center" vertical="center"/>
    </xf>
    <xf numFmtId="164" fontId="22" fillId="0" borderId="62" xfId="1" applyNumberFormat="1" applyFont="1" applyBorder="1" applyAlignment="1" applyProtection="1">
      <alignment horizontal="center" vertical="center"/>
    </xf>
    <xf numFmtId="164" fontId="22" fillId="0" borderId="39" xfId="1" applyNumberFormat="1" applyFont="1" applyBorder="1" applyAlignment="1" applyProtection="1">
      <alignment horizontal="center" vertical="center"/>
    </xf>
    <xf numFmtId="0" fontId="22" fillId="0" borderId="0" xfId="1" applyFont="1" applyBorder="1" applyAlignment="1">
      <alignment horizontal="center" vertical="center" wrapText="1"/>
    </xf>
    <xf numFmtId="164" fontId="22" fillId="0" borderId="0" xfId="1" applyNumberFormat="1" applyFont="1" applyBorder="1" applyAlignment="1" applyProtection="1">
      <alignment horizontal="center" vertical="center"/>
    </xf>
    <xf numFmtId="0" fontId="1" fillId="0" borderId="3" xfId="1" applyFont="1" applyBorder="1" applyAlignment="1">
      <alignment wrapText="1"/>
    </xf>
    <xf numFmtId="0" fontId="1" fillId="0" borderId="11" xfId="1" applyFont="1" applyBorder="1" applyAlignment="1">
      <alignment horizontal="center" vertical="center"/>
    </xf>
    <xf numFmtId="1" fontId="1" fillId="0" borderId="3" xfId="1" applyNumberFormat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1" fontId="1" fillId="0" borderId="20" xfId="1" applyNumberFormat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164" fontId="22" fillId="0" borderId="78" xfId="1" applyNumberFormat="1" applyFont="1" applyBorder="1" applyAlignment="1" applyProtection="1">
      <alignment horizontal="center" vertical="center"/>
    </xf>
    <xf numFmtId="0" fontId="22" fillId="0" borderId="58" xfId="1" applyFont="1" applyBorder="1" applyAlignment="1">
      <alignment horizontal="center" vertical="center" wrapText="1"/>
    </xf>
    <xf numFmtId="164" fontId="22" fillId="0" borderId="33" xfId="1" applyNumberFormat="1" applyFont="1" applyBorder="1" applyAlignment="1" applyProtection="1">
      <alignment horizontal="center" vertical="center"/>
    </xf>
    <xf numFmtId="164" fontId="22" fillId="0" borderId="28" xfId="1" applyNumberFormat="1" applyFont="1" applyBorder="1" applyAlignment="1" applyProtection="1">
      <alignment horizontal="center" vertical="center"/>
    </xf>
    <xf numFmtId="164" fontId="22" fillId="0" borderId="80" xfId="1" applyNumberFormat="1" applyFont="1" applyBorder="1" applyAlignment="1" applyProtection="1">
      <alignment horizontal="center" vertical="center"/>
    </xf>
    <xf numFmtId="164" fontId="22" fillId="0" borderId="27" xfId="1" applyNumberFormat="1" applyFont="1" applyBorder="1" applyAlignment="1" applyProtection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164" fontId="22" fillId="0" borderId="0" xfId="1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1" fillId="0" borderId="0" xfId="1" applyNumberFormat="1" applyFont="1"/>
    <xf numFmtId="167" fontId="1" fillId="0" borderId="0" xfId="1" applyNumberFormat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166" fontId="1" fillId="0" borderId="42" xfId="1" applyNumberFormat="1" applyFont="1" applyBorder="1" applyAlignment="1" applyProtection="1">
      <alignment horizontal="center" vertical="center"/>
    </xf>
    <xf numFmtId="0" fontId="1" fillId="0" borderId="20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166" fontId="1" fillId="0" borderId="47" xfId="1" applyNumberFormat="1" applyFont="1" applyBorder="1" applyAlignment="1" applyProtection="1">
      <alignment horizontal="center" vertical="center"/>
    </xf>
    <xf numFmtId="49" fontId="1" fillId="0" borderId="15" xfId="1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51" xfId="0" applyFont="1" applyBorder="1" applyAlignment="1" applyProtection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1" fontId="1" fillId="0" borderId="12" xfId="1" applyNumberFormat="1" applyFont="1" applyBorder="1" applyAlignment="1" applyProtection="1">
      <alignment horizontal="center" vertical="center"/>
    </xf>
    <xf numFmtId="167" fontId="1" fillId="0" borderId="50" xfId="1" applyNumberFormat="1" applyFont="1" applyBorder="1" applyAlignment="1" applyProtection="1">
      <alignment horizontal="center" vertical="center"/>
    </xf>
    <xf numFmtId="167" fontId="1" fillId="0" borderId="51" xfId="0" applyNumberFormat="1" applyFont="1" applyBorder="1" applyAlignment="1" applyProtection="1">
      <alignment horizontal="center" vertical="center"/>
    </xf>
    <xf numFmtId="167" fontId="1" fillId="0" borderId="55" xfId="1" applyNumberFormat="1" applyFont="1" applyBorder="1" applyAlignment="1" applyProtection="1">
      <alignment horizontal="center" vertical="center"/>
    </xf>
    <xf numFmtId="167" fontId="1" fillId="0" borderId="57" xfId="1" applyNumberFormat="1" applyFont="1" applyBorder="1" applyAlignment="1" applyProtection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165" fontId="22" fillId="0" borderId="60" xfId="0" applyNumberFormat="1" applyFont="1" applyBorder="1" applyAlignment="1" applyProtection="1">
      <alignment horizontal="left" vertical="center" wrapText="1"/>
    </xf>
    <xf numFmtId="167" fontId="1" fillId="0" borderId="13" xfId="0" applyNumberFormat="1" applyFont="1" applyBorder="1" applyAlignment="1" applyProtection="1">
      <alignment horizontal="center" vertical="center"/>
    </xf>
    <xf numFmtId="165" fontId="1" fillId="0" borderId="26" xfId="0" applyNumberFormat="1" applyFont="1" applyBorder="1" applyAlignment="1" applyProtection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top" wrapText="1"/>
    </xf>
    <xf numFmtId="165" fontId="1" fillId="0" borderId="23" xfId="1" applyNumberFormat="1" applyFont="1" applyBorder="1" applyAlignment="1">
      <alignment horizontal="center" vertical="center" wrapText="1"/>
    </xf>
    <xf numFmtId="49" fontId="1" fillId="0" borderId="0" xfId="1" applyNumberFormat="1" applyFont="1" applyBorder="1" applyAlignment="1" applyProtection="1">
      <alignment horizontal="center" vertical="center"/>
    </xf>
    <xf numFmtId="166" fontId="1" fillId="0" borderId="77" xfId="1" applyNumberFormat="1" applyFont="1" applyBorder="1" applyAlignment="1" applyProtection="1">
      <alignment horizontal="center" vertical="center"/>
    </xf>
    <xf numFmtId="165" fontId="1" fillId="0" borderId="15" xfId="1" applyNumberFormat="1" applyFont="1" applyBorder="1" applyAlignment="1" applyProtection="1">
      <alignment horizontal="center" vertical="center"/>
    </xf>
    <xf numFmtId="0" fontId="22" fillId="0" borderId="53" xfId="1" applyFont="1" applyBorder="1" applyAlignment="1">
      <alignment horizontal="center" vertical="center" wrapText="1"/>
    </xf>
    <xf numFmtId="1" fontId="22" fillId="0" borderId="63" xfId="1" applyNumberFormat="1" applyFont="1" applyBorder="1" applyAlignment="1">
      <alignment horizontal="center" vertical="center" wrapText="1"/>
    </xf>
    <xf numFmtId="167" fontId="46" fillId="0" borderId="62" xfId="1" applyNumberFormat="1" applyFont="1" applyBorder="1" applyAlignment="1" applyProtection="1">
      <alignment horizontal="center" vertical="center"/>
    </xf>
    <xf numFmtId="167" fontId="22" fillId="0" borderId="81" xfId="1" applyNumberFormat="1" applyFont="1" applyBorder="1" applyAlignment="1" applyProtection="1">
      <alignment horizontal="center" vertical="center"/>
    </xf>
    <xf numFmtId="0" fontId="22" fillId="0" borderId="58" xfId="0" applyFont="1" applyBorder="1" applyAlignment="1">
      <alignment horizontal="center" vertical="center" wrapText="1"/>
    </xf>
    <xf numFmtId="167" fontId="22" fillId="0" borderId="58" xfId="1" applyNumberFormat="1" applyFont="1" applyBorder="1" applyAlignment="1">
      <alignment horizontal="center" vertical="center" wrapText="1"/>
    </xf>
    <xf numFmtId="1" fontId="22" fillId="0" borderId="58" xfId="1" applyNumberFormat="1" applyFont="1" applyBorder="1" applyAlignment="1">
      <alignment horizontal="center" vertical="center" wrapText="1"/>
    </xf>
    <xf numFmtId="0" fontId="22" fillId="0" borderId="56" xfId="0" applyFont="1" applyBorder="1" applyAlignment="1" applyProtection="1">
      <alignment horizontal="right" vertical="center"/>
    </xf>
    <xf numFmtId="0" fontId="22" fillId="0" borderId="0" xfId="0" applyFont="1" applyBorder="1" applyAlignment="1" applyProtection="1">
      <alignment horizontal="right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1" fontId="20" fillId="0" borderId="15" xfId="0" applyNumberFormat="1" applyFont="1" applyBorder="1" applyAlignment="1">
      <alignment horizontal="center" vertical="center" wrapText="1"/>
    </xf>
    <xf numFmtId="49" fontId="20" fillId="0" borderId="0" xfId="1" applyNumberFormat="1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wrapText="1"/>
    </xf>
    <xf numFmtId="0" fontId="11" fillId="0" borderId="15" xfId="1" applyFont="1" applyBorder="1" applyAlignment="1">
      <alignment horizontal="center" vertical="center" wrapText="1"/>
    </xf>
    <xf numFmtId="49" fontId="20" fillId="0" borderId="15" xfId="1" applyNumberFormat="1" applyFont="1" applyBorder="1" applyAlignment="1" applyProtection="1">
      <alignment horizontal="left" vertical="center" wrapText="1"/>
      <protection locked="0"/>
    </xf>
    <xf numFmtId="0" fontId="20" fillId="0" borderId="15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50" fillId="0" borderId="15" xfId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6" fillId="0" borderId="82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3" xfId="1" applyFont="1" applyBorder="1" applyAlignment="1">
      <alignment horizontal="center" vertical="center" wrapText="1"/>
    </xf>
    <xf numFmtId="0" fontId="16" fillId="0" borderId="66" xfId="1" applyFont="1" applyBorder="1" applyAlignment="1">
      <alignment horizontal="center" vertical="center" wrapText="1"/>
    </xf>
    <xf numFmtId="0" fontId="16" fillId="0" borderId="56" xfId="1" applyFont="1" applyBorder="1" applyAlignment="1">
      <alignment horizontal="center" vertical="center" wrapText="1"/>
    </xf>
    <xf numFmtId="0" fontId="16" fillId="0" borderId="55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49" fontId="11" fillId="0" borderId="15" xfId="1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wrapText="1"/>
    </xf>
    <xf numFmtId="0" fontId="1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49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3" fillId="3" borderId="21" xfId="0" applyFont="1" applyFill="1" applyBorder="1" applyAlignment="1">
      <alignment horizontal="center" wrapText="1"/>
    </xf>
    <xf numFmtId="0" fontId="40" fillId="3" borderId="22" xfId="0" applyFont="1" applyFill="1" applyBorder="1" applyAlignment="1">
      <alignment horizontal="center" wrapText="1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8" xfId="0" applyFont="1" applyFill="1" applyBorder="1" applyAlignment="1">
      <alignment horizontal="center" vertical="center" wrapText="1"/>
    </xf>
    <xf numFmtId="0" fontId="40" fillId="3" borderId="22" xfId="0" applyFont="1" applyFill="1" applyBorder="1" applyAlignment="1">
      <alignment horizontal="center" vertical="center" wrapText="1"/>
    </xf>
    <xf numFmtId="0" fontId="40" fillId="3" borderId="23" xfId="0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0" fontId="40" fillId="3" borderId="22" xfId="1" applyFont="1" applyFill="1" applyBorder="1" applyAlignment="1">
      <alignment horizontal="center" vertical="center" wrapText="1"/>
    </xf>
    <xf numFmtId="0" fontId="40" fillId="3" borderId="23" xfId="1" applyFont="1" applyFill="1" applyBorder="1" applyAlignment="1">
      <alignment horizontal="center" vertical="center" wrapText="1"/>
    </xf>
    <xf numFmtId="0" fontId="40" fillId="3" borderId="15" xfId="1" applyFont="1" applyFill="1" applyBorder="1" applyAlignment="1">
      <alignment horizontal="center" vertical="center" wrapText="1"/>
    </xf>
    <xf numFmtId="0" fontId="40" fillId="3" borderId="16" xfId="0" applyFont="1" applyFill="1" applyBorder="1" applyAlignment="1">
      <alignment horizontal="center" wrapText="1"/>
    </xf>
    <xf numFmtId="49" fontId="41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40" fillId="3" borderId="14" xfId="0" applyFont="1" applyFill="1" applyBorder="1" applyAlignment="1">
      <alignment horizontal="center" wrapText="1"/>
    </xf>
    <xf numFmtId="0" fontId="40" fillId="3" borderId="15" xfId="0" applyFont="1" applyFill="1" applyBorder="1" applyAlignment="1">
      <alignment horizontal="center" wrapText="1"/>
    </xf>
    <xf numFmtId="0" fontId="37" fillId="3" borderId="10" xfId="1" applyFont="1" applyFill="1" applyBorder="1" applyAlignment="1">
      <alignment horizontal="center" vertical="center" wrapText="1"/>
    </xf>
    <xf numFmtId="0" fontId="40" fillId="3" borderId="14" xfId="0" applyFont="1" applyFill="1" applyBorder="1" applyAlignment="1">
      <alignment horizontal="center" vertical="center" wrapText="1"/>
    </xf>
    <xf numFmtId="0" fontId="40" fillId="3" borderId="16" xfId="0" applyFont="1" applyFill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/>
    </xf>
    <xf numFmtId="0" fontId="37" fillId="0" borderId="0" xfId="0" applyFont="1" applyBorder="1" applyAlignment="1">
      <alignment horizontal="center" wrapText="1"/>
    </xf>
    <xf numFmtId="0" fontId="39" fillId="3" borderId="8" xfId="1" applyFont="1" applyFill="1" applyBorder="1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0" fontId="37" fillId="3" borderId="9" xfId="1" applyFont="1" applyFill="1" applyBorder="1" applyAlignment="1">
      <alignment horizontal="center" vertical="center" wrapText="1"/>
    </xf>
    <xf numFmtId="0" fontId="37" fillId="3" borderId="12" xfId="1" applyFont="1" applyFill="1" applyBorder="1" applyAlignment="1">
      <alignment horizontal="center" vertical="center" wrapText="1"/>
    </xf>
    <xf numFmtId="49" fontId="37" fillId="3" borderId="8" xfId="1" applyNumberFormat="1" applyFont="1" applyFill="1" applyBorder="1" applyAlignment="1">
      <alignment horizontal="center" vertical="center" wrapText="1"/>
    </xf>
    <xf numFmtId="49" fontId="37" fillId="3" borderId="8" xfId="0" applyNumberFormat="1" applyFont="1" applyFill="1" applyBorder="1" applyAlignment="1">
      <alignment horizontal="center" vertical="center" wrapText="1"/>
    </xf>
    <xf numFmtId="0" fontId="36" fillId="3" borderId="28" xfId="1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 textRotation="90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wrapText="1"/>
    </xf>
    <xf numFmtId="0" fontId="35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wrapText="1"/>
    </xf>
    <xf numFmtId="0" fontId="31" fillId="0" borderId="0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/>
    </xf>
    <xf numFmtId="164" fontId="47" fillId="0" borderId="0" xfId="1" applyNumberFormat="1" applyFont="1" applyBorder="1" applyAlignment="1" applyProtection="1">
      <alignment horizontal="left"/>
    </xf>
    <xf numFmtId="0" fontId="22" fillId="0" borderId="56" xfId="0" applyFont="1" applyBorder="1" applyAlignment="1" applyProtection="1">
      <alignment horizontal="right" vertical="center"/>
    </xf>
    <xf numFmtId="0" fontId="22" fillId="0" borderId="31" xfId="1" applyFont="1" applyBorder="1" applyAlignment="1" applyProtection="1">
      <alignment horizontal="right" vertical="center"/>
    </xf>
    <xf numFmtId="0" fontId="22" fillId="0" borderId="33" xfId="1" applyFont="1" applyBorder="1" applyAlignment="1" applyProtection="1">
      <alignment horizontal="right" vertical="center"/>
    </xf>
    <xf numFmtId="164" fontId="22" fillId="0" borderId="31" xfId="1" applyNumberFormat="1" applyFont="1" applyBorder="1" applyAlignment="1" applyProtection="1">
      <alignment horizontal="right" vertical="center"/>
    </xf>
    <xf numFmtId="167" fontId="44" fillId="0" borderId="73" xfId="1" applyNumberFormat="1" applyFont="1" applyBorder="1" applyAlignment="1" applyProtection="1">
      <alignment horizontal="center" vertical="center"/>
    </xf>
    <xf numFmtId="167" fontId="22" fillId="0" borderId="15" xfId="1" applyNumberFormat="1" applyFont="1" applyBorder="1" applyAlignment="1" applyProtection="1">
      <alignment horizontal="center" vertical="center"/>
    </xf>
    <xf numFmtId="165" fontId="22" fillId="0" borderId="31" xfId="1" applyNumberFormat="1" applyFont="1" applyBorder="1" applyAlignment="1" applyProtection="1">
      <alignment horizontal="center" vertical="center"/>
    </xf>
    <xf numFmtId="165" fontId="22" fillId="0" borderId="62" xfId="1" applyNumberFormat="1" applyFont="1" applyBorder="1" applyAlignment="1" applyProtection="1">
      <alignment horizontal="center" vertical="center"/>
    </xf>
    <xf numFmtId="0" fontId="22" fillId="0" borderId="31" xfId="1" applyFont="1" applyBorder="1" applyAlignment="1">
      <alignment horizontal="right" vertical="center"/>
    </xf>
    <xf numFmtId="0" fontId="22" fillId="0" borderId="58" xfId="1" applyFont="1" applyBorder="1" applyAlignment="1" applyProtection="1">
      <alignment horizontal="center" vertical="center"/>
    </xf>
    <xf numFmtId="165" fontId="22" fillId="0" borderId="21" xfId="1" applyNumberFormat="1" applyFont="1" applyBorder="1" applyAlignment="1" applyProtection="1">
      <alignment horizontal="center" vertical="center"/>
    </xf>
    <xf numFmtId="0" fontId="22" fillId="0" borderId="62" xfId="1" applyFont="1" applyBorder="1" applyAlignment="1">
      <alignment horizontal="center" vertical="center" wrapText="1"/>
    </xf>
    <xf numFmtId="0" fontId="22" fillId="0" borderId="31" xfId="1" applyFont="1" applyBorder="1" applyAlignment="1">
      <alignment horizontal="center" vertical="center" wrapText="1"/>
    </xf>
    <xf numFmtId="49" fontId="22" fillId="0" borderId="3" xfId="0" applyNumberFormat="1" applyFont="1" applyBorder="1" applyAlignment="1" applyProtection="1">
      <alignment horizontal="center" vertical="center"/>
    </xf>
    <xf numFmtId="49" fontId="22" fillId="0" borderId="31" xfId="0" applyNumberFormat="1" applyFont="1" applyBorder="1" applyAlignment="1" applyProtection="1">
      <alignment horizontal="center" vertical="center"/>
    </xf>
    <xf numFmtId="49" fontId="22" fillId="0" borderId="58" xfId="0" applyNumberFormat="1" applyFont="1" applyBorder="1" applyAlignment="1" applyProtection="1">
      <alignment horizontal="center" vertical="center"/>
    </xf>
    <xf numFmtId="164" fontId="22" fillId="0" borderId="62" xfId="0" applyNumberFormat="1" applyFont="1" applyBorder="1" applyAlignment="1" applyProtection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164" fontId="22" fillId="0" borderId="32" xfId="0" applyNumberFormat="1" applyFont="1" applyBorder="1" applyAlignment="1" applyProtection="1">
      <alignment horizontal="center" vertical="center"/>
    </xf>
    <xf numFmtId="165" fontId="22" fillId="0" borderId="15" xfId="1" applyNumberFormat="1" applyFont="1" applyBorder="1" applyAlignment="1" applyProtection="1">
      <alignment horizontal="center" vertical="center"/>
    </xf>
    <xf numFmtId="0" fontId="22" fillId="0" borderId="5" xfId="1" applyFont="1" applyBorder="1" applyAlignment="1">
      <alignment horizontal="center" vertical="center" wrapText="1"/>
    </xf>
    <xf numFmtId="164" fontId="1" fillId="0" borderId="22" xfId="1" applyNumberFormat="1" applyFont="1" applyBorder="1" applyAlignment="1" applyProtection="1">
      <alignment horizontal="center" vertical="center" textRotation="90" wrapText="1"/>
    </xf>
    <xf numFmtId="0" fontId="1" fillId="0" borderId="33" xfId="1" applyFont="1" applyBorder="1" applyAlignment="1" applyProtection="1">
      <alignment horizontal="center" vertical="center"/>
    </xf>
    <xf numFmtId="0" fontId="1" fillId="0" borderId="38" xfId="1" applyFont="1" applyBorder="1" applyAlignment="1" applyProtection="1">
      <alignment horizontal="center" vertical="center"/>
    </xf>
    <xf numFmtId="164" fontId="16" fillId="0" borderId="30" xfId="1" applyNumberFormat="1" applyFont="1" applyFill="1" applyBorder="1" applyAlignment="1" applyProtection="1">
      <alignment horizontal="center" vertical="center" wrapText="1"/>
    </xf>
    <xf numFmtId="0" fontId="1" fillId="0" borderId="31" xfId="1" applyFont="1" applyBorder="1" applyAlignment="1" applyProtection="1">
      <alignment horizontal="center" vertical="center" textRotation="90"/>
    </xf>
    <xf numFmtId="164" fontId="1" fillId="0" borderId="31" xfId="1" applyNumberFormat="1" applyFont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 wrapText="1"/>
    </xf>
    <xf numFmtId="164" fontId="1" fillId="0" borderId="31" xfId="1" applyNumberFormat="1" applyFont="1" applyBorder="1" applyAlignment="1" applyProtection="1">
      <alignment horizontal="center" vertical="center" textRotation="90" wrapText="1"/>
    </xf>
    <xf numFmtId="0" fontId="1" fillId="0" borderId="32" xfId="1" applyFont="1" applyBorder="1" applyAlignment="1" applyProtection="1">
      <alignment horizontal="center" vertical="center" wrapText="1"/>
    </xf>
    <xf numFmtId="164" fontId="1" fillId="0" borderId="21" xfId="1" applyNumberFormat="1" applyFont="1" applyBorder="1" applyAlignment="1" applyProtection="1">
      <alignment horizontal="center" vertical="center" textRotation="90" wrapText="1"/>
    </xf>
    <xf numFmtId="164" fontId="1" fillId="0" borderId="16" xfId="1" applyNumberFormat="1" applyFont="1" applyBorder="1" applyAlignment="1" applyProtection="1">
      <alignment horizontal="center" vertical="center" wrapText="1"/>
    </xf>
    <xf numFmtId="164" fontId="1" fillId="0" borderId="15" xfId="1" applyNumberFormat="1" applyFont="1" applyBorder="1" applyAlignment="1" applyProtection="1">
      <alignment horizontal="center" vertical="center"/>
    </xf>
    <xf numFmtId="164" fontId="1" fillId="0" borderId="23" xfId="1" applyNumberFormat="1" applyFont="1" applyBorder="1" applyAlignment="1" applyProtection="1">
      <alignment horizontal="center" vertical="center" textRotation="90" wrapText="1"/>
    </xf>
    <xf numFmtId="164" fontId="22" fillId="0" borderId="31" xfId="1" applyNumberFormat="1" applyFont="1" applyBorder="1" applyAlignment="1" applyProtection="1">
      <alignment horizontal="center" vertical="center" textRotation="90" wrapText="1"/>
    </xf>
    <xf numFmtId="164" fontId="22" fillId="0" borderId="79" xfId="1" applyNumberFormat="1" applyFont="1" applyBorder="1" applyAlignment="1" applyProtection="1">
      <alignment horizontal="center" vertical="center" textRotation="90" wrapText="1"/>
    </xf>
    <xf numFmtId="164" fontId="22" fillId="0" borderId="53" xfId="1" applyNumberFormat="1" applyFont="1" applyBorder="1" applyAlignment="1" applyProtection="1">
      <alignment horizontal="center" vertical="center"/>
    </xf>
    <xf numFmtId="164" fontId="22" fillId="0" borderId="78" xfId="1" applyNumberFormat="1" applyFont="1" applyBorder="1" applyAlignment="1" applyProtection="1">
      <alignment horizontal="center" vertical="center" textRotation="90" wrapText="1"/>
    </xf>
    <xf numFmtId="164" fontId="22" fillId="0" borderId="22" xfId="1" applyNumberFormat="1" applyFont="1" applyBorder="1" applyAlignment="1" applyProtection="1">
      <alignment horizontal="center" vertical="center" textRotation="90" wrapText="1"/>
    </xf>
    <xf numFmtId="164" fontId="22" fillId="0" borderId="18" xfId="1" applyNumberFormat="1" applyFont="1" applyBorder="1" applyAlignment="1" applyProtection="1">
      <alignment horizontal="center" vertical="center" wrapText="1"/>
    </xf>
    <xf numFmtId="164" fontId="22" fillId="0" borderId="24" xfId="1" applyNumberFormat="1" applyFont="1" applyBorder="1" applyAlignment="1" applyProtection="1">
      <alignment horizontal="center" vertical="center" textRotation="90" wrapText="1"/>
    </xf>
    <xf numFmtId="164" fontId="22" fillId="0" borderId="32" xfId="1" applyNumberFormat="1" applyFont="1" applyBorder="1" applyAlignment="1" applyProtection="1">
      <alignment horizontal="center" vertical="center" wrapText="1"/>
    </xf>
    <xf numFmtId="164" fontId="22" fillId="0" borderId="48" xfId="1" applyNumberFormat="1" applyFont="1" applyBorder="1" applyAlignment="1" applyProtection="1">
      <alignment horizontal="center" vertical="center" wrapText="1"/>
    </xf>
    <xf numFmtId="164" fontId="22" fillId="0" borderId="33" xfId="1" applyNumberFormat="1" applyFont="1" applyBorder="1" applyAlignment="1" applyProtection="1">
      <alignment horizontal="center" vertical="center" textRotation="90" wrapText="1"/>
    </xf>
    <xf numFmtId="164" fontId="22" fillId="0" borderId="0" xfId="1" applyNumberFormat="1" applyFont="1" applyBorder="1" applyAlignment="1" applyProtection="1">
      <alignment horizontal="center" vertical="center" textRotation="90" wrapText="1"/>
    </xf>
    <xf numFmtId="164" fontId="22" fillId="0" borderId="75" xfId="1" applyNumberFormat="1" applyFont="1" applyBorder="1" applyAlignment="1" applyProtection="1">
      <alignment horizontal="center" vertical="center" textRotation="90" wrapText="1"/>
    </xf>
    <xf numFmtId="164" fontId="22" fillId="0" borderId="5" xfId="1" applyNumberFormat="1" applyFont="1" applyBorder="1" applyAlignment="1" applyProtection="1">
      <alignment horizontal="center" vertical="center" textRotation="90" wrapText="1"/>
    </xf>
    <xf numFmtId="164" fontId="22" fillId="0" borderId="68" xfId="1" applyNumberFormat="1" applyFont="1" applyBorder="1" applyAlignment="1" applyProtection="1">
      <alignment horizontal="center" vertical="center" textRotation="90" wrapText="1"/>
    </xf>
    <xf numFmtId="164" fontId="22" fillId="0" borderId="58" xfId="1" applyNumberFormat="1" applyFont="1" applyBorder="1" applyAlignment="1" applyProtection="1">
      <alignment horizontal="center" vertical="center" wrapText="1"/>
    </xf>
    <xf numFmtId="0" fontId="1" fillId="0" borderId="0" xfId="1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167" fontId="44" fillId="0" borderId="62" xfId="1" applyNumberFormat="1" applyFont="1" applyBorder="1" applyAlignment="1" applyProtection="1">
      <alignment horizontal="center" vertical="center"/>
    </xf>
    <xf numFmtId="1" fontId="22" fillId="0" borderId="31" xfId="1" applyNumberFormat="1" applyFont="1" applyBorder="1" applyAlignment="1">
      <alignment horizontal="center" vertical="center" wrapText="1"/>
    </xf>
    <xf numFmtId="1" fontId="22" fillId="0" borderId="33" xfId="1" applyNumberFormat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49" fontId="1" fillId="0" borderId="15" xfId="1" applyNumberFormat="1" applyFont="1" applyBorder="1" applyAlignment="1">
      <alignment horizontal="center" vertical="center" wrapText="1"/>
    </xf>
    <xf numFmtId="0" fontId="1" fillId="0" borderId="56" xfId="1" applyFont="1" applyBorder="1" applyAlignment="1" applyProtection="1">
      <alignment horizontal="center" vertical="center"/>
    </xf>
    <xf numFmtId="1" fontId="22" fillId="0" borderId="62" xfId="1" applyNumberFormat="1" applyFont="1" applyBorder="1" applyAlignment="1">
      <alignment horizontal="center" vertical="center" wrapText="1"/>
    </xf>
    <xf numFmtId="0" fontId="22" fillId="0" borderId="56" xfId="1" applyFont="1" applyBorder="1" applyAlignment="1" applyProtection="1">
      <alignment horizontal="center" vertical="center"/>
    </xf>
    <xf numFmtId="0" fontId="22" fillId="0" borderId="15" xfId="1" applyFont="1" applyBorder="1" applyAlignment="1" applyProtection="1">
      <alignment horizontal="center" vertical="center"/>
    </xf>
    <xf numFmtId="0" fontId="22" fillId="0" borderId="60" xfId="0" applyFont="1" applyBorder="1" applyAlignment="1">
      <alignment horizontal="left" vertical="top" wrapText="1"/>
    </xf>
    <xf numFmtId="1" fontId="22" fillId="0" borderId="62" xfId="0" applyNumberFormat="1" applyFont="1" applyBorder="1" applyAlignment="1" applyProtection="1">
      <alignment horizontal="center" vertical="center"/>
    </xf>
    <xf numFmtId="1" fontId="1" fillId="0" borderId="49" xfId="1" applyNumberFormat="1" applyFont="1" applyBorder="1" applyAlignment="1" applyProtection="1">
      <alignment horizontal="center" vertical="center"/>
    </xf>
    <xf numFmtId="167" fontId="1" fillId="0" borderId="56" xfId="1" applyNumberFormat="1" applyFont="1" applyBorder="1" applyAlignment="1" applyProtection="1">
      <alignment horizontal="center" vertical="center"/>
    </xf>
    <xf numFmtId="1" fontId="22" fillId="0" borderId="33" xfId="0" applyNumberFormat="1" applyFont="1" applyBorder="1" applyAlignment="1" applyProtection="1">
      <alignment horizontal="center" vertical="center"/>
    </xf>
    <xf numFmtId="0" fontId="1" fillId="0" borderId="43" xfId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32" xfId="1" applyFont="1" applyBorder="1" applyAlignment="1" applyProtection="1">
      <alignment horizontal="center" vertical="center"/>
    </xf>
    <xf numFmtId="164" fontId="1" fillId="0" borderId="15" xfId="1" applyNumberFormat="1" applyFont="1" applyBorder="1" applyAlignment="1" applyProtection="1">
      <alignment vertical="center"/>
    </xf>
    <xf numFmtId="0" fontId="1" fillId="0" borderId="35" xfId="1" applyFont="1" applyBorder="1" applyAlignment="1" applyProtection="1">
      <alignment horizontal="center" vertical="center"/>
    </xf>
    <xf numFmtId="164" fontId="16" fillId="2" borderId="30" xfId="1" applyNumberFormat="1" applyFont="1" applyFill="1" applyBorder="1" applyAlignment="1" applyProtection="1">
      <alignment horizontal="center" vertical="center" wrapText="1"/>
    </xf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6"/>
  <sheetViews>
    <sheetView tabSelected="1" zoomScale="65" zoomScaleNormal="65" workbookViewId="0">
      <selection activeCell="AR2" sqref="AR2"/>
    </sheetView>
  </sheetViews>
  <sheetFormatPr defaultRowHeight="15.75"/>
  <cols>
    <col min="1" max="1" width="6.5703125" style="1"/>
    <col min="2" max="2" width="5.140625" style="1"/>
    <col min="3" max="3" width="4.42578125" style="1"/>
    <col min="4" max="4" width="6.42578125" style="1"/>
    <col min="5" max="5" width="4.28515625" style="1"/>
    <col min="6" max="6" width="4.42578125" style="1"/>
    <col min="7" max="7" width="3.7109375" style="1"/>
    <col min="8" max="8" width="3.85546875" style="1"/>
    <col min="9" max="9" width="4" style="1"/>
    <col min="10" max="10" width="4.140625" style="1"/>
    <col min="11" max="11" width="4.7109375" style="1"/>
    <col min="12" max="12" width="4.85546875" style="1"/>
    <col min="13" max="13" width="4" style="1"/>
    <col min="14" max="14" width="5" style="1"/>
    <col min="15" max="15" width="5.140625" style="1"/>
    <col min="16" max="16" width="5.7109375" style="1"/>
    <col min="17" max="18" width="4" style="1"/>
    <col min="19" max="19" width="3.85546875" style="1"/>
    <col min="20" max="20" width="4.85546875" style="1"/>
    <col min="21" max="21" width="4.7109375" style="1"/>
    <col min="22" max="22" width="6" style="1"/>
    <col min="23" max="23" width="6.7109375" style="1"/>
    <col min="24" max="24" width="6.140625" style="1"/>
    <col min="25" max="25" width="7" style="1"/>
    <col min="26" max="26" width="6.85546875" style="1"/>
    <col min="27" max="27" width="6.7109375" style="1"/>
    <col min="28" max="28" width="6" style="1"/>
    <col min="29" max="29" width="7.5703125" style="1"/>
    <col min="30" max="30" width="7.140625" style="1"/>
    <col min="31" max="31" width="5.7109375" style="1"/>
    <col min="32" max="32" width="7.42578125" style="1"/>
    <col min="33" max="33" width="7" style="1"/>
    <col min="34" max="34" width="7.42578125" style="1"/>
    <col min="35" max="35" width="7.85546875" style="1"/>
    <col min="36" max="36" width="8.140625" style="1"/>
    <col min="37" max="37" width="7.85546875" style="1"/>
    <col min="38" max="38" width="6.7109375" style="1"/>
    <col min="39" max="39" width="6" style="1"/>
    <col min="40" max="40" width="8.140625" style="1"/>
    <col min="41" max="41" width="7.42578125" style="1"/>
    <col min="42" max="42" width="5.140625" style="1"/>
    <col min="43" max="43" width="4.5703125" style="1"/>
    <col min="44" max="44" width="4.7109375" style="1"/>
    <col min="45" max="45" width="3.85546875" style="1"/>
    <col min="46" max="46" width="4.5703125" style="1"/>
    <col min="47" max="47" width="5.42578125" style="1"/>
    <col min="48" max="48" width="4.42578125" style="1"/>
    <col min="49" max="49" width="6.7109375" style="1"/>
    <col min="50" max="50" width="4.7109375" style="1"/>
    <col min="51" max="51" width="5.42578125" style="1"/>
    <col min="52" max="52" width="5.5703125" style="1"/>
    <col min="53" max="53" width="4" style="1"/>
    <col min="54" max="1025" width="3.28515625" style="1"/>
  </cols>
  <sheetData>
    <row r="1" spans="1:1024" ht="33.75" customHeight="1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404" t="s">
        <v>1</v>
      </c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3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30">
      <c r="A2" s="397" t="s">
        <v>2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33" customHeight="1">
      <c r="A3" s="397" t="s">
        <v>3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405" t="s">
        <v>4</v>
      </c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05"/>
      <c r="AB3" s="405"/>
      <c r="AC3" s="405"/>
      <c r="AD3" s="405"/>
      <c r="AE3" s="405"/>
      <c r="AF3" s="405"/>
      <c r="AG3" s="405"/>
      <c r="AH3" s="405"/>
      <c r="AI3" s="405"/>
      <c r="AJ3" s="405"/>
      <c r="AK3" s="405"/>
      <c r="AL3" s="405"/>
      <c r="AM3" s="405"/>
      <c r="AN3" s="399" t="s">
        <v>240</v>
      </c>
      <c r="AO3" s="400"/>
      <c r="AP3" s="400"/>
      <c r="AQ3" s="400"/>
      <c r="AR3" s="400"/>
      <c r="AS3" s="400"/>
      <c r="AT3" s="400"/>
      <c r="AU3" s="400"/>
      <c r="AV3" s="400"/>
      <c r="AW3" s="400"/>
      <c r="AX3" s="400"/>
      <c r="AY3" s="400"/>
      <c r="AZ3" s="400"/>
      <c r="BA3" s="400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30.75">
      <c r="A4" s="401" t="s">
        <v>5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400"/>
      <c r="AO4" s="400"/>
      <c r="AP4" s="400"/>
      <c r="AQ4" s="400"/>
      <c r="AR4" s="400"/>
      <c r="AS4" s="400"/>
      <c r="AT4" s="400"/>
      <c r="AU4" s="400"/>
      <c r="AV4" s="400"/>
      <c r="AW4" s="400"/>
      <c r="AX4" s="400"/>
      <c r="AY4" s="400"/>
      <c r="AZ4" s="400"/>
      <c r="BA4" s="400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36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02" t="s">
        <v>6</v>
      </c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402"/>
      <c r="AH5" s="402"/>
      <c r="AI5" s="402"/>
      <c r="AJ5" s="402"/>
      <c r="AK5" s="402"/>
      <c r="AL5" s="402"/>
      <c r="AM5" s="402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s="7" customFormat="1" ht="24.75" customHeight="1">
      <c r="A6" s="397" t="s">
        <v>7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03"/>
      <c r="AP6" s="403"/>
      <c r="AQ6" s="403"/>
      <c r="AR6" s="403"/>
      <c r="AS6" s="403"/>
      <c r="AT6" s="403"/>
      <c r="AU6" s="403"/>
      <c r="AV6" s="403"/>
      <c r="AW6" s="403"/>
      <c r="AX6" s="403"/>
      <c r="AY6" s="403"/>
      <c r="AZ6" s="403"/>
      <c r="BA6" s="403"/>
    </row>
    <row r="7" spans="1:1024" ht="27" customHeight="1">
      <c r="A7" s="397" t="s">
        <v>8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1" t="s">
        <v>9</v>
      </c>
      <c r="Q7" s="391"/>
      <c r="R7" s="391"/>
      <c r="S7" s="391"/>
      <c r="T7" s="391"/>
      <c r="U7" s="391"/>
      <c r="V7" s="391"/>
      <c r="W7" s="391"/>
      <c r="X7" s="391"/>
      <c r="Y7" s="391"/>
      <c r="Z7" s="391"/>
      <c r="AA7" s="391"/>
      <c r="AB7" s="391"/>
      <c r="AC7" s="391"/>
      <c r="AD7" s="391"/>
      <c r="AE7" s="391"/>
      <c r="AF7" s="391"/>
      <c r="AG7" s="391"/>
      <c r="AH7" s="391"/>
      <c r="AI7" s="391"/>
      <c r="AJ7" s="391"/>
      <c r="AK7" s="391"/>
      <c r="AL7" s="391"/>
      <c r="AM7" s="8"/>
      <c r="AN7" s="398" t="s">
        <v>10</v>
      </c>
      <c r="AO7" s="398"/>
      <c r="AP7" s="398"/>
      <c r="AQ7" s="398"/>
      <c r="AR7" s="398"/>
      <c r="AS7" s="398"/>
      <c r="AT7" s="398"/>
      <c r="AU7" s="398"/>
      <c r="AV7" s="398"/>
      <c r="AW7" s="398"/>
      <c r="AX7" s="398"/>
      <c r="AY7" s="398"/>
      <c r="AZ7" s="398"/>
      <c r="BA7" s="398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27.75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 s="391" t="s">
        <v>11</v>
      </c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8"/>
      <c r="AN8" s="398" t="s">
        <v>12</v>
      </c>
      <c r="AO8" s="398"/>
      <c r="AP8" s="398"/>
      <c r="AQ8" s="398"/>
      <c r="AR8" s="398"/>
      <c r="AS8" s="398"/>
      <c r="AT8" s="398"/>
      <c r="AU8" s="398"/>
      <c r="AV8" s="398"/>
      <c r="AW8" s="398"/>
      <c r="AX8" s="398"/>
      <c r="AY8" s="398"/>
      <c r="AZ8" s="398"/>
      <c r="BA8" s="39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27.7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 s="391" t="s">
        <v>13</v>
      </c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8"/>
      <c r="AN9" s="398"/>
      <c r="AO9" s="398"/>
      <c r="AP9" s="398"/>
      <c r="AQ9" s="398"/>
      <c r="AR9" s="398"/>
      <c r="AS9" s="398"/>
      <c r="AT9" s="398"/>
      <c r="AU9" s="398"/>
      <c r="AV9" s="398"/>
      <c r="AW9" s="398"/>
      <c r="AX9" s="398"/>
      <c r="AY9" s="398"/>
      <c r="AZ9" s="398"/>
      <c r="BA9" s="398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27.75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391" t="s">
        <v>14</v>
      </c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8"/>
      <c r="AO10" s="398"/>
      <c r="AP10" s="398"/>
      <c r="AQ10" s="398"/>
      <c r="AR10" s="398"/>
      <c r="AS10" s="398"/>
      <c r="AT10" s="398"/>
      <c r="AU10" s="398"/>
      <c r="AV10" s="398"/>
      <c r="AW10" s="398"/>
      <c r="AX10" s="398"/>
      <c r="AY10" s="398"/>
      <c r="AZ10" s="398"/>
      <c r="BA10" s="398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7.7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391" t="s">
        <v>239</v>
      </c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27.7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  <c r="AM12" s="12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7.75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  <c r="AM13" s="12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8.7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22.5">
      <c r="A15" s="392" t="s">
        <v>15</v>
      </c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  <c r="AA15" s="392"/>
      <c r="AB15" s="392"/>
      <c r="AC15" s="392"/>
      <c r="AD15" s="392"/>
      <c r="AE15" s="392"/>
      <c r="AF15" s="392"/>
      <c r="AG15" s="392"/>
      <c r="AH15" s="392"/>
      <c r="AI15" s="392"/>
      <c r="AJ15" s="392"/>
      <c r="AK15" s="392"/>
      <c r="AL15" s="392"/>
      <c r="AM15" s="392"/>
      <c r="AN15" s="392"/>
      <c r="AO15" s="392"/>
      <c r="AP15" s="392"/>
      <c r="AQ15" s="392"/>
      <c r="AR15" s="392"/>
      <c r="AS15" s="392"/>
      <c r="AT15" s="392"/>
      <c r="AU15" s="392"/>
      <c r="AV15" s="392"/>
      <c r="AW15" s="392"/>
      <c r="AX15" s="392"/>
      <c r="AY15" s="392"/>
      <c r="AZ15" s="392"/>
      <c r="BA15" s="392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8.7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8" customHeight="1">
      <c r="A17" s="393" t="s">
        <v>16</v>
      </c>
      <c r="B17" s="394" t="s">
        <v>17</v>
      </c>
      <c r="C17" s="394"/>
      <c r="D17" s="394"/>
      <c r="E17" s="394"/>
      <c r="F17" s="394" t="s">
        <v>18</v>
      </c>
      <c r="G17" s="394"/>
      <c r="H17" s="394"/>
      <c r="I17" s="394"/>
      <c r="J17" s="395" t="s">
        <v>19</v>
      </c>
      <c r="K17" s="395"/>
      <c r="L17" s="395"/>
      <c r="M17" s="395"/>
      <c r="N17" s="396" t="s">
        <v>20</v>
      </c>
      <c r="O17" s="396"/>
      <c r="P17" s="396"/>
      <c r="Q17" s="396"/>
      <c r="R17" s="396"/>
      <c r="S17" s="396" t="s">
        <v>21</v>
      </c>
      <c r="T17" s="396"/>
      <c r="U17" s="396"/>
      <c r="V17" s="396"/>
      <c r="W17" s="396"/>
      <c r="X17" s="396" t="s">
        <v>22</v>
      </c>
      <c r="Y17" s="396"/>
      <c r="Z17" s="396"/>
      <c r="AA17" s="396"/>
      <c r="AB17" s="394" t="s">
        <v>23</v>
      </c>
      <c r="AC17" s="394"/>
      <c r="AD17" s="394"/>
      <c r="AE17" s="394"/>
      <c r="AF17" s="394" t="s">
        <v>24</v>
      </c>
      <c r="AG17" s="394"/>
      <c r="AH17" s="394"/>
      <c r="AI17" s="394"/>
      <c r="AJ17" s="396" t="s">
        <v>25</v>
      </c>
      <c r="AK17" s="396"/>
      <c r="AL17" s="396"/>
      <c r="AM17" s="396"/>
      <c r="AN17" s="396"/>
      <c r="AO17" s="395" t="s">
        <v>26</v>
      </c>
      <c r="AP17" s="395"/>
      <c r="AQ17" s="395"/>
      <c r="AR17" s="395"/>
      <c r="AS17" s="396" t="s">
        <v>27</v>
      </c>
      <c r="AT17" s="396"/>
      <c r="AU17" s="396"/>
      <c r="AV17" s="396"/>
      <c r="AW17" s="396"/>
      <c r="AX17" s="396" t="s">
        <v>28</v>
      </c>
      <c r="AY17" s="396"/>
      <c r="AZ17" s="396"/>
      <c r="BA17" s="396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s="19" customFormat="1" ht="20.25" customHeight="1">
      <c r="A18" s="393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1024" ht="20.100000000000001" customHeight="1">
      <c r="A19" s="20">
        <v>1</v>
      </c>
      <c r="B19" s="21" t="s">
        <v>29</v>
      </c>
      <c r="C19" s="22" t="s">
        <v>29</v>
      </c>
      <c r="D19" s="22" t="s">
        <v>29</v>
      </c>
      <c r="E19" s="23" t="s">
        <v>29</v>
      </c>
      <c r="F19" s="21" t="s">
        <v>29</v>
      </c>
      <c r="G19" s="22" t="s">
        <v>29</v>
      </c>
      <c r="H19" s="22" t="s">
        <v>29</v>
      </c>
      <c r="I19" s="23" t="s">
        <v>29</v>
      </c>
      <c r="J19" s="21" t="s">
        <v>29</v>
      </c>
      <c r="K19" s="22" t="s">
        <v>29</v>
      </c>
      <c r="L19" s="22" t="s">
        <v>29</v>
      </c>
      <c r="M19" s="23" t="s">
        <v>29</v>
      </c>
      <c r="N19" s="21" t="s">
        <v>29</v>
      </c>
      <c r="O19" s="22" t="s">
        <v>29</v>
      </c>
      <c r="P19" s="22" t="s">
        <v>29</v>
      </c>
      <c r="Q19" s="22" t="s">
        <v>30</v>
      </c>
      <c r="R19" s="23" t="s">
        <v>30</v>
      </c>
      <c r="S19" s="21" t="s">
        <v>31</v>
      </c>
      <c r="T19" s="22" t="s">
        <v>29</v>
      </c>
      <c r="U19" s="22" t="s">
        <v>29</v>
      </c>
      <c r="V19" s="22" t="s">
        <v>29</v>
      </c>
      <c r="W19" s="23" t="s">
        <v>29</v>
      </c>
      <c r="X19" s="21" t="s">
        <v>29</v>
      </c>
      <c r="Y19" s="22" t="s">
        <v>29</v>
      </c>
      <c r="Z19" s="22" t="s">
        <v>29</v>
      </c>
      <c r="AA19" s="23" t="s">
        <v>29</v>
      </c>
      <c r="AB19" s="21" t="s">
        <v>29</v>
      </c>
      <c r="AC19" s="22" t="s">
        <v>31</v>
      </c>
      <c r="AD19" s="22" t="s">
        <v>32</v>
      </c>
      <c r="AE19" s="24" t="s">
        <v>32</v>
      </c>
      <c r="AF19" s="21" t="s">
        <v>32</v>
      </c>
      <c r="AG19" s="22" t="s">
        <v>29</v>
      </c>
      <c r="AH19" s="22" t="s">
        <v>29</v>
      </c>
      <c r="AI19" s="23" t="s">
        <v>29</v>
      </c>
      <c r="AJ19" s="22" t="s">
        <v>29</v>
      </c>
      <c r="AK19" s="22" t="s">
        <v>29</v>
      </c>
      <c r="AL19" s="22" t="s">
        <v>29</v>
      </c>
      <c r="AM19" s="22" t="s">
        <v>29</v>
      </c>
      <c r="AN19" s="23" t="s">
        <v>29</v>
      </c>
      <c r="AO19" s="25" t="s">
        <v>29</v>
      </c>
      <c r="AP19" s="22" t="s">
        <v>30</v>
      </c>
      <c r="AQ19" s="22" t="s">
        <v>30</v>
      </c>
      <c r="AR19" s="23" t="s">
        <v>31</v>
      </c>
      <c r="AS19" s="21" t="s">
        <v>31</v>
      </c>
      <c r="AT19" s="22" t="s">
        <v>31</v>
      </c>
      <c r="AU19" s="22" t="s">
        <v>31</v>
      </c>
      <c r="AV19" s="22" t="s">
        <v>31</v>
      </c>
      <c r="AW19" s="23" t="s">
        <v>31</v>
      </c>
      <c r="AX19" s="25" t="s">
        <v>31</v>
      </c>
      <c r="AY19" s="22" t="s">
        <v>31</v>
      </c>
      <c r="AZ19" s="22" t="s">
        <v>31</v>
      </c>
      <c r="BA19" s="23" t="s">
        <v>31</v>
      </c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19.5" customHeight="1">
      <c r="A20" s="26">
        <v>2</v>
      </c>
      <c r="B20" s="27" t="s">
        <v>32</v>
      </c>
      <c r="C20" s="28" t="s">
        <v>32</v>
      </c>
      <c r="D20" s="28" t="s">
        <v>32</v>
      </c>
      <c r="E20" s="29" t="s">
        <v>32</v>
      </c>
      <c r="F20" s="27" t="s">
        <v>33</v>
      </c>
      <c r="G20" s="27" t="s">
        <v>33</v>
      </c>
      <c r="H20" s="27" t="s">
        <v>33</v>
      </c>
      <c r="I20" s="27" t="s">
        <v>33</v>
      </c>
      <c r="J20" s="27" t="s">
        <v>33</v>
      </c>
      <c r="K20" s="27" t="s">
        <v>33</v>
      </c>
      <c r="L20" s="27" t="s">
        <v>33</v>
      </c>
      <c r="M20" s="27" t="s">
        <v>33</v>
      </c>
      <c r="N20" s="27" t="s">
        <v>33</v>
      </c>
      <c r="O20" s="27" t="s">
        <v>33</v>
      </c>
      <c r="P20" s="27" t="s">
        <v>33</v>
      </c>
      <c r="Q20" s="28" t="s">
        <v>34</v>
      </c>
      <c r="R20" s="28" t="s">
        <v>34</v>
      </c>
      <c r="S20" s="27"/>
      <c r="T20" s="28"/>
      <c r="U20" s="28"/>
      <c r="V20" s="28"/>
      <c r="W20" s="29"/>
      <c r="X20" s="27"/>
      <c r="Y20" s="28"/>
      <c r="Z20" s="28"/>
      <c r="AA20" s="29"/>
      <c r="AB20" s="27"/>
      <c r="AC20" s="28"/>
      <c r="AD20" s="28"/>
      <c r="AE20" s="30"/>
      <c r="AF20" s="27"/>
      <c r="AG20" s="28"/>
      <c r="AH20" s="28"/>
      <c r="AI20" s="30"/>
      <c r="AJ20" s="27"/>
      <c r="AK20" s="28"/>
      <c r="AL20" s="28"/>
      <c r="AM20" s="28"/>
      <c r="AN20" s="29"/>
      <c r="AO20" s="31"/>
      <c r="AP20" s="28"/>
      <c r="AQ20" s="28"/>
      <c r="AR20" s="29"/>
      <c r="AS20" s="32"/>
      <c r="AT20" s="33"/>
      <c r="AU20" s="28"/>
      <c r="AV20" s="28"/>
      <c r="AW20" s="29"/>
      <c r="AX20" s="34"/>
      <c r="AY20" s="28"/>
      <c r="AZ20" s="28"/>
      <c r="BA20" s="29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19.5" customHeight="1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  <c r="AG21" s="37"/>
      <c r="AH21" s="37"/>
      <c r="AI21" s="37"/>
      <c r="AJ21" s="36"/>
      <c r="AK21" s="36"/>
      <c r="AL21" s="36"/>
      <c r="AM21" s="36"/>
      <c r="AN21" s="36"/>
      <c r="AO21" s="36"/>
      <c r="AP21" s="36"/>
      <c r="AQ21" s="36"/>
      <c r="AR21" s="36"/>
      <c r="AS21" s="38"/>
      <c r="AT21" s="39"/>
      <c r="AU21" s="39"/>
      <c r="AV21" s="39"/>
      <c r="AW21" s="39"/>
      <c r="AX21" s="39"/>
      <c r="AY21" s="39"/>
      <c r="AZ21" s="39"/>
      <c r="BA21" s="39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9.5" customHeight="1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37"/>
      <c r="AH22" s="37"/>
      <c r="AI22" s="37"/>
      <c r="AJ22" s="36"/>
      <c r="AK22" s="36"/>
      <c r="AL22" s="36"/>
      <c r="AM22" s="36"/>
      <c r="AN22" s="36"/>
      <c r="AO22" s="36"/>
      <c r="AP22" s="36"/>
      <c r="AQ22" s="36"/>
      <c r="AR22" s="36"/>
      <c r="AS22" s="38"/>
      <c r="AT22" s="39"/>
      <c r="AU22" s="39"/>
      <c r="AV22" s="39"/>
      <c r="AW22" s="39"/>
      <c r="AX22" s="39"/>
      <c r="AY22" s="39"/>
      <c r="AZ22" s="39"/>
      <c r="BA22" s="39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9.5" customHeight="1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37"/>
      <c r="AH23" s="37"/>
      <c r="AI23" s="37"/>
      <c r="AJ23" s="36"/>
      <c r="AK23" s="36"/>
      <c r="AL23" s="36"/>
      <c r="AM23" s="36"/>
      <c r="AN23" s="36"/>
      <c r="AO23" s="36"/>
      <c r="AP23" s="36"/>
      <c r="AQ23" s="36"/>
      <c r="AR23" s="36"/>
      <c r="AS23" s="38"/>
      <c r="AT23" s="39"/>
      <c r="AU23" s="39"/>
      <c r="AV23" s="39"/>
      <c r="AW23" s="39"/>
      <c r="AX23" s="39"/>
      <c r="AY23" s="39"/>
      <c r="AZ23" s="39"/>
      <c r="BA23" s="39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20.100000000000001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s="40" customFormat="1" ht="21" customHeight="1">
      <c r="A25" s="374" t="s">
        <v>235</v>
      </c>
      <c r="B25" s="374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74"/>
      <c r="AA25" s="374"/>
      <c r="AB25" s="374"/>
      <c r="AC25" s="374"/>
      <c r="AD25" s="374"/>
      <c r="AE25" s="374"/>
      <c r="AF25" s="374"/>
      <c r="AG25" s="374"/>
      <c r="AH25" s="374"/>
      <c r="AI25" s="374"/>
      <c r="AJ25" s="374"/>
      <c r="AK25" s="374"/>
      <c r="AL25" s="374"/>
      <c r="AM25" s="374"/>
      <c r="AN25" s="374"/>
      <c r="AO25" s="374"/>
      <c r="AP25" s="374"/>
      <c r="AQ25" s="374"/>
      <c r="AR25" s="374"/>
      <c r="AS25" s="374"/>
      <c r="AT25" s="374"/>
      <c r="AU25" s="374"/>
      <c r="AV25" s="41"/>
      <c r="AW25" s="41"/>
      <c r="AX25" s="41"/>
      <c r="AY25" s="41"/>
      <c r="AZ25" s="41"/>
      <c r="BA25" s="1"/>
    </row>
    <row r="26" spans="1:102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 s="41"/>
      <c r="AW26" s="41"/>
      <c r="AX26" s="41"/>
      <c r="AY26" s="41"/>
      <c r="AZ26" s="41"/>
      <c r="BA26"/>
    </row>
    <row r="27" spans="1:1024" ht="21.75" customHeight="1">
      <c r="A27" s="42" t="s">
        <v>35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375" t="s">
        <v>36</v>
      </c>
      <c r="AB27" s="375"/>
      <c r="AC27" s="375"/>
      <c r="AD27" s="375"/>
      <c r="AE27" s="375"/>
      <c r="AF27" s="375"/>
      <c r="AG27" s="375"/>
      <c r="AH27" s="375"/>
      <c r="AI27" s="375"/>
      <c r="AJ27" s="375"/>
      <c r="AK27" s="375"/>
      <c r="AL27" s="375"/>
      <c r="AM27" s="375"/>
      <c r="AN27" s="42"/>
      <c r="AO27" s="376" t="s">
        <v>37</v>
      </c>
      <c r="AP27" s="376"/>
      <c r="AQ27" s="376"/>
      <c r="AR27" s="376"/>
      <c r="AS27" s="376"/>
      <c r="AT27" s="376"/>
      <c r="AU27" s="376"/>
      <c r="AV27" s="376"/>
      <c r="AW27" s="376"/>
      <c r="AX27" s="376"/>
      <c r="AY27" s="376"/>
      <c r="AZ27" s="376"/>
      <c r="BA27" s="376"/>
    </row>
    <row r="28" spans="1:1024" ht="11.25" customHeight="1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7"/>
    </row>
    <row r="29" spans="1:1024" ht="22.5" customHeight="1">
      <c r="A29" s="377" t="s">
        <v>16</v>
      </c>
      <c r="B29" s="377"/>
      <c r="C29" s="378" t="s">
        <v>38</v>
      </c>
      <c r="D29" s="378"/>
      <c r="E29" s="378"/>
      <c r="F29" s="378"/>
      <c r="G29" s="379" t="s">
        <v>236</v>
      </c>
      <c r="H29" s="380"/>
      <c r="I29" s="381"/>
      <c r="J29" s="388" t="s">
        <v>39</v>
      </c>
      <c r="K29" s="388"/>
      <c r="L29" s="388"/>
      <c r="M29" s="388"/>
      <c r="N29" s="388" t="s">
        <v>237</v>
      </c>
      <c r="O29" s="388"/>
      <c r="P29" s="388"/>
      <c r="Q29" s="388" t="s">
        <v>41</v>
      </c>
      <c r="R29" s="388"/>
      <c r="S29" s="388"/>
      <c r="T29" s="388" t="s">
        <v>42</v>
      </c>
      <c r="U29" s="388"/>
      <c r="V29" s="388"/>
      <c r="W29" s="388" t="s">
        <v>43</v>
      </c>
      <c r="X29" s="388"/>
      <c r="Y29" s="388"/>
      <c r="Z29" s="39"/>
      <c r="AA29" s="389" t="s">
        <v>44</v>
      </c>
      <c r="AB29" s="389"/>
      <c r="AC29" s="389"/>
      <c r="AD29" s="389"/>
      <c r="AE29" s="389"/>
      <c r="AF29" s="389"/>
      <c r="AG29" s="389"/>
      <c r="AH29" s="371" t="s">
        <v>45</v>
      </c>
      <c r="AI29" s="371"/>
      <c r="AJ29" s="371"/>
      <c r="AK29" s="390" t="s">
        <v>46</v>
      </c>
      <c r="AL29" s="390"/>
      <c r="AM29" s="390"/>
      <c r="AN29" s="47"/>
      <c r="AO29" s="390" t="s">
        <v>47</v>
      </c>
      <c r="AP29" s="390"/>
      <c r="AQ29" s="390"/>
      <c r="AR29" s="390"/>
      <c r="AS29" s="388" t="s">
        <v>238</v>
      </c>
      <c r="AT29" s="388"/>
      <c r="AU29" s="388"/>
      <c r="AV29" s="388"/>
      <c r="AW29" s="388"/>
      <c r="AX29" s="371" t="s">
        <v>45</v>
      </c>
      <c r="AY29" s="371"/>
      <c r="AZ29" s="371"/>
      <c r="BA29" s="371"/>
    </row>
    <row r="30" spans="1:1024" ht="15.75" customHeight="1">
      <c r="A30" s="377"/>
      <c r="B30" s="377"/>
      <c r="C30" s="378"/>
      <c r="D30" s="378"/>
      <c r="E30" s="378"/>
      <c r="F30" s="378"/>
      <c r="G30" s="382"/>
      <c r="H30" s="383"/>
      <c r="I30" s="384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8"/>
      <c r="W30" s="388"/>
      <c r="X30" s="388"/>
      <c r="Y30" s="388"/>
      <c r="Z30" s="39"/>
      <c r="AA30" s="389"/>
      <c r="AB30" s="389"/>
      <c r="AC30" s="389"/>
      <c r="AD30" s="389"/>
      <c r="AE30" s="389"/>
      <c r="AF30" s="389"/>
      <c r="AG30" s="389"/>
      <c r="AH30" s="371"/>
      <c r="AI30" s="371"/>
      <c r="AJ30" s="371"/>
      <c r="AK30" s="390"/>
      <c r="AL30" s="390"/>
      <c r="AM30" s="390"/>
      <c r="AN30" s="47"/>
      <c r="AO30" s="390"/>
      <c r="AP30" s="390"/>
      <c r="AQ30" s="390"/>
      <c r="AR30" s="390"/>
      <c r="AS30" s="388"/>
      <c r="AT30" s="388"/>
      <c r="AU30" s="388"/>
      <c r="AV30" s="388"/>
      <c r="AW30" s="388"/>
      <c r="AX30" s="371"/>
      <c r="AY30" s="371"/>
      <c r="AZ30" s="371"/>
      <c r="BA30" s="371"/>
    </row>
    <row r="31" spans="1:1024" ht="42" customHeight="1">
      <c r="A31" s="377"/>
      <c r="B31" s="377"/>
      <c r="C31" s="378"/>
      <c r="D31" s="378"/>
      <c r="E31" s="378"/>
      <c r="F31" s="378"/>
      <c r="G31" s="385"/>
      <c r="H31" s="386"/>
      <c r="I31" s="387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9"/>
      <c r="AA31" s="372" t="s">
        <v>48</v>
      </c>
      <c r="AB31" s="372"/>
      <c r="AC31" s="372"/>
      <c r="AD31" s="372"/>
      <c r="AE31" s="372"/>
      <c r="AF31" s="372"/>
      <c r="AG31" s="372"/>
      <c r="AH31" s="367">
        <v>2</v>
      </c>
      <c r="AI31" s="367"/>
      <c r="AJ31" s="367"/>
      <c r="AK31" s="365">
        <v>3</v>
      </c>
      <c r="AL31" s="365"/>
      <c r="AM31" s="365"/>
      <c r="AN31" s="47"/>
      <c r="AO31" s="390"/>
      <c r="AP31" s="390"/>
      <c r="AQ31" s="390"/>
      <c r="AR31" s="390"/>
      <c r="AS31" s="388"/>
      <c r="AT31" s="388"/>
      <c r="AU31" s="388"/>
      <c r="AV31" s="388"/>
      <c r="AW31" s="388"/>
      <c r="AX31" s="371"/>
      <c r="AY31" s="371"/>
      <c r="AZ31" s="371"/>
      <c r="BA31" s="371"/>
    </row>
    <row r="32" spans="1:1024" ht="44.25" customHeight="1">
      <c r="A32" s="373">
        <v>1</v>
      </c>
      <c r="B32" s="373"/>
      <c r="C32" s="365">
        <f>COUNTIF($B19:$AO19,$B$19)</f>
        <v>33</v>
      </c>
      <c r="D32" s="365"/>
      <c r="E32" s="365"/>
      <c r="F32" s="365"/>
      <c r="G32" s="365">
        <v>4</v>
      </c>
      <c r="H32" s="365"/>
      <c r="I32" s="365"/>
      <c r="J32" s="365">
        <f>AK31</f>
        <v>3</v>
      </c>
      <c r="K32" s="365"/>
      <c r="L32" s="365"/>
      <c r="M32" s="365"/>
      <c r="N32" s="365"/>
      <c r="O32" s="365"/>
      <c r="P32" s="365"/>
      <c r="Q32" s="371"/>
      <c r="R32" s="371"/>
      <c r="S32" s="371"/>
      <c r="T32" s="365">
        <v>12</v>
      </c>
      <c r="U32" s="365"/>
      <c r="V32" s="365"/>
      <c r="W32" s="365">
        <f>C32+G32+J32+N32+Q32+T32</f>
        <v>52</v>
      </c>
      <c r="X32" s="365"/>
      <c r="Y32" s="365"/>
      <c r="Z32" s="39"/>
      <c r="AA32" s="372" t="s">
        <v>49</v>
      </c>
      <c r="AB32" s="372"/>
      <c r="AC32" s="372"/>
      <c r="AD32" s="372"/>
      <c r="AE32" s="372"/>
      <c r="AF32" s="372"/>
      <c r="AG32" s="372"/>
      <c r="AH32" s="367">
        <v>3</v>
      </c>
      <c r="AI32" s="367"/>
      <c r="AJ32" s="367"/>
      <c r="AK32" s="365">
        <v>4</v>
      </c>
      <c r="AL32" s="365"/>
      <c r="AM32" s="365"/>
      <c r="AN32" s="47"/>
      <c r="AO32" s="390"/>
      <c r="AP32" s="390"/>
      <c r="AQ32" s="390"/>
      <c r="AR32" s="390"/>
      <c r="AS32" s="388"/>
      <c r="AT32" s="388"/>
      <c r="AU32" s="388"/>
      <c r="AV32" s="388"/>
      <c r="AW32" s="388"/>
      <c r="AX32" s="371"/>
      <c r="AY32" s="371"/>
      <c r="AZ32" s="371"/>
      <c r="BA32" s="371"/>
    </row>
    <row r="33" spans="1:53" ht="27" customHeight="1">
      <c r="A33" s="373">
        <v>2</v>
      </c>
      <c r="B33" s="373"/>
      <c r="C33" s="365"/>
      <c r="D33" s="365"/>
      <c r="E33" s="365"/>
      <c r="F33" s="365"/>
      <c r="G33" s="365"/>
      <c r="H33" s="365"/>
      <c r="I33" s="365"/>
      <c r="J33" s="365">
        <f>AK32</f>
        <v>4</v>
      </c>
      <c r="K33" s="365"/>
      <c r="L33" s="365"/>
      <c r="M33" s="365"/>
      <c r="N33" s="365">
        <v>11</v>
      </c>
      <c r="O33" s="365"/>
      <c r="P33" s="365"/>
      <c r="Q33" s="371">
        <v>2</v>
      </c>
      <c r="R33" s="371"/>
      <c r="S33" s="371"/>
      <c r="T33" s="365"/>
      <c r="U33" s="365"/>
      <c r="V33" s="365"/>
      <c r="W33" s="365">
        <f>C33+G33+J33+N33+Q33+T33</f>
        <v>17</v>
      </c>
      <c r="X33" s="365"/>
      <c r="Y33" s="365"/>
      <c r="Z33" s="39"/>
      <c r="AA33" s="372"/>
      <c r="AB33" s="372"/>
      <c r="AC33" s="372"/>
      <c r="AD33" s="372"/>
      <c r="AE33" s="372"/>
      <c r="AF33" s="372"/>
      <c r="AG33" s="372"/>
      <c r="AH33" s="365"/>
      <c r="AI33" s="365"/>
      <c r="AJ33" s="365"/>
      <c r="AK33" s="365"/>
      <c r="AL33" s="365"/>
      <c r="AM33" s="365"/>
      <c r="AN33" s="47"/>
      <c r="AO33" s="365">
        <v>1</v>
      </c>
      <c r="AP33" s="365"/>
      <c r="AQ33" s="365"/>
      <c r="AR33" s="365"/>
      <c r="AS33" s="366" t="s">
        <v>50</v>
      </c>
      <c r="AT33" s="366"/>
      <c r="AU33" s="366"/>
      <c r="AV33" s="366"/>
      <c r="AW33" s="366"/>
      <c r="AX33" s="366">
        <v>3</v>
      </c>
      <c r="AY33" s="366"/>
      <c r="AZ33" s="366"/>
      <c r="BA33" s="366"/>
    </row>
    <row r="34" spans="1:53" ht="21.75" customHeight="1">
      <c r="A34" s="365" t="s">
        <v>51</v>
      </c>
      <c r="B34" s="365"/>
      <c r="C34" s="365">
        <f>SUM(C32:F33)</f>
        <v>33</v>
      </c>
      <c r="D34" s="365"/>
      <c r="E34" s="365"/>
      <c r="F34" s="365"/>
      <c r="G34" s="365">
        <f ca="1">SUM(G32:I35)</f>
        <v>4</v>
      </c>
      <c r="H34" s="365"/>
      <c r="I34" s="365"/>
      <c r="J34" s="367">
        <f ca="1">SUM(J32:M35)</f>
        <v>7</v>
      </c>
      <c r="K34" s="367"/>
      <c r="L34" s="367"/>
      <c r="M34" s="367"/>
      <c r="N34" s="367">
        <f ca="1">SUM(N32:P35)</f>
        <v>11</v>
      </c>
      <c r="O34" s="367"/>
      <c r="P34" s="367"/>
      <c r="Q34" s="366">
        <f ca="1">SUM(Q32:S35)</f>
        <v>2</v>
      </c>
      <c r="R34" s="366"/>
      <c r="S34" s="366"/>
      <c r="T34" s="365">
        <f ca="1">SUM(T32:V35)</f>
        <v>12</v>
      </c>
      <c r="U34" s="365"/>
      <c r="V34" s="365"/>
      <c r="W34" s="365">
        <f>SUM(W32:Y33)</f>
        <v>69</v>
      </c>
      <c r="X34" s="365"/>
      <c r="Y34" s="365"/>
      <c r="Z34" s="39"/>
      <c r="AA34" s="368"/>
      <c r="AB34" s="368"/>
      <c r="AC34" s="368"/>
      <c r="AD34" s="368"/>
      <c r="AE34" s="368"/>
      <c r="AF34" s="368"/>
      <c r="AG34" s="368"/>
      <c r="AH34" s="369"/>
      <c r="AI34" s="369"/>
      <c r="AJ34" s="369"/>
      <c r="AK34" s="369"/>
      <c r="AL34" s="369"/>
      <c r="AM34" s="369"/>
      <c r="AN34" s="47"/>
      <c r="AO34" s="365"/>
      <c r="AP34" s="365"/>
      <c r="AQ34" s="365"/>
      <c r="AR34" s="365"/>
      <c r="AS34" s="366"/>
      <c r="AT34" s="366"/>
      <c r="AU34" s="366"/>
      <c r="AV34" s="366"/>
      <c r="AW34" s="366"/>
      <c r="AX34" s="366"/>
      <c r="AY34" s="366"/>
      <c r="AZ34" s="366"/>
      <c r="BA34" s="366"/>
    </row>
    <row r="35" spans="1:53" ht="25.5" customHeight="1">
      <c r="A35" s="370"/>
      <c r="B35" s="370"/>
      <c r="C35" s="363"/>
      <c r="D35" s="363"/>
      <c r="E35" s="363"/>
      <c r="F35" s="363"/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64"/>
      <c r="R35" s="364"/>
      <c r="S35" s="364"/>
      <c r="T35" s="363"/>
      <c r="U35" s="363"/>
      <c r="V35" s="363"/>
      <c r="W35" s="363"/>
      <c r="X35" s="363"/>
      <c r="Y35" s="363"/>
      <c r="Z35" s="39"/>
      <c r="AA35" s="368"/>
      <c r="AB35" s="368"/>
      <c r="AC35" s="368"/>
      <c r="AD35" s="368"/>
      <c r="AE35" s="368"/>
      <c r="AF35" s="368"/>
      <c r="AG35" s="368"/>
      <c r="AH35" s="369"/>
      <c r="AI35" s="369"/>
      <c r="AJ35" s="369"/>
      <c r="AK35" s="369"/>
      <c r="AL35" s="369"/>
      <c r="AM35" s="369"/>
      <c r="AN35" s="48"/>
      <c r="AO35" s="365"/>
      <c r="AP35" s="365"/>
      <c r="AQ35" s="365"/>
      <c r="AR35" s="365"/>
      <c r="AS35" s="366"/>
      <c r="AT35" s="366"/>
      <c r="AU35" s="366"/>
      <c r="AV35" s="366"/>
      <c r="AW35" s="366"/>
      <c r="AX35" s="366"/>
      <c r="AY35" s="366"/>
      <c r="AZ35" s="366"/>
      <c r="BA35" s="366"/>
    </row>
    <row r="36" spans="1:53" ht="34.5" customHeight="1">
      <c r="Z36" s="39"/>
      <c r="AN36" s="49"/>
      <c r="AO36" s="365"/>
      <c r="AP36" s="365"/>
      <c r="AQ36" s="365"/>
      <c r="AR36" s="365"/>
      <c r="AS36" s="366"/>
      <c r="AT36" s="366"/>
      <c r="AU36" s="366"/>
      <c r="AV36" s="366"/>
      <c r="AW36" s="366"/>
      <c r="AX36" s="366"/>
      <c r="AY36" s="366"/>
      <c r="AZ36" s="366"/>
      <c r="BA36" s="366"/>
    </row>
  </sheetData>
  <mergeCells count="96">
    <mergeCell ref="A1:O1"/>
    <mergeCell ref="P1:AM1"/>
    <mergeCell ref="A2:O2"/>
    <mergeCell ref="A3:O3"/>
    <mergeCell ref="P3:AM3"/>
    <mergeCell ref="AN3:BA4"/>
    <mergeCell ref="A4:O4"/>
    <mergeCell ref="P5:AM5"/>
    <mergeCell ref="A6:O6"/>
    <mergeCell ref="AO6:BA6"/>
    <mergeCell ref="A7:O7"/>
    <mergeCell ref="P7:AL7"/>
    <mergeCell ref="AN7:BA7"/>
    <mergeCell ref="P8:AL8"/>
    <mergeCell ref="AN8:BA10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B17:AE17"/>
    <mergeCell ref="AF17:AI17"/>
    <mergeCell ref="AJ17:AN17"/>
    <mergeCell ref="AO17:AR17"/>
    <mergeCell ref="AS17:AW17"/>
    <mergeCell ref="AX17:BA17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0"/>
    <mergeCell ref="AH29:AJ30"/>
    <mergeCell ref="AK29:AM30"/>
    <mergeCell ref="AO29:AR32"/>
    <mergeCell ref="AS29:AW32"/>
    <mergeCell ref="AX29:BA32"/>
    <mergeCell ref="AA31:AG31"/>
    <mergeCell ref="AH31:AJ31"/>
    <mergeCell ref="AK31:AM31"/>
    <mergeCell ref="A32:B32"/>
    <mergeCell ref="C32:F32"/>
    <mergeCell ref="G32:I32"/>
    <mergeCell ref="J32:M32"/>
    <mergeCell ref="N32:P32"/>
    <mergeCell ref="Q32:S32"/>
    <mergeCell ref="T32:V32"/>
    <mergeCell ref="W32:Y32"/>
    <mergeCell ref="AA32:AG32"/>
    <mergeCell ref="AH32:AJ32"/>
    <mergeCell ref="AK32:AM32"/>
    <mergeCell ref="A33:B33"/>
    <mergeCell ref="C33:F33"/>
    <mergeCell ref="G33:I33"/>
    <mergeCell ref="J33:M33"/>
    <mergeCell ref="N33:P33"/>
    <mergeCell ref="Q33:S33"/>
    <mergeCell ref="T33:V33"/>
    <mergeCell ref="W33:Y33"/>
    <mergeCell ref="AA33:AG33"/>
    <mergeCell ref="AH33:AJ33"/>
    <mergeCell ref="AK33:AM33"/>
    <mergeCell ref="AO33:AR36"/>
    <mergeCell ref="AS33:AW36"/>
    <mergeCell ref="AX33:BA36"/>
    <mergeCell ref="A34:B34"/>
    <mergeCell ref="C34:F34"/>
    <mergeCell ref="G34:I34"/>
    <mergeCell ref="J34:M34"/>
    <mergeCell ref="N34:P34"/>
    <mergeCell ref="Q34:S34"/>
    <mergeCell ref="T34:V34"/>
    <mergeCell ref="W34:Y34"/>
    <mergeCell ref="AA34:AG35"/>
    <mergeCell ref="AH34:AJ35"/>
    <mergeCell ref="AK34:AM35"/>
    <mergeCell ref="A35:B35"/>
    <mergeCell ref="T35:V35"/>
    <mergeCell ref="W35:Y35"/>
    <mergeCell ref="C35:F35"/>
    <mergeCell ref="G35:I35"/>
    <mergeCell ref="J35:M35"/>
    <mergeCell ref="N35:P35"/>
    <mergeCell ref="Q35:S35"/>
  </mergeCells>
  <pageMargins left="0.196527777777778" right="0.196527777777778" top="0" bottom="0" header="0.51180555555555496" footer="0.51180555555555496"/>
  <pageSetup paperSize="9" scale="48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1"/>
  <sheetViews>
    <sheetView topLeftCell="A15" zoomScale="65" zoomScaleNormal="65" workbookViewId="0">
      <selection activeCell="AI29" sqref="AI29:AK29"/>
    </sheetView>
  </sheetViews>
  <sheetFormatPr defaultRowHeight="15.75"/>
  <cols>
    <col min="1" max="1" width="5.28515625" style="50"/>
    <col min="2" max="2" width="3.28515625" style="50"/>
    <col min="3" max="4" width="4.5703125" style="50"/>
    <col min="5" max="5" width="5.42578125" style="50"/>
    <col min="6" max="6" width="5.5703125" style="50"/>
    <col min="7" max="7" width="6.85546875" style="50"/>
    <col min="8" max="8" width="8" style="50"/>
    <col min="9" max="9" width="8.28515625" style="50"/>
    <col min="10" max="10" width="4.7109375" style="50"/>
    <col min="11" max="12" width="5.42578125" style="50"/>
    <col min="13" max="13" width="6" style="50"/>
    <col min="14" max="14" width="4.5703125" style="50"/>
    <col min="15" max="15" width="5.5703125" style="50"/>
    <col min="16" max="16" width="7.28515625" style="50"/>
    <col min="17" max="17" width="5.85546875" style="50"/>
    <col min="18" max="18" width="4.85546875" style="50"/>
    <col min="19" max="19" width="3.7109375" style="50"/>
    <col min="20" max="20" width="5" style="50"/>
    <col min="21" max="21" width="5.42578125" style="50"/>
    <col min="22" max="22" width="5.5703125" style="50"/>
    <col min="23" max="23" width="5.140625" style="50"/>
    <col min="24" max="24" width="5.28515625" style="50"/>
    <col min="25" max="25" width="5.140625" style="50"/>
    <col min="26" max="26" width="4.28515625" style="50"/>
    <col min="27" max="29" width="4.85546875" style="50"/>
    <col min="30" max="30" width="3.85546875" style="50"/>
    <col min="31" max="31" width="6.28515625" style="50"/>
    <col min="32" max="32" width="6" style="50"/>
    <col min="33" max="33" width="5.7109375" style="50"/>
    <col min="34" max="34" width="5.5703125" style="50"/>
    <col min="35" max="36" width="4.7109375" style="50"/>
    <col min="37" max="37" width="4.85546875" style="50"/>
    <col min="38" max="38" width="4" style="50"/>
    <col min="39" max="39" width="5.7109375" style="50"/>
    <col min="40" max="40" width="6.140625" style="50"/>
    <col min="41" max="41" width="6" style="50"/>
    <col min="42" max="42" width="4.140625" style="50"/>
    <col min="43" max="43" width="4.28515625" style="50"/>
    <col min="44" max="44" width="4.140625" style="50"/>
    <col min="45" max="45" width="4.5703125" style="50"/>
    <col min="46" max="46" width="4.7109375" style="50"/>
    <col min="47" max="47" width="4.5703125" style="50"/>
    <col min="48" max="48" width="4.140625" style="50"/>
    <col min="49" max="49" width="4.28515625" style="50"/>
    <col min="50" max="50" width="4.42578125" style="50"/>
    <col min="51" max="51" width="4.28515625" style="50"/>
    <col min="52" max="52" width="4.7109375" style="50"/>
    <col min="53" max="53" width="4.28515625" style="50"/>
    <col min="54" max="256" width="3.28515625" style="50"/>
    <col min="257" max="257" width="5.28515625" style="50"/>
    <col min="258" max="258" width="3.28515625" style="50"/>
    <col min="259" max="260" width="4.5703125" style="50"/>
    <col min="261" max="261" width="5.42578125" style="50"/>
    <col min="262" max="262" width="5.5703125" style="50"/>
    <col min="263" max="263" width="6.85546875" style="50"/>
    <col min="264" max="264" width="8" style="50"/>
    <col min="265" max="265" width="8.28515625" style="50"/>
    <col min="266" max="266" width="4.7109375" style="50"/>
    <col min="267" max="268" width="5.42578125" style="50"/>
    <col min="269" max="269" width="6" style="50"/>
    <col min="270" max="270" width="4.5703125" style="50"/>
    <col min="271" max="271" width="5.5703125" style="50"/>
    <col min="272" max="272" width="7.28515625" style="50"/>
    <col min="273" max="273" width="5.85546875" style="50"/>
    <col min="274" max="274" width="4.85546875" style="50"/>
    <col min="275" max="275" width="3.7109375" style="50"/>
    <col min="276" max="276" width="5" style="50"/>
    <col min="277" max="277" width="5.42578125" style="50"/>
    <col min="278" max="278" width="5.5703125" style="50"/>
    <col min="279" max="279" width="5.140625" style="50"/>
    <col min="280" max="280" width="5.28515625" style="50"/>
    <col min="281" max="281" width="5.140625" style="50"/>
    <col min="282" max="282" width="4.28515625" style="50"/>
    <col min="283" max="285" width="4.85546875" style="50"/>
    <col min="286" max="286" width="3.85546875" style="50"/>
    <col min="287" max="287" width="6.28515625" style="50"/>
    <col min="288" max="288" width="6" style="50"/>
    <col min="289" max="289" width="5.7109375" style="50"/>
    <col min="290" max="290" width="5.5703125" style="50"/>
    <col min="291" max="292" width="4.7109375" style="50"/>
    <col min="293" max="293" width="4.85546875" style="50"/>
    <col min="294" max="294" width="4" style="50"/>
    <col min="295" max="295" width="5.7109375" style="50"/>
    <col min="296" max="296" width="6.140625" style="50"/>
    <col min="297" max="297" width="6" style="50"/>
    <col min="298" max="298" width="4.140625" style="50"/>
    <col min="299" max="299" width="4.28515625" style="50"/>
    <col min="300" max="300" width="4.140625" style="50"/>
    <col min="301" max="301" width="4.5703125" style="50"/>
    <col min="302" max="302" width="4.7109375" style="50"/>
    <col min="303" max="303" width="4.5703125" style="50"/>
    <col min="304" max="304" width="4.140625" style="50"/>
    <col min="305" max="305" width="4.28515625" style="50"/>
    <col min="306" max="306" width="4.42578125" style="50"/>
    <col min="307" max="307" width="4.28515625" style="50"/>
    <col min="308" max="308" width="4.7109375" style="50"/>
    <col min="309" max="309" width="4.28515625" style="50"/>
    <col min="310" max="512" width="3.28515625" style="50"/>
    <col min="513" max="513" width="5.28515625" style="50"/>
    <col min="514" max="514" width="3.28515625" style="50"/>
    <col min="515" max="516" width="4.5703125" style="50"/>
    <col min="517" max="517" width="5.42578125" style="50"/>
    <col min="518" max="518" width="5.5703125" style="50"/>
    <col min="519" max="519" width="6.85546875" style="50"/>
    <col min="520" max="520" width="8" style="50"/>
    <col min="521" max="521" width="8.28515625" style="50"/>
    <col min="522" max="522" width="4.7109375" style="50"/>
    <col min="523" max="524" width="5.42578125" style="50"/>
    <col min="525" max="525" width="6" style="50"/>
    <col min="526" max="526" width="4.5703125" style="50"/>
    <col min="527" max="527" width="5.5703125" style="50"/>
    <col min="528" max="528" width="7.28515625" style="50"/>
    <col min="529" max="529" width="5.85546875" style="50"/>
    <col min="530" max="530" width="4.85546875" style="50"/>
    <col min="531" max="531" width="3.7109375" style="50"/>
    <col min="532" max="532" width="5" style="50"/>
    <col min="533" max="533" width="5.42578125" style="50"/>
    <col min="534" max="534" width="5.5703125" style="50"/>
    <col min="535" max="535" width="5.140625" style="50"/>
    <col min="536" max="536" width="5.28515625" style="50"/>
    <col min="537" max="537" width="5.140625" style="50"/>
    <col min="538" max="538" width="4.28515625" style="50"/>
    <col min="539" max="541" width="4.85546875" style="50"/>
    <col min="542" max="542" width="3.85546875" style="50"/>
    <col min="543" max="543" width="6.28515625" style="50"/>
    <col min="544" max="544" width="6" style="50"/>
    <col min="545" max="545" width="5.7109375" style="50"/>
    <col min="546" max="546" width="5.5703125" style="50"/>
    <col min="547" max="548" width="4.7109375" style="50"/>
    <col min="549" max="549" width="4.85546875" style="50"/>
    <col min="550" max="550" width="4" style="50"/>
    <col min="551" max="551" width="5.7109375" style="50"/>
    <col min="552" max="552" width="6.140625" style="50"/>
    <col min="553" max="553" width="6" style="50"/>
    <col min="554" max="554" width="4.140625" style="50"/>
    <col min="555" max="555" width="4.28515625" style="50"/>
    <col min="556" max="556" width="4.140625" style="50"/>
    <col min="557" max="557" width="4.5703125" style="50"/>
    <col min="558" max="558" width="4.7109375" style="50"/>
    <col min="559" max="559" width="4.5703125" style="50"/>
    <col min="560" max="560" width="4.140625" style="50"/>
    <col min="561" max="561" width="4.28515625" style="50"/>
    <col min="562" max="562" width="4.42578125" style="50"/>
    <col min="563" max="563" width="4.28515625" style="50"/>
    <col min="564" max="564" width="4.7109375" style="50"/>
    <col min="565" max="565" width="4.28515625" style="50"/>
    <col min="566" max="768" width="3.28515625" style="50"/>
    <col min="769" max="769" width="5.28515625" style="50"/>
    <col min="770" max="770" width="3.28515625" style="50"/>
    <col min="771" max="772" width="4.5703125" style="50"/>
    <col min="773" max="773" width="5.42578125" style="50"/>
    <col min="774" max="774" width="5.5703125" style="50"/>
    <col min="775" max="775" width="6.85546875" style="50"/>
    <col min="776" max="776" width="8" style="50"/>
    <col min="777" max="777" width="8.28515625" style="50"/>
    <col min="778" max="778" width="4.7109375" style="50"/>
    <col min="779" max="780" width="5.42578125" style="50"/>
    <col min="781" max="781" width="6" style="50"/>
    <col min="782" max="782" width="4.5703125" style="50"/>
    <col min="783" max="783" width="5.5703125" style="50"/>
    <col min="784" max="784" width="7.28515625" style="50"/>
    <col min="785" max="785" width="5.85546875" style="50"/>
    <col min="786" max="786" width="4.85546875" style="50"/>
    <col min="787" max="787" width="3.7109375" style="50"/>
    <col min="788" max="788" width="5" style="50"/>
    <col min="789" max="789" width="5.42578125" style="50"/>
    <col min="790" max="790" width="5.5703125" style="50"/>
    <col min="791" max="791" width="5.140625" style="50"/>
    <col min="792" max="792" width="5.28515625" style="50"/>
    <col min="793" max="793" width="5.140625" style="50"/>
    <col min="794" max="794" width="4.28515625" style="50"/>
    <col min="795" max="797" width="4.85546875" style="50"/>
    <col min="798" max="798" width="3.85546875" style="50"/>
    <col min="799" max="799" width="6.28515625" style="50"/>
    <col min="800" max="800" width="6" style="50"/>
    <col min="801" max="801" width="5.7109375" style="50"/>
    <col min="802" max="802" width="5.5703125" style="50"/>
    <col min="803" max="804" width="4.7109375" style="50"/>
    <col min="805" max="805" width="4.85546875" style="50"/>
    <col min="806" max="806" width="4" style="50"/>
    <col min="807" max="807" width="5.7109375" style="50"/>
    <col min="808" max="808" width="6.140625" style="50"/>
    <col min="809" max="809" width="6" style="50"/>
    <col min="810" max="810" width="4.140625" style="50"/>
    <col min="811" max="811" width="4.28515625" style="50"/>
    <col min="812" max="812" width="4.140625" style="50"/>
    <col min="813" max="813" width="4.5703125" style="50"/>
    <col min="814" max="814" width="4.7109375" style="50"/>
    <col min="815" max="815" width="4.5703125" style="50"/>
    <col min="816" max="816" width="4.140625" style="50"/>
    <col min="817" max="817" width="4.28515625" style="50"/>
    <col min="818" max="818" width="4.42578125" style="50"/>
    <col min="819" max="819" width="4.28515625" style="50"/>
    <col min="820" max="820" width="4.7109375" style="50"/>
    <col min="821" max="821" width="4.28515625" style="50"/>
    <col min="822" max="1025" width="3.28515625" style="50"/>
  </cols>
  <sheetData>
    <row r="1" spans="1:1024" ht="25.5" customHeight="1">
      <c r="A1" s="448"/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9" t="s">
        <v>1</v>
      </c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G1" s="449"/>
      <c r="AH1" s="449"/>
      <c r="AI1" s="449"/>
      <c r="AJ1" s="449"/>
      <c r="AK1" s="449"/>
      <c r="AL1" s="449"/>
      <c r="AM1" s="449"/>
      <c r="AN1" s="449"/>
      <c r="AO1" s="450"/>
      <c r="AP1" s="450"/>
      <c r="AQ1" s="450"/>
      <c r="AR1" s="450"/>
      <c r="AS1" s="450"/>
      <c r="AT1" s="450"/>
      <c r="AU1" s="450"/>
      <c r="AV1" s="450"/>
      <c r="AW1" s="450"/>
      <c r="AX1" s="450"/>
      <c r="AY1" s="450"/>
      <c r="AZ1" s="450"/>
      <c r="BA1" s="450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>
      <c r="A2" s="444" t="s">
        <v>0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450"/>
      <c r="AP2" s="450"/>
      <c r="AQ2" s="450"/>
      <c r="AR2" s="450"/>
      <c r="AS2" s="450"/>
      <c r="AT2" s="450"/>
      <c r="AU2" s="450"/>
      <c r="AV2" s="450"/>
      <c r="AW2" s="450"/>
      <c r="AX2" s="450"/>
      <c r="AY2" s="450"/>
      <c r="AZ2" s="450"/>
      <c r="BA2" s="450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30.75">
      <c r="A3" s="444" t="s">
        <v>2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51" t="s">
        <v>4</v>
      </c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451"/>
      <c r="AG3" s="451"/>
      <c r="AH3" s="451"/>
      <c r="AI3" s="451"/>
      <c r="AJ3" s="451"/>
      <c r="AK3" s="451"/>
      <c r="AL3" s="451"/>
      <c r="AM3" s="451"/>
      <c r="AN3" s="451"/>
      <c r="AO3" s="450"/>
      <c r="AP3" s="450"/>
      <c r="AQ3" s="450"/>
      <c r="AR3" s="450"/>
      <c r="AS3" s="450"/>
      <c r="AT3" s="450"/>
      <c r="AU3" s="450"/>
      <c r="AV3" s="450"/>
      <c r="AW3" s="450"/>
      <c r="AX3" s="450"/>
      <c r="AY3" s="450"/>
      <c r="AZ3" s="450"/>
      <c r="BA3" s="450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9.25" customHeight="1">
      <c r="A4" s="444" t="s">
        <v>52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445" t="s">
        <v>53</v>
      </c>
      <c r="AO4" s="445"/>
      <c r="AP4" s="445"/>
      <c r="AQ4" s="445"/>
      <c r="AR4" s="445"/>
      <c r="AS4" s="445"/>
      <c r="AT4" s="445"/>
      <c r="AU4" s="445"/>
      <c r="AV4" s="445"/>
      <c r="AW4" s="445"/>
      <c r="AX4" s="445"/>
      <c r="AY4" s="445"/>
      <c r="AZ4" s="445"/>
      <c r="BA4" s="445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9.25" customHeight="1">
      <c r="A5" s="446" t="s">
        <v>54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445"/>
      <c r="AO5" s="445"/>
      <c r="AP5" s="445"/>
      <c r="AQ5" s="445"/>
      <c r="AR5" s="445"/>
      <c r="AS5" s="445"/>
      <c r="AT5" s="445"/>
      <c r="AU5" s="445"/>
      <c r="AV5" s="445"/>
      <c r="AW5" s="445"/>
      <c r="AX5" s="445"/>
      <c r="AY5" s="445"/>
      <c r="AZ5" s="445"/>
      <c r="BA5" s="44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30.75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445"/>
      <c r="AO6" s="445"/>
      <c r="AP6" s="445"/>
      <c r="AQ6" s="445"/>
      <c r="AR6" s="445"/>
      <c r="AS6" s="445"/>
      <c r="AT6" s="445"/>
      <c r="AU6" s="445"/>
      <c r="AV6" s="445"/>
      <c r="AW6" s="445"/>
      <c r="AX6" s="445"/>
      <c r="AY6" s="445"/>
      <c r="AZ6" s="445"/>
      <c r="BA6" s="445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s="56" customFormat="1" ht="24.75" customHeight="1">
      <c r="A7" s="444" t="s">
        <v>7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445"/>
      <c r="AO7" s="445"/>
      <c r="AP7" s="445"/>
      <c r="AQ7" s="445"/>
      <c r="AR7" s="445"/>
      <c r="AS7" s="445"/>
      <c r="AT7" s="445"/>
      <c r="AU7" s="445"/>
      <c r="AV7" s="445"/>
      <c r="AW7" s="445"/>
      <c r="AX7" s="445"/>
      <c r="AY7" s="445"/>
      <c r="AZ7" s="445"/>
      <c r="BA7" s="445"/>
    </row>
    <row r="8" spans="1:1024" ht="44.25" customHeight="1">
      <c r="A8" s="444" t="s">
        <v>8</v>
      </c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7" t="s">
        <v>6</v>
      </c>
      <c r="Q8" s="447"/>
      <c r="R8" s="447"/>
      <c r="S8" s="447"/>
      <c r="T8" s="447"/>
      <c r="U8" s="447"/>
      <c r="V8" s="447"/>
      <c r="W8" s="447"/>
      <c r="X8" s="447"/>
      <c r="Y8" s="447"/>
      <c r="Z8" s="447"/>
      <c r="AA8" s="447"/>
      <c r="AB8" s="447"/>
      <c r="AC8" s="447"/>
      <c r="AD8" s="447"/>
      <c r="AE8" s="447"/>
      <c r="AF8" s="447"/>
      <c r="AG8" s="447"/>
      <c r="AH8" s="447"/>
      <c r="AI8" s="447"/>
      <c r="AJ8" s="447"/>
      <c r="AK8" s="447"/>
      <c r="AL8" s="447"/>
      <c r="AM8" s="447"/>
      <c r="AN8" s="445"/>
      <c r="AO8" s="445"/>
      <c r="AP8" s="445"/>
      <c r="AQ8" s="445"/>
      <c r="AR8" s="445"/>
      <c r="AS8" s="445"/>
      <c r="AT8" s="445"/>
      <c r="AU8" s="445"/>
      <c r="AV8" s="445"/>
      <c r="AW8" s="445"/>
      <c r="AX8" s="445"/>
      <c r="AY8" s="445"/>
      <c r="AZ8" s="445"/>
      <c r="BA8" s="445"/>
    </row>
    <row r="9" spans="1:1024" ht="30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 s="438" t="s">
        <v>55</v>
      </c>
      <c r="Q9" s="438"/>
      <c r="R9" s="438"/>
      <c r="S9" s="438"/>
      <c r="T9" s="438"/>
      <c r="U9" s="438"/>
      <c r="V9" s="438"/>
      <c r="W9" s="438"/>
      <c r="X9" s="438"/>
      <c r="Y9" s="438"/>
      <c r="Z9" s="438"/>
      <c r="AA9" s="438"/>
      <c r="AB9" s="438"/>
      <c r="AC9" s="438"/>
      <c r="AD9" s="438"/>
      <c r="AE9" s="438"/>
      <c r="AF9" s="438"/>
      <c r="AG9" s="438"/>
      <c r="AH9" s="438"/>
      <c r="AI9" s="438"/>
      <c r="AJ9" s="438"/>
      <c r="AK9" s="438"/>
      <c r="AL9" s="438"/>
      <c r="AM9" s="438"/>
      <c r="AN9" s="442" t="s">
        <v>56</v>
      </c>
      <c r="AO9" s="442"/>
      <c r="AP9" s="442"/>
      <c r="AQ9" s="442"/>
      <c r="AR9" s="442"/>
      <c r="AS9" s="442"/>
      <c r="AT9" s="442"/>
      <c r="AU9" s="442"/>
      <c r="AV9" s="442"/>
      <c r="AW9" s="442"/>
      <c r="AX9" s="442"/>
      <c r="AY9" s="442"/>
      <c r="AZ9" s="442"/>
      <c r="BA9" s="442"/>
    </row>
    <row r="10" spans="1:1024" ht="24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438" t="s">
        <v>57</v>
      </c>
      <c r="Q10" s="438"/>
      <c r="R10" s="438"/>
      <c r="S10" s="438"/>
      <c r="T10" s="438"/>
      <c r="U10" s="438"/>
      <c r="V10" s="438"/>
      <c r="W10" s="438"/>
      <c r="X10" s="438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8"/>
      <c r="AK10" s="438"/>
      <c r="AL10" s="54"/>
      <c r="AM10" s="54"/>
      <c r="AN10" s="442" t="s">
        <v>12</v>
      </c>
      <c r="AO10" s="442"/>
      <c r="AP10" s="442"/>
      <c r="AQ10" s="442"/>
      <c r="AR10" s="442"/>
      <c r="AS10" s="442"/>
      <c r="AT10" s="442"/>
      <c r="AU10" s="442"/>
      <c r="AV10" s="442"/>
      <c r="AW10" s="442"/>
      <c r="AX10" s="442"/>
      <c r="AY10" s="442"/>
      <c r="AZ10" s="442"/>
      <c r="BA10" s="442"/>
    </row>
    <row r="11" spans="1:1024" ht="28.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438" t="s">
        <v>58</v>
      </c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438"/>
      <c r="AH11" s="438"/>
      <c r="AI11" s="438"/>
      <c r="AJ11" s="438"/>
      <c r="AK11" s="54"/>
      <c r="AL11" s="54"/>
      <c r="AM11" s="54"/>
      <c r="AN11" s="442"/>
      <c r="AO11" s="442"/>
      <c r="AP11" s="442"/>
      <c r="AQ11" s="442"/>
      <c r="AR11" s="442"/>
      <c r="AS11" s="442"/>
      <c r="AT11" s="442"/>
      <c r="AU11" s="442"/>
      <c r="AV11" s="442"/>
      <c r="AW11" s="442"/>
      <c r="AX11" s="442"/>
      <c r="AY11" s="442"/>
      <c r="AZ11" s="442"/>
      <c r="BA11" s="442"/>
    </row>
    <row r="12" spans="1:1024" ht="27.7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443" t="s">
        <v>59</v>
      </c>
      <c r="Q12" s="443"/>
      <c r="R12" s="443"/>
      <c r="S12" s="443"/>
      <c r="T12" s="443"/>
      <c r="U12" s="443"/>
      <c r="V12" s="443"/>
      <c r="W12" s="443"/>
      <c r="X12" s="443"/>
      <c r="Y12" s="443"/>
      <c r="Z12" s="443"/>
      <c r="AA12" s="443"/>
      <c r="AB12" s="443"/>
      <c r="AC12" s="443"/>
      <c r="AD12" s="443"/>
      <c r="AE12" s="443"/>
      <c r="AF12" s="443"/>
      <c r="AG12" s="443"/>
      <c r="AH12" s="443"/>
      <c r="AI12" s="443"/>
      <c r="AJ12" s="443"/>
      <c r="AK12" s="443"/>
      <c r="AL12" s="443"/>
      <c r="AM12" s="443"/>
      <c r="AN12" s="442"/>
      <c r="AO12" s="442"/>
      <c r="AP12" s="442"/>
      <c r="AQ12" s="442"/>
      <c r="AR12" s="442"/>
      <c r="AS12" s="442"/>
      <c r="AT12" s="442"/>
      <c r="AU12" s="442"/>
      <c r="AV12" s="442"/>
      <c r="AW12" s="442"/>
      <c r="AX12" s="442"/>
      <c r="AY12" s="442"/>
      <c r="AZ12" s="442"/>
      <c r="BA12" s="442"/>
    </row>
    <row r="13" spans="1:1024" ht="28.5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438" t="s">
        <v>60</v>
      </c>
      <c r="Q13" s="438"/>
      <c r="R13" s="438"/>
      <c r="S13" s="438"/>
      <c r="T13" s="438"/>
      <c r="U13" s="438"/>
      <c r="V13" s="438"/>
      <c r="W13" s="438"/>
      <c r="X13" s="438"/>
      <c r="Y13" s="438"/>
      <c r="Z13" s="438"/>
      <c r="AA13" s="438"/>
      <c r="AB13" s="438"/>
      <c r="AC13" s="438"/>
      <c r="AD13" s="438"/>
      <c r="AE13" s="438"/>
      <c r="AF13" s="438"/>
      <c r="AG13" s="438"/>
      <c r="AH13" s="438"/>
      <c r="AI13" s="438"/>
      <c r="AJ13" s="438"/>
      <c r="AK13" s="438"/>
      <c r="AL13" s="438"/>
      <c r="AM13" s="438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1024" ht="52.5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58"/>
      <c r="Q14" s="58"/>
      <c r="R14" s="58"/>
      <c r="S14" s="58"/>
      <c r="T14" s="439"/>
      <c r="U14" s="439"/>
      <c r="V14" s="439"/>
      <c r="W14" s="439"/>
      <c r="X14" s="439"/>
      <c r="Y14" s="439"/>
      <c r="Z14" s="439"/>
      <c r="AA14" s="439"/>
      <c r="AB14" s="439"/>
      <c r="AC14" s="439"/>
      <c r="AD14" s="439"/>
      <c r="AE14" s="439"/>
      <c r="AF14" s="439"/>
      <c r="AG14" s="439"/>
      <c r="AH14" s="439"/>
      <c r="AI14" s="439"/>
      <c r="AJ14" s="439"/>
      <c r="AK14" s="439"/>
      <c r="AL14" s="439"/>
      <c r="AM14" s="439"/>
      <c r="AN14" s="58"/>
      <c r="AO14" s="440"/>
      <c r="AP14" s="440"/>
      <c r="AQ14" s="440"/>
      <c r="AR14" s="440"/>
      <c r="AS14" s="440"/>
      <c r="AT14" s="440"/>
      <c r="AU14" s="440"/>
      <c r="AV14" s="440"/>
      <c r="AW14" s="440"/>
      <c r="AX14" s="440"/>
      <c r="AY14" s="440"/>
      <c r="AZ14" s="440"/>
      <c r="BA14" s="440"/>
    </row>
    <row r="15" spans="1:1024" ht="21.75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  <c r="AE15" s="441"/>
      <c r="AF15" s="441"/>
      <c r="AG15" s="441"/>
      <c r="AH15" s="441"/>
      <c r="AI15" s="441"/>
      <c r="AJ15" s="441"/>
      <c r="AK15" s="441"/>
      <c r="AL15" s="441"/>
      <c r="AM15" s="441"/>
      <c r="AN15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</row>
    <row r="16" spans="1:102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3" ht="25.5" customHeight="1">
      <c r="A18" s="434" t="s">
        <v>15</v>
      </c>
      <c r="B18" s="434"/>
      <c r="C18" s="434"/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434"/>
      <c r="AA18" s="434"/>
      <c r="AB18" s="434"/>
      <c r="AC18" s="434"/>
      <c r="AD18" s="434"/>
      <c r="AE18" s="434"/>
      <c r="AF18" s="434"/>
      <c r="AG18" s="434"/>
      <c r="AH18" s="434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</row>
    <row r="19" spans="1:53">
      <c r="A19" s="435" t="s">
        <v>16</v>
      </c>
      <c r="B19" s="436" t="s">
        <v>17</v>
      </c>
      <c r="C19" s="436"/>
      <c r="D19" s="436"/>
      <c r="E19" s="436"/>
      <c r="F19" s="436" t="s">
        <v>18</v>
      </c>
      <c r="G19" s="436"/>
      <c r="H19" s="436"/>
      <c r="I19" s="436"/>
      <c r="J19" s="436" t="s">
        <v>19</v>
      </c>
      <c r="K19" s="436"/>
      <c r="L19" s="436"/>
      <c r="M19" s="436"/>
      <c r="N19" s="436" t="s">
        <v>20</v>
      </c>
      <c r="O19" s="436"/>
      <c r="P19" s="436"/>
      <c r="Q19" s="436"/>
      <c r="R19" s="436"/>
      <c r="S19" s="436" t="s">
        <v>21</v>
      </c>
      <c r="T19" s="436"/>
      <c r="U19" s="436"/>
      <c r="V19" s="436"/>
      <c r="W19" s="436"/>
      <c r="X19" s="436" t="s">
        <v>22</v>
      </c>
      <c r="Y19" s="436"/>
      <c r="Z19" s="436"/>
      <c r="AA19" s="436"/>
      <c r="AB19" s="436" t="s">
        <v>23</v>
      </c>
      <c r="AC19" s="436"/>
      <c r="AD19" s="436"/>
      <c r="AE19" s="436"/>
      <c r="AF19" s="436" t="s">
        <v>24</v>
      </c>
      <c r="AG19" s="436"/>
      <c r="AH19" s="436"/>
      <c r="AI19" s="436"/>
      <c r="AJ19" s="436" t="s">
        <v>25</v>
      </c>
      <c r="AK19" s="436"/>
      <c r="AL19" s="436"/>
      <c r="AM19" s="436"/>
      <c r="AN19" s="436"/>
      <c r="AO19" s="436" t="s">
        <v>26</v>
      </c>
      <c r="AP19" s="436"/>
      <c r="AQ19" s="436"/>
      <c r="AR19" s="436"/>
      <c r="AS19" s="436" t="s">
        <v>27</v>
      </c>
      <c r="AT19" s="436"/>
      <c r="AU19" s="436"/>
      <c r="AV19" s="436"/>
      <c r="AW19" s="437" t="s">
        <v>28</v>
      </c>
      <c r="AX19" s="437"/>
      <c r="AY19" s="437"/>
      <c r="AZ19" s="437"/>
      <c r="BA19" s="437"/>
    </row>
    <row r="20" spans="1:53" ht="24" customHeight="1">
      <c r="A20" s="435"/>
      <c r="B20" s="60">
        <v>1</v>
      </c>
      <c r="C20" s="60">
        <v>2</v>
      </c>
      <c r="D20" s="60">
        <v>3</v>
      </c>
      <c r="E20" s="60">
        <v>4</v>
      </c>
      <c r="F20" s="60">
        <v>5</v>
      </c>
      <c r="G20" s="60">
        <v>6</v>
      </c>
      <c r="H20" s="60">
        <v>7</v>
      </c>
      <c r="I20" s="60">
        <v>8</v>
      </c>
      <c r="J20" s="60">
        <v>9</v>
      </c>
      <c r="K20" s="60">
        <v>10</v>
      </c>
      <c r="L20" s="60">
        <v>11</v>
      </c>
      <c r="M20" s="60">
        <v>12</v>
      </c>
      <c r="N20" s="60">
        <v>13</v>
      </c>
      <c r="O20" s="60">
        <v>14</v>
      </c>
      <c r="P20" s="60">
        <v>15</v>
      </c>
      <c r="Q20" s="60">
        <v>16</v>
      </c>
      <c r="R20" s="60">
        <v>17</v>
      </c>
      <c r="S20" s="60">
        <v>18</v>
      </c>
      <c r="T20" s="60">
        <v>19</v>
      </c>
      <c r="U20" s="60">
        <v>20</v>
      </c>
      <c r="V20" s="60">
        <v>21</v>
      </c>
      <c r="W20" s="60">
        <v>22</v>
      </c>
      <c r="X20" s="60">
        <v>23</v>
      </c>
      <c r="Y20" s="60">
        <v>24</v>
      </c>
      <c r="Z20" s="60">
        <v>25</v>
      </c>
      <c r="AA20" s="60">
        <v>26</v>
      </c>
      <c r="AB20" s="60">
        <v>27</v>
      </c>
      <c r="AC20" s="60">
        <v>28</v>
      </c>
      <c r="AD20" s="60">
        <v>29</v>
      </c>
      <c r="AE20" s="60">
        <v>30</v>
      </c>
      <c r="AF20" s="60">
        <v>31</v>
      </c>
      <c r="AG20" s="60">
        <v>32</v>
      </c>
      <c r="AH20" s="60">
        <v>33</v>
      </c>
      <c r="AI20" s="60">
        <v>34</v>
      </c>
      <c r="AJ20" s="60">
        <v>35</v>
      </c>
      <c r="AK20" s="60">
        <v>36</v>
      </c>
      <c r="AL20" s="60">
        <v>37</v>
      </c>
      <c r="AM20" s="60">
        <v>38</v>
      </c>
      <c r="AN20" s="60">
        <v>39</v>
      </c>
      <c r="AO20" s="60">
        <v>40</v>
      </c>
      <c r="AP20" s="60">
        <v>41</v>
      </c>
      <c r="AQ20" s="60">
        <v>42</v>
      </c>
      <c r="AR20" s="60">
        <v>43</v>
      </c>
      <c r="AS20" s="60">
        <v>44</v>
      </c>
      <c r="AT20" s="60">
        <v>45</v>
      </c>
      <c r="AU20" s="60">
        <v>46</v>
      </c>
      <c r="AV20" s="60">
        <v>47</v>
      </c>
      <c r="AW20" s="60">
        <v>48</v>
      </c>
      <c r="AX20" s="60">
        <v>49</v>
      </c>
      <c r="AY20" s="60">
        <v>50</v>
      </c>
      <c r="AZ20" s="60">
        <v>51</v>
      </c>
      <c r="BA20" s="61">
        <v>52</v>
      </c>
    </row>
    <row r="21" spans="1:53" ht="20.25" customHeight="1">
      <c r="A21" s="62">
        <v>1</v>
      </c>
      <c r="B21" s="63" t="s">
        <v>61</v>
      </c>
      <c r="C21" s="64" t="s">
        <v>29</v>
      </c>
      <c r="D21" s="65" t="s">
        <v>29</v>
      </c>
      <c r="E21" s="65" t="s">
        <v>29</v>
      </c>
      <c r="F21" s="66" t="s">
        <v>29</v>
      </c>
      <c r="G21" s="64" t="s">
        <v>29</v>
      </c>
      <c r="H21" s="65" t="s">
        <v>29</v>
      </c>
      <c r="I21" s="65" t="s">
        <v>29</v>
      </c>
      <c r="J21" s="66" t="s">
        <v>29</v>
      </c>
      <c r="K21" s="64" t="s">
        <v>29</v>
      </c>
      <c r="L21" s="65" t="s">
        <v>29</v>
      </c>
      <c r="M21" s="64" t="s">
        <v>29</v>
      </c>
      <c r="N21" s="65" t="s">
        <v>29</v>
      </c>
      <c r="O21" s="65" t="s">
        <v>29</v>
      </c>
      <c r="P21" s="66" t="s">
        <v>29</v>
      </c>
      <c r="Q21" s="67" t="s">
        <v>30</v>
      </c>
      <c r="R21" s="68" t="s">
        <v>61</v>
      </c>
      <c r="S21" s="69" t="s">
        <v>31</v>
      </c>
      <c r="T21" s="70" t="s">
        <v>31</v>
      </c>
      <c r="U21" s="64" t="s">
        <v>29</v>
      </c>
      <c r="V21" s="65" t="s">
        <v>29</v>
      </c>
      <c r="W21" s="65" t="s">
        <v>29</v>
      </c>
      <c r="X21" s="66" t="s">
        <v>29</v>
      </c>
      <c r="Y21" s="64" t="s">
        <v>29</v>
      </c>
      <c r="Z21" s="65" t="s">
        <v>29</v>
      </c>
      <c r="AA21" s="65" t="s">
        <v>29</v>
      </c>
      <c r="AB21" s="66" t="s">
        <v>29</v>
      </c>
      <c r="AC21" s="64" t="s">
        <v>29</v>
      </c>
      <c r="AD21" s="65" t="s">
        <v>32</v>
      </c>
      <c r="AE21" s="65" t="s">
        <v>32</v>
      </c>
      <c r="AF21" s="66" t="s">
        <v>32</v>
      </c>
      <c r="AG21" s="64" t="s">
        <v>29</v>
      </c>
      <c r="AH21" s="65" t="s">
        <v>29</v>
      </c>
      <c r="AI21" s="65" t="s">
        <v>29</v>
      </c>
      <c r="AJ21" s="66" t="s">
        <v>29</v>
      </c>
      <c r="AK21" s="64" t="s">
        <v>29</v>
      </c>
      <c r="AL21" s="65" t="s">
        <v>29</v>
      </c>
      <c r="AM21" s="64" t="s">
        <v>29</v>
      </c>
      <c r="AN21" s="65" t="s">
        <v>29</v>
      </c>
      <c r="AO21" s="65" t="s">
        <v>29</v>
      </c>
      <c r="AP21" s="66" t="s">
        <v>29</v>
      </c>
      <c r="AQ21" s="70" t="s">
        <v>30</v>
      </c>
      <c r="AR21" s="71" t="s">
        <v>31</v>
      </c>
      <c r="AS21" s="72" t="s">
        <v>31</v>
      </c>
      <c r="AT21" s="70" t="s">
        <v>31</v>
      </c>
      <c r="AU21" s="70" t="s">
        <v>31</v>
      </c>
      <c r="AV21" s="73" t="s">
        <v>31</v>
      </c>
      <c r="AW21" s="69" t="s">
        <v>31</v>
      </c>
      <c r="AX21" s="70" t="s">
        <v>31</v>
      </c>
      <c r="AY21" s="70" t="s">
        <v>31</v>
      </c>
      <c r="AZ21" s="70" t="s">
        <v>31</v>
      </c>
      <c r="BA21" s="71" t="s">
        <v>31</v>
      </c>
    </row>
    <row r="22" spans="1:53" ht="21" customHeight="1">
      <c r="A22" s="74">
        <v>2</v>
      </c>
      <c r="B22" s="75" t="s">
        <v>32</v>
      </c>
      <c r="C22" s="75" t="s">
        <v>32</v>
      </c>
      <c r="D22" s="75" t="s">
        <v>32</v>
      </c>
      <c r="E22" s="75" t="s">
        <v>32</v>
      </c>
      <c r="F22" s="75" t="s">
        <v>33</v>
      </c>
      <c r="G22" s="75" t="s">
        <v>33</v>
      </c>
      <c r="H22" s="75" t="s">
        <v>33</v>
      </c>
      <c r="I22" s="75" t="s">
        <v>33</v>
      </c>
      <c r="J22" s="75" t="s">
        <v>33</v>
      </c>
      <c r="K22" s="75" t="s">
        <v>33</v>
      </c>
      <c r="L22" s="75" t="s">
        <v>33</v>
      </c>
      <c r="M22" s="75" t="s">
        <v>33</v>
      </c>
      <c r="N22" s="75" t="s">
        <v>33</v>
      </c>
      <c r="O22" s="75" t="s">
        <v>33</v>
      </c>
      <c r="P22" s="76" t="s">
        <v>33</v>
      </c>
      <c r="Q22" s="77" t="s">
        <v>34</v>
      </c>
      <c r="R22" s="77" t="s">
        <v>34</v>
      </c>
      <c r="S22" s="425"/>
      <c r="T22" s="425"/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  <c r="AL22" s="425"/>
      <c r="AM22" s="425"/>
      <c r="AN22" s="425"/>
      <c r="AO22" s="425"/>
      <c r="AP22" s="425"/>
      <c r="AQ22" s="425"/>
      <c r="AR22" s="425"/>
      <c r="AS22" s="425"/>
      <c r="AT22" s="425"/>
      <c r="AU22" s="425"/>
      <c r="AV22" s="425"/>
      <c r="AW22" s="425"/>
      <c r="AX22" s="425"/>
      <c r="AY22" s="425"/>
      <c r="AZ22" s="425"/>
      <c r="BA22" s="425"/>
    </row>
    <row r="23" spans="1:53" ht="20.25" customHeight="1">
      <c r="A23" s="426" t="s">
        <v>62</v>
      </c>
      <c r="B23" s="426"/>
      <c r="C23" s="426"/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6"/>
      <c r="V23" s="426"/>
      <c r="W23" s="426"/>
      <c r="X23" s="426"/>
      <c r="Y23" s="426"/>
      <c r="Z23" s="426"/>
      <c r="AA23" s="426"/>
      <c r="AB23" s="426"/>
      <c r="AC23" s="426"/>
      <c r="AD23" s="426"/>
      <c r="AE23" s="426"/>
      <c r="AF23" s="426"/>
      <c r="AG23" s="426"/>
      <c r="AH23" s="426"/>
      <c r="AI23" s="426"/>
      <c r="AJ23" s="426"/>
      <c r="AK23" s="426"/>
      <c r="AL23" s="426"/>
      <c r="AM23" s="426"/>
      <c r="AN23" s="426"/>
      <c r="AO23" s="426"/>
      <c r="AP23" s="426"/>
      <c r="AQ23" s="426"/>
      <c r="AR23" s="426"/>
      <c r="AS23" s="426"/>
      <c r="AT23" s="426"/>
      <c r="AU23" s="426"/>
      <c r="AV23" s="78"/>
      <c r="AW23" s="78"/>
      <c r="AX23" s="78"/>
      <c r="AY23" s="78"/>
      <c r="AZ23" s="78"/>
      <c r="BA23"/>
    </row>
    <row r="24" spans="1:53">
      <c r="A24" s="79"/>
      <c r="B24" s="79"/>
      <c r="C24" s="79"/>
      <c r="D24" s="79"/>
      <c r="E24" s="79"/>
      <c r="F24" s="79"/>
      <c r="G24" s="79"/>
      <c r="H24" s="79"/>
      <c r="I24" s="7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78"/>
      <c r="AW24" s="78"/>
      <c r="AX24" s="78"/>
      <c r="AY24" s="78"/>
      <c r="AZ24" s="78"/>
      <c r="BA24"/>
    </row>
    <row r="25" spans="1:53" ht="23.25">
      <c r="A25" s="80" t="s">
        <v>63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2"/>
      <c r="AX25" s="82"/>
      <c r="AY25" s="82"/>
      <c r="AZ25" s="82"/>
      <c r="BA25" s="83"/>
    </row>
    <row r="26" spans="1:53" ht="12.75" customHeight="1">
      <c r="A26" s="427" t="s">
        <v>16</v>
      </c>
      <c r="B26" s="427"/>
      <c r="C26" s="428" t="s">
        <v>38</v>
      </c>
      <c r="D26" s="428"/>
      <c r="E26" s="428"/>
      <c r="F26" s="428"/>
      <c r="G26" s="429" t="s">
        <v>64</v>
      </c>
      <c r="H26" s="429"/>
      <c r="I26" s="429" t="s">
        <v>65</v>
      </c>
      <c r="J26" s="429"/>
      <c r="K26" s="430" t="s">
        <v>39</v>
      </c>
      <c r="L26" s="430"/>
      <c r="M26" s="430"/>
      <c r="N26" s="429" t="s">
        <v>40</v>
      </c>
      <c r="O26" s="429"/>
      <c r="P26" s="429"/>
      <c r="Q26" s="429" t="s">
        <v>41</v>
      </c>
      <c r="R26" s="429"/>
      <c r="S26" s="429"/>
      <c r="T26" s="429" t="s">
        <v>42</v>
      </c>
      <c r="U26" s="429"/>
      <c r="V26" s="429"/>
      <c r="W26" s="420" t="s">
        <v>43</v>
      </c>
      <c r="X26" s="420"/>
      <c r="Y26" s="420"/>
      <c r="Z26" s="84"/>
      <c r="AA26" s="431" t="s">
        <v>44</v>
      </c>
      <c r="AB26" s="431"/>
      <c r="AC26" s="431"/>
      <c r="AD26" s="431"/>
      <c r="AE26" s="431"/>
      <c r="AF26" s="429" t="s">
        <v>45</v>
      </c>
      <c r="AG26" s="429"/>
      <c r="AH26" s="429"/>
      <c r="AI26" s="420" t="s">
        <v>46</v>
      </c>
      <c r="AJ26" s="420"/>
      <c r="AK26" s="420"/>
      <c r="AL26" s="85"/>
      <c r="AM26" s="432" t="s">
        <v>47</v>
      </c>
      <c r="AN26" s="432"/>
      <c r="AO26" s="432"/>
      <c r="AP26" s="433" t="s">
        <v>66</v>
      </c>
      <c r="AQ26" s="433"/>
      <c r="AR26" s="433"/>
      <c r="AS26" s="433"/>
      <c r="AT26" s="433"/>
      <c r="AU26" s="433"/>
      <c r="AV26" s="433"/>
      <c r="AW26" s="433"/>
      <c r="AX26" s="420" t="s">
        <v>45</v>
      </c>
      <c r="AY26" s="420"/>
      <c r="AZ26" s="420"/>
      <c r="BA26" s="420"/>
    </row>
    <row r="27" spans="1:53" ht="16.5" customHeight="1">
      <c r="A27" s="427"/>
      <c r="B27" s="427"/>
      <c r="C27" s="428"/>
      <c r="D27" s="428"/>
      <c r="E27" s="428"/>
      <c r="F27" s="428"/>
      <c r="G27" s="429"/>
      <c r="H27" s="429"/>
      <c r="I27" s="429"/>
      <c r="J27" s="429"/>
      <c r="K27" s="430"/>
      <c r="L27" s="430"/>
      <c r="M27" s="430"/>
      <c r="N27" s="429"/>
      <c r="O27" s="429"/>
      <c r="P27" s="429"/>
      <c r="Q27" s="429"/>
      <c r="R27" s="429"/>
      <c r="S27" s="429"/>
      <c r="T27" s="429"/>
      <c r="U27" s="429"/>
      <c r="V27" s="429"/>
      <c r="W27" s="420"/>
      <c r="X27" s="420"/>
      <c r="Y27" s="420"/>
      <c r="Z27" s="84"/>
      <c r="AA27" s="431"/>
      <c r="AB27" s="431"/>
      <c r="AC27" s="431"/>
      <c r="AD27" s="431"/>
      <c r="AE27" s="431"/>
      <c r="AF27" s="429"/>
      <c r="AG27" s="429"/>
      <c r="AH27" s="429"/>
      <c r="AI27" s="420"/>
      <c r="AJ27" s="420"/>
      <c r="AK27" s="420"/>
      <c r="AL27" s="86"/>
      <c r="AM27" s="432"/>
      <c r="AN27" s="432"/>
      <c r="AO27" s="432"/>
      <c r="AP27" s="433"/>
      <c r="AQ27" s="433"/>
      <c r="AR27" s="433"/>
      <c r="AS27" s="433"/>
      <c r="AT27" s="433"/>
      <c r="AU27" s="433"/>
      <c r="AV27" s="433"/>
      <c r="AW27" s="433"/>
      <c r="AX27" s="420"/>
      <c r="AY27" s="420"/>
      <c r="AZ27" s="420"/>
      <c r="BA27" s="420"/>
    </row>
    <row r="28" spans="1:53" ht="31.5" customHeight="1">
      <c r="A28" s="427"/>
      <c r="B28" s="427"/>
      <c r="C28" s="428"/>
      <c r="D28" s="428"/>
      <c r="E28" s="428"/>
      <c r="F28" s="428"/>
      <c r="G28" s="429"/>
      <c r="H28" s="429"/>
      <c r="I28" s="429"/>
      <c r="J28" s="429"/>
      <c r="K28" s="430"/>
      <c r="L28" s="430"/>
      <c r="M28" s="430"/>
      <c r="N28" s="429"/>
      <c r="O28" s="429"/>
      <c r="P28" s="429"/>
      <c r="Q28" s="429"/>
      <c r="R28" s="429"/>
      <c r="S28" s="429"/>
      <c r="T28" s="429"/>
      <c r="U28" s="429"/>
      <c r="V28" s="429"/>
      <c r="W28" s="420"/>
      <c r="X28" s="420"/>
      <c r="Y28" s="420"/>
      <c r="Z28" s="84"/>
      <c r="AA28" s="431"/>
      <c r="AB28" s="431"/>
      <c r="AC28" s="431"/>
      <c r="AD28" s="431"/>
      <c r="AE28" s="431"/>
      <c r="AF28" s="429"/>
      <c r="AG28" s="429"/>
      <c r="AH28" s="429"/>
      <c r="AI28" s="420"/>
      <c r="AJ28" s="420"/>
      <c r="AK28" s="420"/>
      <c r="AL28" s="86"/>
      <c r="AM28" s="432"/>
      <c r="AN28" s="432"/>
      <c r="AO28" s="432"/>
      <c r="AP28" s="433"/>
      <c r="AQ28" s="433"/>
      <c r="AR28" s="433"/>
      <c r="AS28" s="433"/>
      <c r="AT28" s="433"/>
      <c r="AU28" s="433"/>
      <c r="AV28" s="433"/>
      <c r="AW28" s="433"/>
      <c r="AX28" s="420"/>
      <c r="AY28" s="420"/>
      <c r="AZ28" s="420"/>
      <c r="BA28" s="420"/>
    </row>
    <row r="29" spans="1:53" ht="20.25" customHeight="1">
      <c r="A29" s="421">
        <v>1</v>
      </c>
      <c r="B29" s="421"/>
      <c r="C29" s="408">
        <v>33</v>
      </c>
      <c r="D29" s="408"/>
      <c r="E29" s="408"/>
      <c r="F29" s="408"/>
      <c r="G29" s="408">
        <v>2</v>
      </c>
      <c r="H29" s="408"/>
      <c r="I29" s="408">
        <v>2</v>
      </c>
      <c r="J29" s="408"/>
      <c r="K29" s="409">
        <v>3</v>
      </c>
      <c r="L29" s="409"/>
      <c r="M29" s="409"/>
      <c r="N29" s="408"/>
      <c r="O29" s="408"/>
      <c r="P29" s="408"/>
      <c r="Q29" s="415"/>
      <c r="R29" s="415"/>
      <c r="S29" s="415"/>
      <c r="T29" s="408">
        <v>12</v>
      </c>
      <c r="U29" s="408"/>
      <c r="V29" s="408"/>
      <c r="W29" s="422">
        <v>52</v>
      </c>
      <c r="X29" s="422"/>
      <c r="Y29" s="422"/>
      <c r="Z29" s="84"/>
      <c r="AA29" s="417" t="s">
        <v>48</v>
      </c>
      <c r="AB29" s="417"/>
      <c r="AC29" s="417"/>
      <c r="AD29" s="417"/>
      <c r="AE29" s="417"/>
      <c r="AF29" s="423">
        <v>2</v>
      </c>
      <c r="AG29" s="423"/>
      <c r="AH29" s="423"/>
      <c r="AI29" s="424">
        <v>3</v>
      </c>
      <c r="AJ29" s="424"/>
      <c r="AK29" s="424"/>
      <c r="AL29" s="86"/>
      <c r="AM29" s="432"/>
      <c r="AN29" s="432"/>
      <c r="AO29" s="432"/>
      <c r="AP29" s="433"/>
      <c r="AQ29" s="433"/>
      <c r="AR29" s="433"/>
      <c r="AS29" s="433"/>
      <c r="AT29" s="433"/>
      <c r="AU29" s="433"/>
      <c r="AV29" s="433"/>
      <c r="AW29" s="433"/>
      <c r="AX29" s="420"/>
      <c r="AY29" s="420"/>
      <c r="AZ29" s="420"/>
      <c r="BA29" s="420"/>
    </row>
    <row r="30" spans="1:53" ht="20.25" customHeight="1">
      <c r="A30" s="418">
        <v>2</v>
      </c>
      <c r="B30" s="418"/>
      <c r="C30" s="419"/>
      <c r="D30" s="419"/>
      <c r="E30" s="419"/>
      <c r="F30" s="419"/>
      <c r="G30" s="408"/>
      <c r="H30" s="408"/>
      <c r="I30" s="408"/>
      <c r="J30" s="408"/>
      <c r="K30" s="409">
        <v>4</v>
      </c>
      <c r="L30" s="409"/>
      <c r="M30" s="409"/>
      <c r="N30" s="408">
        <v>11</v>
      </c>
      <c r="O30" s="408"/>
      <c r="P30" s="408"/>
      <c r="Q30" s="415">
        <v>2</v>
      </c>
      <c r="R30" s="415"/>
      <c r="S30" s="415"/>
      <c r="T30" s="408"/>
      <c r="U30" s="408"/>
      <c r="V30" s="408"/>
      <c r="W30" s="416">
        <v>17</v>
      </c>
      <c r="X30" s="416"/>
      <c r="Y30" s="416"/>
      <c r="Z30" s="84"/>
      <c r="AA30" s="417" t="s">
        <v>49</v>
      </c>
      <c r="AB30" s="417"/>
      <c r="AC30" s="417"/>
      <c r="AD30" s="417"/>
      <c r="AE30" s="417"/>
      <c r="AF30" s="410">
        <v>3</v>
      </c>
      <c r="AG30" s="410"/>
      <c r="AH30" s="410"/>
      <c r="AI30" s="411">
        <v>4</v>
      </c>
      <c r="AJ30" s="411"/>
      <c r="AK30" s="411"/>
      <c r="AL30" s="87"/>
      <c r="AM30" s="412">
        <v>1</v>
      </c>
      <c r="AN30" s="412"/>
      <c r="AO30" s="412"/>
      <c r="AP30" s="413" t="s">
        <v>50</v>
      </c>
      <c r="AQ30" s="413"/>
      <c r="AR30" s="413"/>
      <c r="AS30" s="413"/>
      <c r="AT30" s="413"/>
      <c r="AU30" s="413"/>
      <c r="AV30" s="413"/>
      <c r="AW30" s="413"/>
      <c r="AX30" s="414">
        <v>3</v>
      </c>
      <c r="AY30" s="414"/>
      <c r="AZ30" s="414"/>
      <c r="BA30" s="414"/>
    </row>
    <row r="31" spans="1:53" ht="21" customHeight="1">
      <c r="A31" s="406" t="s">
        <v>51</v>
      </c>
      <c r="B31" s="406"/>
      <c r="C31" s="407">
        <v>33</v>
      </c>
      <c r="D31" s="407"/>
      <c r="E31" s="407"/>
      <c r="F31" s="407"/>
      <c r="G31" s="408">
        <v>2</v>
      </c>
      <c r="H31" s="408"/>
      <c r="I31" s="408">
        <v>2</v>
      </c>
      <c r="J31" s="408"/>
      <c r="K31" s="409">
        <v>7</v>
      </c>
      <c r="L31" s="409"/>
      <c r="M31" s="409"/>
      <c r="N31" s="407">
        <f>N29+N30</f>
        <v>11</v>
      </c>
      <c r="O31" s="407"/>
      <c r="P31" s="407"/>
      <c r="Q31" s="413">
        <v>2</v>
      </c>
      <c r="R31" s="413"/>
      <c r="S31" s="413"/>
      <c r="T31" s="410">
        <f>T29+T30</f>
        <v>12</v>
      </c>
      <c r="U31" s="410"/>
      <c r="V31" s="410"/>
      <c r="W31" s="411">
        <f>W29+W30</f>
        <v>69</v>
      </c>
      <c r="X31" s="411"/>
      <c r="Y31" s="411"/>
      <c r="Z31" s="84"/>
      <c r="AA31" s="417"/>
      <c r="AB31" s="417"/>
      <c r="AC31" s="417"/>
      <c r="AD31" s="417"/>
      <c r="AE31" s="417"/>
      <c r="AF31" s="410"/>
      <c r="AG31" s="410"/>
      <c r="AH31" s="410"/>
      <c r="AI31" s="411"/>
      <c r="AJ31" s="411"/>
      <c r="AK31" s="411"/>
      <c r="AL31" s="88"/>
      <c r="AM31" s="412"/>
      <c r="AN31" s="412"/>
      <c r="AO31" s="412"/>
      <c r="AP31" s="413"/>
      <c r="AQ31" s="413"/>
      <c r="AR31" s="413"/>
      <c r="AS31" s="413"/>
      <c r="AT31" s="413"/>
      <c r="AU31" s="413"/>
      <c r="AV31" s="413"/>
      <c r="AW31" s="413"/>
      <c r="AX31" s="414"/>
      <c r="AY31" s="414"/>
      <c r="AZ31" s="414"/>
      <c r="BA31" s="414"/>
    </row>
  </sheetData>
  <mergeCells count="90">
    <mergeCell ref="A1:O1"/>
    <mergeCell ref="P1:AN1"/>
    <mergeCell ref="AO1:BA3"/>
    <mergeCell ref="A2:O2"/>
    <mergeCell ref="A3:O3"/>
    <mergeCell ref="P3:AN3"/>
    <mergeCell ref="A4:O4"/>
    <mergeCell ref="AN4:BA8"/>
    <mergeCell ref="A5:O5"/>
    <mergeCell ref="A7:O7"/>
    <mergeCell ref="A8:O8"/>
    <mergeCell ref="P8:AM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18:BA18"/>
    <mergeCell ref="A19:A20"/>
    <mergeCell ref="B19:E19"/>
    <mergeCell ref="F19:I19"/>
    <mergeCell ref="J19:M19"/>
    <mergeCell ref="N19:R19"/>
    <mergeCell ref="S19:W19"/>
    <mergeCell ref="X19:AA19"/>
    <mergeCell ref="AB19:AE19"/>
    <mergeCell ref="AF19:AI19"/>
    <mergeCell ref="AJ19:AN19"/>
    <mergeCell ref="AO19:AR19"/>
    <mergeCell ref="AS19:AV19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T26:V28"/>
    <mergeCell ref="W26:Y28"/>
    <mergeCell ref="AA26:AE28"/>
    <mergeCell ref="AF26:AH28"/>
    <mergeCell ref="AI26:AK28"/>
    <mergeCell ref="AM26:AO29"/>
    <mergeCell ref="AP26:AW29"/>
    <mergeCell ref="AX26:BA29"/>
    <mergeCell ref="A29:B29"/>
    <mergeCell ref="C29:F29"/>
    <mergeCell ref="G29:H29"/>
    <mergeCell ref="I29:J29"/>
    <mergeCell ref="K29:M29"/>
    <mergeCell ref="N29:P29"/>
    <mergeCell ref="Q29:S29"/>
    <mergeCell ref="T29:V29"/>
    <mergeCell ref="W29:Y29"/>
    <mergeCell ref="AA29:AE29"/>
    <mergeCell ref="AF29:AH29"/>
    <mergeCell ref="AI29:AK29"/>
    <mergeCell ref="A30:B30"/>
    <mergeCell ref="C30:F30"/>
    <mergeCell ref="G30:H30"/>
    <mergeCell ref="I30:J30"/>
    <mergeCell ref="K30:M30"/>
    <mergeCell ref="N30:P30"/>
    <mergeCell ref="Q30:S30"/>
    <mergeCell ref="T30:V30"/>
    <mergeCell ref="W30:Y30"/>
    <mergeCell ref="AA30:AE31"/>
    <mergeCell ref="N31:P31"/>
    <mergeCell ref="Q31:S31"/>
    <mergeCell ref="T31:V31"/>
    <mergeCell ref="W31:Y31"/>
    <mergeCell ref="AF30:AH31"/>
    <mergeCell ref="AI30:AK31"/>
    <mergeCell ref="AM30:AO31"/>
    <mergeCell ref="AP30:AW31"/>
    <mergeCell ref="AX30:BA31"/>
    <mergeCell ref="A31:B31"/>
    <mergeCell ref="C31:F31"/>
    <mergeCell ref="G31:H31"/>
    <mergeCell ref="I31:J31"/>
    <mergeCell ref="K31:M31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70"/>
  <sheetViews>
    <sheetView topLeftCell="A31" zoomScale="75" zoomScaleNormal="75" workbookViewId="0">
      <selection activeCell="E71" sqref="E71"/>
    </sheetView>
  </sheetViews>
  <sheetFormatPr defaultRowHeight="15.75"/>
  <cols>
    <col min="1" max="1" width="11.28515625" style="89"/>
    <col min="2" max="2" width="46.5703125" style="90"/>
    <col min="3" max="3" width="6.7109375" style="91"/>
    <col min="4" max="4" width="12" style="91"/>
    <col min="5" max="5" width="7.28515625" style="91"/>
    <col min="6" max="6" width="6.42578125" style="91"/>
    <col min="7" max="7" width="7.42578125" style="91"/>
    <col min="8" max="8" width="9.85546875" style="91"/>
    <col min="9" max="9" width="8.7109375" style="90"/>
    <col min="10" max="10" width="8" style="90"/>
    <col min="11" max="11" width="5.85546875" style="90"/>
    <col min="12" max="12" width="7.85546875" style="90"/>
    <col min="13" max="13" width="8.85546875" style="90"/>
    <col min="14" max="14" width="6.28515625" style="90" customWidth="1"/>
    <col min="15" max="15" width="5.42578125" style="90" customWidth="1"/>
    <col min="16" max="16" width="6.140625" style="90" customWidth="1"/>
    <col min="17" max="17" width="13.7109375" style="92" customWidth="1"/>
    <col min="18" max="21" width="0" style="90" hidden="1"/>
    <col min="22" max="1025" width="9.140625" style="90"/>
  </cols>
  <sheetData>
    <row r="1" spans="1:1024" s="93" customFormat="1" ht="18.75" customHeight="1">
      <c r="A1" s="477" t="s">
        <v>67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</row>
    <row r="2" spans="1:1024" ht="15.75" customHeight="1">
      <c r="A2" s="478" t="s">
        <v>68</v>
      </c>
      <c r="B2" s="479" t="s">
        <v>69</v>
      </c>
      <c r="C2" s="480" t="s">
        <v>70</v>
      </c>
      <c r="D2" s="480"/>
      <c r="E2" s="480"/>
      <c r="F2" s="480"/>
      <c r="G2" s="481" t="s">
        <v>71</v>
      </c>
      <c r="H2" s="480" t="s">
        <v>72</v>
      </c>
      <c r="I2" s="480"/>
      <c r="J2" s="480"/>
      <c r="K2" s="480"/>
      <c r="L2" s="480"/>
      <c r="M2" s="480"/>
      <c r="N2" s="482" t="s">
        <v>73</v>
      </c>
      <c r="O2" s="482"/>
      <c r="P2" s="482"/>
      <c r="Q2" s="48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6.5" customHeight="1">
      <c r="A3" s="478"/>
      <c r="B3" s="479"/>
      <c r="C3" s="483" t="s">
        <v>74</v>
      </c>
      <c r="D3" s="474" t="s">
        <v>75</v>
      </c>
      <c r="E3" s="484" t="s">
        <v>76</v>
      </c>
      <c r="F3" s="484"/>
      <c r="G3" s="481"/>
      <c r="H3" s="483" t="s">
        <v>77</v>
      </c>
      <c r="I3" s="485" t="s">
        <v>78</v>
      </c>
      <c r="J3" s="485"/>
      <c r="K3" s="485"/>
      <c r="L3" s="485"/>
      <c r="M3" s="486" t="s">
        <v>79</v>
      </c>
      <c r="N3" s="482"/>
      <c r="O3" s="482"/>
      <c r="P3" s="482"/>
      <c r="Q3" s="482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6.5" customHeight="1">
      <c r="A4" s="478"/>
      <c r="B4" s="479"/>
      <c r="C4" s="483"/>
      <c r="D4" s="474"/>
      <c r="E4" s="474" t="s">
        <v>80</v>
      </c>
      <c r="F4" s="486" t="s">
        <v>81</v>
      </c>
      <c r="G4" s="481"/>
      <c r="H4" s="483"/>
      <c r="I4" s="474" t="s">
        <v>51</v>
      </c>
      <c r="J4" s="474" t="s">
        <v>82</v>
      </c>
      <c r="K4" s="474" t="s">
        <v>83</v>
      </c>
      <c r="L4" s="474" t="s">
        <v>84</v>
      </c>
      <c r="M4" s="486"/>
      <c r="N4" s="475" t="s">
        <v>85</v>
      </c>
      <c r="O4" s="475"/>
      <c r="P4" s="475"/>
      <c r="Q4" s="94" t="s">
        <v>86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>
      <c r="A5" s="478"/>
      <c r="B5" s="479"/>
      <c r="C5" s="483"/>
      <c r="D5" s="474"/>
      <c r="E5" s="474"/>
      <c r="F5" s="486"/>
      <c r="G5" s="481"/>
      <c r="H5" s="483"/>
      <c r="I5" s="474"/>
      <c r="J5" s="474"/>
      <c r="K5" s="474"/>
      <c r="L5" s="474"/>
      <c r="M5" s="486"/>
      <c r="N5" s="95">
        <v>1</v>
      </c>
      <c r="O5" s="96" t="s">
        <v>87</v>
      </c>
      <c r="P5" s="97" t="s">
        <v>88</v>
      </c>
      <c r="Q5" s="98">
        <v>3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>
      <c r="A6" s="478"/>
      <c r="B6" s="479"/>
      <c r="C6" s="483"/>
      <c r="D6" s="474"/>
      <c r="E6" s="474"/>
      <c r="F6" s="486"/>
      <c r="G6" s="481"/>
      <c r="H6" s="483"/>
      <c r="I6" s="474"/>
      <c r="J6" s="474"/>
      <c r="K6" s="474"/>
      <c r="L6" s="474"/>
      <c r="M6" s="486"/>
      <c r="N6" s="476" t="s">
        <v>89</v>
      </c>
      <c r="O6" s="476"/>
      <c r="P6" s="476"/>
      <c r="Q6" s="47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>
      <c r="A7" s="478"/>
      <c r="B7" s="479"/>
      <c r="C7" s="483"/>
      <c r="D7" s="474"/>
      <c r="E7" s="474"/>
      <c r="F7" s="486"/>
      <c r="G7" s="481"/>
      <c r="H7" s="483"/>
      <c r="I7" s="474"/>
      <c r="J7" s="474"/>
      <c r="K7" s="474"/>
      <c r="L7" s="474"/>
      <c r="M7" s="486"/>
      <c r="N7" s="95">
        <v>15</v>
      </c>
      <c r="O7" s="96">
        <v>9</v>
      </c>
      <c r="P7" s="99">
        <v>9</v>
      </c>
      <c r="Q7" s="98">
        <v>15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>
      <c r="A8" s="100">
        <v>1</v>
      </c>
      <c r="B8" s="101">
        <v>2</v>
      </c>
      <c r="C8" s="89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2">
        <v>13</v>
      </c>
      <c r="N8" s="95">
        <v>14</v>
      </c>
      <c r="O8" s="103">
        <v>15</v>
      </c>
      <c r="P8" s="95">
        <v>16</v>
      </c>
      <c r="Q8" s="98">
        <v>17</v>
      </c>
      <c r="R8" s="104">
        <v>25</v>
      </c>
      <c r="S8" s="105">
        <v>26</v>
      </c>
      <c r="T8" s="106">
        <v>27</v>
      </c>
      <c r="U8" s="105">
        <v>28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>
      <c r="A9" s="471" t="s">
        <v>90</v>
      </c>
      <c r="B9" s="471"/>
      <c r="C9" s="471"/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>
      <c r="A10" s="472" t="s">
        <v>91</v>
      </c>
      <c r="B10" s="472"/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93" customFormat="1" ht="31.5">
      <c r="A11" s="107" t="s">
        <v>92</v>
      </c>
      <c r="B11" s="108" t="s">
        <v>93</v>
      </c>
      <c r="C11" s="109"/>
      <c r="D11" s="110" t="s">
        <v>94</v>
      </c>
      <c r="E11" s="111"/>
      <c r="F11" s="112"/>
      <c r="G11" s="113">
        <v>3</v>
      </c>
      <c r="H11" s="114">
        <f>G11*30</f>
        <v>90</v>
      </c>
      <c r="I11" s="109">
        <f>J11+L11</f>
        <v>30</v>
      </c>
      <c r="J11" s="46">
        <v>15</v>
      </c>
      <c r="K11" s="46"/>
      <c r="L11" s="46">
        <v>15</v>
      </c>
      <c r="M11" s="115">
        <f>H11-I11</f>
        <v>60</v>
      </c>
      <c r="N11" s="116">
        <v>2</v>
      </c>
      <c r="O11" s="117"/>
      <c r="P11" s="118"/>
      <c r="Q11" s="119"/>
    </row>
    <row r="12" spans="1:1024" ht="31.5">
      <c r="A12" s="107" t="s">
        <v>95</v>
      </c>
      <c r="B12" s="108" t="s">
        <v>96</v>
      </c>
      <c r="C12" s="109"/>
      <c r="D12" s="110" t="s">
        <v>97</v>
      </c>
      <c r="E12" s="111"/>
      <c r="F12" s="112"/>
      <c r="G12" s="113">
        <v>3</v>
      </c>
      <c r="H12" s="114">
        <f>G12*30</f>
        <v>90</v>
      </c>
      <c r="I12" s="109">
        <f>J12+L12</f>
        <v>30</v>
      </c>
      <c r="J12" s="46"/>
      <c r="K12" s="46"/>
      <c r="L12" s="46">
        <v>30</v>
      </c>
      <c r="M12" s="115">
        <f>H12-I12</f>
        <v>60</v>
      </c>
      <c r="N12" s="116">
        <f>I12/15</f>
        <v>2</v>
      </c>
      <c r="O12" s="120"/>
      <c r="P12" s="120"/>
      <c r="Q12" s="121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33.75" customHeight="1">
      <c r="A13" s="122" t="s">
        <v>98</v>
      </c>
      <c r="B13" s="123" t="s">
        <v>99</v>
      </c>
      <c r="C13" s="124"/>
      <c r="D13" s="46">
        <v>1</v>
      </c>
      <c r="E13" s="46"/>
      <c r="F13" s="115"/>
      <c r="G13" s="125">
        <v>3</v>
      </c>
      <c r="H13" s="114">
        <f>G13*30</f>
        <v>90</v>
      </c>
      <c r="I13" s="109">
        <f>J13+K13+L13</f>
        <v>45</v>
      </c>
      <c r="J13" s="46"/>
      <c r="K13" s="46"/>
      <c r="L13" s="46">
        <v>45</v>
      </c>
      <c r="M13" s="115">
        <f>H13-I13</f>
        <v>45</v>
      </c>
      <c r="N13" s="116">
        <f>I13/15</f>
        <v>3</v>
      </c>
      <c r="O13" s="117"/>
      <c r="P13" s="118"/>
      <c r="Q13" s="119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93" customFormat="1">
      <c r="A14" s="107" t="s">
        <v>100</v>
      </c>
      <c r="B14" s="108" t="s">
        <v>101</v>
      </c>
      <c r="C14" s="109"/>
      <c r="D14" s="46">
        <v>2</v>
      </c>
      <c r="E14" s="126"/>
      <c r="F14" s="127"/>
      <c r="G14" s="113">
        <v>3</v>
      </c>
      <c r="H14" s="114">
        <f>G14*30</f>
        <v>90</v>
      </c>
      <c r="I14" s="109">
        <f>J14+L14</f>
        <v>36</v>
      </c>
      <c r="J14" s="46">
        <v>18</v>
      </c>
      <c r="K14" s="46"/>
      <c r="L14" s="46">
        <v>18</v>
      </c>
      <c r="M14" s="115">
        <f>H14-I14</f>
        <v>54</v>
      </c>
      <c r="N14" s="116"/>
      <c r="O14" s="117">
        <v>2</v>
      </c>
      <c r="P14" s="128">
        <v>2</v>
      </c>
      <c r="Q14" s="119"/>
    </row>
    <row r="15" spans="1:1024" ht="16.5" customHeight="1">
      <c r="A15" s="465" t="s">
        <v>102</v>
      </c>
      <c r="B15" s="465"/>
      <c r="C15" s="130"/>
      <c r="D15" s="129"/>
      <c r="E15" s="131"/>
      <c r="F15" s="131"/>
      <c r="G15" s="132">
        <f t="shared" ref="G15:M15" si="0">G11+G12+G13+G14</f>
        <v>12</v>
      </c>
      <c r="H15" s="133">
        <f t="shared" si="0"/>
        <v>360</v>
      </c>
      <c r="I15" s="133">
        <f t="shared" si="0"/>
        <v>141</v>
      </c>
      <c r="J15" s="133">
        <f t="shared" si="0"/>
        <v>33</v>
      </c>
      <c r="K15" s="133">
        <f t="shared" si="0"/>
        <v>0</v>
      </c>
      <c r="L15" s="133">
        <f t="shared" si="0"/>
        <v>108</v>
      </c>
      <c r="M15" s="133">
        <f t="shared" si="0"/>
        <v>219</v>
      </c>
      <c r="N15" s="133">
        <f t="shared" ref="N15:U15" si="1">SUM(N11:N14)</f>
        <v>7</v>
      </c>
      <c r="O15" s="133">
        <f t="shared" si="1"/>
        <v>2</v>
      </c>
      <c r="P15" s="133">
        <f t="shared" si="1"/>
        <v>2</v>
      </c>
      <c r="Q15" s="134">
        <f t="shared" si="1"/>
        <v>0</v>
      </c>
      <c r="R15" s="135">
        <f t="shared" si="1"/>
        <v>0</v>
      </c>
      <c r="S15" s="133">
        <f t="shared" si="1"/>
        <v>0</v>
      </c>
      <c r="T15" s="133">
        <f t="shared" si="1"/>
        <v>0</v>
      </c>
      <c r="U15" s="133">
        <f t="shared" si="1"/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6.5" customHeight="1">
      <c r="A16" s="473" t="s">
        <v>103</v>
      </c>
      <c r="B16" s="473"/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3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8" customHeight="1" thickBot="1">
      <c r="A17" s="122" t="s">
        <v>104</v>
      </c>
      <c r="B17" s="123" t="s">
        <v>105</v>
      </c>
      <c r="C17" s="46">
        <v>1</v>
      </c>
      <c r="D17" s="46"/>
      <c r="E17" s="46"/>
      <c r="F17" s="115"/>
      <c r="G17" s="125">
        <v>5</v>
      </c>
      <c r="H17" s="114">
        <f>G17*30</f>
        <v>150</v>
      </c>
      <c r="I17" s="109">
        <f>J17+K17+L17</f>
        <v>60</v>
      </c>
      <c r="J17" s="46">
        <v>30</v>
      </c>
      <c r="K17" s="46"/>
      <c r="L17" s="46">
        <v>30</v>
      </c>
      <c r="M17" s="115">
        <f>H17-I17</f>
        <v>90</v>
      </c>
      <c r="N17" s="116">
        <v>4</v>
      </c>
      <c r="O17" s="117"/>
      <c r="P17" s="118"/>
      <c r="Q17" s="119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51.75" customHeight="1">
      <c r="A18" s="136" t="s">
        <v>106</v>
      </c>
      <c r="B18" s="137" t="s">
        <v>107</v>
      </c>
      <c r="C18" s="138" t="s">
        <v>97</v>
      </c>
      <c r="D18" s="139"/>
      <c r="E18" s="139"/>
      <c r="F18" s="140"/>
      <c r="G18" s="125">
        <v>4</v>
      </c>
      <c r="H18" s="141">
        <f>G18*30</f>
        <v>120</v>
      </c>
      <c r="I18" s="142">
        <f>J18+K18+L18</f>
        <v>45</v>
      </c>
      <c r="J18" s="143">
        <v>15</v>
      </c>
      <c r="K18" s="143"/>
      <c r="L18" s="143">
        <v>30</v>
      </c>
      <c r="M18" s="144">
        <f>H18-I18</f>
        <v>75</v>
      </c>
      <c r="N18" s="145">
        <v>3</v>
      </c>
      <c r="O18" s="146"/>
      <c r="P18" s="147"/>
      <c r="Q18" s="14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8" customHeight="1">
      <c r="A19" s="122" t="s">
        <v>108</v>
      </c>
      <c r="B19" s="123" t="s">
        <v>109</v>
      </c>
      <c r="C19" s="46">
        <v>2</v>
      </c>
      <c r="D19" s="46"/>
      <c r="E19" s="46"/>
      <c r="F19" s="115"/>
      <c r="G19" s="125">
        <v>5</v>
      </c>
      <c r="H19" s="114">
        <f>G19*30</f>
        <v>150</v>
      </c>
      <c r="I19" s="109">
        <f>J19+K19+L19</f>
        <v>54</v>
      </c>
      <c r="J19" s="46">
        <v>36</v>
      </c>
      <c r="K19" s="46"/>
      <c r="L19" s="46">
        <v>18</v>
      </c>
      <c r="M19" s="115">
        <f>H19-I19</f>
        <v>96</v>
      </c>
      <c r="N19" s="116"/>
      <c r="O19" s="117">
        <v>3</v>
      </c>
      <c r="P19" s="118">
        <v>3</v>
      </c>
      <c r="Q19" s="1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31.5">
      <c r="A20" s="149" t="s">
        <v>110</v>
      </c>
      <c r="B20" s="150" t="s">
        <v>111</v>
      </c>
      <c r="C20" s="124"/>
      <c r="D20" s="46"/>
      <c r="E20" s="126"/>
      <c r="F20" s="115" t="s">
        <v>112</v>
      </c>
      <c r="G20" s="113">
        <v>1</v>
      </c>
      <c r="H20" s="151">
        <f>G20*30</f>
        <v>30</v>
      </c>
      <c r="I20" s="109">
        <f>J20+L20</f>
        <v>0</v>
      </c>
      <c r="J20" s="46"/>
      <c r="K20" s="46"/>
      <c r="L20" s="46"/>
      <c r="M20" s="115">
        <f>H20-I20</f>
        <v>30</v>
      </c>
      <c r="N20" s="116"/>
      <c r="O20" s="117"/>
      <c r="P20" s="118"/>
      <c r="Q20" s="119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47.25">
      <c r="A21" s="149" t="s">
        <v>113</v>
      </c>
      <c r="B21" s="123" t="s">
        <v>114</v>
      </c>
      <c r="C21" s="46">
        <v>2</v>
      </c>
      <c r="D21" s="46"/>
      <c r="E21" s="126"/>
      <c r="F21" s="115"/>
      <c r="G21" s="113">
        <v>4</v>
      </c>
      <c r="H21" s="114">
        <f>G21*30</f>
        <v>120</v>
      </c>
      <c r="I21" s="109">
        <f>J21+K21+L21</f>
        <v>54</v>
      </c>
      <c r="J21" s="46">
        <v>36</v>
      </c>
      <c r="K21" s="46"/>
      <c r="L21" s="46">
        <v>18</v>
      </c>
      <c r="M21" s="115">
        <f>H21-I21</f>
        <v>66</v>
      </c>
      <c r="N21" s="116"/>
      <c r="O21" s="117">
        <v>3</v>
      </c>
      <c r="P21" s="118">
        <v>3</v>
      </c>
      <c r="Q21" s="119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6.5" customHeight="1">
      <c r="A22" s="465" t="s">
        <v>115</v>
      </c>
      <c r="B22" s="465"/>
      <c r="C22" s="465"/>
      <c r="D22" s="465"/>
      <c r="E22" s="465"/>
      <c r="F22" s="465"/>
      <c r="G22" s="152">
        <f t="shared" ref="G22:M22" si="2">G17+G18+G19+G20+G21</f>
        <v>19</v>
      </c>
      <c r="H22" s="153">
        <f t="shared" si="2"/>
        <v>570</v>
      </c>
      <c r="I22" s="153">
        <f t="shared" si="2"/>
        <v>213</v>
      </c>
      <c r="J22" s="153">
        <f t="shared" si="2"/>
        <v>117</v>
      </c>
      <c r="K22" s="153">
        <f t="shared" si="2"/>
        <v>0</v>
      </c>
      <c r="L22" s="153">
        <f t="shared" si="2"/>
        <v>96</v>
      </c>
      <c r="M22" s="153">
        <f t="shared" si="2"/>
        <v>357</v>
      </c>
      <c r="N22" s="153">
        <f>SUM(N17:N21)</f>
        <v>7</v>
      </c>
      <c r="O22" s="153">
        <f>SUM(O17:O21)</f>
        <v>6</v>
      </c>
      <c r="P22" s="153">
        <f>SUM(P17:P21)</f>
        <v>6</v>
      </c>
      <c r="Q22" s="154">
        <f>SUM(Q17:Q21)</f>
        <v>0</v>
      </c>
      <c r="R22" s="155">
        <f>SUM(R18:R21)</f>
        <v>0</v>
      </c>
      <c r="S22" s="156">
        <f>SUM(S18:S21)</f>
        <v>0</v>
      </c>
      <c r="T22" s="156">
        <f>SUM(T18:T21)</f>
        <v>0</v>
      </c>
      <c r="U22" s="156">
        <f>SUM(U18:U21)</f>
        <v>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>
      <c r="A23" s="466" t="s">
        <v>116</v>
      </c>
      <c r="B23" s="466"/>
      <c r="C23" s="466"/>
      <c r="D23" s="466"/>
      <c r="E23" s="466"/>
      <c r="F23" s="466"/>
      <c r="G23" s="466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s="93" customFormat="1" ht="32.25" customHeight="1">
      <c r="A24" s="157" t="s">
        <v>117</v>
      </c>
      <c r="B24" s="158" t="s">
        <v>48</v>
      </c>
      <c r="C24" s="158"/>
      <c r="D24" s="159" t="s">
        <v>112</v>
      </c>
      <c r="E24" s="158"/>
      <c r="F24" s="158"/>
      <c r="G24" s="159">
        <v>4.5</v>
      </c>
      <c r="H24" s="160">
        <f>G24*30</f>
        <v>135</v>
      </c>
      <c r="I24" s="161">
        <f>J24+K24+L24</f>
        <v>0</v>
      </c>
      <c r="J24" s="162"/>
      <c r="K24" s="162"/>
      <c r="L24" s="162"/>
      <c r="M24" s="147">
        <f>H24-I24</f>
        <v>135</v>
      </c>
      <c r="N24" s="163"/>
      <c r="O24" s="164"/>
      <c r="P24" s="165"/>
      <c r="Q24" s="166"/>
    </row>
    <row r="25" spans="1:1024" ht="31.5">
      <c r="A25" s="107" t="s">
        <v>118</v>
      </c>
      <c r="B25" s="158" t="s">
        <v>49</v>
      </c>
      <c r="C25" s="167"/>
      <c r="D25" s="168" t="s">
        <v>119</v>
      </c>
      <c r="E25" s="169"/>
      <c r="F25" s="170"/>
      <c r="G25" s="171">
        <v>6</v>
      </c>
      <c r="H25" s="160">
        <f>G25*30</f>
        <v>180</v>
      </c>
      <c r="I25" s="109">
        <f>J25+K25+L25</f>
        <v>0</v>
      </c>
      <c r="J25" s="46"/>
      <c r="K25" s="46"/>
      <c r="L25" s="46"/>
      <c r="M25" s="115">
        <f>H25-I25</f>
        <v>180</v>
      </c>
      <c r="N25" s="172"/>
      <c r="O25" s="173"/>
      <c r="P25" s="174"/>
      <c r="Q25" s="17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>
      <c r="A26" s="467" t="s">
        <v>120</v>
      </c>
      <c r="B26" s="467"/>
      <c r="C26" s="467"/>
      <c r="D26" s="467"/>
      <c r="E26" s="467"/>
      <c r="F26" s="467"/>
      <c r="G26" s="177">
        <f t="shared" ref="G26:Q26" si="3">SUM(G24:G25)</f>
        <v>10.5</v>
      </c>
      <c r="H26" s="178">
        <f t="shared" si="3"/>
        <v>315</v>
      </c>
      <c r="I26" s="178">
        <f t="shared" si="3"/>
        <v>0</v>
      </c>
      <c r="J26" s="178">
        <f t="shared" si="3"/>
        <v>0</v>
      </c>
      <c r="K26" s="178">
        <f t="shared" si="3"/>
        <v>0</v>
      </c>
      <c r="L26" s="178">
        <f t="shared" si="3"/>
        <v>0</v>
      </c>
      <c r="M26" s="178">
        <f t="shared" si="3"/>
        <v>315</v>
      </c>
      <c r="N26" s="179">
        <f t="shared" si="3"/>
        <v>0</v>
      </c>
      <c r="O26" s="179">
        <f t="shared" si="3"/>
        <v>0</v>
      </c>
      <c r="P26" s="179">
        <f t="shared" si="3"/>
        <v>0</v>
      </c>
      <c r="Q26" s="180">
        <f t="shared" si="3"/>
        <v>0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>
      <c r="A27" s="468" t="s">
        <v>121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s="93" customFormat="1">
      <c r="A28" s="182" t="s">
        <v>122</v>
      </c>
      <c r="B28" s="183" t="s">
        <v>50</v>
      </c>
      <c r="C28" s="184">
        <v>3</v>
      </c>
      <c r="D28" s="185"/>
      <c r="E28" s="185"/>
      <c r="F28" s="186"/>
      <c r="G28" s="187">
        <v>24</v>
      </c>
      <c r="H28" s="188">
        <f>G28*30</f>
        <v>720</v>
      </c>
      <c r="I28" s="189">
        <f>J28+K28+L28</f>
        <v>0</v>
      </c>
      <c r="J28" s="190"/>
      <c r="K28" s="190"/>
      <c r="L28" s="190"/>
      <c r="M28" s="191">
        <f>H28-I28</f>
        <v>720</v>
      </c>
      <c r="N28" s="192"/>
      <c r="O28" s="193"/>
      <c r="P28" s="194"/>
      <c r="Q28" s="195"/>
    </row>
    <row r="29" spans="1:1024" ht="16.5" customHeight="1">
      <c r="A29" s="469" t="s">
        <v>123</v>
      </c>
      <c r="B29" s="469"/>
      <c r="C29" s="469"/>
      <c r="D29" s="469"/>
      <c r="E29" s="469"/>
      <c r="F29" s="469"/>
      <c r="G29" s="197">
        <f t="shared" ref="G29:Q29" si="4">SUM(G28:G28)</f>
        <v>24</v>
      </c>
      <c r="H29" s="198">
        <f t="shared" si="4"/>
        <v>720</v>
      </c>
      <c r="I29" s="198">
        <f t="shared" si="4"/>
        <v>0</v>
      </c>
      <c r="J29" s="198">
        <f t="shared" si="4"/>
        <v>0</v>
      </c>
      <c r="K29" s="198">
        <f t="shared" si="4"/>
        <v>0</v>
      </c>
      <c r="L29" s="198">
        <f t="shared" si="4"/>
        <v>0</v>
      </c>
      <c r="M29" s="198">
        <f t="shared" si="4"/>
        <v>720</v>
      </c>
      <c r="N29" s="198">
        <f t="shared" si="4"/>
        <v>0</v>
      </c>
      <c r="O29" s="198">
        <f t="shared" si="4"/>
        <v>0</v>
      </c>
      <c r="P29" s="198">
        <f t="shared" si="4"/>
        <v>0</v>
      </c>
      <c r="Q29" s="199">
        <f t="shared" si="4"/>
        <v>0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6.5" customHeight="1" thickBot="1">
      <c r="A30" s="470" t="s">
        <v>124</v>
      </c>
      <c r="B30" s="470"/>
      <c r="C30" s="470"/>
      <c r="D30" s="470"/>
      <c r="E30" s="470"/>
      <c r="F30" s="470"/>
      <c r="G30" s="201">
        <f t="shared" ref="G30:Q30" si="5">G29+G26+G22+G15</f>
        <v>65.5</v>
      </c>
      <c r="H30" s="202">
        <f t="shared" si="5"/>
        <v>1965</v>
      </c>
      <c r="I30" s="202">
        <f t="shared" si="5"/>
        <v>354</v>
      </c>
      <c r="J30" s="202">
        <f t="shared" si="5"/>
        <v>150</v>
      </c>
      <c r="K30" s="202">
        <f t="shared" si="5"/>
        <v>0</v>
      </c>
      <c r="L30" s="202">
        <f t="shared" si="5"/>
        <v>204</v>
      </c>
      <c r="M30" s="202">
        <f t="shared" si="5"/>
        <v>1611</v>
      </c>
      <c r="N30" s="202">
        <f t="shared" si="5"/>
        <v>14</v>
      </c>
      <c r="O30" s="202">
        <f t="shared" si="5"/>
        <v>8</v>
      </c>
      <c r="P30" s="202">
        <f t="shared" si="5"/>
        <v>8</v>
      </c>
      <c r="Q30" s="203">
        <f t="shared" si="5"/>
        <v>0</v>
      </c>
      <c r="R30" s="93">
        <f>30*G30</f>
        <v>1965</v>
      </c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16.5" customHeight="1" thickBot="1">
      <c r="A31" s="358"/>
      <c r="B31" s="358"/>
      <c r="C31" s="358"/>
      <c r="D31" s="358"/>
      <c r="E31" s="358"/>
      <c r="F31" s="358"/>
      <c r="G31" s="359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93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16.5" customHeight="1" thickBot="1">
      <c r="A32" s="358"/>
      <c r="B32" s="358"/>
      <c r="C32" s="358"/>
      <c r="D32" s="358"/>
      <c r="E32" s="358"/>
      <c r="F32" s="358"/>
      <c r="G32" s="359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93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>
      <c r="A33" s="462" t="s">
        <v>125</v>
      </c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2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>
      <c r="A34" s="463" t="s">
        <v>126</v>
      </c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>
      <c r="A35" s="205" t="s">
        <v>127</v>
      </c>
      <c r="B35" s="206" t="s">
        <v>128</v>
      </c>
      <c r="C35" s="207"/>
      <c r="D35" s="208">
        <v>1</v>
      </c>
      <c r="E35" s="208"/>
      <c r="F35" s="209"/>
      <c r="G35" s="210">
        <v>3</v>
      </c>
      <c r="H35" s="210">
        <f>G35*30</f>
        <v>90</v>
      </c>
      <c r="I35" s="211">
        <v>30</v>
      </c>
      <c r="J35" s="212">
        <v>15</v>
      </c>
      <c r="K35" s="212"/>
      <c r="L35" s="212">
        <v>15</v>
      </c>
      <c r="M35" s="213">
        <f>H35-I35</f>
        <v>60</v>
      </c>
      <c r="N35" s="207">
        <v>2</v>
      </c>
      <c r="O35" s="214"/>
      <c r="P35" s="215"/>
      <c r="Q35" s="216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>
      <c r="A36" s="217"/>
      <c r="B36" s="206" t="s">
        <v>129</v>
      </c>
      <c r="C36" s="207"/>
      <c r="D36" s="208"/>
      <c r="E36" s="208"/>
      <c r="F36" s="209"/>
      <c r="G36" s="210">
        <v>3</v>
      </c>
      <c r="H36" s="210">
        <f>G36*30</f>
        <v>90</v>
      </c>
      <c r="I36" s="211">
        <v>30</v>
      </c>
      <c r="J36" s="212">
        <v>15</v>
      </c>
      <c r="K36" s="212"/>
      <c r="L36" s="212">
        <v>15</v>
      </c>
      <c r="M36" s="213">
        <f>H36-I36</f>
        <v>60</v>
      </c>
      <c r="N36" s="207">
        <v>2</v>
      </c>
      <c r="O36" s="218"/>
      <c r="P36" s="209"/>
      <c r="Q36" s="21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>
      <c r="A37" s="217"/>
      <c r="B37" s="219" t="s">
        <v>130</v>
      </c>
      <c r="C37" s="220"/>
      <c r="D37" s="221"/>
      <c r="E37" s="221"/>
      <c r="F37" s="221"/>
      <c r="G37" s="210">
        <v>3</v>
      </c>
      <c r="H37" s="210">
        <f>G37*30</f>
        <v>90</v>
      </c>
      <c r="I37" s="211"/>
      <c r="J37" s="212"/>
      <c r="K37" s="212"/>
      <c r="L37" s="212"/>
      <c r="M37" s="213"/>
      <c r="N37" s="207"/>
      <c r="O37" s="221"/>
      <c r="P37" s="221"/>
      <c r="Q37" s="220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16.5" customHeight="1">
      <c r="A38" s="464" t="s">
        <v>131</v>
      </c>
      <c r="B38" s="464"/>
      <c r="C38" s="464"/>
      <c r="D38" s="464"/>
      <c r="E38" s="464"/>
      <c r="F38" s="464"/>
      <c r="G38" s="222">
        <f t="shared" ref="G38:Q38" si="6">G35</f>
        <v>3</v>
      </c>
      <c r="H38" s="223">
        <f t="shared" si="6"/>
        <v>90</v>
      </c>
      <c r="I38" s="223">
        <f t="shared" si="6"/>
        <v>30</v>
      </c>
      <c r="J38" s="223">
        <f t="shared" si="6"/>
        <v>15</v>
      </c>
      <c r="K38" s="223">
        <f t="shared" si="6"/>
        <v>0</v>
      </c>
      <c r="L38" s="223">
        <f t="shared" si="6"/>
        <v>15</v>
      </c>
      <c r="M38" s="223">
        <f t="shared" si="6"/>
        <v>60</v>
      </c>
      <c r="N38" s="223">
        <f t="shared" si="6"/>
        <v>2</v>
      </c>
      <c r="O38" s="223">
        <f t="shared" si="6"/>
        <v>0</v>
      </c>
      <c r="P38" s="223">
        <f t="shared" si="6"/>
        <v>0</v>
      </c>
      <c r="Q38" s="223">
        <f t="shared" si="6"/>
        <v>0</v>
      </c>
      <c r="R38" s="224">
        <f>SUM(R35:R36)</f>
        <v>0</v>
      </c>
      <c r="S38" s="225">
        <f>SUM(S35:S36)</f>
        <v>0</v>
      </c>
      <c r="T38" s="225">
        <f>SUM(T35:T36)</f>
        <v>0</v>
      </c>
      <c r="U38" s="225">
        <f>SUM(U35:U36)</f>
        <v>0</v>
      </c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16.5" customHeight="1">
      <c r="A39" s="226"/>
      <c r="B39" s="227" t="s">
        <v>132</v>
      </c>
      <c r="C39" s="31"/>
      <c r="D39" s="28"/>
      <c r="E39" s="228"/>
      <c r="F39" s="229"/>
      <c r="G39" s="230"/>
      <c r="H39" s="31"/>
      <c r="I39" s="231"/>
      <c r="J39" s="28"/>
      <c r="K39" s="28"/>
      <c r="L39" s="28"/>
      <c r="M39" s="29"/>
      <c r="N39" s="232" t="s">
        <v>133</v>
      </c>
      <c r="O39" s="233" t="s">
        <v>133</v>
      </c>
      <c r="P39" s="233" t="s">
        <v>133</v>
      </c>
      <c r="Q39" s="234"/>
      <c r="R39" s="235"/>
      <c r="S39" s="235"/>
      <c r="T39" s="235"/>
      <c r="U39" s="235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16.5" customHeight="1">
      <c r="A40" s="226"/>
      <c r="B40" s="236" t="s">
        <v>134</v>
      </c>
      <c r="C40" s="237"/>
      <c r="D40" s="238"/>
      <c r="E40" s="238"/>
      <c r="F40" s="239"/>
      <c r="G40" s="240"/>
      <c r="H40" s="237"/>
      <c r="I40" s="241"/>
      <c r="J40" s="242"/>
      <c r="K40" s="242"/>
      <c r="L40" s="242"/>
      <c r="M40" s="243"/>
      <c r="N40" s="244"/>
      <c r="O40" s="245"/>
      <c r="P40" s="245"/>
      <c r="Q40" s="234"/>
      <c r="R40" s="235"/>
      <c r="S40" s="235"/>
      <c r="T40" s="235"/>
      <c r="U40" s="235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>
      <c r="A41" s="463" t="s">
        <v>135</v>
      </c>
      <c r="B41" s="463"/>
      <c r="C41" s="463"/>
      <c r="D41" s="463"/>
      <c r="E41" s="463"/>
      <c r="F41" s="463"/>
      <c r="G41" s="463"/>
      <c r="H41" s="463"/>
      <c r="I41" s="463"/>
      <c r="J41" s="463"/>
      <c r="K41" s="463"/>
      <c r="L41" s="463"/>
      <c r="M41" s="463"/>
      <c r="N41" s="463"/>
      <c r="O41" s="463"/>
      <c r="P41" s="463"/>
      <c r="Q41" s="463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>
      <c r="A42" s="205" t="s">
        <v>136</v>
      </c>
      <c r="B42" s="206" t="s">
        <v>137</v>
      </c>
      <c r="C42" s="207">
        <v>1</v>
      </c>
      <c r="D42" s="208"/>
      <c r="E42" s="208"/>
      <c r="F42" s="209"/>
      <c r="G42" s="210">
        <v>5</v>
      </c>
      <c r="H42" s="210">
        <f t="shared" ref="H42:H51" si="7">G42*30</f>
        <v>150</v>
      </c>
      <c r="I42" s="211">
        <f t="shared" ref="I42:I51" si="8">J42+K42+L42</f>
        <v>60</v>
      </c>
      <c r="J42" s="212">
        <v>30</v>
      </c>
      <c r="K42" s="212"/>
      <c r="L42" s="212">
        <v>30</v>
      </c>
      <c r="M42" s="213">
        <f t="shared" ref="M42:M51" si="9">H42-I42</f>
        <v>90</v>
      </c>
      <c r="N42" s="207">
        <v>4</v>
      </c>
      <c r="O42" s="214"/>
      <c r="P42" s="215"/>
      <c r="Q42" s="216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>
      <c r="A43" s="217"/>
      <c r="B43" s="206" t="s">
        <v>138</v>
      </c>
      <c r="C43" s="207"/>
      <c r="D43" s="208"/>
      <c r="E43" s="208"/>
      <c r="F43" s="209"/>
      <c r="G43" s="210">
        <v>5</v>
      </c>
      <c r="H43" s="210">
        <f t="shared" si="7"/>
        <v>150</v>
      </c>
      <c r="I43" s="211">
        <f t="shared" si="8"/>
        <v>60</v>
      </c>
      <c r="J43" s="212">
        <v>30</v>
      </c>
      <c r="K43" s="212"/>
      <c r="L43" s="212">
        <v>30</v>
      </c>
      <c r="M43" s="213">
        <f t="shared" si="9"/>
        <v>90</v>
      </c>
      <c r="N43" s="207">
        <v>4</v>
      </c>
      <c r="O43" s="218"/>
      <c r="P43" s="209"/>
      <c r="Q43" s="216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>
      <c r="A44" s="205" t="s">
        <v>139</v>
      </c>
      <c r="B44" s="206" t="s">
        <v>140</v>
      </c>
      <c r="C44" s="207"/>
      <c r="D44" s="208" t="s">
        <v>94</v>
      </c>
      <c r="E44" s="208"/>
      <c r="F44" s="209"/>
      <c r="G44" s="210">
        <v>4</v>
      </c>
      <c r="H44" s="210">
        <f t="shared" si="7"/>
        <v>120</v>
      </c>
      <c r="I44" s="211">
        <f t="shared" si="8"/>
        <v>45</v>
      </c>
      <c r="J44" s="212">
        <v>30</v>
      </c>
      <c r="K44" s="212"/>
      <c r="L44" s="212">
        <v>15</v>
      </c>
      <c r="M44" s="213">
        <f t="shared" si="9"/>
        <v>75</v>
      </c>
      <c r="N44" s="207">
        <v>3</v>
      </c>
      <c r="O44" s="214"/>
      <c r="P44" s="215"/>
      <c r="Q44" s="216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>
      <c r="A45" s="217"/>
      <c r="B45" s="206" t="s">
        <v>141</v>
      </c>
      <c r="C45" s="207"/>
      <c r="D45" s="208"/>
      <c r="E45" s="208"/>
      <c r="F45" s="209"/>
      <c r="G45" s="210">
        <v>4</v>
      </c>
      <c r="H45" s="210">
        <f t="shared" si="7"/>
        <v>120</v>
      </c>
      <c r="I45" s="211">
        <f t="shared" si="8"/>
        <v>45</v>
      </c>
      <c r="J45" s="212">
        <v>30</v>
      </c>
      <c r="K45" s="212"/>
      <c r="L45" s="212">
        <v>15</v>
      </c>
      <c r="M45" s="213">
        <f t="shared" si="9"/>
        <v>75</v>
      </c>
      <c r="N45" s="207">
        <v>3</v>
      </c>
      <c r="O45" s="218"/>
      <c r="P45" s="209"/>
      <c r="Q45" s="216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31.5">
      <c r="A46" s="205" t="s">
        <v>142</v>
      </c>
      <c r="B46" s="206" t="s">
        <v>143</v>
      </c>
      <c r="C46" s="207"/>
      <c r="D46" s="208" t="s">
        <v>112</v>
      </c>
      <c r="E46" s="208"/>
      <c r="F46" s="209"/>
      <c r="G46" s="210">
        <v>4</v>
      </c>
      <c r="H46" s="210">
        <f t="shared" si="7"/>
        <v>120</v>
      </c>
      <c r="I46" s="211">
        <f t="shared" si="8"/>
        <v>54</v>
      </c>
      <c r="J46" s="212">
        <v>36</v>
      </c>
      <c r="K46" s="212"/>
      <c r="L46" s="212">
        <v>18</v>
      </c>
      <c r="M46" s="213">
        <f t="shared" si="9"/>
        <v>66</v>
      </c>
      <c r="N46" s="207"/>
      <c r="O46" s="214">
        <v>3</v>
      </c>
      <c r="P46" s="215">
        <v>3</v>
      </c>
      <c r="Q46" s="21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>
      <c r="A47" s="217"/>
      <c r="B47" s="206" t="s">
        <v>144</v>
      </c>
      <c r="C47" s="207"/>
      <c r="D47" s="208"/>
      <c r="E47" s="208"/>
      <c r="F47" s="209"/>
      <c r="G47" s="210">
        <v>4</v>
      </c>
      <c r="H47" s="210">
        <f t="shared" si="7"/>
        <v>120</v>
      </c>
      <c r="I47" s="211">
        <f t="shared" si="8"/>
        <v>54</v>
      </c>
      <c r="J47" s="212">
        <v>36</v>
      </c>
      <c r="K47" s="212"/>
      <c r="L47" s="212">
        <v>18</v>
      </c>
      <c r="M47" s="213">
        <f t="shared" si="9"/>
        <v>66</v>
      </c>
      <c r="N47" s="207"/>
      <c r="O47" s="214">
        <v>3</v>
      </c>
      <c r="P47" s="215">
        <v>3</v>
      </c>
      <c r="Q47" s="216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31.5">
      <c r="A48" s="205" t="s">
        <v>145</v>
      </c>
      <c r="B48" s="206" t="s">
        <v>146</v>
      </c>
      <c r="C48" s="207"/>
      <c r="D48" s="208" t="s">
        <v>112</v>
      </c>
      <c r="E48" s="208"/>
      <c r="F48" s="209"/>
      <c r="G48" s="210">
        <v>4</v>
      </c>
      <c r="H48" s="210">
        <f t="shared" si="7"/>
        <v>120</v>
      </c>
      <c r="I48" s="211">
        <f t="shared" si="8"/>
        <v>72</v>
      </c>
      <c r="J48" s="212">
        <v>36</v>
      </c>
      <c r="K48" s="212"/>
      <c r="L48" s="212">
        <v>36</v>
      </c>
      <c r="M48" s="213">
        <f t="shared" si="9"/>
        <v>48</v>
      </c>
      <c r="N48" s="207"/>
      <c r="O48" s="214">
        <v>4</v>
      </c>
      <c r="P48" s="215">
        <v>4</v>
      </c>
      <c r="Q48" s="216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>
      <c r="A49" s="217"/>
      <c r="B49" s="206" t="s">
        <v>147</v>
      </c>
      <c r="C49" s="207"/>
      <c r="D49" s="208"/>
      <c r="E49" s="208"/>
      <c r="F49" s="209"/>
      <c r="G49" s="210">
        <v>4</v>
      </c>
      <c r="H49" s="210">
        <f t="shared" si="7"/>
        <v>120</v>
      </c>
      <c r="I49" s="211">
        <f t="shared" si="8"/>
        <v>72</v>
      </c>
      <c r="J49" s="212">
        <v>36</v>
      </c>
      <c r="K49" s="212"/>
      <c r="L49" s="212">
        <v>36</v>
      </c>
      <c r="M49" s="213">
        <f t="shared" si="9"/>
        <v>48</v>
      </c>
      <c r="N49" s="207"/>
      <c r="O49" s="214">
        <v>3</v>
      </c>
      <c r="P49" s="215">
        <v>3</v>
      </c>
      <c r="Q49" s="216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>
      <c r="A50" s="205" t="s">
        <v>148</v>
      </c>
      <c r="B50" s="206" t="s">
        <v>149</v>
      </c>
      <c r="C50" s="207">
        <v>2</v>
      </c>
      <c r="D50" s="208"/>
      <c r="E50" s="208"/>
      <c r="F50" s="209"/>
      <c r="G50" s="210">
        <v>4.5</v>
      </c>
      <c r="H50" s="210">
        <f t="shared" si="7"/>
        <v>135</v>
      </c>
      <c r="I50" s="211">
        <f t="shared" si="8"/>
        <v>54</v>
      </c>
      <c r="J50" s="212">
        <v>18</v>
      </c>
      <c r="K50" s="212"/>
      <c r="L50" s="212">
        <v>36</v>
      </c>
      <c r="M50" s="213">
        <f t="shared" si="9"/>
        <v>81</v>
      </c>
      <c r="N50" s="207"/>
      <c r="O50" s="214">
        <v>3</v>
      </c>
      <c r="P50" s="215">
        <v>3</v>
      </c>
      <c r="Q50" s="216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>
      <c r="A51" s="217"/>
      <c r="B51" s="206" t="s">
        <v>150</v>
      </c>
      <c r="C51" s="207"/>
      <c r="D51" s="208"/>
      <c r="E51" s="208"/>
      <c r="F51" s="209"/>
      <c r="G51" s="210">
        <v>4.5</v>
      </c>
      <c r="H51" s="210">
        <f t="shared" si="7"/>
        <v>135</v>
      </c>
      <c r="I51" s="211">
        <f t="shared" si="8"/>
        <v>54</v>
      </c>
      <c r="J51" s="212">
        <v>18</v>
      </c>
      <c r="K51" s="212"/>
      <c r="L51" s="212">
        <v>36</v>
      </c>
      <c r="M51" s="213">
        <f t="shared" si="9"/>
        <v>81</v>
      </c>
      <c r="N51" s="207"/>
      <c r="O51" s="214">
        <v>3</v>
      </c>
      <c r="P51" s="215">
        <v>3</v>
      </c>
      <c r="Q51" s="216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ht="16.5" customHeight="1">
      <c r="A52" s="465" t="s">
        <v>151</v>
      </c>
      <c r="B52" s="465"/>
      <c r="C52" s="465"/>
      <c r="D52" s="465"/>
      <c r="E52" s="465"/>
      <c r="F52" s="465"/>
      <c r="G52" s="152">
        <f t="shared" ref="G52:P52" si="10">G42+G44+G46+G48+G50</f>
        <v>21.5</v>
      </c>
      <c r="H52" s="153">
        <f t="shared" si="10"/>
        <v>645</v>
      </c>
      <c r="I52" s="153">
        <f t="shared" si="10"/>
        <v>285</v>
      </c>
      <c r="J52" s="153">
        <f t="shared" si="10"/>
        <v>150</v>
      </c>
      <c r="K52" s="153">
        <f t="shared" si="10"/>
        <v>0</v>
      </c>
      <c r="L52" s="153">
        <f t="shared" si="10"/>
        <v>135</v>
      </c>
      <c r="M52" s="153">
        <f t="shared" si="10"/>
        <v>360</v>
      </c>
      <c r="N52" s="153">
        <f t="shared" si="10"/>
        <v>7</v>
      </c>
      <c r="O52" s="153">
        <f t="shared" si="10"/>
        <v>10</v>
      </c>
      <c r="P52" s="153">
        <f t="shared" si="10"/>
        <v>10</v>
      </c>
      <c r="Q52" s="154">
        <f>SUM(Q42:Q51)</f>
        <v>0</v>
      </c>
      <c r="R52" s="155">
        <f>SUM(R42:R51)</f>
        <v>0</v>
      </c>
      <c r="S52" s="156">
        <f>SUM(S42:S51)</f>
        <v>0</v>
      </c>
      <c r="T52" s="156">
        <f>SUM(T42:T51)</f>
        <v>0</v>
      </c>
      <c r="U52" s="156">
        <f>SUM(U42:U51)</f>
        <v>0</v>
      </c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 s="459" t="s">
        <v>152</v>
      </c>
      <c r="B53" s="459"/>
      <c r="C53" s="459"/>
      <c r="D53" s="459"/>
      <c r="E53" s="459"/>
      <c r="F53" s="459"/>
      <c r="G53" s="247">
        <f t="shared" ref="G53:U53" si="11">G52+G38</f>
        <v>24.5</v>
      </c>
      <c r="H53" s="248">
        <f t="shared" si="11"/>
        <v>735</v>
      </c>
      <c r="I53" s="248">
        <f t="shared" si="11"/>
        <v>315</v>
      </c>
      <c r="J53" s="248">
        <f t="shared" si="11"/>
        <v>165</v>
      </c>
      <c r="K53" s="248">
        <f t="shared" si="11"/>
        <v>0</v>
      </c>
      <c r="L53" s="248">
        <f t="shared" si="11"/>
        <v>150</v>
      </c>
      <c r="M53" s="248">
        <f t="shared" si="11"/>
        <v>420</v>
      </c>
      <c r="N53" s="153">
        <f t="shared" si="11"/>
        <v>9</v>
      </c>
      <c r="O53" s="153">
        <f t="shared" si="11"/>
        <v>10</v>
      </c>
      <c r="P53" s="153">
        <f t="shared" si="11"/>
        <v>10</v>
      </c>
      <c r="Q53" s="154">
        <f t="shared" si="11"/>
        <v>0</v>
      </c>
      <c r="R53" s="155">
        <f t="shared" si="11"/>
        <v>0</v>
      </c>
      <c r="S53" s="156">
        <f t="shared" si="11"/>
        <v>0</v>
      </c>
      <c r="T53" s="156">
        <f t="shared" si="11"/>
        <v>0</v>
      </c>
      <c r="U53" s="156">
        <f t="shared" si="11"/>
        <v>0</v>
      </c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s="93" customFormat="1">
      <c r="A54" s="460" t="s">
        <v>153</v>
      </c>
      <c r="B54" s="460"/>
      <c r="C54" s="460"/>
      <c r="D54" s="460"/>
      <c r="E54" s="460"/>
      <c r="F54" s="460"/>
      <c r="G54" s="248">
        <f t="shared" ref="G54:M54" si="12">G53+G30</f>
        <v>90</v>
      </c>
      <c r="H54" s="248">
        <f t="shared" si="12"/>
        <v>2700</v>
      </c>
      <c r="I54" s="248">
        <f t="shared" si="12"/>
        <v>669</v>
      </c>
      <c r="J54" s="248">
        <f t="shared" si="12"/>
        <v>315</v>
      </c>
      <c r="K54" s="248">
        <f t="shared" si="12"/>
        <v>0</v>
      </c>
      <c r="L54" s="248">
        <f t="shared" si="12"/>
        <v>354</v>
      </c>
      <c r="M54" s="248">
        <f t="shared" si="12"/>
        <v>2031</v>
      </c>
      <c r="N54" s="153">
        <f>N30+N53</f>
        <v>23</v>
      </c>
      <c r="O54" s="153">
        <f>O30+O53</f>
        <v>18</v>
      </c>
      <c r="P54" s="153">
        <f>P30+P53</f>
        <v>18</v>
      </c>
      <c r="Q54" s="154">
        <f>Q30+Q53</f>
        <v>0</v>
      </c>
      <c r="T54" s="250">
        <v>22</v>
      </c>
      <c r="U54" s="250">
        <v>22</v>
      </c>
    </row>
    <row r="55" spans="1:1024">
      <c r="A55" s="461" t="s">
        <v>154</v>
      </c>
      <c r="B55" s="461"/>
      <c r="C55" s="461"/>
      <c r="D55" s="461"/>
      <c r="E55" s="461"/>
      <c r="F55" s="461"/>
      <c r="G55" s="461"/>
      <c r="H55" s="461"/>
      <c r="I55" s="461"/>
      <c r="J55" s="461"/>
      <c r="K55" s="461"/>
      <c r="L55" s="461"/>
      <c r="M55" s="461"/>
      <c r="N55" s="153">
        <f t="shared" ref="N55:U55" si="13">N54</f>
        <v>23</v>
      </c>
      <c r="O55" s="153">
        <f t="shared" si="13"/>
        <v>18</v>
      </c>
      <c r="P55" s="153">
        <f t="shared" si="13"/>
        <v>18</v>
      </c>
      <c r="Q55" s="154">
        <f t="shared" si="13"/>
        <v>0</v>
      </c>
      <c r="R55" s="155">
        <f t="shared" si="13"/>
        <v>0</v>
      </c>
      <c r="S55" s="156">
        <f t="shared" si="13"/>
        <v>0</v>
      </c>
      <c r="T55" s="156">
        <f t="shared" si="13"/>
        <v>22</v>
      </c>
      <c r="U55" s="156">
        <f t="shared" si="13"/>
        <v>22</v>
      </c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>
      <c r="A56" s="454" t="s">
        <v>155</v>
      </c>
      <c r="B56" s="454"/>
      <c r="C56" s="454"/>
      <c r="D56" s="454"/>
      <c r="E56" s="454"/>
      <c r="F56" s="454"/>
      <c r="G56" s="454"/>
      <c r="H56" s="454"/>
      <c r="I56" s="454"/>
      <c r="J56" s="454"/>
      <c r="K56" s="454"/>
      <c r="L56" s="454"/>
      <c r="M56" s="454"/>
      <c r="N56" s="153">
        <v>3</v>
      </c>
      <c r="O56" s="253"/>
      <c r="P56" s="254">
        <v>3</v>
      </c>
      <c r="Q56" s="255"/>
      <c r="R56"/>
      <c r="S56" s="256"/>
      <c r="T56" s="256"/>
      <c r="U56" s="2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A57" s="454" t="s">
        <v>156</v>
      </c>
      <c r="B57" s="454"/>
      <c r="C57" s="454"/>
      <c r="D57" s="454"/>
      <c r="E57" s="454"/>
      <c r="F57" s="454"/>
      <c r="G57" s="454"/>
      <c r="H57" s="454"/>
      <c r="I57" s="454"/>
      <c r="J57" s="454"/>
      <c r="K57" s="454"/>
      <c r="L57" s="454"/>
      <c r="M57" s="454"/>
      <c r="N57" s="202">
        <v>5</v>
      </c>
      <c r="O57" s="257"/>
      <c r="P57" s="258">
        <v>5</v>
      </c>
      <c r="Q57" s="259">
        <v>1</v>
      </c>
      <c r="R57"/>
      <c r="S57" s="256"/>
      <c r="T57" s="256"/>
      <c r="U57" s="256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>
      <c r="A58" s="454" t="s">
        <v>157</v>
      </c>
      <c r="B58" s="454"/>
      <c r="C58" s="454"/>
      <c r="D58" s="454"/>
      <c r="E58" s="454"/>
      <c r="F58" s="454"/>
      <c r="G58" s="454"/>
      <c r="H58" s="454"/>
      <c r="I58" s="454"/>
      <c r="J58" s="454"/>
      <c r="K58" s="454"/>
      <c r="L58" s="454"/>
      <c r="M58" s="454"/>
      <c r="N58" s="260"/>
      <c r="O58" s="261"/>
      <c r="P58" s="261"/>
      <c r="Q58" s="262"/>
      <c r="R58"/>
      <c r="S58" s="256"/>
      <c r="T58" s="256"/>
      <c r="U58" s="256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>
      <c r="A59" s="455" t="s">
        <v>158</v>
      </c>
      <c r="B59" s="455"/>
      <c r="C59" s="455"/>
      <c r="D59" s="455"/>
      <c r="E59" s="455"/>
      <c r="F59" s="455"/>
      <c r="G59" s="455"/>
      <c r="H59" s="455"/>
      <c r="I59" s="455"/>
      <c r="J59" s="455"/>
      <c r="K59" s="455"/>
      <c r="L59" s="455"/>
      <c r="M59" s="455"/>
      <c r="N59" s="264"/>
      <c r="O59" s="261"/>
      <c r="P59" s="261"/>
      <c r="Q59" s="265"/>
      <c r="R59"/>
      <c r="S59" s="256"/>
      <c r="T59" s="256"/>
      <c r="U59" s="256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A60" s="456" t="s">
        <v>159</v>
      </c>
      <c r="B60" s="456"/>
      <c r="C60" s="456"/>
      <c r="D60" s="456"/>
      <c r="E60" s="456"/>
      <c r="F60" s="456"/>
      <c r="G60" s="456"/>
      <c r="H60" s="456"/>
      <c r="I60" s="456"/>
      <c r="J60" s="456"/>
      <c r="K60" s="456"/>
      <c r="L60" s="456"/>
      <c r="M60" s="456"/>
      <c r="N60" s="457" t="s">
        <v>160</v>
      </c>
      <c r="O60" s="457"/>
      <c r="P60" s="457"/>
      <c r="Q60" s="267">
        <f>G30/G54*100</f>
        <v>72.777777777777771</v>
      </c>
      <c r="R60" s="268">
        <f>SUM(N60:Q60)</f>
        <v>72.777777777777771</v>
      </c>
      <c r="S60" s="256"/>
      <c r="T60" s="256"/>
      <c r="U60" s="256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>
      <c r="A61" s="269"/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458" t="s">
        <v>161</v>
      </c>
      <c r="O61" s="458"/>
      <c r="P61" s="458"/>
      <c r="Q61" s="270">
        <f>100-Q60</f>
        <v>27.222222222222229</v>
      </c>
      <c r="R61" s="256"/>
      <c r="S61" s="256"/>
      <c r="T61" s="256"/>
      <c r="U61" s="256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271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>
      <c r="A63"/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/>
      <c r="M63"/>
      <c r="N63"/>
      <c r="O63"/>
      <c r="P63"/>
      <c r="Q63" s="271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>
      <c r="A64"/>
      <c r="B64" s="362" t="s">
        <v>234</v>
      </c>
      <c r="C64" s="362"/>
      <c r="D64" s="361"/>
      <c r="E64" s="361"/>
      <c r="F64" s="361"/>
      <c r="G64" s="361"/>
      <c r="H64" s="362"/>
      <c r="I64" s="362" t="s">
        <v>163</v>
      </c>
      <c r="J64" s="362"/>
      <c r="K64" s="362"/>
      <c r="L64"/>
      <c r="M64"/>
      <c r="N64"/>
      <c r="O64"/>
      <c r="P64"/>
      <c r="Q64" s="271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271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>
      <c r="A66"/>
      <c r="B66" s="362" t="s">
        <v>164</v>
      </c>
      <c r="C66" s="362"/>
      <c r="D66" s="361"/>
      <c r="E66" s="361"/>
      <c r="F66" s="361"/>
      <c r="G66" s="361"/>
      <c r="H66" s="362"/>
      <c r="I66" s="362" t="s">
        <v>165</v>
      </c>
      <c r="J66" s="362"/>
      <c r="K66" s="362"/>
      <c r="L66"/>
      <c r="M66"/>
      <c r="N66"/>
      <c r="O66"/>
      <c r="P66"/>
      <c r="Q66" s="271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271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>
      <c r="A68"/>
      <c r="B68" s="362" t="s">
        <v>166</v>
      </c>
      <c r="C68" s="362"/>
      <c r="D68" s="361"/>
      <c r="E68" s="361"/>
      <c r="F68" s="361"/>
      <c r="G68" s="361"/>
      <c r="H68" s="362"/>
      <c r="I68" s="362" t="s">
        <v>165</v>
      </c>
      <c r="J68" s="362"/>
      <c r="K68" s="362"/>
      <c r="L68"/>
      <c r="M68"/>
      <c r="N68"/>
      <c r="O68"/>
      <c r="P68"/>
      <c r="Q68" s="271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>
      <c r="A69"/>
      <c r="B69" s="274"/>
      <c r="C69" s="452"/>
      <c r="D69" s="452"/>
      <c r="E69" s="452"/>
      <c r="F69" s="452"/>
      <c r="G69" s="452"/>
      <c r="H69" s="452"/>
      <c r="I69" s="452"/>
      <c r="J69" s="452"/>
      <c r="K69" s="452"/>
      <c r="L69" s="276"/>
      <c r="M69" s="276"/>
      <c r="N69"/>
      <c r="O69"/>
      <c r="P69"/>
      <c r="Q69" s="271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s="256" customFormat="1">
      <c r="A70" s="89"/>
      <c r="C70" s="277"/>
      <c r="D70" s="91"/>
      <c r="E70" s="91"/>
      <c r="F70" s="277"/>
      <c r="G70" s="277"/>
      <c r="H70" s="277"/>
      <c r="Q70" s="278"/>
    </row>
  </sheetData>
  <mergeCells count="47">
    <mergeCell ref="A1:Q1"/>
    <mergeCell ref="A2:A7"/>
    <mergeCell ref="B2:B7"/>
    <mergeCell ref="C2:F2"/>
    <mergeCell ref="G2:G7"/>
    <mergeCell ref="H2:M2"/>
    <mergeCell ref="N2:Q3"/>
    <mergeCell ref="C3:C7"/>
    <mergeCell ref="D3:D7"/>
    <mergeCell ref="E3:F3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N6:Q6"/>
    <mergeCell ref="A9:Q9"/>
    <mergeCell ref="A10:Q10"/>
    <mergeCell ref="A15:B15"/>
    <mergeCell ref="A16:Q16"/>
    <mergeCell ref="A22:F22"/>
    <mergeCell ref="A23:Q23"/>
    <mergeCell ref="A26:F26"/>
    <mergeCell ref="A27:Q27"/>
    <mergeCell ref="A29:F29"/>
    <mergeCell ref="A30:F30"/>
    <mergeCell ref="A33:Q33"/>
    <mergeCell ref="A34:Q34"/>
    <mergeCell ref="A38:F38"/>
    <mergeCell ref="A41:Q41"/>
    <mergeCell ref="A52:F52"/>
    <mergeCell ref="A53:F53"/>
    <mergeCell ref="A54:F54"/>
    <mergeCell ref="A55:M55"/>
    <mergeCell ref="A56:M56"/>
    <mergeCell ref="A57:M57"/>
    <mergeCell ref="A58:M58"/>
    <mergeCell ref="A59:M59"/>
    <mergeCell ref="A60:M60"/>
    <mergeCell ref="N60:P60"/>
    <mergeCell ref="N61:P61"/>
    <mergeCell ref="C69:K69"/>
  </mergeCells>
  <pageMargins left="0.70833333333333304" right="0.70833333333333304" top="0.74791666666666701" bottom="0.74791666666666701" header="0.51180555555555496" footer="0.51180555555555496"/>
  <pageSetup paperSize="9" scale="73" firstPageNumber="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3"/>
  <sheetViews>
    <sheetView topLeftCell="A40" zoomScale="65" zoomScaleNormal="65" workbookViewId="0">
      <selection activeCell="D54" sqref="D54"/>
    </sheetView>
  </sheetViews>
  <sheetFormatPr defaultRowHeight="15.75"/>
  <cols>
    <col min="1" max="2" width="5.85546875" style="279"/>
    <col min="3" max="3" width="71.7109375" style="280"/>
    <col min="4" max="4" width="8.7109375" style="279"/>
    <col min="5" max="6" width="7.85546875" style="279"/>
    <col min="7" max="9" width="6.140625" style="279"/>
    <col min="10" max="12" width="7.85546875" style="279"/>
    <col min="13" max="13" width="9.5703125" style="279"/>
    <col min="14" max="1025" width="9.140625" style="279"/>
  </cols>
  <sheetData>
    <row r="1" spans="1:13" ht="15" customHeight="1">
      <c r="A1" s="281"/>
      <c r="B1" s="281"/>
      <c r="C1" s="502" t="s">
        <v>167</v>
      </c>
      <c r="D1" s="502"/>
      <c r="E1" s="502"/>
      <c r="F1" s="502"/>
      <c r="G1" s="502"/>
      <c r="H1" s="502"/>
      <c r="I1" s="502"/>
      <c r="J1" s="502"/>
      <c r="K1" s="502"/>
      <c r="L1" s="502"/>
      <c r="M1" s="502"/>
    </row>
    <row r="2" spans="1:13">
      <c r="A2" s="281"/>
      <c r="B2" s="281"/>
      <c r="C2" s="280" t="s">
        <v>168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ht="16.5" customHeight="1">
      <c r="A3" s="281"/>
      <c r="B3" s="281"/>
      <c r="C3" s="494" t="s">
        <v>169</v>
      </c>
      <c r="D3" s="487" t="s">
        <v>170</v>
      </c>
      <c r="E3" s="495" t="s">
        <v>72</v>
      </c>
      <c r="F3" s="495"/>
      <c r="G3" s="495"/>
      <c r="H3" s="495"/>
      <c r="I3" s="495"/>
      <c r="J3" s="495"/>
      <c r="K3" s="487" t="s">
        <v>171</v>
      </c>
      <c r="L3" s="487" t="s">
        <v>172</v>
      </c>
      <c r="M3" s="487" t="s">
        <v>173</v>
      </c>
    </row>
    <row r="4" spans="1:13" ht="15.75" customHeight="1">
      <c r="A4" s="281"/>
      <c r="B4" s="281"/>
      <c r="C4" s="494"/>
      <c r="D4" s="487"/>
      <c r="E4" s="497" t="s">
        <v>77</v>
      </c>
      <c r="F4" s="489" t="s">
        <v>174</v>
      </c>
      <c r="G4" s="489"/>
      <c r="H4" s="489"/>
      <c r="I4" s="489"/>
      <c r="J4" s="498" t="s">
        <v>175</v>
      </c>
      <c r="K4" s="487"/>
      <c r="L4" s="487"/>
      <c r="M4" s="487"/>
    </row>
    <row r="5" spans="1:13" ht="15.75" customHeight="1">
      <c r="A5" s="281"/>
      <c r="B5" s="281"/>
      <c r="C5" s="494"/>
      <c r="D5" s="487"/>
      <c r="E5" s="497"/>
      <c r="F5" s="499" t="s">
        <v>176</v>
      </c>
      <c r="G5" s="492" t="s">
        <v>177</v>
      </c>
      <c r="H5" s="492"/>
      <c r="I5" s="492"/>
      <c r="J5" s="498"/>
      <c r="K5" s="487"/>
      <c r="L5" s="487"/>
      <c r="M5" s="487"/>
    </row>
    <row r="6" spans="1:13" ht="8.25" customHeight="1">
      <c r="A6" s="281"/>
      <c r="B6" s="281"/>
      <c r="C6" s="494"/>
      <c r="D6" s="487"/>
      <c r="E6" s="497"/>
      <c r="F6" s="499"/>
      <c r="G6" s="500" t="s">
        <v>178</v>
      </c>
      <c r="H6" s="499" t="s">
        <v>179</v>
      </c>
      <c r="I6" s="499" t="s">
        <v>180</v>
      </c>
      <c r="J6" s="498"/>
      <c r="K6" s="487"/>
      <c r="L6" s="487"/>
      <c r="M6" s="487"/>
    </row>
    <row r="7" spans="1:13" ht="8.25" customHeight="1">
      <c r="A7" s="281"/>
      <c r="B7" s="281"/>
      <c r="C7" s="494"/>
      <c r="D7" s="487"/>
      <c r="E7" s="497"/>
      <c r="F7" s="499"/>
      <c r="G7" s="500"/>
      <c r="H7" s="499"/>
      <c r="I7" s="499"/>
      <c r="J7" s="498"/>
      <c r="K7" s="487"/>
      <c r="L7" s="487"/>
      <c r="M7" s="487"/>
    </row>
    <row r="8" spans="1:13" ht="8.25" customHeight="1">
      <c r="A8" s="281"/>
      <c r="B8" s="281"/>
      <c r="C8" s="494"/>
      <c r="D8" s="487"/>
      <c r="E8" s="497"/>
      <c r="F8" s="499"/>
      <c r="G8" s="500"/>
      <c r="H8" s="499"/>
      <c r="I8" s="499"/>
      <c r="J8" s="498"/>
      <c r="K8" s="487"/>
      <c r="L8" s="487"/>
      <c r="M8" s="487"/>
    </row>
    <row r="9" spans="1:13" ht="8.25" customHeight="1">
      <c r="A9" s="281"/>
      <c r="B9" s="281"/>
      <c r="C9" s="494"/>
      <c r="D9" s="487"/>
      <c r="E9" s="497"/>
      <c r="F9" s="499"/>
      <c r="G9" s="500"/>
      <c r="H9" s="499"/>
      <c r="I9" s="499"/>
      <c r="J9" s="498"/>
      <c r="K9" s="487"/>
      <c r="L9" s="487"/>
      <c r="M9" s="487"/>
    </row>
    <row r="10" spans="1:13" ht="18.75" customHeight="1">
      <c r="A10" s="282" t="s">
        <v>181</v>
      </c>
      <c r="B10" s="282" t="s">
        <v>182</v>
      </c>
      <c r="C10" s="283" t="s">
        <v>93</v>
      </c>
      <c r="D10" s="284">
        <v>3</v>
      </c>
      <c r="E10" s="285">
        <f t="shared" ref="E10:E18" si="0">D10*30</f>
        <v>90</v>
      </c>
      <c r="F10" s="286">
        <f t="shared" ref="F10:F18" si="1">G10+H10+I10</f>
        <v>30</v>
      </c>
      <c r="G10" s="286">
        <v>15</v>
      </c>
      <c r="H10" s="286"/>
      <c r="I10" s="286">
        <v>15</v>
      </c>
      <c r="J10" s="287">
        <f t="shared" ref="J10:J18" si="2">E10-F10</f>
        <v>60</v>
      </c>
      <c r="K10" s="288">
        <f t="shared" ref="K10:K18" si="3">F10/15</f>
        <v>2</v>
      </c>
      <c r="L10" s="289" t="s">
        <v>183</v>
      </c>
      <c r="M10" s="290">
        <f t="shared" ref="M10:M17" si="4">F10/E10*100</f>
        <v>33.333333333333329</v>
      </c>
    </row>
    <row r="11" spans="1:13" ht="18" customHeight="1">
      <c r="A11" s="282" t="s">
        <v>181</v>
      </c>
      <c r="B11" s="282" t="s">
        <v>182</v>
      </c>
      <c r="C11" s="291" t="s">
        <v>96</v>
      </c>
      <c r="D11" s="292">
        <v>3</v>
      </c>
      <c r="E11" s="293">
        <f t="shared" si="0"/>
        <v>90</v>
      </c>
      <c r="F11" s="294">
        <f t="shared" si="1"/>
        <v>30</v>
      </c>
      <c r="G11" s="294"/>
      <c r="H11" s="294"/>
      <c r="I11" s="294">
        <v>30</v>
      </c>
      <c r="J11" s="295">
        <f t="shared" si="2"/>
        <v>60</v>
      </c>
      <c r="K11" s="296">
        <f t="shared" si="3"/>
        <v>2</v>
      </c>
      <c r="L11" s="297" t="s">
        <v>181</v>
      </c>
      <c r="M11" s="298">
        <f t="shared" si="4"/>
        <v>33.333333333333329</v>
      </c>
    </row>
    <row r="12" spans="1:13">
      <c r="A12" s="282" t="s">
        <v>181</v>
      </c>
      <c r="B12" s="282" t="s">
        <v>182</v>
      </c>
      <c r="C12" s="291" t="s">
        <v>99</v>
      </c>
      <c r="D12" s="292">
        <v>3</v>
      </c>
      <c r="E12" s="293">
        <f t="shared" si="0"/>
        <v>90</v>
      </c>
      <c r="F12" s="294">
        <f t="shared" si="1"/>
        <v>45</v>
      </c>
      <c r="G12" s="294"/>
      <c r="H12" s="294"/>
      <c r="I12" s="294">
        <v>45</v>
      </c>
      <c r="J12" s="295">
        <f t="shared" si="2"/>
        <v>45</v>
      </c>
      <c r="K12" s="296">
        <f t="shared" si="3"/>
        <v>3</v>
      </c>
      <c r="L12" s="297" t="s">
        <v>181</v>
      </c>
      <c r="M12" s="298">
        <f t="shared" si="4"/>
        <v>50</v>
      </c>
    </row>
    <row r="13" spans="1:13" ht="18" customHeight="1">
      <c r="A13" s="282" t="s">
        <v>32</v>
      </c>
      <c r="B13" s="282" t="s">
        <v>182</v>
      </c>
      <c r="C13" s="291" t="s">
        <v>105</v>
      </c>
      <c r="D13" s="292">
        <v>5</v>
      </c>
      <c r="E13" s="293">
        <f t="shared" si="0"/>
        <v>150</v>
      </c>
      <c r="F13" s="294">
        <f t="shared" si="1"/>
        <v>60</v>
      </c>
      <c r="G13" s="294">
        <v>30</v>
      </c>
      <c r="H13" s="294"/>
      <c r="I13" s="294">
        <v>30</v>
      </c>
      <c r="J13" s="295">
        <f t="shared" si="2"/>
        <v>90</v>
      </c>
      <c r="K13" s="296">
        <f t="shared" si="3"/>
        <v>4</v>
      </c>
      <c r="L13" s="297" t="s">
        <v>184</v>
      </c>
      <c r="M13" s="298">
        <f t="shared" si="4"/>
        <v>40</v>
      </c>
    </row>
    <row r="14" spans="1:13" ht="31.5">
      <c r="A14" s="282" t="s">
        <v>32</v>
      </c>
      <c r="B14" s="282" t="s">
        <v>182</v>
      </c>
      <c r="C14" s="299" t="s">
        <v>107</v>
      </c>
      <c r="D14" s="292">
        <v>4</v>
      </c>
      <c r="E14" s="293">
        <f t="shared" si="0"/>
        <v>120</v>
      </c>
      <c r="F14" s="294">
        <f t="shared" si="1"/>
        <v>45</v>
      </c>
      <c r="G14" s="294">
        <v>15</v>
      </c>
      <c r="H14" s="294"/>
      <c r="I14" s="294">
        <v>30</v>
      </c>
      <c r="J14" s="295">
        <f t="shared" si="2"/>
        <v>75</v>
      </c>
      <c r="K14" s="296">
        <f t="shared" si="3"/>
        <v>3</v>
      </c>
      <c r="L14" s="297" t="s">
        <v>184</v>
      </c>
      <c r="M14" s="298">
        <f t="shared" si="4"/>
        <v>37.5</v>
      </c>
    </row>
    <row r="15" spans="1:13" ht="21" customHeight="1">
      <c r="A15" s="282" t="s">
        <v>181</v>
      </c>
      <c r="B15" s="282" t="s">
        <v>185</v>
      </c>
      <c r="C15" s="291" t="s">
        <v>186</v>
      </c>
      <c r="D15" s="292">
        <v>3</v>
      </c>
      <c r="E15" s="293">
        <f t="shared" si="0"/>
        <v>90</v>
      </c>
      <c r="F15" s="294">
        <f t="shared" si="1"/>
        <v>30</v>
      </c>
      <c r="G15" s="294">
        <v>15</v>
      </c>
      <c r="H15" s="294"/>
      <c r="I15" s="294">
        <v>15</v>
      </c>
      <c r="J15" s="295">
        <f t="shared" si="2"/>
        <v>60</v>
      </c>
      <c r="K15" s="296">
        <f t="shared" si="3"/>
        <v>2</v>
      </c>
      <c r="L15" s="297" t="s">
        <v>181</v>
      </c>
      <c r="M15" s="298">
        <f t="shared" si="4"/>
        <v>33.333333333333329</v>
      </c>
    </row>
    <row r="16" spans="1:13" ht="32.25" customHeight="1">
      <c r="A16" s="282" t="s">
        <v>32</v>
      </c>
      <c r="B16" s="282" t="s">
        <v>185</v>
      </c>
      <c r="C16" s="291" t="s">
        <v>187</v>
      </c>
      <c r="D16" s="292">
        <v>5</v>
      </c>
      <c r="E16" s="293">
        <f t="shared" si="0"/>
        <v>150</v>
      </c>
      <c r="F16" s="294">
        <f t="shared" si="1"/>
        <v>60</v>
      </c>
      <c r="G16" s="294">
        <v>30</v>
      </c>
      <c r="H16" s="294"/>
      <c r="I16" s="294">
        <v>30</v>
      </c>
      <c r="J16" s="295">
        <f t="shared" si="2"/>
        <v>90</v>
      </c>
      <c r="K16" s="296">
        <f t="shared" si="3"/>
        <v>4</v>
      </c>
      <c r="L16" s="297" t="s">
        <v>184</v>
      </c>
      <c r="M16" s="298">
        <f t="shared" si="4"/>
        <v>40</v>
      </c>
    </row>
    <row r="17" spans="1:13" ht="31.5">
      <c r="A17" s="282" t="s">
        <v>32</v>
      </c>
      <c r="B17" s="282" t="s">
        <v>185</v>
      </c>
      <c r="C17" s="291" t="s">
        <v>188</v>
      </c>
      <c r="D17" s="292">
        <v>4</v>
      </c>
      <c r="E17" s="293">
        <f t="shared" si="0"/>
        <v>120</v>
      </c>
      <c r="F17" s="294">
        <f t="shared" si="1"/>
        <v>45</v>
      </c>
      <c r="G17" s="294">
        <v>30</v>
      </c>
      <c r="H17" s="294"/>
      <c r="I17" s="294">
        <v>15</v>
      </c>
      <c r="J17" s="295">
        <f t="shared" si="2"/>
        <v>75</v>
      </c>
      <c r="K17" s="300">
        <f t="shared" si="3"/>
        <v>3</v>
      </c>
      <c r="L17" s="297" t="s">
        <v>183</v>
      </c>
      <c r="M17" s="298">
        <f t="shared" si="4"/>
        <v>37.5</v>
      </c>
    </row>
    <row r="18" spans="1:13">
      <c r="A18" s="281"/>
      <c r="B18" s="281"/>
      <c r="C18" s="131" t="s">
        <v>51</v>
      </c>
      <c r="D18" s="292">
        <v>30</v>
      </c>
      <c r="E18" s="293">
        <f t="shared" si="0"/>
        <v>900</v>
      </c>
      <c r="F18" s="294">
        <f t="shared" si="1"/>
        <v>345</v>
      </c>
      <c r="G18" s="294">
        <v>135</v>
      </c>
      <c r="H18" s="301">
        <f>SUM(H10:H17)</f>
        <v>0</v>
      </c>
      <c r="I18" s="294">
        <v>210</v>
      </c>
      <c r="J18" s="295">
        <f t="shared" si="2"/>
        <v>555</v>
      </c>
      <c r="K18" s="300">
        <f t="shared" si="3"/>
        <v>23</v>
      </c>
      <c r="L18" s="302"/>
      <c r="M18" s="302"/>
    </row>
    <row r="19" spans="1:13">
      <c r="A19" s="281"/>
      <c r="B19" s="281"/>
      <c r="C19" s="303" t="s">
        <v>189</v>
      </c>
      <c r="D19" s="304">
        <f>30-D18</f>
        <v>0</v>
      </c>
      <c r="E19" s="304"/>
      <c r="F19" s="304"/>
      <c r="G19" s="304"/>
      <c r="H19" s="304"/>
      <c r="I19" s="304"/>
      <c r="J19" s="304"/>
      <c r="K19" s="304"/>
      <c r="L19" s="304"/>
      <c r="M19" s="281"/>
    </row>
    <row r="20" spans="1:13">
      <c r="A20" s="281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</row>
    <row r="21" spans="1:13">
      <c r="A21" s="281"/>
      <c r="B21" s="281"/>
      <c r="C21" s="280" t="s">
        <v>190</v>
      </c>
      <c r="D21" s="281"/>
      <c r="E21" s="281"/>
      <c r="F21" s="281"/>
      <c r="G21" s="281"/>
      <c r="H21" s="281"/>
      <c r="I21" s="281"/>
      <c r="J21" s="281"/>
      <c r="K21" s="281"/>
      <c r="L21" s="281"/>
      <c r="M21" s="281"/>
    </row>
    <row r="22" spans="1:13" ht="16.5" customHeight="1">
      <c r="A22" s="281"/>
      <c r="B22" s="281"/>
      <c r="C22" s="501" t="s">
        <v>169</v>
      </c>
      <c r="D22" s="496" t="s">
        <v>170</v>
      </c>
      <c r="E22" s="495" t="s">
        <v>72</v>
      </c>
      <c r="F22" s="495"/>
      <c r="G22" s="495"/>
      <c r="H22" s="495"/>
      <c r="I22" s="495"/>
      <c r="J22" s="495"/>
      <c r="K22" s="496" t="s">
        <v>171</v>
      </c>
      <c r="L22" s="496" t="s">
        <v>172</v>
      </c>
      <c r="M22" s="496" t="s">
        <v>173</v>
      </c>
    </row>
    <row r="23" spans="1:13" ht="15.75" customHeight="1">
      <c r="A23" s="281"/>
      <c r="B23" s="281"/>
      <c r="C23" s="501"/>
      <c r="D23" s="496"/>
      <c r="E23" s="497" t="s">
        <v>77</v>
      </c>
      <c r="F23" s="489" t="s">
        <v>174</v>
      </c>
      <c r="G23" s="489"/>
      <c r="H23" s="489"/>
      <c r="I23" s="489"/>
      <c r="J23" s="498" t="s">
        <v>175</v>
      </c>
      <c r="K23" s="496"/>
      <c r="L23" s="496"/>
      <c r="M23" s="496"/>
    </row>
    <row r="24" spans="1:13" ht="15.75" customHeight="1">
      <c r="A24" s="281"/>
      <c r="B24" s="281"/>
      <c r="C24" s="501"/>
      <c r="D24" s="496"/>
      <c r="E24" s="497"/>
      <c r="F24" s="499" t="s">
        <v>176</v>
      </c>
      <c r="G24" s="492" t="s">
        <v>177</v>
      </c>
      <c r="H24" s="492"/>
      <c r="I24" s="492"/>
      <c r="J24" s="498"/>
      <c r="K24" s="496"/>
      <c r="L24" s="496"/>
      <c r="M24" s="496"/>
    </row>
    <row r="25" spans="1:13" ht="8.25" customHeight="1">
      <c r="A25" s="281"/>
      <c r="B25" s="281"/>
      <c r="C25" s="501"/>
      <c r="D25" s="496"/>
      <c r="E25" s="497"/>
      <c r="F25" s="499"/>
      <c r="G25" s="500" t="s">
        <v>178</v>
      </c>
      <c r="H25" s="499" t="s">
        <v>179</v>
      </c>
      <c r="I25" s="499" t="s">
        <v>180</v>
      </c>
      <c r="J25" s="498"/>
      <c r="K25" s="496"/>
      <c r="L25" s="496"/>
      <c r="M25" s="496"/>
    </row>
    <row r="26" spans="1:13" ht="8.25" customHeight="1">
      <c r="A26" s="281"/>
      <c r="B26" s="281"/>
      <c r="C26" s="501"/>
      <c r="D26" s="496"/>
      <c r="E26" s="497"/>
      <c r="F26" s="499"/>
      <c r="G26" s="500"/>
      <c r="H26" s="499"/>
      <c r="I26" s="499"/>
      <c r="J26" s="498"/>
      <c r="K26" s="496"/>
      <c r="L26" s="496"/>
      <c r="M26" s="496"/>
    </row>
    <row r="27" spans="1:13" ht="8.25" customHeight="1">
      <c r="A27" s="281"/>
      <c r="B27" s="281"/>
      <c r="C27" s="501"/>
      <c r="D27" s="496"/>
      <c r="E27" s="497"/>
      <c r="F27" s="499"/>
      <c r="G27" s="500"/>
      <c r="H27" s="499"/>
      <c r="I27" s="499"/>
      <c r="J27" s="498"/>
      <c r="K27" s="496"/>
      <c r="L27" s="496"/>
      <c r="M27" s="496"/>
    </row>
    <row r="28" spans="1:13" ht="8.25" customHeight="1">
      <c r="A28" s="281"/>
      <c r="B28" s="281"/>
      <c r="C28" s="501"/>
      <c r="D28" s="496"/>
      <c r="E28" s="497"/>
      <c r="F28" s="499"/>
      <c r="G28" s="500"/>
      <c r="H28" s="499"/>
      <c r="I28" s="499"/>
      <c r="J28" s="498"/>
      <c r="K28" s="496"/>
      <c r="L28" s="496"/>
      <c r="M28" s="496"/>
    </row>
    <row r="29" spans="1:13">
      <c r="A29" s="282" t="s">
        <v>32</v>
      </c>
      <c r="B29" s="282" t="s">
        <v>182</v>
      </c>
      <c r="C29" s="305" t="s">
        <v>109</v>
      </c>
      <c r="D29" s="284">
        <v>5</v>
      </c>
      <c r="E29" s="285">
        <f t="shared" ref="E29:E37" si="5">D29*30</f>
        <v>150</v>
      </c>
      <c r="F29" s="286">
        <f t="shared" ref="F29:F36" si="6">G29+H29+I29</f>
        <v>54</v>
      </c>
      <c r="G29" s="286">
        <v>36</v>
      </c>
      <c r="H29" s="286"/>
      <c r="I29" s="286">
        <v>18</v>
      </c>
      <c r="J29" s="306">
        <f t="shared" ref="J29:J36" si="7">E29-F29</f>
        <v>96</v>
      </c>
      <c r="K29" s="307">
        <f t="shared" ref="K29:K36" si="8">F29/18</f>
        <v>3</v>
      </c>
      <c r="L29" s="308" t="s">
        <v>184</v>
      </c>
      <c r="M29" s="290">
        <f t="shared" ref="M29:M36" si="9">F29/E29*100</f>
        <v>36</v>
      </c>
    </row>
    <row r="30" spans="1:13">
      <c r="A30" s="282" t="s">
        <v>181</v>
      </c>
      <c r="B30" s="282" t="s">
        <v>182</v>
      </c>
      <c r="C30" s="291" t="s">
        <v>101</v>
      </c>
      <c r="D30" s="292">
        <v>3</v>
      </c>
      <c r="E30" s="293">
        <f t="shared" si="5"/>
        <v>90</v>
      </c>
      <c r="F30" s="294">
        <f t="shared" si="6"/>
        <v>36</v>
      </c>
      <c r="G30" s="294">
        <v>18</v>
      </c>
      <c r="H30" s="294"/>
      <c r="I30" s="294">
        <v>18</v>
      </c>
      <c r="J30" s="309">
        <f t="shared" si="7"/>
        <v>54</v>
      </c>
      <c r="K30" s="310">
        <f t="shared" si="8"/>
        <v>2</v>
      </c>
      <c r="L30" s="311" t="s">
        <v>181</v>
      </c>
      <c r="M30" s="298">
        <f t="shared" si="9"/>
        <v>40</v>
      </c>
    </row>
    <row r="31" spans="1:13" ht="18" customHeight="1">
      <c r="A31" s="282" t="s">
        <v>32</v>
      </c>
      <c r="B31" s="282" t="s">
        <v>182</v>
      </c>
      <c r="C31" s="291" t="s">
        <v>48</v>
      </c>
      <c r="D31" s="292">
        <v>4.5</v>
      </c>
      <c r="E31" s="293">
        <f t="shared" si="5"/>
        <v>135</v>
      </c>
      <c r="F31" s="294">
        <f t="shared" si="6"/>
        <v>0</v>
      </c>
      <c r="G31" s="294"/>
      <c r="H31" s="294"/>
      <c r="I31" s="294"/>
      <c r="J31" s="309">
        <f t="shared" si="7"/>
        <v>135</v>
      </c>
      <c r="K31" s="310">
        <f t="shared" si="8"/>
        <v>0</v>
      </c>
      <c r="L31" s="311" t="s">
        <v>183</v>
      </c>
      <c r="M31" s="298">
        <f t="shared" si="9"/>
        <v>0</v>
      </c>
    </row>
    <row r="32" spans="1:13" ht="18" customHeight="1">
      <c r="A32" s="282" t="s">
        <v>32</v>
      </c>
      <c r="B32" s="282" t="s">
        <v>182</v>
      </c>
      <c r="C32" s="291" t="s">
        <v>111</v>
      </c>
      <c r="D32" s="292">
        <v>1</v>
      </c>
      <c r="E32" s="293">
        <f t="shared" si="5"/>
        <v>30</v>
      </c>
      <c r="F32" s="294">
        <f t="shared" si="6"/>
        <v>0</v>
      </c>
      <c r="G32" s="294"/>
      <c r="H32" s="294"/>
      <c r="I32" s="294"/>
      <c r="J32" s="309">
        <f t="shared" si="7"/>
        <v>30</v>
      </c>
      <c r="K32" s="310">
        <f t="shared" si="8"/>
        <v>0</v>
      </c>
      <c r="L32" s="311" t="s">
        <v>183</v>
      </c>
      <c r="M32" s="298">
        <f t="shared" si="9"/>
        <v>0</v>
      </c>
    </row>
    <row r="33" spans="1:13" ht="33" customHeight="1">
      <c r="A33" s="282" t="s">
        <v>32</v>
      </c>
      <c r="B33" s="282" t="s">
        <v>182</v>
      </c>
      <c r="C33" s="291" t="s">
        <v>114</v>
      </c>
      <c r="D33" s="292">
        <v>4</v>
      </c>
      <c r="E33" s="293">
        <f t="shared" si="5"/>
        <v>120</v>
      </c>
      <c r="F33" s="294">
        <f t="shared" si="6"/>
        <v>54</v>
      </c>
      <c r="G33" s="294">
        <v>36</v>
      </c>
      <c r="H33" s="294"/>
      <c r="I33" s="294">
        <v>18</v>
      </c>
      <c r="J33" s="309">
        <f t="shared" si="7"/>
        <v>66</v>
      </c>
      <c r="K33" s="310">
        <f t="shared" si="8"/>
        <v>3</v>
      </c>
      <c r="L33" s="311" t="s">
        <v>184</v>
      </c>
      <c r="M33" s="298">
        <f t="shared" si="9"/>
        <v>45</v>
      </c>
    </row>
    <row r="34" spans="1:13" ht="33.75" customHeight="1">
      <c r="A34" s="282" t="s">
        <v>32</v>
      </c>
      <c r="B34" s="282" t="s">
        <v>185</v>
      </c>
      <c r="C34" s="291" t="s">
        <v>191</v>
      </c>
      <c r="D34" s="292">
        <v>4</v>
      </c>
      <c r="E34" s="293">
        <f t="shared" si="5"/>
        <v>120</v>
      </c>
      <c r="F34" s="294">
        <f t="shared" si="6"/>
        <v>54</v>
      </c>
      <c r="G34" s="294">
        <v>36</v>
      </c>
      <c r="H34" s="294"/>
      <c r="I34" s="294">
        <v>18</v>
      </c>
      <c r="J34" s="309">
        <f t="shared" si="7"/>
        <v>66</v>
      </c>
      <c r="K34" s="310">
        <f t="shared" si="8"/>
        <v>3</v>
      </c>
      <c r="L34" s="311" t="s">
        <v>183</v>
      </c>
      <c r="M34" s="298">
        <f t="shared" si="9"/>
        <v>45</v>
      </c>
    </row>
    <row r="35" spans="1:13" ht="36" customHeight="1">
      <c r="A35" s="282" t="s">
        <v>32</v>
      </c>
      <c r="B35" s="282" t="s">
        <v>185</v>
      </c>
      <c r="C35" s="291" t="s">
        <v>192</v>
      </c>
      <c r="D35" s="292">
        <v>4</v>
      </c>
      <c r="E35" s="293">
        <f t="shared" si="5"/>
        <v>120</v>
      </c>
      <c r="F35" s="294">
        <f t="shared" si="6"/>
        <v>72</v>
      </c>
      <c r="G35" s="294">
        <v>36</v>
      </c>
      <c r="H35" s="294"/>
      <c r="I35" s="294">
        <v>36</v>
      </c>
      <c r="J35" s="309">
        <f t="shared" si="7"/>
        <v>48</v>
      </c>
      <c r="K35" s="310">
        <f t="shared" si="8"/>
        <v>4</v>
      </c>
      <c r="L35" s="311" t="s">
        <v>183</v>
      </c>
      <c r="M35" s="298">
        <f t="shared" si="9"/>
        <v>60</v>
      </c>
    </row>
    <row r="36" spans="1:13" ht="20.25" customHeight="1">
      <c r="A36" s="282" t="s">
        <v>32</v>
      </c>
      <c r="B36" s="282" t="s">
        <v>185</v>
      </c>
      <c r="C36" s="291" t="s">
        <v>193</v>
      </c>
      <c r="D36" s="292">
        <v>4.5</v>
      </c>
      <c r="E36" s="293">
        <f t="shared" si="5"/>
        <v>135</v>
      </c>
      <c r="F36" s="294">
        <f t="shared" si="6"/>
        <v>54</v>
      </c>
      <c r="G36" s="294">
        <v>18</v>
      </c>
      <c r="H36" s="294"/>
      <c r="I36" s="294">
        <v>36</v>
      </c>
      <c r="J36" s="309">
        <f t="shared" si="7"/>
        <v>81</v>
      </c>
      <c r="K36" s="310">
        <f t="shared" si="8"/>
        <v>3</v>
      </c>
      <c r="L36" s="311" t="s">
        <v>184</v>
      </c>
      <c r="M36" s="298">
        <f t="shared" si="9"/>
        <v>40</v>
      </c>
    </row>
    <row r="37" spans="1:13">
      <c r="A37" s="281"/>
      <c r="B37" s="281"/>
      <c r="C37" s="226" t="s">
        <v>51</v>
      </c>
      <c r="D37" s="292">
        <v>30</v>
      </c>
      <c r="E37" s="293">
        <f t="shared" si="5"/>
        <v>900</v>
      </c>
      <c r="F37" s="294">
        <v>324</v>
      </c>
      <c r="G37" s="294">
        <v>180</v>
      </c>
      <c r="H37" s="294"/>
      <c r="I37" s="294">
        <v>144</v>
      </c>
      <c r="J37" s="294">
        <v>576</v>
      </c>
      <c r="K37" s="301">
        <v>18</v>
      </c>
      <c r="L37" s="312"/>
      <c r="M37" s="301"/>
    </row>
    <row r="38" spans="1:13">
      <c r="A38" s="281"/>
      <c r="B38" s="281"/>
      <c r="C38" s="303" t="s">
        <v>189</v>
      </c>
      <c r="D38" s="304">
        <f>30-D37</f>
        <v>0</v>
      </c>
      <c r="E38" s="281"/>
      <c r="F38" s="281"/>
      <c r="G38" s="281"/>
      <c r="H38" s="281"/>
      <c r="I38" s="281"/>
      <c r="J38" s="281"/>
      <c r="K38" s="281"/>
      <c r="L38" s="281"/>
      <c r="M38" s="281"/>
    </row>
    <row r="39" spans="1:13">
      <c r="A39" s="281"/>
      <c r="B39" s="281"/>
      <c r="C39" s="303"/>
      <c r="D39" s="304"/>
      <c r="E39" s="281"/>
      <c r="F39" s="281"/>
      <c r="G39" s="281"/>
      <c r="H39" s="281"/>
      <c r="I39" s="281"/>
      <c r="J39" s="281"/>
      <c r="K39" s="281"/>
      <c r="L39" s="281"/>
      <c r="M39" s="281"/>
    </row>
    <row r="40" spans="1:13">
      <c r="A40" s="281"/>
      <c r="B40" s="281"/>
      <c r="C40" s="280" t="s">
        <v>194</v>
      </c>
      <c r="D40" s="281"/>
      <c r="E40" s="281"/>
      <c r="F40" s="281"/>
      <c r="G40" s="281"/>
      <c r="H40" s="281"/>
      <c r="I40" s="281"/>
      <c r="J40" s="281"/>
      <c r="K40" s="281"/>
      <c r="L40" s="281"/>
      <c r="M40" s="281"/>
    </row>
    <row r="41" spans="1:13" ht="16.5" customHeight="1">
      <c r="A41" s="281"/>
      <c r="B41" s="281"/>
      <c r="C41" s="494" t="s">
        <v>169</v>
      </c>
      <c r="D41" s="487" t="s">
        <v>170</v>
      </c>
      <c r="E41" s="495" t="s">
        <v>72</v>
      </c>
      <c r="F41" s="495"/>
      <c r="G41" s="495"/>
      <c r="H41" s="495"/>
      <c r="I41" s="495"/>
      <c r="J41" s="495"/>
      <c r="K41" s="487" t="s">
        <v>171</v>
      </c>
      <c r="L41" s="487" t="s">
        <v>172</v>
      </c>
      <c r="M41" s="487" t="s">
        <v>173</v>
      </c>
    </row>
    <row r="42" spans="1:13" ht="15.75" customHeight="1">
      <c r="A42" s="281"/>
      <c r="B42" s="281"/>
      <c r="C42" s="494"/>
      <c r="D42" s="487"/>
      <c r="E42" s="488" t="s">
        <v>77</v>
      </c>
      <c r="F42" s="489" t="s">
        <v>174</v>
      </c>
      <c r="G42" s="489"/>
      <c r="H42" s="489"/>
      <c r="I42" s="489"/>
      <c r="J42" s="490" t="s">
        <v>195</v>
      </c>
      <c r="K42" s="487"/>
      <c r="L42" s="487"/>
      <c r="M42" s="487"/>
    </row>
    <row r="43" spans="1:13" ht="15.75" customHeight="1">
      <c r="A43" s="281"/>
      <c r="B43" s="281"/>
      <c r="C43" s="494"/>
      <c r="D43" s="487"/>
      <c r="E43" s="488"/>
      <c r="F43" s="491" t="s">
        <v>176</v>
      </c>
      <c r="G43" s="492" t="s">
        <v>177</v>
      </c>
      <c r="H43" s="492"/>
      <c r="I43" s="492"/>
      <c r="J43" s="490"/>
      <c r="K43" s="487"/>
      <c r="L43" s="487"/>
      <c r="M43" s="487"/>
    </row>
    <row r="44" spans="1:13" ht="15.75" customHeight="1">
      <c r="A44" s="281"/>
      <c r="B44" s="281"/>
      <c r="C44" s="494"/>
      <c r="D44" s="487"/>
      <c r="E44" s="488"/>
      <c r="F44" s="491"/>
      <c r="G44" s="493" t="s">
        <v>82</v>
      </c>
      <c r="H44" s="491" t="s">
        <v>196</v>
      </c>
      <c r="I44" s="491" t="s">
        <v>197</v>
      </c>
      <c r="J44" s="490"/>
      <c r="K44" s="487"/>
      <c r="L44" s="487"/>
      <c r="M44" s="487"/>
    </row>
    <row r="45" spans="1:13">
      <c r="A45" s="281"/>
      <c r="B45" s="281"/>
      <c r="C45" s="494"/>
      <c r="D45" s="487"/>
      <c r="E45" s="488"/>
      <c r="F45" s="491"/>
      <c r="G45" s="493"/>
      <c r="H45" s="491"/>
      <c r="I45" s="491"/>
      <c r="J45" s="490"/>
      <c r="K45" s="487"/>
      <c r="L45" s="487"/>
      <c r="M45" s="487"/>
    </row>
    <row r="46" spans="1:13">
      <c r="A46" s="281"/>
      <c r="B46" s="281"/>
      <c r="C46" s="494"/>
      <c r="D46" s="487"/>
      <c r="E46" s="488"/>
      <c r="F46" s="491"/>
      <c r="G46" s="493"/>
      <c r="H46" s="491"/>
      <c r="I46" s="491"/>
      <c r="J46" s="490"/>
      <c r="K46" s="487"/>
      <c r="L46" s="487"/>
      <c r="M46" s="487"/>
    </row>
    <row r="47" spans="1:13" ht="27.75" customHeight="1">
      <c r="A47" s="281"/>
      <c r="B47" s="281"/>
      <c r="C47" s="494"/>
      <c r="D47" s="487"/>
      <c r="E47" s="488"/>
      <c r="F47" s="491"/>
      <c r="G47" s="493"/>
      <c r="H47" s="491"/>
      <c r="I47" s="491"/>
      <c r="J47" s="490"/>
      <c r="K47" s="487"/>
      <c r="L47" s="487"/>
      <c r="M47" s="487"/>
    </row>
    <row r="48" spans="1:13">
      <c r="A48" s="281"/>
      <c r="B48" s="281"/>
      <c r="C48" s="313">
        <v>1</v>
      </c>
      <c r="D48" s="314">
        <v>2</v>
      </c>
      <c r="E48" s="315">
        <v>3</v>
      </c>
      <c r="F48" s="316">
        <v>4</v>
      </c>
      <c r="G48" s="316">
        <v>5</v>
      </c>
      <c r="H48" s="316">
        <v>6</v>
      </c>
      <c r="I48" s="316">
        <v>7</v>
      </c>
      <c r="J48" s="317">
        <v>8</v>
      </c>
      <c r="K48" s="316">
        <v>9</v>
      </c>
      <c r="L48" s="317">
        <v>10</v>
      </c>
      <c r="M48" s="316">
        <v>11</v>
      </c>
    </row>
    <row r="49" spans="1:13">
      <c r="A49" s="282" t="s">
        <v>32</v>
      </c>
      <c r="B49" s="282" t="s">
        <v>182</v>
      </c>
      <c r="C49" s="305" t="s">
        <v>49</v>
      </c>
      <c r="D49" s="284">
        <f>E49/30</f>
        <v>6</v>
      </c>
      <c r="E49" s="285">
        <f>F49+J49</f>
        <v>180</v>
      </c>
      <c r="F49" s="286">
        <f>G49+H49+I49</f>
        <v>0</v>
      </c>
      <c r="G49" s="286"/>
      <c r="H49" s="286"/>
      <c r="I49" s="286"/>
      <c r="J49" s="306">
        <v>180</v>
      </c>
      <c r="K49" s="318">
        <f>F49/15</f>
        <v>0</v>
      </c>
      <c r="L49" s="288" t="s">
        <v>183</v>
      </c>
      <c r="M49" s="290">
        <f>F49/E49*100</f>
        <v>0</v>
      </c>
    </row>
    <row r="50" spans="1:13" ht="16.5" customHeight="1">
      <c r="A50" s="282" t="s">
        <v>32</v>
      </c>
      <c r="B50" s="282" t="s">
        <v>182</v>
      </c>
      <c r="C50" s="291" t="s">
        <v>50</v>
      </c>
      <c r="D50" s="292">
        <v>24</v>
      </c>
      <c r="E50" s="309">
        <v>720</v>
      </c>
      <c r="F50" s="294">
        <f>G50+H50+I50</f>
        <v>0</v>
      </c>
      <c r="G50" s="294"/>
      <c r="H50" s="294"/>
      <c r="I50" s="294"/>
      <c r="J50" s="309">
        <v>720</v>
      </c>
      <c r="K50" s="319">
        <f>F50/15</f>
        <v>0</v>
      </c>
      <c r="L50"/>
      <c r="M50" s="320"/>
    </row>
    <row r="51" spans="1:13">
      <c r="A51" s="281"/>
      <c r="B51" s="281"/>
      <c r="C51" s="131" t="s">
        <v>51</v>
      </c>
      <c r="D51" s="292">
        <v>30</v>
      </c>
      <c r="E51" s="309">
        <v>900</v>
      </c>
      <c r="F51" s="301">
        <f>SUM(F49:F50)</f>
        <v>0</v>
      </c>
      <c r="G51" s="301">
        <f>SUM(G49:G50)</f>
        <v>0</v>
      </c>
      <c r="H51" s="301">
        <f>SUM(H49:H50)</f>
        <v>0</v>
      </c>
      <c r="I51" s="301">
        <f>SUM(I49:I50)</f>
        <v>0</v>
      </c>
      <c r="J51" s="309">
        <v>900</v>
      </c>
      <c r="K51" s="301">
        <f>SUM(K49:K50)</f>
        <v>0</v>
      </c>
      <c r="L51" s="302"/>
      <c r="M51" s="302"/>
    </row>
    <row r="52" spans="1:13">
      <c r="A52" s="281"/>
      <c r="B52" s="281"/>
      <c r="C52" s="303" t="s">
        <v>189</v>
      </c>
      <c r="D52" s="304">
        <f>30-D51</f>
        <v>0</v>
      </c>
      <c r="E52" s="281"/>
      <c r="F52" s="281"/>
      <c r="G52" s="281"/>
      <c r="H52" s="281"/>
      <c r="I52" s="281"/>
      <c r="J52" s="281"/>
      <c r="K52" s="281"/>
      <c r="L52" s="281"/>
    </row>
    <row r="53" spans="1:13">
      <c r="A53" s="281"/>
      <c r="B53" s="281"/>
      <c r="C53" s="281"/>
      <c r="D53" s="281"/>
      <c r="E53" s="281"/>
      <c r="F53" s="281"/>
      <c r="G53" s="281"/>
      <c r="H53" s="281"/>
      <c r="I53" s="281"/>
      <c r="J53" s="281"/>
      <c r="K53" s="281"/>
      <c r="L53" s="281"/>
    </row>
    <row r="54" spans="1:13">
      <c r="A54" s="281"/>
      <c r="B54" s="281"/>
      <c r="C54" s="280" t="s">
        <v>51</v>
      </c>
      <c r="D54" s="321"/>
      <c r="E54" s="321"/>
      <c r="F54" s="322"/>
      <c r="G54" s="322"/>
      <c r="H54" s="323"/>
      <c r="I54" s="323"/>
      <c r="J54" s="323"/>
      <c r="K54" s="323"/>
      <c r="L54" s="323">
        <f>L51+L37+L18</f>
        <v>0</v>
      </c>
    </row>
    <row r="55" spans="1:13">
      <c r="A55" s="282"/>
      <c r="B55" s="282" t="s">
        <v>182</v>
      </c>
      <c r="C55" s="280" t="s">
        <v>198</v>
      </c>
      <c r="D55" s="324"/>
      <c r="E55" s="282"/>
      <c r="F55" s="324"/>
      <c r="G55" s="282"/>
    </row>
    <row r="56" spans="1:13">
      <c r="A56" s="282"/>
      <c r="B56" s="282" t="s">
        <v>185</v>
      </c>
      <c r="C56" s="280" t="s">
        <v>161</v>
      </c>
      <c r="D56" s="324"/>
      <c r="E56" s="282"/>
      <c r="F56" s="324"/>
      <c r="G56" s="282"/>
    </row>
    <row r="57" spans="1:13">
      <c r="A57" s="282"/>
      <c r="B57" s="282"/>
      <c r="C57" s="281"/>
      <c r="D57" s="282"/>
      <c r="E57" s="282"/>
      <c r="F57" s="282"/>
      <c r="G57" s="282"/>
    </row>
    <row r="58" spans="1:13">
      <c r="A58" s="282"/>
      <c r="B58" s="282"/>
      <c r="C58" s="280" t="s">
        <v>199</v>
      </c>
      <c r="D58" s="325"/>
      <c r="E58" s="282"/>
      <c r="F58" s="282"/>
      <c r="G58" s="282"/>
    </row>
    <row r="59" spans="1:13">
      <c r="A59" s="282" t="s">
        <v>181</v>
      </c>
      <c r="B59" s="282" t="s">
        <v>182</v>
      </c>
      <c r="C59" s="280" t="s">
        <v>198</v>
      </c>
      <c r="D59" s="324"/>
      <c r="E59" s="282"/>
      <c r="F59" s="324"/>
      <c r="G59" s="282"/>
    </row>
    <row r="60" spans="1:13">
      <c r="A60" s="282" t="s">
        <v>181</v>
      </c>
      <c r="B60" s="282" t="s">
        <v>185</v>
      </c>
      <c r="C60" s="280" t="s">
        <v>161</v>
      </c>
      <c r="D60" s="282"/>
      <c r="E60" s="282"/>
      <c r="F60" s="324"/>
      <c r="G60" s="282"/>
    </row>
    <row r="61" spans="1:13">
      <c r="A61" s="282"/>
      <c r="B61" s="282"/>
      <c r="C61" s="280" t="s">
        <v>200</v>
      </c>
      <c r="D61" s="325"/>
      <c r="E61" s="282"/>
      <c r="F61" s="282"/>
      <c r="G61" s="282"/>
    </row>
    <row r="62" spans="1:13">
      <c r="A62" s="282" t="s">
        <v>32</v>
      </c>
      <c r="B62" s="282" t="s">
        <v>182</v>
      </c>
      <c r="C62" s="280" t="s">
        <v>198</v>
      </c>
      <c r="D62" s="282"/>
      <c r="E62" s="282"/>
      <c r="F62" s="324"/>
      <c r="G62" s="282"/>
    </row>
    <row r="63" spans="1:13">
      <c r="A63" s="282" t="s">
        <v>32</v>
      </c>
      <c r="B63" s="282" t="s">
        <v>185</v>
      </c>
      <c r="C63" s="280" t="s">
        <v>161</v>
      </c>
      <c r="D63" s="282"/>
      <c r="E63" s="282"/>
      <c r="F63" s="324"/>
      <c r="G63" s="282"/>
    </row>
  </sheetData>
  <mergeCells count="4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2:C28"/>
    <mergeCell ref="D22:D28"/>
    <mergeCell ref="E22:J22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I25:I28"/>
    <mergeCell ref="C41:C47"/>
    <mergeCell ref="D41:D47"/>
    <mergeCell ref="E41:J41"/>
    <mergeCell ref="K41:K47"/>
    <mergeCell ref="L41:L47"/>
    <mergeCell ref="M41:M47"/>
    <mergeCell ref="E42:E47"/>
    <mergeCell ref="F42:I42"/>
    <mergeCell ref="J42:J47"/>
    <mergeCell ref="F43:F47"/>
    <mergeCell ref="G43:I43"/>
    <mergeCell ref="G44:G47"/>
    <mergeCell ref="H44:H47"/>
    <mergeCell ref="I44:I47"/>
  </mergeCells>
  <pageMargins left="0.70833333333333304" right="0.70833333333333304" top="0.39374999999999999" bottom="0.39374999999999999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7"/>
  <sheetViews>
    <sheetView topLeftCell="A33" zoomScale="75" zoomScaleNormal="75" workbookViewId="0">
      <selection activeCell="S40" sqref="S40"/>
    </sheetView>
  </sheetViews>
  <sheetFormatPr defaultRowHeight="15.75"/>
  <cols>
    <col min="1" max="1" width="11.28515625" style="89"/>
    <col min="2" max="2" width="46.5703125" style="90"/>
    <col min="3" max="3" width="6.7109375" style="91"/>
    <col min="4" max="4" width="12" style="91"/>
    <col min="5" max="5" width="7.28515625" style="91"/>
    <col min="6" max="6" width="6.42578125" style="91"/>
    <col min="7" max="7" width="7.42578125" style="91"/>
    <col min="8" max="8" width="9.85546875" style="91"/>
    <col min="9" max="9" width="8.7109375" style="90"/>
    <col min="10" max="10" width="8" style="90"/>
    <col min="11" max="11" width="5.85546875" style="90"/>
    <col min="12" max="12" width="7.85546875" style="90"/>
    <col min="13" max="13" width="8.85546875" style="90"/>
    <col min="14" max="14" width="9.28515625" style="90"/>
    <col min="15" max="15" width="4.7109375" style="90"/>
    <col min="16" max="16" width="5" style="90"/>
    <col min="17" max="17" width="8.5703125" style="92"/>
    <col min="18" max="21" width="11.5703125" style="256"/>
    <col min="22" max="1025" width="9.140625" style="256"/>
  </cols>
  <sheetData>
    <row r="1" spans="1:1024" s="93" customFormat="1" ht="18.75" customHeight="1">
      <c r="A1" s="524" t="s">
        <v>67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</row>
    <row r="2" spans="1:1024" ht="15.75" customHeight="1">
      <c r="A2" s="478" t="s">
        <v>68</v>
      </c>
      <c r="B2" s="479" t="s">
        <v>69</v>
      </c>
      <c r="C2" s="480" t="s">
        <v>70</v>
      </c>
      <c r="D2" s="480"/>
      <c r="E2" s="480"/>
      <c r="F2" s="480"/>
      <c r="G2" s="481" t="s">
        <v>71</v>
      </c>
      <c r="H2" s="480" t="s">
        <v>72</v>
      </c>
      <c r="I2" s="480"/>
      <c r="J2" s="480"/>
      <c r="K2" s="480"/>
      <c r="L2" s="480"/>
      <c r="M2" s="480"/>
      <c r="N2" s="482" t="s">
        <v>73</v>
      </c>
      <c r="O2" s="482"/>
      <c r="P2" s="482"/>
      <c r="Q2" s="48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6.5" customHeight="1">
      <c r="A3" s="478"/>
      <c r="B3" s="479"/>
      <c r="C3" s="483" t="s">
        <v>74</v>
      </c>
      <c r="D3" s="474" t="s">
        <v>75</v>
      </c>
      <c r="E3" s="484" t="s">
        <v>76</v>
      </c>
      <c r="F3" s="484"/>
      <c r="G3" s="481"/>
      <c r="H3" s="483" t="s">
        <v>77</v>
      </c>
      <c r="I3" s="485" t="s">
        <v>78</v>
      </c>
      <c r="J3" s="485"/>
      <c r="K3" s="485"/>
      <c r="L3" s="485"/>
      <c r="M3" s="486" t="s">
        <v>79</v>
      </c>
      <c r="N3" s="482"/>
      <c r="O3" s="482"/>
      <c r="P3" s="482"/>
      <c r="Q3" s="482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6.5" customHeight="1">
      <c r="A4" s="478"/>
      <c r="B4" s="479"/>
      <c r="C4" s="483"/>
      <c r="D4" s="474"/>
      <c r="E4" s="474" t="s">
        <v>80</v>
      </c>
      <c r="F4" s="486" t="s">
        <v>81</v>
      </c>
      <c r="G4" s="481"/>
      <c r="H4" s="483"/>
      <c r="I4" s="474" t="s">
        <v>51</v>
      </c>
      <c r="J4" s="474" t="s">
        <v>82</v>
      </c>
      <c r="K4" s="474" t="s">
        <v>83</v>
      </c>
      <c r="L4" s="474" t="s">
        <v>84</v>
      </c>
      <c r="M4" s="486"/>
      <c r="N4" s="475" t="s">
        <v>85</v>
      </c>
      <c r="O4" s="475"/>
      <c r="P4" s="475"/>
      <c r="Q4" s="94" t="s">
        <v>86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>
      <c r="A5" s="478"/>
      <c r="B5" s="479"/>
      <c r="C5" s="483"/>
      <c r="D5" s="474"/>
      <c r="E5" s="474"/>
      <c r="F5" s="486"/>
      <c r="G5" s="481"/>
      <c r="H5" s="483"/>
      <c r="I5" s="474"/>
      <c r="J5" s="474"/>
      <c r="K5" s="474"/>
      <c r="L5" s="474"/>
      <c r="M5" s="486"/>
      <c r="N5" s="95">
        <v>1</v>
      </c>
      <c r="O5" s="523">
        <v>2</v>
      </c>
      <c r="P5" s="523" t="s">
        <v>88</v>
      </c>
      <c r="Q5" s="98">
        <v>3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>
      <c r="A6" s="478"/>
      <c r="B6" s="479"/>
      <c r="C6" s="483"/>
      <c r="D6" s="474"/>
      <c r="E6" s="474"/>
      <c r="F6" s="486"/>
      <c r="G6" s="481"/>
      <c r="H6" s="483"/>
      <c r="I6" s="474"/>
      <c r="J6" s="474"/>
      <c r="K6" s="474"/>
      <c r="L6" s="474"/>
      <c r="M6" s="486"/>
      <c r="N6" s="476"/>
      <c r="O6" s="476"/>
      <c r="P6" s="476"/>
      <c r="Q6" s="47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>
      <c r="A7" s="478"/>
      <c r="B7" s="479"/>
      <c r="C7" s="483"/>
      <c r="D7" s="474"/>
      <c r="E7" s="474"/>
      <c r="F7" s="486"/>
      <c r="G7" s="481"/>
      <c r="H7" s="483"/>
      <c r="I7" s="474"/>
      <c r="J7" s="474"/>
      <c r="K7" s="474"/>
      <c r="L7" s="474"/>
      <c r="M7" s="486"/>
      <c r="N7" s="95"/>
      <c r="O7" s="523"/>
      <c r="P7" s="523">
        <v>9</v>
      </c>
      <c r="Q7" s="98">
        <v>1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>
      <c r="A8" s="100">
        <v>1</v>
      </c>
      <c r="B8" s="101">
        <v>2</v>
      </c>
      <c r="C8" s="89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2">
        <v>13</v>
      </c>
      <c r="N8" s="95">
        <v>14</v>
      </c>
      <c r="O8" s="521">
        <v>15</v>
      </c>
      <c r="P8" s="521">
        <v>16</v>
      </c>
      <c r="Q8" s="98">
        <v>17</v>
      </c>
      <c r="R8" s="104"/>
      <c r="S8" s="105"/>
      <c r="T8" s="106"/>
      <c r="U8" s="105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>
      <c r="A9" s="471" t="s">
        <v>90</v>
      </c>
      <c r="B9" s="471"/>
      <c r="C9" s="471"/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>
      <c r="A10" s="472" t="s">
        <v>91</v>
      </c>
      <c r="B10" s="472"/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93" customFormat="1" ht="31.5">
      <c r="A11" s="107" t="s">
        <v>92</v>
      </c>
      <c r="B11" s="108" t="s">
        <v>93</v>
      </c>
      <c r="C11" s="109"/>
      <c r="D11" s="110" t="s">
        <v>94</v>
      </c>
      <c r="E11" s="111"/>
      <c r="F11" s="112"/>
      <c r="G11" s="326">
        <v>3</v>
      </c>
      <c r="H11" s="327">
        <f>G11*30</f>
        <v>90</v>
      </c>
      <c r="I11" s="328" t="s">
        <v>201</v>
      </c>
      <c r="J11" s="328"/>
      <c r="K11" s="328"/>
      <c r="L11" s="328" t="s">
        <v>201</v>
      </c>
      <c r="M11" s="328">
        <v>86</v>
      </c>
      <c r="N11" s="328" t="s">
        <v>201</v>
      </c>
      <c r="O11" s="518"/>
      <c r="P11" s="518"/>
      <c r="Q11" s="119"/>
    </row>
    <row r="12" spans="1:1024" ht="31.5">
      <c r="A12" s="107" t="s">
        <v>95</v>
      </c>
      <c r="B12" s="108" t="s">
        <v>96</v>
      </c>
      <c r="C12" s="109"/>
      <c r="D12" s="110" t="s">
        <v>97</v>
      </c>
      <c r="E12" s="111"/>
      <c r="F12" s="112"/>
      <c r="G12" s="326">
        <v>3</v>
      </c>
      <c r="H12" s="327">
        <f>G12*30</f>
        <v>90</v>
      </c>
      <c r="I12" s="328" t="s">
        <v>201</v>
      </c>
      <c r="J12" s="328"/>
      <c r="K12" s="328"/>
      <c r="L12" s="328" t="s">
        <v>201</v>
      </c>
      <c r="M12" s="328">
        <v>86</v>
      </c>
      <c r="N12" s="328" t="s">
        <v>201</v>
      </c>
      <c r="O12" s="522"/>
      <c r="P12" s="522"/>
      <c r="Q12" s="121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33.75" customHeight="1">
      <c r="A13" s="122" t="s">
        <v>98</v>
      </c>
      <c r="B13" s="123" t="s">
        <v>99</v>
      </c>
      <c r="C13" s="124"/>
      <c r="D13" s="46">
        <v>1</v>
      </c>
      <c r="E13" s="46"/>
      <c r="F13" s="115"/>
      <c r="G13" s="329">
        <v>3</v>
      </c>
      <c r="H13" s="327">
        <f>G13*30</f>
        <v>90</v>
      </c>
      <c r="I13" s="328" t="s">
        <v>202</v>
      </c>
      <c r="J13" s="328" t="s">
        <v>202</v>
      </c>
      <c r="K13" s="328"/>
      <c r="L13" s="328"/>
      <c r="M13" s="328">
        <v>82</v>
      </c>
      <c r="N13" s="330" t="s">
        <v>203</v>
      </c>
      <c r="O13" s="518"/>
      <c r="P13" s="518"/>
      <c r="Q13" s="119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93" customFormat="1" ht="15.2" customHeight="1">
      <c r="A14" s="107" t="s">
        <v>100</v>
      </c>
      <c r="B14" s="108" t="s">
        <v>101</v>
      </c>
      <c r="C14" s="109"/>
      <c r="D14" s="46">
        <v>2</v>
      </c>
      <c r="E14" s="126"/>
      <c r="F14" s="127"/>
      <c r="G14" s="326">
        <v>3</v>
      </c>
      <c r="H14" s="327">
        <f>G14*30</f>
        <v>90</v>
      </c>
      <c r="I14" s="328" t="s">
        <v>202</v>
      </c>
      <c r="J14" s="328" t="s">
        <v>201</v>
      </c>
      <c r="K14" s="328"/>
      <c r="L14" s="328" t="s">
        <v>201</v>
      </c>
      <c r="M14" s="328">
        <v>82</v>
      </c>
      <c r="N14" s="116"/>
      <c r="O14" s="520" t="s">
        <v>202</v>
      </c>
      <c r="P14" s="520">
        <v>2</v>
      </c>
      <c r="Q14" s="119"/>
    </row>
    <row r="15" spans="1:1024" ht="15.2" customHeight="1">
      <c r="A15" s="465" t="s">
        <v>204</v>
      </c>
      <c r="B15" s="465"/>
      <c r="C15" s="130"/>
      <c r="D15" s="129"/>
      <c r="E15" s="131"/>
      <c r="F15" s="131"/>
      <c r="G15" s="132">
        <f>G11+G12+G13+G14</f>
        <v>12</v>
      </c>
      <c r="H15" s="133">
        <f>H11+H12+H13+H14</f>
        <v>360</v>
      </c>
      <c r="I15" s="46" t="s">
        <v>205</v>
      </c>
      <c r="J15" s="46" t="s">
        <v>206</v>
      </c>
      <c r="K15" s="133"/>
      <c r="L15" s="46" t="s">
        <v>206</v>
      </c>
      <c r="M15" s="133">
        <f>M11+M12+M13+M14</f>
        <v>336</v>
      </c>
      <c r="N15" s="110" t="s">
        <v>207</v>
      </c>
      <c r="O15" s="507" t="s">
        <v>202</v>
      </c>
      <c r="P15" s="507">
        <f>SUM(P11:P14)</f>
        <v>2</v>
      </c>
      <c r="Q15" s="134"/>
      <c r="R15" s="135"/>
      <c r="S15" s="133"/>
      <c r="T15" s="133"/>
      <c r="U15" s="133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6.5" customHeight="1">
      <c r="A16" s="473" t="s">
        <v>103</v>
      </c>
      <c r="B16" s="473"/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3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8" customHeight="1">
      <c r="A17" s="122" t="s">
        <v>104</v>
      </c>
      <c r="B17" s="123" t="s">
        <v>105</v>
      </c>
      <c r="C17" s="46">
        <v>1</v>
      </c>
      <c r="D17" s="46"/>
      <c r="E17" s="46"/>
      <c r="F17" s="115"/>
      <c r="G17" s="329">
        <v>5</v>
      </c>
      <c r="H17" s="327">
        <f>G17*30</f>
        <v>150</v>
      </c>
      <c r="I17" s="118" t="s">
        <v>206</v>
      </c>
      <c r="J17" s="328" t="s">
        <v>202</v>
      </c>
      <c r="K17" s="328"/>
      <c r="L17" s="328" t="s">
        <v>201</v>
      </c>
      <c r="M17" s="118">
        <v>138</v>
      </c>
      <c r="N17" s="330" t="s">
        <v>208</v>
      </c>
      <c r="O17" s="518"/>
      <c r="P17" s="518"/>
      <c r="Q17" s="119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51.75" customHeight="1">
      <c r="A18" s="136" t="s">
        <v>106</v>
      </c>
      <c r="B18" s="137" t="s">
        <v>107</v>
      </c>
      <c r="C18" s="138" t="s">
        <v>97</v>
      </c>
      <c r="D18" s="139"/>
      <c r="E18" s="139"/>
      <c r="F18" s="140"/>
      <c r="G18" s="329">
        <v>4</v>
      </c>
      <c r="H18" s="331">
        <f>G18*30</f>
        <v>120</v>
      </c>
      <c r="I18" s="328" t="s">
        <v>201</v>
      </c>
      <c r="J18" s="328" t="s">
        <v>201</v>
      </c>
      <c r="K18" s="332"/>
      <c r="L18" s="332"/>
      <c r="M18" s="328">
        <v>116</v>
      </c>
      <c r="N18" s="330" t="s">
        <v>201</v>
      </c>
      <c r="O18" s="519"/>
      <c r="P18" s="519"/>
      <c r="Q18" s="14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8" customHeight="1">
      <c r="A19" s="122" t="s">
        <v>108</v>
      </c>
      <c r="B19" s="123" t="s">
        <v>109</v>
      </c>
      <c r="C19" s="46">
        <v>2</v>
      </c>
      <c r="D19" s="46"/>
      <c r="E19" s="46"/>
      <c r="F19" s="115"/>
      <c r="G19" s="329">
        <v>5</v>
      </c>
      <c r="H19" s="327">
        <f>G19*30</f>
        <v>150</v>
      </c>
      <c r="I19" s="328" t="s">
        <v>206</v>
      </c>
      <c r="J19" s="328" t="s">
        <v>202</v>
      </c>
      <c r="K19" s="328"/>
      <c r="L19" s="328" t="s">
        <v>201</v>
      </c>
      <c r="M19" s="118">
        <v>138</v>
      </c>
      <c r="N19" s="328"/>
      <c r="O19" s="520" t="s">
        <v>206</v>
      </c>
      <c r="P19" s="520">
        <v>3</v>
      </c>
      <c r="Q19" s="1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31.5">
      <c r="A20" s="149" t="s">
        <v>110</v>
      </c>
      <c r="B20" s="150" t="s">
        <v>111</v>
      </c>
      <c r="C20" s="124"/>
      <c r="D20" s="46"/>
      <c r="E20" s="126"/>
      <c r="F20" s="115" t="s">
        <v>112</v>
      </c>
      <c r="G20" s="326">
        <v>1</v>
      </c>
      <c r="H20" s="117">
        <f>G20*30</f>
        <v>30</v>
      </c>
      <c r="I20" s="333"/>
      <c r="J20" s="328"/>
      <c r="K20" s="328"/>
      <c r="L20" s="328"/>
      <c r="M20" s="118">
        <f>H20-I20</f>
        <v>30</v>
      </c>
      <c r="N20" s="116"/>
      <c r="O20" s="518"/>
      <c r="P20" s="518"/>
      <c r="Q20" s="119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42.6" customHeight="1">
      <c r="A21" s="149" t="s">
        <v>113</v>
      </c>
      <c r="B21" s="123" t="s">
        <v>114</v>
      </c>
      <c r="C21" s="46">
        <v>2</v>
      </c>
      <c r="D21" s="46"/>
      <c r="E21" s="126"/>
      <c r="F21" s="115"/>
      <c r="G21" s="326">
        <v>4</v>
      </c>
      <c r="H21" s="327">
        <f>G21*30</f>
        <v>120</v>
      </c>
      <c r="I21" s="328" t="s">
        <v>202</v>
      </c>
      <c r="J21" s="328" t="s">
        <v>201</v>
      </c>
      <c r="K21" s="328"/>
      <c r="L21" s="328" t="s">
        <v>201</v>
      </c>
      <c r="M21" s="328">
        <v>112</v>
      </c>
      <c r="N21" s="116"/>
      <c r="O21" s="520" t="s">
        <v>202</v>
      </c>
      <c r="P21" s="520">
        <v>3</v>
      </c>
      <c r="Q21" s="119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5.2" customHeight="1">
      <c r="A22" s="129"/>
      <c r="B22" s="129" t="s">
        <v>209</v>
      </c>
      <c r="C22" s="129"/>
      <c r="D22" s="129"/>
      <c r="E22" s="129"/>
      <c r="F22" s="129"/>
      <c r="G22" s="152">
        <f>G17+G18+G19+G20+G21</f>
        <v>19</v>
      </c>
      <c r="H22" s="153">
        <f>H17+H18+H19+H20+H21</f>
        <v>570</v>
      </c>
      <c r="I22" s="46" t="s">
        <v>210</v>
      </c>
      <c r="J22" s="46" t="s">
        <v>205</v>
      </c>
      <c r="K22" s="153"/>
      <c r="L22" s="46" t="s">
        <v>206</v>
      </c>
      <c r="M22" s="153">
        <f>M17+M18+M19+M20+M21</f>
        <v>534</v>
      </c>
      <c r="N22" s="110" t="s">
        <v>207</v>
      </c>
      <c r="O22" s="507" t="s">
        <v>211</v>
      </c>
      <c r="P22" s="507">
        <f>SUM(P17:P21)</f>
        <v>6</v>
      </c>
      <c r="Q22" s="154"/>
      <c r="R22" s="155"/>
      <c r="S22" s="156"/>
      <c r="T22" s="156"/>
      <c r="U22" s="156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>
      <c r="A23" s="466" t="s">
        <v>116</v>
      </c>
      <c r="B23" s="466"/>
      <c r="C23" s="466"/>
      <c r="D23" s="466"/>
      <c r="E23" s="466"/>
      <c r="F23" s="466"/>
      <c r="G23" s="466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s="93" customFormat="1" ht="32.25" customHeight="1">
      <c r="A24" s="157" t="s">
        <v>117</v>
      </c>
      <c r="B24" s="158" t="s">
        <v>48</v>
      </c>
      <c r="C24" s="158"/>
      <c r="D24" s="159" t="s">
        <v>112</v>
      </c>
      <c r="E24" s="158"/>
      <c r="F24" s="158"/>
      <c r="G24" s="334">
        <v>4.5</v>
      </c>
      <c r="H24" s="335">
        <f>G24*30</f>
        <v>135</v>
      </c>
      <c r="I24" s="336"/>
      <c r="J24" s="337"/>
      <c r="K24" s="337"/>
      <c r="L24" s="337"/>
      <c r="M24" s="338">
        <f>H24-I24</f>
        <v>135</v>
      </c>
      <c r="N24" s="339"/>
      <c r="O24" s="515"/>
      <c r="P24" s="515"/>
      <c r="Q24" s="340"/>
    </row>
    <row r="25" spans="1:1024" ht="31.5">
      <c r="A25" s="107" t="s">
        <v>118</v>
      </c>
      <c r="B25" s="158" t="s">
        <v>49</v>
      </c>
      <c r="C25" s="167"/>
      <c r="D25" s="168" t="s">
        <v>119</v>
      </c>
      <c r="E25" s="169"/>
      <c r="F25" s="170"/>
      <c r="G25" s="341">
        <v>6</v>
      </c>
      <c r="H25" s="335">
        <f>G25*30</f>
        <v>180</v>
      </c>
      <c r="I25" s="333"/>
      <c r="J25" s="328"/>
      <c r="K25" s="328"/>
      <c r="L25" s="328"/>
      <c r="M25" s="118">
        <f>H25-I25</f>
        <v>180</v>
      </c>
      <c r="N25" s="342"/>
      <c r="O25" s="516"/>
      <c r="P25" s="516"/>
      <c r="Q25" s="343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>
      <c r="A26" s="176"/>
      <c r="B26" s="176" t="s">
        <v>120</v>
      </c>
      <c r="C26" s="27"/>
      <c r="D26" s="344"/>
      <c r="E26" s="176"/>
      <c r="F26" s="176"/>
      <c r="G26" s="177">
        <f>SUM(G24:G25)</f>
        <v>10.5</v>
      </c>
      <c r="H26" s="178">
        <f>SUM(H24:H25)</f>
        <v>315</v>
      </c>
      <c r="I26" s="46"/>
      <c r="J26" s="178"/>
      <c r="K26" s="178"/>
      <c r="L26" s="46"/>
      <c r="M26" s="178">
        <f>SUM(M24:M25)</f>
        <v>315</v>
      </c>
      <c r="N26" s="46"/>
      <c r="O26" s="517"/>
      <c r="P26" s="517">
        <f>SUM(P24:P25)</f>
        <v>0</v>
      </c>
      <c r="Q26" s="4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>
      <c r="A27" s="468" t="s">
        <v>121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s="93" customFormat="1">
      <c r="A28" s="182" t="s">
        <v>212</v>
      </c>
      <c r="B28" s="345" t="s">
        <v>50</v>
      </c>
      <c r="C28" s="181" t="s">
        <v>213</v>
      </c>
      <c r="D28" s="181"/>
      <c r="E28" s="185"/>
      <c r="F28" s="186"/>
      <c r="G28" s="346">
        <v>24</v>
      </c>
      <c r="H28" s="347">
        <f>G28*30</f>
        <v>720</v>
      </c>
      <c r="I28" s="348"/>
      <c r="J28" s="349"/>
      <c r="K28" s="349"/>
      <c r="L28" s="349"/>
      <c r="M28" s="350">
        <f>H28-I28</f>
        <v>720</v>
      </c>
      <c r="N28" s="192"/>
      <c r="O28" s="513"/>
      <c r="P28" s="513"/>
      <c r="Q28" s="195"/>
    </row>
    <row r="29" spans="1:1024" ht="16.5" customHeight="1">
      <c r="A29" s="469" t="s">
        <v>123</v>
      </c>
      <c r="B29" s="469"/>
      <c r="C29" s="469"/>
      <c r="D29" s="469"/>
      <c r="E29" s="469"/>
      <c r="F29" s="469"/>
      <c r="G29" s="197">
        <f t="shared" ref="G29:Q29" si="0">SUM(G28:G28)</f>
        <v>24</v>
      </c>
      <c r="H29" s="198">
        <f t="shared" si="0"/>
        <v>720</v>
      </c>
      <c r="I29" s="198">
        <f t="shared" si="0"/>
        <v>0</v>
      </c>
      <c r="J29" s="198">
        <f t="shared" si="0"/>
        <v>0</v>
      </c>
      <c r="K29" s="198">
        <f t="shared" si="0"/>
        <v>0</v>
      </c>
      <c r="L29" s="198">
        <f t="shared" si="0"/>
        <v>0</v>
      </c>
      <c r="M29" s="198">
        <f t="shared" si="0"/>
        <v>720</v>
      </c>
      <c r="N29" s="198">
        <f t="shared" si="0"/>
        <v>0</v>
      </c>
      <c r="O29" s="514">
        <f t="shared" si="0"/>
        <v>0</v>
      </c>
      <c r="P29" s="514">
        <f t="shared" si="0"/>
        <v>0</v>
      </c>
      <c r="Q29" s="199">
        <f t="shared" si="0"/>
        <v>0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5.2" customHeight="1">
      <c r="A30" s="470" t="s">
        <v>124</v>
      </c>
      <c r="B30" s="470"/>
      <c r="C30" s="196"/>
      <c r="D30" s="196"/>
      <c r="E30" s="200"/>
      <c r="F30" s="200"/>
      <c r="G30" s="201">
        <f>G29+G26+G22+G15</f>
        <v>65.5</v>
      </c>
      <c r="H30" s="202">
        <f>H29+H26+H22+H15</f>
        <v>1965</v>
      </c>
      <c r="I30" s="46" t="s">
        <v>214</v>
      </c>
      <c r="J30" s="198" t="s">
        <v>210</v>
      </c>
      <c r="K30" s="202"/>
      <c r="L30" s="198" t="s">
        <v>205</v>
      </c>
      <c r="M30" s="202">
        <f>M29+M26+M22+M15</f>
        <v>1905</v>
      </c>
      <c r="N30" s="110" t="s">
        <v>215</v>
      </c>
      <c r="O30" s="507" t="s">
        <v>216</v>
      </c>
      <c r="P30" s="507">
        <f>P29+P26+P22+P15</f>
        <v>8</v>
      </c>
      <c r="Q30" s="46"/>
      <c r="R30" s="93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>
      <c r="A31" s="462" t="s">
        <v>125</v>
      </c>
      <c r="B31" s="462"/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2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>
      <c r="A32" s="463" t="s">
        <v>126</v>
      </c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>
      <c r="A33" s="205" t="s">
        <v>127</v>
      </c>
      <c r="B33" s="206" t="s">
        <v>128</v>
      </c>
      <c r="C33" s="204"/>
      <c r="D33" s="204"/>
      <c r="E33" s="208"/>
      <c r="F33" s="209"/>
      <c r="G33" s="210">
        <v>3</v>
      </c>
      <c r="H33" s="210">
        <f>G33*30</f>
        <v>90</v>
      </c>
      <c r="I33" s="328" t="s">
        <v>217</v>
      </c>
      <c r="J33" s="328" t="s">
        <v>217</v>
      </c>
      <c r="K33" s="212"/>
      <c r="L33" s="212"/>
      <c r="M33" s="328">
        <v>86</v>
      </c>
      <c r="N33" s="328" t="s">
        <v>201</v>
      </c>
      <c r="O33" s="509"/>
      <c r="P33" s="509"/>
      <c r="Q33" s="216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>
      <c r="A34" s="217"/>
      <c r="B34" s="206" t="s">
        <v>129</v>
      </c>
      <c r="C34" s="207"/>
      <c r="D34" s="208">
        <v>1</v>
      </c>
      <c r="E34" s="208"/>
      <c r="F34" s="209"/>
      <c r="G34" s="210">
        <v>3</v>
      </c>
      <c r="H34" s="210">
        <f>G34*30</f>
        <v>90</v>
      </c>
      <c r="I34" s="328" t="s">
        <v>217</v>
      </c>
      <c r="J34" s="328" t="s">
        <v>217</v>
      </c>
      <c r="K34" s="212"/>
      <c r="L34" s="212"/>
      <c r="M34" s="328">
        <v>86</v>
      </c>
      <c r="N34" s="328" t="s">
        <v>201</v>
      </c>
      <c r="O34" s="511"/>
      <c r="P34" s="511"/>
      <c r="Q34" s="216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>
      <c r="A35" s="351"/>
      <c r="B35" s="219" t="s">
        <v>130</v>
      </c>
      <c r="C35" s="220"/>
      <c r="D35" s="221"/>
      <c r="E35" s="221"/>
      <c r="F35" s="221"/>
      <c r="G35" s="210">
        <v>3</v>
      </c>
      <c r="H35" s="352">
        <f>G35*30</f>
        <v>90</v>
      </c>
      <c r="I35" s="328"/>
      <c r="J35" s="328"/>
      <c r="K35" s="353"/>
      <c r="L35" s="353"/>
      <c r="M35" s="328"/>
      <c r="N35" s="328"/>
      <c r="O35" s="512"/>
      <c r="P35" s="512"/>
      <c r="Q35" s="220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6.5" customHeight="1">
      <c r="A36" s="465" t="s">
        <v>131</v>
      </c>
      <c r="B36" s="465"/>
      <c r="C36" s="207"/>
      <c r="D36" s="208"/>
      <c r="E36" s="129"/>
      <c r="F36" s="129"/>
      <c r="G36" s="222">
        <f>G33</f>
        <v>3</v>
      </c>
      <c r="H36" s="222">
        <f>H33</f>
        <v>90</v>
      </c>
      <c r="I36" s="354" t="s">
        <v>217</v>
      </c>
      <c r="J36" s="354" t="s">
        <v>217</v>
      </c>
      <c r="K36" s="223"/>
      <c r="L36" s="223"/>
      <c r="M36" s="223">
        <f>SUM(M33:M34)</f>
        <v>172</v>
      </c>
      <c r="N36" s="354" t="s">
        <v>201</v>
      </c>
      <c r="O36" s="510"/>
      <c r="P36" s="510"/>
      <c r="Q36" s="355"/>
      <c r="R36" s="224"/>
      <c r="S36" s="225"/>
      <c r="T36" s="225"/>
      <c r="U36" s="225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>
      <c r="A37" s="463" t="s">
        <v>135</v>
      </c>
      <c r="B37" s="463"/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63"/>
      <c r="Q37" s="463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>
      <c r="A38" s="205" t="s">
        <v>136</v>
      </c>
      <c r="B38" s="206" t="s">
        <v>137</v>
      </c>
      <c r="C38" s="31"/>
      <c r="D38" s="28"/>
      <c r="E38" s="208"/>
      <c r="F38" s="209"/>
      <c r="G38" s="210">
        <v>5</v>
      </c>
      <c r="H38" s="210">
        <f t="shared" ref="H38:H47" si="1">G38*30</f>
        <v>150</v>
      </c>
      <c r="I38" s="328" t="s">
        <v>218</v>
      </c>
      <c r="J38" s="212" t="s">
        <v>219</v>
      </c>
      <c r="K38" s="212"/>
      <c r="L38" s="328" t="s">
        <v>217</v>
      </c>
      <c r="M38" s="328">
        <v>138</v>
      </c>
      <c r="N38" s="330" t="s">
        <v>208</v>
      </c>
      <c r="O38" s="509"/>
      <c r="P38" s="509"/>
      <c r="Q38" s="216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>
      <c r="A39" s="217"/>
      <c r="B39" s="206" t="s">
        <v>138</v>
      </c>
      <c r="C39" s="237"/>
      <c r="D39" s="238"/>
      <c r="E39" s="208"/>
      <c r="F39" s="209"/>
      <c r="G39" s="210">
        <v>5</v>
      </c>
      <c r="H39" s="210">
        <f t="shared" si="1"/>
        <v>150</v>
      </c>
      <c r="I39" s="328" t="s">
        <v>218</v>
      </c>
      <c r="J39" s="212" t="s">
        <v>219</v>
      </c>
      <c r="K39" s="212"/>
      <c r="L39" s="328" t="s">
        <v>217</v>
      </c>
      <c r="M39" s="328">
        <v>138</v>
      </c>
      <c r="N39" s="330" t="s">
        <v>208</v>
      </c>
      <c r="O39" s="509"/>
      <c r="P39" s="509"/>
      <c r="Q39" s="216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>
      <c r="A40" s="205" t="s">
        <v>139</v>
      </c>
      <c r="B40" s="206" t="s">
        <v>140</v>
      </c>
      <c r="C40" s="204"/>
      <c r="D40" s="204"/>
      <c r="E40" s="208"/>
      <c r="F40" s="209"/>
      <c r="G40" s="210">
        <v>4</v>
      </c>
      <c r="H40" s="210">
        <f t="shared" si="1"/>
        <v>120</v>
      </c>
      <c r="I40" s="328" t="s">
        <v>202</v>
      </c>
      <c r="J40" s="328" t="s">
        <v>201</v>
      </c>
      <c r="K40" s="212"/>
      <c r="L40" s="328" t="s">
        <v>201</v>
      </c>
      <c r="M40" s="328">
        <v>112</v>
      </c>
      <c r="N40" s="330" t="s">
        <v>203</v>
      </c>
      <c r="O40" s="509"/>
      <c r="P40" s="509"/>
      <c r="Q40" s="216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>
      <c r="A41" s="217"/>
      <c r="B41" s="206" t="s">
        <v>141</v>
      </c>
      <c r="C41" s="207">
        <v>1</v>
      </c>
      <c r="D41" s="208"/>
      <c r="E41" s="208"/>
      <c r="F41" s="209"/>
      <c r="G41" s="210">
        <v>4</v>
      </c>
      <c r="H41" s="210">
        <f t="shared" si="1"/>
        <v>120</v>
      </c>
      <c r="I41" s="328" t="s">
        <v>202</v>
      </c>
      <c r="J41" s="328" t="s">
        <v>201</v>
      </c>
      <c r="K41" s="212"/>
      <c r="L41" s="328" t="s">
        <v>201</v>
      </c>
      <c r="M41" s="328">
        <v>112</v>
      </c>
      <c r="N41" s="330" t="s">
        <v>203</v>
      </c>
      <c r="O41" s="509"/>
      <c r="P41" s="509"/>
      <c r="Q41" s="216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5.2" customHeight="1">
      <c r="A42" s="205" t="s">
        <v>142</v>
      </c>
      <c r="B42" s="206" t="s">
        <v>143</v>
      </c>
      <c r="C42" s="207"/>
      <c r="D42" s="208"/>
      <c r="E42" s="208"/>
      <c r="F42" s="209"/>
      <c r="G42" s="210">
        <v>4</v>
      </c>
      <c r="H42" s="210">
        <f t="shared" si="1"/>
        <v>120</v>
      </c>
      <c r="I42" s="328" t="s">
        <v>202</v>
      </c>
      <c r="J42" s="328" t="s">
        <v>201</v>
      </c>
      <c r="K42" s="212"/>
      <c r="L42" s="328" t="s">
        <v>201</v>
      </c>
      <c r="M42" s="328">
        <v>112</v>
      </c>
      <c r="N42" s="328"/>
      <c r="O42" s="508" t="s">
        <v>203</v>
      </c>
      <c r="P42" s="508">
        <v>3</v>
      </c>
      <c r="Q42" s="216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5.2" customHeight="1">
      <c r="A43" s="217"/>
      <c r="B43" s="206" t="s">
        <v>144</v>
      </c>
      <c r="C43" s="207"/>
      <c r="D43" s="208" t="s">
        <v>94</v>
      </c>
      <c r="E43" s="208"/>
      <c r="F43" s="209"/>
      <c r="G43" s="210">
        <v>4</v>
      </c>
      <c r="H43" s="210">
        <f t="shared" si="1"/>
        <v>120</v>
      </c>
      <c r="I43" s="328" t="s">
        <v>202</v>
      </c>
      <c r="J43" s="328" t="s">
        <v>201</v>
      </c>
      <c r="K43" s="212"/>
      <c r="L43" s="328" t="s">
        <v>201</v>
      </c>
      <c r="M43" s="328">
        <v>112</v>
      </c>
      <c r="N43" s="328"/>
      <c r="O43" s="508" t="s">
        <v>203</v>
      </c>
      <c r="P43" s="508">
        <v>3</v>
      </c>
      <c r="Q43" s="216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28.9" customHeight="1">
      <c r="A44" s="205" t="s">
        <v>145</v>
      </c>
      <c r="B44" s="206" t="s">
        <v>146</v>
      </c>
      <c r="C44" s="207"/>
      <c r="D44" s="208"/>
      <c r="E44" s="208"/>
      <c r="F44" s="209"/>
      <c r="G44" s="210">
        <v>4</v>
      </c>
      <c r="H44" s="210">
        <f t="shared" si="1"/>
        <v>120</v>
      </c>
      <c r="I44" s="328" t="s">
        <v>203</v>
      </c>
      <c r="J44" s="328" t="s">
        <v>203</v>
      </c>
      <c r="K44" s="212"/>
      <c r="L44" s="212"/>
      <c r="M44" s="328">
        <v>112</v>
      </c>
      <c r="N44" s="207"/>
      <c r="O44" s="508" t="s">
        <v>203</v>
      </c>
      <c r="P44" s="508">
        <v>3</v>
      </c>
      <c r="Q44" s="216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15.2" customHeight="1">
      <c r="A45" s="217"/>
      <c r="B45" s="206" t="s">
        <v>147</v>
      </c>
      <c r="C45" s="207"/>
      <c r="D45" s="208" t="s">
        <v>112</v>
      </c>
      <c r="E45" s="208"/>
      <c r="F45" s="209"/>
      <c r="G45" s="210">
        <v>4</v>
      </c>
      <c r="H45" s="210">
        <f t="shared" si="1"/>
        <v>120</v>
      </c>
      <c r="I45" s="328" t="s">
        <v>203</v>
      </c>
      <c r="J45" s="328" t="s">
        <v>203</v>
      </c>
      <c r="K45" s="212"/>
      <c r="L45" s="212"/>
      <c r="M45" s="328">
        <v>112</v>
      </c>
      <c r="N45" s="207"/>
      <c r="O45" s="508" t="s">
        <v>203</v>
      </c>
      <c r="P45" s="508">
        <v>3</v>
      </c>
      <c r="Q45" s="216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5.2" customHeight="1">
      <c r="A46" s="205" t="s">
        <v>148</v>
      </c>
      <c r="B46" s="206" t="s">
        <v>149</v>
      </c>
      <c r="C46" s="207"/>
      <c r="D46" s="208"/>
      <c r="E46" s="208"/>
      <c r="F46" s="209"/>
      <c r="G46" s="210">
        <v>4.5</v>
      </c>
      <c r="H46" s="210">
        <f t="shared" si="1"/>
        <v>135</v>
      </c>
      <c r="I46" s="328" t="s">
        <v>219</v>
      </c>
      <c r="J46" s="328" t="s">
        <v>217</v>
      </c>
      <c r="K46" s="212"/>
      <c r="L46" s="328" t="s">
        <v>217</v>
      </c>
      <c r="M46" s="328">
        <v>127</v>
      </c>
      <c r="N46" s="207"/>
      <c r="O46" s="508" t="s">
        <v>203</v>
      </c>
      <c r="P46" s="508">
        <v>3</v>
      </c>
      <c r="Q46" s="21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5.2" customHeight="1">
      <c r="A47" s="217"/>
      <c r="B47" s="206" t="s">
        <v>150</v>
      </c>
      <c r="C47" s="207"/>
      <c r="D47" s="208" t="s">
        <v>112</v>
      </c>
      <c r="E47" s="208"/>
      <c r="F47" s="209"/>
      <c r="G47" s="210">
        <v>4.5</v>
      </c>
      <c r="H47" s="210">
        <f t="shared" si="1"/>
        <v>135</v>
      </c>
      <c r="I47" s="328" t="s">
        <v>219</v>
      </c>
      <c r="J47" s="328" t="s">
        <v>217</v>
      </c>
      <c r="K47" s="212"/>
      <c r="L47" s="328" t="s">
        <v>217</v>
      </c>
      <c r="M47" s="328">
        <v>127</v>
      </c>
      <c r="N47" s="207"/>
      <c r="O47" s="508" t="s">
        <v>203</v>
      </c>
      <c r="P47" s="508">
        <v>3</v>
      </c>
      <c r="Q47" s="216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5.2" customHeight="1">
      <c r="A48" s="465" t="s">
        <v>151</v>
      </c>
      <c r="B48" s="465"/>
      <c r="C48" s="207"/>
      <c r="D48" s="208"/>
      <c r="E48" s="129"/>
      <c r="F48" s="129"/>
      <c r="G48" s="152">
        <f>G38+G40+G42+G44+G46</f>
        <v>21.5</v>
      </c>
      <c r="H48" s="153">
        <f>H38+H40+H42+H44+H46</f>
        <v>645</v>
      </c>
      <c r="I48" s="46" t="s">
        <v>220</v>
      </c>
      <c r="J48" s="46" t="s">
        <v>221</v>
      </c>
      <c r="K48" s="153"/>
      <c r="L48" s="46" t="s">
        <v>222</v>
      </c>
      <c r="M48" s="153">
        <f>M38+M40+M42+M44+M46</f>
        <v>601</v>
      </c>
      <c r="N48" s="110" t="s">
        <v>223</v>
      </c>
      <c r="O48" s="507" t="s">
        <v>224</v>
      </c>
      <c r="P48" s="507">
        <f>SUM(P38:P47)</f>
        <v>18</v>
      </c>
      <c r="Q48" s="154"/>
      <c r="R48" s="155"/>
      <c r="S48" s="156"/>
      <c r="T48" s="156"/>
      <c r="U48" s="156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15.75" customHeight="1">
      <c r="A49" s="459" t="s">
        <v>152</v>
      </c>
      <c r="B49" s="459"/>
      <c r="C49" s="207"/>
      <c r="D49" s="208"/>
      <c r="E49" s="246"/>
      <c r="F49" s="246"/>
      <c r="G49" s="247">
        <f>G48+G36</f>
        <v>24.5</v>
      </c>
      <c r="H49" s="248">
        <f>H48+H36</f>
        <v>735</v>
      </c>
      <c r="I49" s="46" t="s">
        <v>225</v>
      </c>
      <c r="J49" s="46" t="s">
        <v>226</v>
      </c>
      <c r="K49" s="248"/>
      <c r="L49" s="46" t="s">
        <v>222</v>
      </c>
      <c r="M49" s="248">
        <f>M48+M36</f>
        <v>773</v>
      </c>
      <c r="N49" s="110" t="s">
        <v>227</v>
      </c>
      <c r="O49" s="507" t="s">
        <v>224</v>
      </c>
      <c r="P49" s="507">
        <f>P48+P36</f>
        <v>18</v>
      </c>
      <c r="Q49" s="154"/>
      <c r="R49" s="155"/>
      <c r="S49" s="156"/>
      <c r="T49" s="156"/>
      <c r="U49" s="156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s="93" customFormat="1" ht="15.75" customHeight="1">
      <c r="A50" s="460" t="s">
        <v>153</v>
      </c>
      <c r="B50" s="460"/>
      <c r="C50" s="207"/>
      <c r="D50" s="208"/>
      <c r="E50" s="249"/>
      <c r="F50" s="249"/>
      <c r="G50" s="248">
        <f>G49+G30</f>
        <v>90</v>
      </c>
      <c r="H50" s="248">
        <f>H49+H30</f>
        <v>2700</v>
      </c>
      <c r="I50" s="46" t="s">
        <v>228</v>
      </c>
      <c r="J50" s="46" t="s">
        <v>229</v>
      </c>
      <c r="K50" s="248"/>
      <c r="L50" s="46" t="s">
        <v>230</v>
      </c>
      <c r="M50" s="248">
        <f>M49+M30</f>
        <v>2678</v>
      </c>
      <c r="N50" s="46" t="s">
        <v>231</v>
      </c>
      <c r="O50" s="507" t="s">
        <v>232</v>
      </c>
      <c r="P50" s="507">
        <f>P30+P49</f>
        <v>26</v>
      </c>
      <c r="Q50" s="46"/>
      <c r="T50" s="356"/>
      <c r="U50" s="356"/>
    </row>
    <row r="51" spans="1:1024">
      <c r="A51" s="461" t="s">
        <v>233</v>
      </c>
      <c r="B51" s="461"/>
      <c r="C51" s="129"/>
      <c r="D51" s="129"/>
      <c r="E51" s="251"/>
      <c r="F51" s="251"/>
      <c r="G51" s="251"/>
      <c r="H51" s="251"/>
      <c r="I51" s="251"/>
      <c r="J51" s="251"/>
      <c r="K51" s="251"/>
      <c r="L51" s="251"/>
      <c r="M51" s="251"/>
      <c r="N51" s="46">
        <v>56</v>
      </c>
      <c r="O51" s="507">
        <v>52</v>
      </c>
      <c r="P51" s="507">
        <f>P50</f>
        <v>26</v>
      </c>
      <c r="Q51" s="154"/>
      <c r="R51" s="155"/>
      <c r="S51" s="156"/>
      <c r="T51" s="156"/>
      <c r="U51" s="156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>
      <c r="A52" s="454" t="s">
        <v>155</v>
      </c>
      <c r="B52" s="454"/>
      <c r="C52" s="246"/>
      <c r="D52" s="246"/>
      <c r="E52" s="252"/>
      <c r="F52" s="252"/>
      <c r="G52" s="252"/>
      <c r="H52" s="252"/>
      <c r="I52" s="252"/>
      <c r="J52" s="252"/>
      <c r="K52" s="252"/>
      <c r="L52" s="252"/>
      <c r="M52" s="252"/>
      <c r="N52" s="153">
        <v>3</v>
      </c>
      <c r="O52" s="505">
        <v>3</v>
      </c>
      <c r="P52" s="505">
        <v>3</v>
      </c>
      <c r="Q52" s="255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 s="454" t="s">
        <v>156</v>
      </c>
      <c r="B53" s="454"/>
      <c r="C53" s="249"/>
      <c r="D53" s="249"/>
      <c r="E53" s="252"/>
      <c r="F53" s="252"/>
      <c r="G53" s="252"/>
      <c r="H53" s="252"/>
      <c r="I53" s="252"/>
      <c r="J53" s="252"/>
      <c r="K53" s="252"/>
      <c r="L53" s="252"/>
      <c r="M53" s="252"/>
      <c r="N53" s="202">
        <v>5</v>
      </c>
      <c r="O53" s="506">
        <v>5</v>
      </c>
      <c r="P53" s="506">
        <v>5</v>
      </c>
      <c r="Q53" s="259">
        <v>1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454" t="s">
        <v>157</v>
      </c>
      <c r="B54" s="454"/>
      <c r="C54" s="251"/>
      <c r="D54" s="251"/>
      <c r="E54" s="252"/>
      <c r="F54" s="252"/>
      <c r="G54" s="252"/>
      <c r="H54" s="252"/>
      <c r="I54" s="252"/>
      <c r="J54" s="252"/>
      <c r="K54" s="252"/>
      <c r="L54" s="252"/>
      <c r="M54" s="252"/>
      <c r="N54" s="260"/>
      <c r="O54" s="503"/>
      <c r="P54" s="503"/>
      <c r="Q54" s="262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A55" s="455" t="s">
        <v>158</v>
      </c>
      <c r="B55" s="455"/>
      <c r="C55" s="252"/>
      <c r="D55" s="252"/>
      <c r="E55" s="263"/>
      <c r="F55" s="263"/>
      <c r="G55" s="263"/>
      <c r="H55" s="263"/>
      <c r="I55" s="263"/>
      <c r="J55" s="263"/>
      <c r="K55" s="263"/>
      <c r="L55" s="263"/>
      <c r="M55" s="263"/>
      <c r="N55" s="264"/>
      <c r="O55" s="503"/>
      <c r="P55" s="503"/>
      <c r="Q55" s="26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>
      <c r="A56" s="456" t="s">
        <v>159</v>
      </c>
      <c r="B56" s="456"/>
      <c r="C56" s="252"/>
      <c r="D56" s="252"/>
      <c r="E56" s="266"/>
      <c r="F56" s="266"/>
      <c r="G56" s="266"/>
      <c r="H56" s="266"/>
      <c r="I56" s="266"/>
      <c r="J56" s="266"/>
      <c r="K56" s="266"/>
      <c r="L56" s="266"/>
      <c r="M56" s="266"/>
      <c r="N56" s="504" t="s">
        <v>160</v>
      </c>
      <c r="O56" s="504"/>
      <c r="P56" s="504"/>
      <c r="Q56" s="357">
        <f>G30/G50*100</f>
        <v>72.777777777777771</v>
      </c>
      <c r="R56" s="268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A57" s="269"/>
      <c r="B57" s="269"/>
      <c r="C57" s="252"/>
      <c r="D57" s="252"/>
      <c r="E57" s="269"/>
      <c r="F57" s="269"/>
      <c r="G57" s="269"/>
      <c r="H57" s="269"/>
      <c r="I57" s="269"/>
      <c r="J57" s="269"/>
      <c r="K57" s="269"/>
      <c r="L57" s="269"/>
      <c r="M57" s="269"/>
      <c r="N57" s="458" t="s">
        <v>161</v>
      </c>
      <c r="O57" s="458"/>
      <c r="P57" s="458"/>
      <c r="Q57" s="270">
        <f>100-Q56</f>
        <v>27.222222222222229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>
      <c r="A58"/>
      <c r="B58"/>
      <c r="C58" s="263"/>
      <c r="D58" s="263"/>
      <c r="E58"/>
      <c r="F58"/>
      <c r="G58"/>
      <c r="H58"/>
      <c r="I58"/>
      <c r="J58"/>
      <c r="K58"/>
      <c r="L58"/>
      <c r="M58"/>
      <c r="N58"/>
      <c r="O58"/>
      <c r="P58"/>
      <c r="Q58" s="271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>
      <c r="A59"/>
      <c r="B59" s="272"/>
      <c r="C59" s="266"/>
      <c r="D59" s="266"/>
      <c r="E59" s="272"/>
      <c r="F59" s="272"/>
      <c r="G59" s="272"/>
      <c r="H59" s="272"/>
      <c r="I59" s="272"/>
      <c r="J59" s="272"/>
      <c r="K59" s="272"/>
      <c r="L59"/>
      <c r="M59"/>
      <c r="N59"/>
      <c r="O59"/>
      <c r="P59"/>
      <c r="Q59" s="271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A60"/>
      <c r="B60" s="272" t="s">
        <v>162</v>
      </c>
      <c r="C60" s="269"/>
      <c r="D60" s="269"/>
      <c r="E60" s="273"/>
      <c r="F60" s="273"/>
      <c r="G60" s="273"/>
      <c r="H60" s="272"/>
      <c r="I60" s="272" t="s">
        <v>163</v>
      </c>
      <c r="J60" s="272"/>
      <c r="K60" s="272"/>
      <c r="L60"/>
      <c r="M60"/>
      <c r="N60"/>
      <c r="O60"/>
      <c r="P60"/>
      <c r="Q60" s="271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27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>
      <c r="A62"/>
      <c r="B62" s="272" t="s">
        <v>164</v>
      </c>
      <c r="C62" s="272"/>
      <c r="D62" s="272"/>
      <c r="E62" s="273"/>
      <c r="F62" s="273"/>
      <c r="G62" s="273"/>
      <c r="H62" s="272"/>
      <c r="I62" s="272" t="s">
        <v>165</v>
      </c>
      <c r="J62" s="272"/>
      <c r="K62" s="272"/>
      <c r="L62"/>
      <c r="M62"/>
      <c r="N62"/>
      <c r="O62"/>
      <c r="P62"/>
      <c r="Q62" s="271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>
      <c r="A63"/>
      <c r="B63"/>
      <c r="C63" s="272"/>
      <c r="D63" s="453"/>
      <c r="E63" s="453"/>
      <c r="F63" s="453"/>
      <c r="G63" s="453"/>
      <c r="H63"/>
      <c r="I63"/>
      <c r="J63"/>
      <c r="K63"/>
      <c r="L63"/>
      <c r="M63"/>
      <c r="N63"/>
      <c r="O63"/>
      <c r="P63"/>
      <c r="Q63" s="271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>
      <c r="A64"/>
      <c r="B64" s="272" t="s">
        <v>166</v>
      </c>
      <c r="C64"/>
      <c r="D64"/>
      <c r="E64" s="273"/>
      <c r="F64" s="273"/>
      <c r="G64" s="273"/>
      <c r="H64" s="272"/>
      <c r="I64" s="272" t="s">
        <v>165</v>
      </c>
      <c r="J64" s="272"/>
      <c r="K64" s="272"/>
      <c r="L64"/>
      <c r="M64"/>
      <c r="N64"/>
      <c r="O64"/>
      <c r="P64"/>
      <c r="Q64" s="271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>
      <c r="A65"/>
      <c r="B65" s="274"/>
      <c r="C65" s="272"/>
      <c r="D65" s="453"/>
      <c r="E65" s="453"/>
      <c r="F65" s="453"/>
      <c r="G65" s="453"/>
      <c r="H65" s="275"/>
      <c r="I65" s="275"/>
      <c r="J65" s="275"/>
      <c r="K65" s="275"/>
      <c r="L65" s="276"/>
      <c r="M65" s="276"/>
      <c r="N65"/>
      <c r="O65"/>
      <c r="P65"/>
      <c r="Q65" s="271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s="256" customFormat="1">
      <c r="A66" s="89"/>
      <c r="E66" s="91"/>
      <c r="F66" s="277"/>
      <c r="G66" s="277"/>
      <c r="H66" s="277"/>
      <c r="Q66" s="278"/>
    </row>
    <row r="67" spans="1:1024">
      <c r="C67" s="272"/>
      <c r="D67" s="453"/>
      <c r="E67" s="453"/>
      <c r="F67" s="453"/>
      <c r="G67" s="453"/>
    </row>
  </sheetData>
  <mergeCells count="89">
    <mergeCell ref="A1:Q1"/>
    <mergeCell ref="A2:A7"/>
    <mergeCell ref="B2:B7"/>
    <mergeCell ref="C2:F2"/>
    <mergeCell ref="G2:G7"/>
    <mergeCell ref="H2:M2"/>
    <mergeCell ref="N2:Q3"/>
    <mergeCell ref="C3:C7"/>
    <mergeCell ref="D3:D7"/>
    <mergeCell ref="E3:F3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O5:P5"/>
    <mergeCell ref="N6:Q6"/>
    <mergeCell ref="O7:P7"/>
    <mergeCell ref="O8:P8"/>
    <mergeCell ref="A9:Q9"/>
    <mergeCell ref="A10:Q10"/>
    <mergeCell ref="O11:P11"/>
    <mergeCell ref="O12:P12"/>
    <mergeCell ref="O13:P13"/>
    <mergeCell ref="O14:P14"/>
    <mergeCell ref="A15:B15"/>
    <mergeCell ref="O15:P15"/>
    <mergeCell ref="A16:Q16"/>
    <mergeCell ref="O17:P17"/>
    <mergeCell ref="O18:P18"/>
    <mergeCell ref="O19:P19"/>
    <mergeCell ref="O20:P20"/>
    <mergeCell ref="O21:P21"/>
    <mergeCell ref="O22:P22"/>
    <mergeCell ref="A23:Q23"/>
    <mergeCell ref="O24:P24"/>
    <mergeCell ref="O25:P25"/>
    <mergeCell ref="O26:P26"/>
    <mergeCell ref="A27:Q27"/>
    <mergeCell ref="O28:P28"/>
    <mergeCell ref="A29:F29"/>
    <mergeCell ref="O29:P29"/>
    <mergeCell ref="A30:B30"/>
    <mergeCell ref="O30:P30"/>
    <mergeCell ref="A31:Q31"/>
    <mergeCell ref="A32:Q32"/>
    <mergeCell ref="O33:P33"/>
    <mergeCell ref="O34:P34"/>
    <mergeCell ref="O35:P35"/>
    <mergeCell ref="A36:B36"/>
    <mergeCell ref="O36:P36"/>
    <mergeCell ref="A37:Q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A48:B48"/>
    <mergeCell ref="O48:P48"/>
    <mergeCell ref="A49:B49"/>
    <mergeCell ref="O49:P49"/>
    <mergeCell ref="A50:B50"/>
    <mergeCell ref="O50:P50"/>
    <mergeCell ref="A51:B51"/>
    <mergeCell ref="O51:P51"/>
    <mergeCell ref="A52:B52"/>
    <mergeCell ref="O52:P52"/>
    <mergeCell ref="A53:B53"/>
    <mergeCell ref="O53:P53"/>
    <mergeCell ref="A54:B54"/>
    <mergeCell ref="O54:P54"/>
    <mergeCell ref="D63:G63"/>
    <mergeCell ref="D65:G65"/>
    <mergeCell ref="D67:G67"/>
    <mergeCell ref="A55:B55"/>
    <mergeCell ref="O55:P55"/>
    <mergeCell ref="A56:B56"/>
    <mergeCell ref="N56:P56"/>
    <mergeCell ref="N57:P57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 денна</vt:lpstr>
      <vt:lpstr>тит ЗО</vt:lpstr>
      <vt:lpstr>План денна</vt:lpstr>
      <vt:lpstr>Семестровка</vt:lpstr>
      <vt:lpstr>План ЗО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TSO_11</cp:lastModifiedBy>
  <cp:revision>0</cp:revision>
  <cp:lastPrinted>2021-09-01T11:24:13Z</cp:lastPrinted>
  <dcterms:created xsi:type="dcterms:W3CDTF">2018-09-25T13:00:18Z</dcterms:created>
  <dcterms:modified xsi:type="dcterms:W3CDTF">2021-09-01T11:28:30Z</dcterms:modified>
  <dc:language>ru-RU</dc:language>
</cp:coreProperties>
</file>